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may.sidhu\Desktop\"/>
    </mc:Choice>
  </mc:AlternateContent>
  <bookViews>
    <workbookView xWindow="0" yWindow="0" windowWidth="20490" windowHeight="7065" activeTab="1"/>
  </bookViews>
  <sheets>
    <sheet name="Input" sheetId="1" r:id="rId1"/>
    <sheet name="Sheet1" sheetId="2" r:id="rId2"/>
    <sheet name="Sheet2" sheetId="5" r:id="rId3"/>
    <sheet name="Parameters" sheetId="4" r:id="rId4"/>
    <sheet name="temp" sheetId="3" r:id="rId5"/>
  </sheets>
  <definedNames>
    <definedName name="Holi">Input!$K$2:$K$770</definedName>
    <definedName name="t_Start">Parameters!$B$6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4" i="5" l="1"/>
  <c r="H209" i="5"/>
  <c r="J204" i="5"/>
  <c r="K204" i="5" s="1"/>
  <c r="J188" i="5"/>
  <c r="J189" i="5" s="1"/>
  <c r="L204" i="5" l="1"/>
  <c r="J205" i="5"/>
  <c r="K189" i="5"/>
  <c r="J190" i="5"/>
  <c r="K188" i="5"/>
  <c r="AY233" i="2"/>
  <c r="N237" i="2"/>
  <c r="M237" i="2"/>
  <c r="L237" i="2"/>
  <c r="H237" i="2"/>
  <c r="N236" i="2"/>
  <c r="M236" i="2"/>
  <c r="L236" i="2"/>
  <c r="H236" i="2"/>
  <c r="N235" i="2"/>
  <c r="M235" i="2"/>
  <c r="L235" i="2"/>
  <c r="H235" i="2"/>
  <c r="N234" i="2"/>
  <c r="M234" i="2"/>
  <c r="L234" i="2"/>
  <c r="H234" i="2"/>
  <c r="N233" i="2"/>
  <c r="M233" i="2"/>
  <c r="L233" i="2"/>
  <c r="H233" i="2"/>
  <c r="N232" i="2"/>
  <c r="M232" i="2"/>
  <c r="L232" i="2"/>
  <c r="H232" i="2"/>
  <c r="N231" i="2"/>
  <c r="M231" i="2"/>
  <c r="L231" i="2"/>
  <c r="H231" i="2"/>
  <c r="N230" i="2"/>
  <c r="M230" i="2"/>
  <c r="L230" i="2"/>
  <c r="H230" i="2"/>
  <c r="N229" i="2"/>
  <c r="M229" i="2"/>
  <c r="L229" i="2"/>
  <c r="H229" i="2"/>
  <c r="N228" i="2"/>
  <c r="M228" i="2"/>
  <c r="L228" i="2"/>
  <c r="H228" i="2"/>
  <c r="N227" i="2"/>
  <c r="M227" i="2"/>
  <c r="L227" i="2"/>
  <c r="H227" i="2"/>
  <c r="N226" i="2"/>
  <c r="M226" i="2"/>
  <c r="L226" i="2"/>
  <c r="H226" i="2"/>
  <c r="N225" i="2"/>
  <c r="M225" i="2"/>
  <c r="L225" i="2"/>
  <c r="H225" i="2"/>
  <c r="N224" i="2"/>
  <c r="M224" i="2"/>
  <c r="L224" i="2"/>
  <c r="H224" i="2"/>
  <c r="N223" i="2"/>
  <c r="M223" i="2"/>
  <c r="L223" i="2"/>
  <c r="H223" i="2"/>
  <c r="N222" i="2"/>
  <c r="M222" i="2"/>
  <c r="L222" i="2"/>
  <c r="H222" i="2"/>
  <c r="N221" i="2"/>
  <c r="M221" i="2"/>
  <c r="L221" i="2"/>
  <c r="H221" i="2"/>
  <c r="N220" i="2"/>
  <c r="M220" i="2"/>
  <c r="L220" i="2"/>
  <c r="H220" i="2"/>
  <c r="N219" i="2"/>
  <c r="M219" i="2"/>
  <c r="L219" i="2"/>
  <c r="H219" i="2"/>
  <c r="N218" i="2"/>
  <c r="M218" i="2"/>
  <c r="L218" i="2"/>
  <c r="H218" i="2"/>
  <c r="N217" i="2"/>
  <c r="M217" i="2"/>
  <c r="L217" i="2"/>
  <c r="H217" i="2"/>
  <c r="N216" i="2"/>
  <c r="M216" i="2"/>
  <c r="L216" i="2"/>
  <c r="H216" i="2"/>
  <c r="N215" i="2"/>
  <c r="M215" i="2"/>
  <c r="L215" i="2"/>
  <c r="H215" i="2"/>
  <c r="N214" i="2"/>
  <c r="M214" i="2"/>
  <c r="L214" i="2"/>
  <c r="H214" i="2"/>
  <c r="N213" i="2"/>
  <c r="M213" i="2"/>
  <c r="L213" i="2"/>
  <c r="H213" i="2"/>
  <c r="N212" i="2"/>
  <c r="M212" i="2"/>
  <c r="L212" i="2"/>
  <c r="H212" i="2"/>
  <c r="N211" i="2"/>
  <c r="M211" i="2"/>
  <c r="L211" i="2"/>
  <c r="H211" i="2"/>
  <c r="N210" i="2"/>
  <c r="M210" i="2"/>
  <c r="L210" i="2"/>
  <c r="H210" i="2"/>
  <c r="N209" i="2"/>
  <c r="M209" i="2"/>
  <c r="L209" i="2"/>
  <c r="H209" i="2"/>
  <c r="N208" i="2"/>
  <c r="M208" i="2"/>
  <c r="L208" i="2"/>
  <c r="H208" i="2"/>
  <c r="N207" i="2"/>
  <c r="M207" i="2"/>
  <c r="L207" i="2"/>
  <c r="H207" i="2"/>
  <c r="N206" i="2"/>
  <c r="M206" i="2"/>
  <c r="L206" i="2"/>
  <c r="H206" i="2"/>
  <c r="N205" i="2"/>
  <c r="M205" i="2"/>
  <c r="L205" i="2"/>
  <c r="H205" i="2"/>
  <c r="N204" i="2"/>
  <c r="M204" i="2"/>
  <c r="L204" i="2"/>
  <c r="H204" i="2"/>
  <c r="N203" i="2"/>
  <c r="M203" i="2"/>
  <c r="L203" i="2"/>
  <c r="H203" i="2"/>
  <c r="N202" i="2"/>
  <c r="M202" i="2"/>
  <c r="L202" i="2"/>
  <c r="H202" i="2"/>
  <c r="N201" i="2"/>
  <c r="M201" i="2"/>
  <c r="L201" i="2"/>
  <c r="H201" i="2"/>
  <c r="N200" i="2"/>
  <c r="M200" i="2"/>
  <c r="L200" i="2"/>
  <c r="H200" i="2"/>
  <c r="N199" i="2"/>
  <c r="M199" i="2"/>
  <c r="L199" i="2"/>
  <c r="H199" i="2"/>
  <c r="Q198" i="2"/>
  <c r="N198" i="2"/>
  <c r="M198" i="2"/>
  <c r="L198" i="2"/>
  <c r="H198" i="2"/>
  <c r="Q197" i="2"/>
  <c r="N197" i="2"/>
  <c r="M197" i="2"/>
  <c r="L197" i="2"/>
  <c r="H197" i="2"/>
  <c r="R196" i="2"/>
  <c r="N196" i="2"/>
  <c r="M196" i="2"/>
  <c r="L196" i="2"/>
  <c r="H196" i="2"/>
  <c r="Q195" i="2"/>
  <c r="P195" i="2"/>
  <c r="N195" i="2"/>
  <c r="M195" i="2"/>
  <c r="L195" i="2"/>
  <c r="H195" i="2"/>
  <c r="R194" i="2"/>
  <c r="Q194" i="2"/>
  <c r="N194" i="2"/>
  <c r="R195" i="2" s="1"/>
  <c r="M194" i="2"/>
  <c r="L194" i="2"/>
  <c r="H194" i="2"/>
  <c r="R193" i="2"/>
  <c r="Q193" i="2"/>
  <c r="P193" i="2"/>
  <c r="N193" i="2"/>
  <c r="M193" i="2"/>
  <c r="L193" i="2"/>
  <c r="H193" i="2"/>
  <c r="AB192" i="2"/>
  <c r="AA192" i="2"/>
  <c r="R192" i="2"/>
  <c r="Q192" i="2"/>
  <c r="P192" i="2"/>
  <c r="N192" i="2"/>
  <c r="R197" i="2" s="1"/>
  <c r="M192" i="2"/>
  <c r="Q222" i="2" s="1"/>
  <c r="L192" i="2"/>
  <c r="P208" i="2" s="1"/>
  <c r="J192" i="2"/>
  <c r="I192" i="2"/>
  <c r="AC192" i="2" s="1"/>
  <c r="H192" i="2"/>
  <c r="J193" i="2" s="1"/>
  <c r="AX237" i="2"/>
  <c r="AX236" i="2"/>
  <c r="AX235" i="2"/>
  <c r="AX234" i="2"/>
  <c r="AX233" i="2"/>
  <c r="AX232" i="2"/>
  <c r="AX231" i="2"/>
  <c r="AX230" i="2"/>
  <c r="AX229" i="2"/>
  <c r="AX228" i="2"/>
  <c r="AX227" i="2"/>
  <c r="AX226" i="2"/>
  <c r="AX225" i="2"/>
  <c r="AX224" i="2"/>
  <c r="AX223" i="2"/>
  <c r="AX222" i="2"/>
  <c r="AX221" i="2"/>
  <c r="AX220" i="2"/>
  <c r="AX219" i="2"/>
  <c r="AX218" i="2"/>
  <c r="AX217" i="2"/>
  <c r="AX216" i="2"/>
  <c r="AX215" i="2"/>
  <c r="AX214" i="2"/>
  <c r="AX213" i="2"/>
  <c r="AX212" i="2"/>
  <c r="AX211" i="2"/>
  <c r="AX210" i="2"/>
  <c r="AX209" i="2"/>
  <c r="AX208" i="2"/>
  <c r="AX207" i="2"/>
  <c r="AX206" i="2"/>
  <c r="AX205" i="2"/>
  <c r="AX204" i="2"/>
  <c r="AX203" i="2"/>
  <c r="AX202" i="2"/>
  <c r="AX201" i="2"/>
  <c r="AX200" i="2"/>
  <c r="AX199" i="2"/>
  <c r="AX198" i="2"/>
  <c r="AX197" i="2"/>
  <c r="AX196" i="2"/>
  <c r="AX195" i="2"/>
  <c r="AX194" i="2"/>
  <c r="AX193" i="2"/>
  <c r="AX192" i="2"/>
  <c r="D237" i="2"/>
  <c r="C237" i="2"/>
  <c r="B237" i="2"/>
  <c r="D236" i="2"/>
  <c r="C236" i="2"/>
  <c r="B236" i="2"/>
  <c r="D235" i="2"/>
  <c r="C235" i="2"/>
  <c r="B235" i="2"/>
  <c r="D234" i="2"/>
  <c r="C234" i="2"/>
  <c r="B234" i="2"/>
  <c r="D233" i="2"/>
  <c r="C233" i="2"/>
  <c r="B233" i="2"/>
  <c r="D232" i="2"/>
  <c r="C232" i="2"/>
  <c r="B232" i="2"/>
  <c r="D231" i="2"/>
  <c r="C231" i="2"/>
  <c r="B231" i="2"/>
  <c r="D230" i="2"/>
  <c r="C230" i="2"/>
  <c r="B230" i="2"/>
  <c r="D229" i="2"/>
  <c r="C229" i="2"/>
  <c r="B229" i="2"/>
  <c r="D228" i="2"/>
  <c r="C228" i="2"/>
  <c r="B228" i="2"/>
  <c r="D227" i="2"/>
  <c r="C227" i="2"/>
  <c r="B227" i="2"/>
  <c r="D226" i="2"/>
  <c r="C226" i="2"/>
  <c r="B226" i="2"/>
  <c r="D225" i="2"/>
  <c r="C225" i="2"/>
  <c r="B225" i="2"/>
  <c r="D224" i="2"/>
  <c r="C224" i="2"/>
  <c r="B224" i="2"/>
  <c r="D223" i="2"/>
  <c r="C223" i="2"/>
  <c r="B223" i="2"/>
  <c r="D222" i="2"/>
  <c r="C222" i="2"/>
  <c r="B222" i="2"/>
  <c r="D221" i="2"/>
  <c r="C221" i="2"/>
  <c r="B221" i="2"/>
  <c r="D220" i="2"/>
  <c r="C220" i="2"/>
  <c r="B220" i="2"/>
  <c r="D219" i="2"/>
  <c r="C219" i="2"/>
  <c r="B219" i="2"/>
  <c r="D218" i="2"/>
  <c r="C218" i="2"/>
  <c r="B218" i="2"/>
  <c r="D217" i="2"/>
  <c r="C217" i="2"/>
  <c r="B217" i="2"/>
  <c r="D216" i="2"/>
  <c r="C216" i="2"/>
  <c r="B216" i="2"/>
  <c r="D215" i="2"/>
  <c r="C215" i="2"/>
  <c r="B215" i="2"/>
  <c r="D214" i="2"/>
  <c r="C214" i="2"/>
  <c r="B214" i="2"/>
  <c r="D213" i="2"/>
  <c r="C213" i="2"/>
  <c r="B213" i="2"/>
  <c r="D212" i="2"/>
  <c r="C212" i="2"/>
  <c r="B212" i="2"/>
  <c r="D211" i="2"/>
  <c r="C211" i="2"/>
  <c r="B211" i="2"/>
  <c r="D210" i="2"/>
  <c r="C210" i="2"/>
  <c r="B210" i="2"/>
  <c r="D209" i="2"/>
  <c r="C209" i="2"/>
  <c r="B209" i="2"/>
  <c r="D208" i="2"/>
  <c r="C208" i="2"/>
  <c r="B208" i="2"/>
  <c r="D207" i="2"/>
  <c r="C207" i="2"/>
  <c r="B207" i="2"/>
  <c r="D206" i="2"/>
  <c r="C206" i="2"/>
  <c r="B206" i="2"/>
  <c r="D205" i="2"/>
  <c r="C205" i="2"/>
  <c r="B205" i="2"/>
  <c r="D204" i="2"/>
  <c r="C204" i="2"/>
  <c r="B204" i="2"/>
  <c r="D203" i="2"/>
  <c r="C203" i="2"/>
  <c r="B203" i="2"/>
  <c r="D202" i="2"/>
  <c r="C202" i="2"/>
  <c r="B202" i="2"/>
  <c r="D201" i="2"/>
  <c r="C201" i="2"/>
  <c r="B201" i="2"/>
  <c r="D200" i="2"/>
  <c r="C200" i="2"/>
  <c r="B200" i="2"/>
  <c r="D199" i="2"/>
  <c r="C199" i="2"/>
  <c r="B199" i="2"/>
  <c r="D198" i="2"/>
  <c r="C198" i="2"/>
  <c r="B198" i="2"/>
  <c r="D197" i="2"/>
  <c r="C197" i="2"/>
  <c r="B197" i="2"/>
  <c r="D196" i="2"/>
  <c r="C196" i="2"/>
  <c r="B196" i="2"/>
  <c r="D195" i="2"/>
  <c r="C195" i="2"/>
  <c r="B195" i="2"/>
  <c r="D194" i="2"/>
  <c r="C194" i="2"/>
  <c r="B194" i="2"/>
  <c r="D193" i="2"/>
  <c r="C193" i="2"/>
  <c r="B193" i="2"/>
  <c r="D192" i="2"/>
  <c r="C192" i="2"/>
  <c r="B192" i="2"/>
  <c r="J206" i="5" l="1"/>
  <c r="K205" i="5"/>
  <c r="M188" i="5"/>
  <c r="L188" i="5"/>
  <c r="K190" i="5"/>
  <c r="J191" i="5"/>
  <c r="L189" i="5"/>
  <c r="M189" i="5"/>
  <c r="Q203" i="2"/>
  <c r="Q199" i="2"/>
  <c r="Q202" i="2"/>
  <c r="P199" i="2"/>
  <c r="I193" i="2"/>
  <c r="I194" i="2" s="1"/>
  <c r="J194" i="2"/>
  <c r="J195" i="2" s="1"/>
  <c r="J196" i="2" s="1"/>
  <c r="J197" i="2" s="1"/>
  <c r="J198" i="2" s="1"/>
  <c r="J199" i="2" s="1"/>
  <c r="J200" i="2" s="1"/>
  <c r="J201" i="2" s="1"/>
  <c r="J202" i="2" s="1"/>
  <c r="J203" i="2" s="1"/>
  <c r="J204" i="2" s="1"/>
  <c r="J205" i="2" s="1"/>
  <c r="J206" i="2" s="1"/>
  <c r="J207" i="2" s="1"/>
  <c r="J208" i="2" s="1"/>
  <c r="P196" i="2"/>
  <c r="Q196" i="2"/>
  <c r="P200" i="2"/>
  <c r="P207" i="2"/>
  <c r="P237" i="2"/>
  <c r="P236" i="2"/>
  <c r="P235" i="2"/>
  <c r="P234" i="2"/>
  <c r="P233" i="2"/>
  <c r="P232" i="2"/>
  <c r="P228" i="2"/>
  <c r="P229" i="2"/>
  <c r="P225" i="2"/>
  <c r="P221" i="2"/>
  <c r="P217" i="2"/>
  <c r="P230" i="2"/>
  <c r="P231" i="2"/>
  <c r="P227" i="2"/>
  <c r="P223" i="2"/>
  <c r="P219" i="2"/>
  <c r="P206" i="2"/>
  <c r="P205" i="2"/>
  <c r="P204" i="2"/>
  <c r="P203" i="2"/>
  <c r="P202" i="2"/>
  <c r="P226" i="2"/>
  <c r="P224" i="2"/>
  <c r="P218" i="2"/>
  <c r="P216" i="2"/>
  <c r="P215" i="2"/>
  <c r="P214" i="2"/>
  <c r="P213" i="2"/>
  <c r="P212" i="2"/>
  <c r="P211" i="2"/>
  <c r="P220" i="2"/>
  <c r="P222" i="2"/>
  <c r="Q237" i="2"/>
  <c r="Q236" i="2"/>
  <c r="Q229" i="2"/>
  <c r="Q225" i="2"/>
  <c r="Q230" i="2"/>
  <c r="Q226" i="2"/>
  <c r="Q233" i="2"/>
  <c r="Q231" i="2"/>
  <c r="Q227" i="2"/>
  <c r="Q223" i="2"/>
  <c r="Q219" i="2"/>
  <c r="Q234" i="2"/>
  <c r="Q235" i="2"/>
  <c r="Q232" i="2"/>
  <c r="Q228" i="2"/>
  <c r="Q206" i="2"/>
  <c r="Q205" i="2"/>
  <c r="Q224" i="2"/>
  <c r="Q218" i="2"/>
  <c r="Q217" i="2"/>
  <c r="Q216" i="2"/>
  <c r="Q215" i="2"/>
  <c r="Q214" i="2"/>
  <c r="Q213" i="2"/>
  <c r="Q212" i="2"/>
  <c r="Q211" i="2"/>
  <c r="Q210" i="2"/>
  <c r="Q209" i="2"/>
  <c r="Q208" i="2"/>
  <c r="Q207" i="2"/>
  <c r="Q220" i="2"/>
  <c r="Q200" i="2"/>
  <c r="R237" i="2"/>
  <c r="R236" i="2"/>
  <c r="R235" i="2"/>
  <c r="R234" i="2"/>
  <c r="R233" i="2"/>
  <c r="R232" i="2"/>
  <c r="R229" i="2"/>
  <c r="R230" i="2"/>
  <c r="R226" i="2"/>
  <c r="R222" i="2"/>
  <c r="R218" i="2"/>
  <c r="R231" i="2"/>
  <c r="R227" i="2"/>
  <c r="R228" i="2"/>
  <c r="R224" i="2"/>
  <c r="R220" i="2"/>
  <c r="R223" i="2"/>
  <c r="R217" i="2"/>
  <c r="R216" i="2"/>
  <c r="R215" i="2"/>
  <c r="R214" i="2"/>
  <c r="R213" i="2"/>
  <c r="R212" i="2"/>
  <c r="R211" i="2"/>
  <c r="R210" i="2"/>
  <c r="R209" i="2"/>
  <c r="R208" i="2"/>
  <c r="R207" i="2"/>
  <c r="R219" i="2"/>
  <c r="R225" i="2"/>
  <c r="R221" i="2"/>
  <c r="R206" i="2"/>
  <c r="R205" i="2"/>
  <c r="R204" i="2"/>
  <c r="R203" i="2"/>
  <c r="R202" i="2"/>
  <c r="R201" i="2"/>
  <c r="R200" i="2"/>
  <c r="R199" i="2"/>
  <c r="R198" i="2"/>
  <c r="P194" i="2"/>
  <c r="P198" i="2"/>
  <c r="P209" i="2"/>
  <c r="Q221" i="2"/>
  <c r="P201" i="2"/>
  <c r="P210" i="2"/>
  <c r="P197" i="2"/>
  <c r="Q201" i="2"/>
  <c r="Q204" i="2"/>
  <c r="AV209" i="2"/>
  <c r="AV210" i="2" s="1"/>
  <c r="AV232" i="2"/>
  <c r="I209" i="2"/>
  <c r="I210" i="2"/>
  <c r="I211" i="2" s="1"/>
  <c r="I232" i="2"/>
  <c r="R63" i="2"/>
  <c r="Q63" i="2"/>
  <c r="P63" i="2"/>
  <c r="R62" i="2"/>
  <c r="Q62" i="2"/>
  <c r="P62" i="2"/>
  <c r="R61" i="2"/>
  <c r="Q61" i="2"/>
  <c r="P61" i="2"/>
  <c r="R60" i="2"/>
  <c r="Q60" i="2"/>
  <c r="P60" i="2"/>
  <c r="R59" i="2"/>
  <c r="Q59" i="2"/>
  <c r="P59" i="2"/>
  <c r="R58" i="2"/>
  <c r="Q58" i="2"/>
  <c r="P58" i="2"/>
  <c r="R57" i="2"/>
  <c r="Q57" i="2"/>
  <c r="P57" i="2"/>
  <c r="R56" i="2"/>
  <c r="Q56" i="2"/>
  <c r="P56" i="2"/>
  <c r="R55" i="2"/>
  <c r="Q55" i="2"/>
  <c r="P55" i="2"/>
  <c r="R54" i="2"/>
  <c r="Q54" i="2"/>
  <c r="P54" i="2"/>
  <c r="R53" i="2"/>
  <c r="Q53" i="2"/>
  <c r="P53" i="2"/>
  <c r="R52" i="2"/>
  <c r="Q52" i="2"/>
  <c r="P52" i="2"/>
  <c r="R51" i="2"/>
  <c r="Q51" i="2"/>
  <c r="P51" i="2"/>
  <c r="R50" i="2"/>
  <c r="Q50" i="2"/>
  <c r="P50" i="2"/>
  <c r="R49" i="2"/>
  <c r="Q49" i="2"/>
  <c r="P49" i="2"/>
  <c r="R48" i="2"/>
  <c r="Q48" i="2"/>
  <c r="P48" i="2"/>
  <c r="R47" i="2"/>
  <c r="Q47" i="2"/>
  <c r="P47" i="2"/>
  <c r="R46" i="2"/>
  <c r="Q46" i="2"/>
  <c r="P46" i="2"/>
  <c r="R45" i="2"/>
  <c r="Q45" i="2"/>
  <c r="P45" i="2"/>
  <c r="R44" i="2"/>
  <c r="Q44" i="2"/>
  <c r="P44" i="2"/>
  <c r="R43" i="2"/>
  <c r="Q43" i="2"/>
  <c r="P43" i="2"/>
  <c r="R42" i="2"/>
  <c r="Q42" i="2"/>
  <c r="P42" i="2"/>
  <c r="R41" i="2"/>
  <c r="Q41" i="2"/>
  <c r="P41" i="2"/>
  <c r="R40" i="2"/>
  <c r="Q40" i="2"/>
  <c r="P40" i="2"/>
  <c r="R39" i="2"/>
  <c r="Q39" i="2"/>
  <c r="P39" i="2"/>
  <c r="R38" i="2"/>
  <c r="Q38" i="2"/>
  <c r="P38" i="2"/>
  <c r="R37" i="2"/>
  <c r="Q37" i="2"/>
  <c r="P37" i="2"/>
  <c r="R36" i="2"/>
  <c r="Q36" i="2"/>
  <c r="P36" i="2"/>
  <c r="R35" i="2"/>
  <c r="Q35" i="2"/>
  <c r="P35" i="2"/>
  <c r="R34" i="2"/>
  <c r="Q34" i="2"/>
  <c r="P34" i="2"/>
  <c r="R33" i="2"/>
  <c r="Q33" i="2"/>
  <c r="P33" i="2"/>
  <c r="R32" i="2"/>
  <c r="Q32" i="2"/>
  <c r="P32" i="2"/>
  <c r="R31" i="2"/>
  <c r="Q31" i="2"/>
  <c r="P31" i="2"/>
  <c r="R30" i="2"/>
  <c r="Q30" i="2"/>
  <c r="P30" i="2"/>
  <c r="R29" i="2"/>
  <c r="Q29" i="2"/>
  <c r="P29" i="2"/>
  <c r="R28" i="2"/>
  <c r="Q28" i="2"/>
  <c r="P28" i="2"/>
  <c r="R27" i="2"/>
  <c r="Q27" i="2"/>
  <c r="P27" i="2"/>
  <c r="R26" i="2"/>
  <c r="Q26" i="2"/>
  <c r="P26" i="2"/>
  <c r="R25" i="2"/>
  <c r="Q25" i="2"/>
  <c r="P25" i="2"/>
  <c r="R24" i="2"/>
  <c r="Q24" i="2"/>
  <c r="P24" i="2"/>
  <c r="R23" i="2"/>
  <c r="Q23" i="2"/>
  <c r="P23" i="2"/>
  <c r="R22" i="2"/>
  <c r="Q22" i="2"/>
  <c r="P22" i="2"/>
  <c r="R21" i="2"/>
  <c r="Q21" i="2"/>
  <c r="P21" i="2"/>
  <c r="R20" i="2"/>
  <c r="Q20" i="2"/>
  <c r="P20" i="2"/>
  <c r="R19" i="2"/>
  <c r="Q19" i="2"/>
  <c r="P19" i="2"/>
  <c r="R18" i="2"/>
  <c r="Q18" i="2"/>
  <c r="P18" i="2"/>
  <c r="R17" i="2"/>
  <c r="Q17" i="2"/>
  <c r="P17" i="2"/>
  <c r="R16" i="2"/>
  <c r="Q16" i="2"/>
  <c r="P16" i="2"/>
  <c r="R15" i="2"/>
  <c r="Q15" i="2"/>
  <c r="P15" i="2"/>
  <c r="R14" i="2"/>
  <c r="Q14" i="2"/>
  <c r="P14" i="2"/>
  <c r="R13" i="2"/>
  <c r="Q13" i="2"/>
  <c r="P13" i="2"/>
  <c r="R12" i="2"/>
  <c r="Q12" i="2"/>
  <c r="P12" i="2"/>
  <c r="R11" i="2"/>
  <c r="Q11" i="2"/>
  <c r="P11" i="2"/>
  <c r="R10" i="2"/>
  <c r="Q10" i="2"/>
  <c r="P10" i="2"/>
  <c r="R9" i="2"/>
  <c r="Q9" i="2"/>
  <c r="P9" i="2"/>
  <c r="R8" i="2"/>
  <c r="Q8" i="2"/>
  <c r="P8" i="2"/>
  <c r="R7" i="2"/>
  <c r="Q7" i="2"/>
  <c r="P7" i="2"/>
  <c r="R6" i="2"/>
  <c r="Q6" i="2"/>
  <c r="P6" i="2"/>
  <c r="R5" i="2"/>
  <c r="Q5" i="2"/>
  <c r="P5" i="2"/>
  <c r="G17" i="2"/>
  <c r="K1" i="5"/>
  <c r="L1" i="5" s="1"/>
  <c r="J2" i="5"/>
  <c r="K2" i="5" s="1"/>
  <c r="L2" i="5" s="1"/>
  <c r="L205" i="5" l="1"/>
  <c r="M204" i="5"/>
  <c r="J207" i="5"/>
  <c r="K206" i="5"/>
  <c r="K191" i="5"/>
  <c r="M190" i="5" s="1"/>
  <c r="J192" i="5"/>
  <c r="L190" i="5"/>
  <c r="AC211" i="2"/>
  <c r="AB211" i="2"/>
  <c r="AA211" i="2"/>
  <c r="I212" i="2"/>
  <c r="AC194" i="2"/>
  <c r="AB194" i="2"/>
  <c r="AA194" i="2"/>
  <c r="I195" i="2"/>
  <c r="AC210" i="2"/>
  <c r="AA210" i="2"/>
  <c r="AB210" i="2"/>
  <c r="AB232" i="2"/>
  <c r="I233" i="2"/>
  <c r="AC232" i="2"/>
  <c r="AA232" i="2"/>
  <c r="AV233" i="2"/>
  <c r="AC209" i="2"/>
  <c r="AA209" i="2"/>
  <c r="AB209" i="2"/>
  <c r="AA193" i="2"/>
  <c r="AC193" i="2"/>
  <c r="AB193" i="2"/>
  <c r="J3" i="5"/>
  <c r="L206" i="5" l="1"/>
  <c r="J208" i="5"/>
  <c r="K207" i="5"/>
  <c r="M206" i="5" s="1"/>
  <c r="M205" i="5"/>
  <c r="J193" i="5"/>
  <c r="K192" i="5"/>
  <c r="M191" i="5" s="1"/>
  <c r="L191" i="5"/>
  <c r="AB233" i="2"/>
  <c r="AC233" i="2"/>
  <c r="I234" i="2"/>
  <c r="AA233" i="2"/>
  <c r="AV234" i="2"/>
  <c r="AC212" i="2"/>
  <c r="AB212" i="2"/>
  <c r="AA212" i="2"/>
  <c r="I213" i="2"/>
  <c r="AV212" i="2"/>
  <c r="AB195" i="2"/>
  <c r="AA195" i="2"/>
  <c r="I196" i="2"/>
  <c r="AC195" i="2"/>
  <c r="K3" i="5"/>
  <c r="L3" i="5" s="1"/>
  <c r="J4" i="5"/>
  <c r="C86" i="3" a="1"/>
  <c r="C86" i="3"/>
  <c r="D86" i="3"/>
  <c r="L207" i="5" l="1"/>
  <c r="K208" i="5"/>
  <c r="J209" i="5"/>
  <c r="L192" i="5"/>
  <c r="K193" i="5"/>
  <c r="J194" i="5"/>
  <c r="AV235" i="2"/>
  <c r="AV213" i="2"/>
  <c r="AC213" i="2"/>
  <c r="AB213" i="2"/>
  <c r="AA213" i="2"/>
  <c r="I214" i="2"/>
  <c r="AB234" i="2"/>
  <c r="AC234" i="2"/>
  <c r="I235" i="2"/>
  <c r="AA234" i="2"/>
  <c r="AA196" i="2"/>
  <c r="AB196" i="2"/>
  <c r="AC196" i="2"/>
  <c r="I197" i="2"/>
  <c r="K4" i="5"/>
  <c r="J5" i="5"/>
  <c r="C96" i="3"/>
  <c r="L208" i="5" l="1"/>
  <c r="J210" i="5"/>
  <c r="K209" i="5"/>
  <c r="M207" i="5"/>
  <c r="J195" i="5"/>
  <c r="K194" i="5"/>
  <c r="M193" i="5"/>
  <c r="L193" i="5"/>
  <c r="M192" i="5"/>
  <c r="AC197" i="2"/>
  <c r="AB197" i="2"/>
  <c r="AA197" i="2"/>
  <c r="I198" i="2"/>
  <c r="AV214" i="2"/>
  <c r="AB235" i="2"/>
  <c r="AC235" i="2"/>
  <c r="AA235" i="2"/>
  <c r="I236" i="2"/>
  <c r="AV236" i="2"/>
  <c r="AC214" i="2"/>
  <c r="AB214" i="2"/>
  <c r="AA214" i="2"/>
  <c r="I215" i="2"/>
  <c r="L4" i="5"/>
  <c r="K5" i="5"/>
  <c r="J6" i="5"/>
  <c r="L2" i="2"/>
  <c r="L209" i="5" l="1"/>
  <c r="J211" i="5"/>
  <c r="K210" i="5"/>
  <c r="M208" i="5"/>
  <c r="K195" i="5"/>
  <c r="J196" i="5"/>
  <c r="M194" i="5"/>
  <c r="L194" i="5"/>
  <c r="AV237" i="2"/>
  <c r="AA236" i="2"/>
  <c r="AB236" i="2"/>
  <c r="AC236" i="2"/>
  <c r="I237" i="2"/>
  <c r="AB198" i="2"/>
  <c r="AC198" i="2"/>
  <c r="AA198" i="2"/>
  <c r="I199" i="2"/>
  <c r="AC215" i="2"/>
  <c r="AB215" i="2"/>
  <c r="AA215" i="2"/>
  <c r="I216" i="2"/>
  <c r="AV215" i="2"/>
  <c r="P64" i="2"/>
  <c r="P65" i="2"/>
  <c r="M2" i="2"/>
  <c r="L5" i="5"/>
  <c r="M4" i="5"/>
  <c r="K6" i="5"/>
  <c r="J7" i="5"/>
  <c r="Q2" i="2"/>
  <c r="J212" i="5" l="1"/>
  <c r="K211" i="5"/>
  <c r="M210" i="5" s="1"/>
  <c r="L210" i="5"/>
  <c r="M209" i="5"/>
  <c r="K196" i="5"/>
  <c r="J197" i="5"/>
  <c r="M195" i="5"/>
  <c r="L195" i="5"/>
  <c r="AA237" i="2"/>
  <c r="AB237" i="2"/>
  <c r="AC237" i="2"/>
  <c r="AB199" i="2"/>
  <c r="I200" i="2"/>
  <c r="AC199" i="2"/>
  <c r="AA199" i="2"/>
  <c r="AV216" i="2"/>
  <c r="AC216" i="2"/>
  <c r="AA216" i="2"/>
  <c r="AB216" i="2"/>
  <c r="I217" i="2"/>
  <c r="Q65" i="2"/>
  <c r="Q64" i="2"/>
  <c r="N2" i="2"/>
  <c r="L6" i="5"/>
  <c r="M5" i="5"/>
  <c r="K7" i="5"/>
  <c r="J8" i="5"/>
  <c r="C5" i="2"/>
  <c r="A6" i="2"/>
  <c r="AX5" i="2"/>
  <c r="D5" i="2"/>
  <c r="B5" i="2"/>
  <c r="K212" i="5" l="1"/>
  <c r="J213" i="5"/>
  <c r="M211" i="5"/>
  <c r="L211" i="5"/>
  <c r="K197" i="5"/>
  <c r="J198" i="5"/>
  <c r="M196" i="5"/>
  <c r="L196" i="5"/>
  <c r="AB200" i="2"/>
  <c r="I201" i="2"/>
  <c r="AA200" i="2"/>
  <c r="AC200" i="2"/>
  <c r="AV217" i="2"/>
  <c r="AC217" i="2"/>
  <c r="AA217" i="2"/>
  <c r="AB217" i="2"/>
  <c r="I218" i="2"/>
  <c r="R64" i="2"/>
  <c r="R65" i="2"/>
  <c r="L7" i="5"/>
  <c r="M6" i="5"/>
  <c r="K8" i="5"/>
  <c r="J9" i="5"/>
  <c r="A7" i="2"/>
  <c r="AX6" i="2"/>
  <c r="D6" i="2"/>
  <c r="B6" i="2"/>
  <c r="C6" i="2"/>
  <c r="J214" i="5" l="1"/>
  <c r="K213" i="5"/>
  <c r="L212" i="5"/>
  <c r="J199" i="5"/>
  <c r="K198" i="5"/>
  <c r="M197" i="5"/>
  <c r="L197" i="5"/>
  <c r="AB201" i="2"/>
  <c r="I202" i="2"/>
  <c r="AC201" i="2"/>
  <c r="AA201" i="2"/>
  <c r="AV218" i="2"/>
  <c r="AB218" i="2"/>
  <c r="AA218" i="2"/>
  <c r="AC218" i="2"/>
  <c r="I219" i="2"/>
  <c r="L8" i="5"/>
  <c r="M7" i="5"/>
  <c r="K9" i="5"/>
  <c r="J10" i="5"/>
  <c r="M6" i="2"/>
  <c r="L6" i="2"/>
  <c r="N6" i="2"/>
  <c r="C7" i="2"/>
  <c r="A8" i="2"/>
  <c r="AX7" i="2"/>
  <c r="D7" i="2"/>
  <c r="B7" i="2"/>
  <c r="L213" i="5" l="1"/>
  <c r="M212" i="5"/>
  <c r="K214" i="5"/>
  <c r="J215" i="5"/>
  <c r="K199" i="5"/>
  <c r="J200" i="5"/>
  <c r="L198" i="5"/>
  <c r="AV219" i="2"/>
  <c r="AC219" i="2"/>
  <c r="AB219" i="2"/>
  <c r="AA219" i="2"/>
  <c r="I220" i="2"/>
  <c r="AB202" i="2"/>
  <c r="AC202" i="2"/>
  <c r="I203" i="2"/>
  <c r="AA202" i="2"/>
  <c r="L9" i="5"/>
  <c r="M8" i="5"/>
  <c r="K10" i="5"/>
  <c r="J11" i="5"/>
  <c r="N7" i="2"/>
  <c r="A9" i="2"/>
  <c r="AX8" i="2"/>
  <c r="D8" i="2"/>
  <c r="B8" i="2"/>
  <c r="C8" i="2"/>
  <c r="L7" i="2"/>
  <c r="M7" i="2"/>
  <c r="J216" i="5" l="1"/>
  <c r="K215" i="5"/>
  <c r="M214" i="5" s="1"/>
  <c r="L214" i="5"/>
  <c r="M213" i="5"/>
  <c r="L199" i="5"/>
  <c r="M198" i="5"/>
  <c r="K200" i="5"/>
  <c r="J201" i="5"/>
  <c r="AA220" i="2"/>
  <c r="I221" i="2"/>
  <c r="AC220" i="2"/>
  <c r="AB220" i="2"/>
  <c r="AB203" i="2"/>
  <c r="AC203" i="2"/>
  <c r="I204" i="2"/>
  <c r="AA203" i="2"/>
  <c r="AV220" i="2"/>
  <c r="L10" i="5"/>
  <c r="M9" i="5"/>
  <c r="K11" i="5"/>
  <c r="J12" i="5"/>
  <c r="H5" i="2"/>
  <c r="M8" i="2"/>
  <c r="L8" i="2"/>
  <c r="AV5" i="2"/>
  <c r="N8" i="2"/>
  <c r="C9" i="2"/>
  <c r="A10" i="2"/>
  <c r="AX9" i="2"/>
  <c r="D9" i="2"/>
  <c r="B9" i="2"/>
  <c r="L215" i="5" l="1"/>
  <c r="J217" i="5"/>
  <c r="K216" i="5"/>
  <c r="K201" i="5"/>
  <c r="J202" i="5"/>
  <c r="M200" i="5"/>
  <c r="L200" i="5"/>
  <c r="M199" i="5"/>
  <c r="AC221" i="2"/>
  <c r="AB221" i="2"/>
  <c r="AA221" i="2"/>
  <c r="I222" i="2"/>
  <c r="AV221" i="2"/>
  <c r="AB204" i="2"/>
  <c r="AC204" i="2"/>
  <c r="I205" i="2"/>
  <c r="AA204" i="2"/>
  <c r="L11" i="5"/>
  <c r="M10" i="5"/>
  <c r="K12" i="5"/>
  <c r="J13" i="5"/>
  <c r="J6" i="2"/>
  <c r="AW6" i="2"/>
  <c r="L9" i="2"/>
  <c r="N9" i="2"/>
  <c r="A11" i="2"/>
  <c r="AX10" i="2"/>
  <c r="D10" i="2"/>
  <c r="B10" i="2"/>
  <c r="C10" i="2"/>
  <c r="H6" i="2"/>
  <c r="M9" i="2"/>
  <c r="I6" i="2"/>
  <c r="AV6" i="2" s="1"/>
  <c r="L216" i="5" l="1"/>
  <c r="J218" i="5"/>
  <c r="K217" i="5"/>
  <c r="M215" i="5"/>
  <c r="J203" i="5"/>
  <c r="K203" i="5" s="1"/>
  <c r="K202" i="5"/>
  <c r="M201" i="5" s="1"/>
  <c r="L201" i="5"/>
  <c r="AA205" i="2"/>
  <c r="AB205" i="2"/>
  <c r="I206" i="2"/>
  <c r="AC205" i="2"/>
  <c r="AV222" i="2"/>
  <c r="AB222" i="2"/>
  <c r="AA222" i="2"/>
  <c r="AC222" i="2"/>
  <c r="I223" i="2"/>
  <c r="L12" i="5"/>
  <c r="M11" i="5"/>
  <c r="K13" i="5"/>
  <c r="J14" i="5"/>
  <c r="J7" i="2"/>
  <c r="AW7" i="2"/>
  <c r="M10" i="2"/>
  <c r="L10" i="2"/>
  <c r="H7" i="2"/>
  <c r="AB6" i="2"/>
  <c r="AA6" i="2"/>
  <c r="AC6" i="2"/>
  <c r="AG6" i="2"/>
  <c r="AE6" i="2"/>
  <c r="I7" i="2"/>
  <c r="AV7" i="2" s="1"/>
  <c r="AF6" i="2"/>
  <c r="N10" i="2"/>
  <c r="C11" i="2"/>
  <c r="A12" i="2"/>
  <c r="AX11" i="2"/>
  <c r="D11" i="2"/>
  <c r="B11" i="2"/>
  <c r="J219" i="5" l="1"/>
  <c r="K218" i="5"/>
  <c r="M217" i="5"/>
  <c r="L217" i="5"/>
  <c r="M216" i="5"/>
  <c r="M202" i="5"/>
  <c r="L202" i="5"/>
  <c r="M203" i="5"/>
  <c r="L203" i="5"/>
  <c r="AV223" i="2"/>
  <c r="AA206" i="2"/>
  <c r="AB206" i="2"/>
  <c r="AC206" i="2"/>
  <c r="I207" i="2"/>
  <c r="AC223" i="2"/>
  <c r="AB223" i="2"/>
  <c r="AA223" i="2"/>
  <c r="I224" i="2"/>
  <c r="L13" i="5"/>
  <c r="M12" i="5"/>
  <c r="K14" i="5"/>
  <c r="J15" i="5"/>
  <c r="J8" i="2"/>
  <c r="AW8" i="2"/>
  <c r="AS6" i="2"/>
  <c r="L11" i="2"/>
  <c r="M11" i="2"/>
  <c r="AC7" i="2"/>
  <c r="AB7" i="2"/>
  <c r="AA7" i="2"/>
  <c r="AK6" i="2"/>
  <c r="I8" i="2"/>
  <c r="AV8" i="2" s="1"/>
  <c r="AF7" i="2"/>
  <c r="AG7" i="2"/>
  <c r="AE7" i="2"/>
  <c r="N11" i="2"/>
  <c r="A13" i="2"/>
  <c r="AX12" i="2"/>
  <c r="D12" i="2"/>
  <c r="B12" i="2"/>
  <c r="C12" i="2"/>
  <c r="AJ6" i="2"/>
  <c r="AI6" i="2"/>
  <c r="H8" i="2"/>
  <c r="J220" i="5" l="1"/>
  <c r="K219" i="5"/>
  <c r="M218" i="5" s="1"/>
  <c r="L218" i="5"/>
  <c r="AC207" i="2"/>
  <c r="AA207" i="2"/>
  <c r="AB207" i="2"/>
  <c r="I208" i="2"/>
  <c r="AB224" i="2"/>
  <c r="AA224" i="2"/>
  <c r="I225" i="2"/>
  <c r="AC224" i="2"/>
  <c r="AV224" i="2"/>
  <c r="L14" i="5"/>
  <c r="M13" i="5"/>
  <c r="K15" i="5"/>
  <c r="J16" i="5"/>
  <c r="J9" i="2"/>
  <c r="AW9" i="2"/>
  <c r="AS7" i="2"/>
  <c r="H9" i="2"/>
  <c r="AG8" i="2"/>
  <c r="AE8" i="2"/>
  <c r="I9" i="2"/>
  <c r="AV9" i="2" s="1"/>
  <c r="AF8" i="2"/>
  <c r="M12" i="2"/>
  <c r="L12" i="2"/>
  <c r="AK7" i="2"/>
  <c r="AB8" i="2"/>
  <c r="AA8" i="2"/>
  <c r="AC8" i="2"/>
  <c r="N12" i="2"/>
  <c r="C13" i="2"/>
  <c r="A14" i="2"/>
  <c r="AX13" i="2"/>
  <c r="D13" i="2"/>
  <c r="B13" i="2"/>
  <c r="AI7" i="2"/>
  <c r="AJ7" i="2"/>
  <c r="L219" i="5" l="1"/>
  <c r="K220" i="5"/>
  <c r="J221" i="5"/>
  <c r="AC225" i="2"/>
  <c r="AB225" i="2"/>
  <c r="AA225" i="2"/>
  <c r="I226" i="2"/>
  <c r="AV225" i="2"/>
  <c r="AC208" i="2"/>
  <c r="AA208" i="2"/>
  <c r="AB208" i="2"/>
  <c r="J209" i="2"/>
  <c r="J210" i="2" s="1"/>
  <c r="J211" i="2" s="1"/>
  <c r="J212" i="2" s="1"/>
  <c r="J213" i="2" s="1"/>
  <c r="J214" i="2" s="1"/>
  <c r="J215" i="2" s="1"/>
  <c r="J216" i="2" s="1"/>
  <c r="J217" i="2" s="1"/>
  <c r="J218" i="2" s="1"/>
  <c r="J219" i="2" s="1"/>
  <c r="J220" i="2" s="1"/>
  <c r="J221" i="2" s="1"/>
  <c r="J222" i="2" s="1"/>
  <c r="J223" i="2" s="1"/>
  <c r="J224" i="2" s="1"/>
  <c r="J225" i="2" s="1"/>
  <c r="J226" i="2" s="1"/>
  <c r="J227" i="2" s="1"/>
  <c r="J228" i="2" s="1"/>
  <c r="J229" i="2" s="1"/>
  <c r="J230" i="2" s="1"/>
  <c r="J231" i="2" s="1"/>
  <c r="L15" i="5"/>
  <c r="M14" i="5"/>
  <c r="K16" i="5"/>
  <c r="J17" i="5"/>
  <c r="J10" i="2"/>
  <c r="AW10" i="2"/>
  <c r="AS8" i="2"/>
  <c r="L13" i="2"/>
  <c r="M13" i="2"/>
  <c r="N13" i="2"/>
  <c r="A15" i="2"/>
  <c r="AX14" i="2"/>
  <c r="D14" i="2"/>
  <c r="B14" i="2"/>
  <c r="C14" i="2"/>
  <c r="AJ8" i="2"/>
  <c r="AI8" i="2"/>
  <c r="H10" i="2"/>
  <c r="AA9" i="2"/>
  <c r="AC9" i="2"/>
  <c r="AB9" i="2"/>
  <c r="AK8" i="2"/>
  <c r="I10" i="2"/>
  <c r="AV10" i="2" s="1"/>
  <c r="AF9" i="2"/>
  <c r="AG9" i="2"/>
  <c r="AE9" i="2"/>
  <c r="J222" i="5" l="1"/>
  <c r="K221" i="5"/>
  <c r="M220" i="5"/>
  <c r="L220" i="5"/>
  <c r="M219" i="5"/>
  <c r="AV226" i="2"/>
  <c r="AB226" i="2"/>
  <c r="AA226" i="2"/>
  <c r="AC226" i="2"/>
  <c r="I227" i="2"/>
  <c r="L16" i="5"/>
  <c r="M15" i="5"/>
  <c r="K17" i="5"/>
  <c r="J18" i="5"/>
  <c r="J11" i="2"/>
  <c r="AW11" i="2"/>
  <c r="AS9" i="2"/>
  <c r="M14" i="2"/>
  <c r="L14" i="2"/>
  <c r="AI9" i="2"/>
  <c r="AJ9" i="2"/>
  <c r="H11" i="2"/>
  <c r="AK9" i="2"/>
  <c r="AB10" i="2"/>
  <c r="AA10" i="2"/>
  <c r="AC10" i="2"/>
  <c r="AG10" i="2"/>
  <c r="AE10" i="2"/>
  <c r="I11" i="2"/>
  <c r="AV11" i="2" s="1"/>
  <c r="AF10" i="2"/>
  <c r="N14" i="2"/>
  <c r="C15" i="2"/>
  <c r="A16" i="2"/>
  <c r="AX15" i="2"/>
  <c r="D15" i="2"/>
  <c r="B15" i="2"/>
  <c r="K222" i="5" l="1"/>
  <c r="M221" i="5" s="1"/>
  <c r="J223" i="5"/>
  <c r="L221" i="5"/>
  <c r="I228" i="2"/>
  <c r="AC227" i="2"/>
  <c r="AA227" i="2"/>
  <c r="AB227" i="2"/>
  <c r="AV227" i="2"/>
  <c r="L17" i="5"/>
  <c r="M16" i="5"/>
  <c r="K18" i="5"/>
  <c r="J19" i="5"/>
  <c r="J12" i="2"/>
  <c r="AW12" i="2"/>
  <c r="AS10" i="2"/>
  <c r="L15" i="2"/>
  <c r="M15" i="2"/>
  <c r="AJ10" i="2"/>
  <c r="AI10" i="2"/>
  <c r="I12" i="2"/>
  <c r="AV12" i="2" s="1"/>
  <c r="AF11" i="2"/>
  <c r="AG11" i="2"/>
  <c r="AE11" i="2"/>
  <c r="N15" i="2"/>
  <c r="A17" i="2"/>
  <c r="AX16" i="2"/>
  <c r="D16" i="2"/>
  <c r="B16" i="2"/>
  <c r="C16" i="2"/>
  <c r="AA11" i="2"/>
  <c r="AC11" i="2"/>
  <c r="AB11" i="2"/>
  <c r="AK10" i="2"/>
  <c r="H12" i="2"/>
  <c r="J224" i="5" l="1"/>
  <c r="K223" i="5"/>
  <c r="M222" i="5"/>
  <c r="L222" i="5"/>
  <c r="AV228" i="2"/>
  <c r="AC228" i="2"/>
  <c r="AB228" i="2"/>
  <c r="AA228" i="2"/>
  <c r="I229" i="2"/>
  <c r="L18" i="5"/>
  <c r="M17" i="5"/>
  <c r="K19" i="5"/>
  <c r="J20" i="5"/>
  <c r="J13" i="2"/>
  <c r="AW13" i="2"/>
  <c r="AS11" i="2"/>
  <c r="H13" i="2"/>
  <c r="M16" i="2"/>
  <c r="L16" i="2"/>
  <c r="AK11" i="2"/>
  <c r="AB12" i="2"/>
  <c r="AA12" i="2"/>
  <c r="AC12" i="2"/>
  <c r="AG12" i="2"/>
  <c r="AE12" i="2"/>
  <c r="I13" i="2"/>
  <c r="AV13" i="2" s="1"/>
  <c r="AF12" i="2"/>
  <c r="N16" i="2"/>
  <c r="C17" i="2"/>
  <c r="A18" i="2"/>
  <c r="AX17" i="2"/>
  <c r="D17" i="2"/>
  <c r="B17" i="2"/>
  <c r="AI11" i="2"/>
  <c r="AJ11" i="2"/>
  <c r="L223" i="5" l="1"/>
  <c r="J225" i="5"/>
  <c r="K224" i="5"/>
  <c r="AC229" i="2"/>
  <c r="AB229" i="2"/>
  <c r="AA229" i="2"/>
  <c r="I230" i="2"/>
  <c r="AV229" i="2"/>
  <c r="L19" i="5"/>
  <c r="M18" i="5"/>
  <c r="K20" i="5"/>
  <c r="J21" i="5"/>
  <c r="J14" i="2"/>
  <c r="AW14" i="2"/>
  <c r="AS12" i="2"/>
  <c r="L17" i="2"/>
  <c r="N17" i="2"/>
  <c r="A19" i="2"/>
  <c r="AX18" i="2"/>
  <c r="D18" i="2"/>
  <c r="B18" i="2"/>
  <c r="C18" i="2"/>
  <c r="AA13" i="2"/>
  <c r="AB13" i="2"/>
  <c r="AC13" i="2"/>
  <c r="AK12" i="2"/>
  <c r="H14" i="2"/>
  <c r="M17" i="2"/>
  <c r="AJ12" i="2"/>
  <c r="AI12" i="2"/>
  <c r="I14" i="2"/>
  <c r="AV14" i="2" s="1"/>
  <c r="AF13" i="2"/>
  <c r="AG13" i="2"/>
  <c r="AE13" i="2"/>
  <c r="L224" i="5" l="1"/>
  <c r="J226" i="5"/>
  <c r="K225" i="5"/>
  <c r="M223" i="5"/>
  <c r="AV230" i="2"/>
  <c r="AC230" i="2"/>
  <c r="AB230" i="2"/>
  <c r="AA230" i="2"/>
  <c r="I231" i="2"/>
  <c r="L20" i="5"/>
  <c r="M19" i="5"/>
  <c r="K21" i="5"/>
  <c r="J22" i="5"/>
  <c r="J15" i="2"/>
  <c r="AW15" i="2"/>
  <c r="AS13" i="2"/>
  <c r="AI13" i="2"/>
  <c r="AJ13" i="2"/>
  <c r="AK13" i="2"/>
  <c r="AB14" i="2"/>
  <c r="AA14" i="2"/>
  <c r="AC14" i="2"/>
  <c r="H15" i="2"/>
  <c r="N18" i="2"/>
  <c r="C19" i="2"/>
  <c r="A20" i="2"/>
  <c r="AX19" i="2"/>
  <c r="D19" i="2"/>
  <c r="B19" i="2"/>
  <c r="AG14" i="2"/>
  <c r="AE14" i="2"/>
  <c r="I15" i="2"/>
  <c r="AV15" i="2" s="1"/>
  <c r="AF14" i="2"/>
  <c r="M18" i="2"/>
  <c r="L18" i="2"/>
  <c r="L225" i="5" l="1"/>
  <c r="J227" i="5"/>
  <c r="K226" i="5"/>
  <c r="M224" i="5"/>
  <c r="AA231" i="2"/>
  <c r="AC231" i="2"/>
  <c r="AB231" i="2"/>
  <c r="J232" i="2"/>
  <c r="J233" i="2" s="1"/>
  <c r="J234" i="2" s="1"/>
  <c r="J235" i="2" s="1"/>
  <c r="J236" i="2" s="1"/>
  <c r="J237" i="2" s="1"/>
  <c r="AV231" i="2"/>
  <c r="L21" i="5"/>
  <c r="M20" i="5"/>
  <c r="K22" i="5"/>
  <c r="J23" i="5"/>
  <c r="J16" i="2"/>
  <c r="AW16" i="2"/>
  <c r="AS14" i="2"/>
  <c r="AJ14" i="2"/>
  <c r="AI14" i="2"/>
  <c r="M19" i="2"/>
  <c r="H16" i="2"/>
  <c r="L19" i="2"/>
  <c r="AA15" i="2"/>
  <c r="AC15" i="2"/>
  <c r="AB15" i="2"/>
  <c r="AK14" i="2"/>
  <c r="N19" i="2"/>
  <c r="A21" i="2"/>
  <c r="AX20" i="2"/>
  <c r="D20" i="2"/>
  <c r="B20" i="2"/>
  <c r="C20" i="2"/>
  <c r="I16" i="2"/>
  <c r="AV16" i="2" s="1"/>
  <c r="AF15" i="2"/>
  <c r="AG15" i="2"/>
  <c r="AE15" i="2"/>
  <c r="J228" i="5" l="1"/>
  <c r="K227" i="5"/>
  <c r="M226" i="5"/>
  <c r="L226" i="5"/>
  <c r="M225" i="5"/>
  <c r="AW232" i="2"/>
  <c r="AW233" i="2" s="1"/>
  <c r="AW234" i="2" s="1"/>
  <c r="AW235" i="2" s="1"/>
  <c r="AW236" i="2" s="1"/>
  <c r="AW237" i="2" s="1"/>
  <c r="L22" i="5"/>
  <c r="M21" i="5"/>
  <c r="K23" i="5"/>
  <c r="J24" i="5"/>
  <c r="J17" i="2"/>
  <c r="AW17" i="2"/>
  <c r="AS15" i="2"/>
  <c r="AK15" i="2"/>
  <c r="AB16" i="2"/>
  <c r="AA16" i="2"/>
  <c r="AC16" i="2"/>
  <c r="L20" i="2"/>
  <c r="AI15" i="2"/>
  <c r="AJ15" i="2"/>
  <c r="N20" i="2"/>
  <c r="C21" i="2"/>
  <c r="A22" i="2"/>
  <c r="AX21" i="2"/>
  <c r="D21" i="2"/>
  <c r="B21" i="2"/>
  <c r="AG16" i="2"/>
  <c r="AE16" i="2"/>
  <c r="I17" i="2"/>
  <c r="AV17" i="2" s="1"/>
  <c r="AF16" i="2"/>
  <c r="M20" i="2"/>
  <c r="H17" i="2"/>
  <c r="M227" i="5" l="1"/>
  <c r="L227" i="5"/>
  <c r="K228" i="5"/>
  <c r="J229" i="5"/>
  <c r="L23" i="5"/>
  <c r="M22" i="5"/>
  <c r="K24" i="5"/>
  <c r="J25" i="5"/>
  <c r="J18" i="2"/>
  <c r="AW18" i="2"/>
  <c r="AS16" i="2"/>
  <c r="L21" i="2"/>
  <c r="M21" i="2"/>
  <c r="H18" i="2"/>
  <c r="F18" i="2"/>
  <c r="AJ16" i="2"/>
  <c r="AI16" i="2"/>
  <c r="I18" i="2"/>
  <c r="AV18" i="2" s="1"/>
  <c r="AF17" i="2"/>
  <c r="AG17" i="2"/>
  <c r="AE17" i="2"/>
  <c r="AA17" i="2"/>
  <c r="AB17" i="2"/>
  <c r="AC17" i="2"/>
  <c r="AK16" i="2"/>
  <c r="N21" i="2"/>
  <c r="A23" i="2"/>
  <c r="AX22" i="2"/>
  <c r="D22" i="2"/>
  <c r="B22" i="2"/>
  <c r="C22" i="2"/>
  <c r="M228" i="5" l="1"/>
  <c r="L228" i="5"/>
  <c r="J230" i="5"/>
  <c r="K229" i="5"/>
  <c r="L24" i="5"/>
  <c r="M23" i="5"/>
  <c r="K25" i="5"/>
  <c r="J26" i="5"/>
  <c r="AE18" i="2"/>
  <c r="J19" i="2"/>
  <c r="AW19" i="2"/>
  <c r="AS17" i="2"/>
  <c r="M22" i="2"/>
  <c r="N22" i="2"/>
  <c r="C23" i="2"/>
  <c r="A24" i="2"/>
  <c r="AX23" i="2"/>
  <c r="D23" i="2"/>
  <c r="B23" i="2"/>
  <c r="AI17" i="2"/>
  <c r="AJ17" i="2"/>
  <c r="H19" i="2"/>
  <c r="G18" i="2"/>
  <c r="F19" i="2" s="1"/>
  <c r="L22" i="2"/>
  <c r="AK17" i="2"/>
  <c r="AC18" i="2"/>
  <c r="AB18" i="2"/>
  <c r="AA18" i="2"/>
  <c r="AG18" i="2"/>
  <c r="I19" i="2"/>
  <c r="AV19" i="2" s="1"/>
  <c r="AF18" i="2"/>
  <c r="M229" i="5" l="1"/>
  <c r="L229" i="5"/>
  <c r="K230" i="5"/>
  <c r="J231" i="5"/>
  <c r="L25" i="5"/>
  <c r="M24" i="5"/>
  <c r="K26" i="5"/>
  <c r="J27" i="5"/>
  <c r="J20" i="2"/>
  <c r="AW20" i="2"/>
  <c r="AS18" i="2"/>
  <c r="H20" i="2"/>
  <c r="G19" i="2"/>
  <c r="F20" i="2" s="1"/>
  <c r="AB19" i="2"/>
  <c r="AA19" i="2"/>
  <c r="AC19" i="2"/>
  <c r="AK18" i="2"/>
  <c r="I20" i="2"/>
  <c r="AV20" i="2" s="1"/>
  <c r="AF19" i="2"/>
  <c r="AG19" i="2"/>
  <c r="AE19" i="2"/>
  <c r="N23" i="2"/>
  <c r="AX24" i="2"/>
  <c r="D24" i="2"/>
  <c r="B24" i="2"/>
  <c r="A25" i="2"/>
  <c r="C24" i="2"/>
  <c r="AJ18" i="2"/>
  <c r="AI18" i="2"/>
  <c r="L23" i="2"/>
  <c r="M23" i="2"/>
  <c r="J232" i="5" l="1"/>
  <c r="K231" i="5"/>
  <c r="M230" i="5"/>
  <c r="L230" i="5"/>
  <c r="L26" i="5"/>
  <c r="M25" i="5"/>
  <c r="K27" i="5"/>
  <c r="J28" i="5"/>
  <c r="J21" i="2"/>
  <c r="AW21" i="2"/>
  <c r="AS19" i="2"/>
  <c r="N24" i="2"/>
  <c r="AK19" i="2"/>
  <c r="AA20" i="2"/>
  <c r="AC20" i="2"/>
  <c r="AB20" i="2"/>
  <c r="H21" i="2"/>
  <c r="G20" i="2"/>
  <c r="F21" i="2" s="1"/>
  <c r="M24" i="2"/>
  <c r="A26" i="2"/>
  <c r="AX25" i="2"/>
  <c r="D25" i="2"/>
  <c r="B25" i="2"/>
  <c r="C25" i="2"/>
  <c r="L24" i="2"/>
  <c r="AI19" i="2"/>
  <c r="AJ19" i="2"/>
  <c r="AG20" i="2"/>
  <c r="AE20" i="2"/>
  <c r="I21" i="2"/>
  <c r="AV21" i="2" s="1"/>
  <c r="AF20" i="2"/>
  <c r="M231" i="5" l="1"/>
  <c r="L231" i="5"/>
  <c r="J233" i="5"/>
  <c r="K232" i="5"/>
  <c r="L27" i="5"/>
  <c r="M26" i="5"/>
  <c r="K28" i="5"/>
  <c r="J29" i="5"/>
  <c r="J22" i="2"/>
  <c r="AW22" i="2"/>
  <c r="AS20" i="2"/>
  <c r="AJ20" i="2"/>
  <c r="AI20" i="2"/>
  <c r="M25" i="2"/>
  <c r="L25" i="2"/>
  <c r="H22" i="2"/>
  <c r="G21" i="2"/>
  <c r="F22" i="2" s="1"/>
  <c r="AA21" i="2"/>
  <c r="AB21" i="2"/>
  <c r="AC21" i="2"/>
  <c r="AK20" i="2"/>
  <c r="N25" i="2"/>
  <c r="C26" i="2"/>
  <c r="A27" i="2"/>
  <c r="AX26" i="2"/>
  <c r="D26" i="2"/>
  <c r="B26" i="2"/>
  <c r="I22" i="2"/>
  <c r="AV22" i="2" s="1"/>
  <c r="AG21" i="2"/>
  <c r="AE21" i="2"/>
  <c r="AF21" i="2"/>
  <c r="M232" i="5" l="1"/>
  <c r="L232" i="5"/>
  <c r="J234" i="5"/>
  <c r="K233" i="5"/>
  <c r="L28" i="5"/>
  <c r="M27" i="5"/>
  <c r="K29" i="5"/>
  <c r="J30" i="5"/>
  <c r="J23" i="2"/>
  <c r="AW23" i="2"/>
  <c r="AS21" i="2"/>
  <c r="AJ21" i="2"/>
  <c r="AK21" i="2"/>
  <c r="AB22" i="2"/>
  <c r="AC22" i="2"/>
  <c r="AA22" i="2"/>
  <c r="M26" i="2"/>
  <c r="H23" i="2"/>
  <c r="G22" i="2"/>
  <c r="F23" i="2" s="1"/>
  <c r="L26" i="2"/>
  <c r="AI21" i="2"/>
  <c r="N26" i="2"/>
  <c r="A28" i="2"/>
  <c r="AX27" i="2"/>
  <c r="D27" i="2"/>
  <c r="B27" i="2"/>
  <c r="C27" i="2"/>
  <c r="AG22" i="2"/>
  <c r="AE22" i="2"/>
  <c r="I23" i="2"/>
  <c r="AV23" i="2" s="1"/>
  <c r="AF22" i="2"/>
  <c r="M233" i="5" l="1"/>
  <c r="L233" i="5"/>
  <c r="J235" i="5"/>
  <c r="K234" i="5"/>
  <c r="L29" i="5"/>
  <c r="M28" i="5"/>
  <c r="K30" i="5"/>
  <c r="J31" i="5"/>
  <c r="AG23" i="2"/>
  <c r="AW24" i="2"/>
  <c r="J24" i="2"/>
  <c r="AS22" i="2"/>
  <c r="AF23" i="2"/>
  <c r="AE23" i="2"/>
  <c r="AJ22" i="2"/>
  <c r="AI22" i="2"/>
  <c r="L27" i="2"/>
  <c r="M27" i="2"/>
  <c r="I24" i="2"/>
  <c r="AV24" i="2" s="1"/>
  <c r="AC23" i="2"/>
  <c r="AA23" i="2"/>
  <c r="AB23" i="2"/>
  <c r="AK22" i="2"/>
  <c r="N27" i="2"/>
  <c r="C28" i="2"/>
  <c r="A29" i="2"/>
  <c r="AX28" i="2"/>
  <c r="D28" i="2"/>
  <c r="B28" i="2"/>
  <c r="H24" i="2"/>
  <c r="G23" i="2"/>
  <c r="F24" i="2" s="1"/>
  <c r="J236" i="5" l="1"/>
  <c r="K235" i="5"/>
  <c r="M234" i="5"/>
  <c r="L234" i="5"/>
  <c r="L30" i="5"/>
  <c r="M29" i="5"/>
  <c r="K31" i="5"/>
  <c r="J32" i="5"/>
  <c r="AW25" i="2"/>
  <c r="J25" i="2"/>
  <c r="AS23" i="2"/>
  <c r="H25" i="2"/>
  <c r="G24" i="2"/>
  <c r="F25" i="2" s="1"/>
  <c r="L28" i="2"/>
  <c r="M28" i="2"/>
  <c r="I25" i="2"/>
  <c r="AV25" i="2" s="1"/>
  <c r="AG24" i="2"/>
  <c r="AE24" i="2"/>
  <c r="AF24" i="2"/>
  <c r="N28" i="2"/>
  <c r="A30" i="2"/>
  <c r="AX29" i="2"/>
  <c r="D29" i="2"/>
  <c r="B29" i="2"/>
  <c r="C29" i="2"/>
  <c r="AI23" i="2"/>
  <c r="AJ23" i="2"/>
  <c r="AK23" i="2"/>
  <c r="AC24" i="2"/>
  <c r="AB24" i="2"/>
  <c r="AA24" i="2"/>
  <c r="L235" i="5" l="1"/>
  <c r="K236" i="5"/>
  <c r="J237" i="5"/>
  <c r="L31" i="5"/>
  <c r="M30" i="5"/>
  <c r="K32" i="5"/>
  <c r="J33" i="5"/>
  <c r="J26" i="2"/>
  <c r="AW26" i="2"/>
  <c r="AS24" i="2"/>
  <c r="N29" i="2"/>
  <c r="C30" i="2"/>
  <c r="A31" i="2"/>
  <c r="AX30" i="2"/>
  <c r="D30" i="2"/>
  <c r="B30" i="2"/>
  <c r="AK24" i="2"/>
  <c r="H26" i="2"/>
  <c r="G25" i="2"/>
  <c r="F26" i="2" s="1"/>
  <c r="M29" i="2"/>
  <c r="L29" i="2"/>
  <c r="AJ24" i="2"/>
  <c r="AI24" i="2"/>
  <c r="AB25" i="2"/>
  <c r="AA25" i="2"/>
  <c r="AC25" i="2"/>
  <c r="AG25" i="2"/>
  <c r="AE25" i="2"/>
  <c r="I26" i="2"/>
  <c r="AV26" i="2" s="1"/>
  <c r="AF25" i="2"/>
  <c r="J238" i="5" l="1"/>
  <c r="K237" i="5"/>
  <c r="L236" i="5"/>
  <c r="M235" i="5"/>
  <c r="L32" i="5"/>
  <c r="M31" i="5"/>
  <c r="K33" i="5"/>
  <c r="M32" i="5" s="1"/>
  <c r="J34" i="5"/>
  <c r="J27" i="2"/>
  <c r="AW27" i="2"/>
  <c r="AS25" i="2"/>
  <c r="H27" i="2"/>
  <c r="G26" i="2"/>
  <c r="F27" i="2" s="1"/>
  <c r="L30" i="2"/>
  <c r="M30" i="2"/>
  <c r="AB26" i="2"/>
  <c r="AC26" i="2"/>
  <c r="AA26" i="2"/>
  <c r="AK25" i="2"/>
  <c r="AJ25" i="2"/>
  <c r="AI25" i="2"/>
  <c r="I27" i="2"/>
  <c r="AV27" i="2" s="1"/>
  <c r="AF26" i="2"/>
  <c r="AG26" i="2"/>
  <c r="AE26" i="2"/>
  <c r="N30" i="2"/>
  <c r="A32" i="2"/>
  <c r="AX31" i="2"/>
  <c r="D31" i="2"/>
  <c r="B31" i="2"/>
  <c r="C31" i="2"/>
  <c r="L237" i="5" l="1"/>
  <c r="M236" i="5"/>
  <c r="K238" i="5"/>
  <c r="J239" i="5"/>
  <c r="L33" i="5"/>
  <c r="K34" i="5"/>
  <c r="J35" i="5"/>
  <c r="J28" i="2"/>
  <c r="AW28" i="2"/>
  <c r="AS26" i="2"/>
  <c r="N31" i="2"/>
  <c r="C32" i="2"/>
  <c r="A33" i="2"/>
  <c r="AX32" i="2"/>
  <c r="D32" i="2"/>
  <c r="B32" i="2"/>
  <c r="AI26" i="2"/>
  <c r="AJ26" i="2"/>
  <c r="H28" i="2"/>
  <c r="G27" i="2"/>
  <c r="F28" i="2" s="1"/>
  <c r="M31" i="2"/>
  <c r="L31" i="2"/>
  <c r="AK26" i="2"/>
  <c r="AA27" i="2"/>
  <c r="AB27" i="2"/>
  <c r="AC27" i="2"/>
  <c r="AG27" i="2"/>
  <c r="AE27" i="2"/>
  <c r="I28" i="2"/>
  <c r="AV28" i="2" s="1"/>
  <c r="AF27" i="2"/>
  <c r="J240" i="5" l="1"/>
  <c r="K240" i="5" s="1"/>
  <c r="K239" i="5"/>
  <c r="L238" i="5"/>
  <c r="M237" i="5"/>
  <c r="L34" i="5"/>
  <c r="M33" i="5"/>
  <c r="K35" i="5"/>
  <c r="J36" i="5"/>
  <c r="J29" i="2"/>
  <c r="AW29" i="2"/>
  <c r="AS27" i="2"/>
  <c r="AA28" i="2"/>
  <c r="AB28" i="2"/>
  <c r="AC28" i="2"/>
  <c r="AK27" i="2"/>
  <c r="L32" i="2"/>
  <c r="M32" i="2"/>
  <c r="H29" i="2"/>
  <c r="G28" i="2"/>
  <c r="F29" i="2" s="1"/>
  <c r="AJ27" i="2"/>
  <c r="AI27" i="2"/>
  <c r="I29" i="2"/>
  <c r="AV29" i="2" s="1"/>
  <c r="AF28" i="2"/>
  <c r="AG28" i="2"/>
  <c r="AE28" i="2"/>
  <c r="N32" i="2"/>
  <c r="A34" i="2"/>
  <c r="AX33" i="2"/>
  <c r="D33" i="2"/>
  <c r="B33" i="2"/>
  <c r="C33" i="2"/>
  <c r="M239" i="5" l="1"/>
  <c r="L239" i="5"/>
  <c r="M238" i="5"/>
  <c r="M240" i="5"/>
  <c r="L240" i="5"/>
  <c r="L35" i="5"/>
  <c r="M34" i="5"/>
  <c r="J37" i="5"/>
  <c r="K36" i="5"/>
  <c r="M35" i="5" s="1"/>
  <c r="J30" i="2"/>
  <c r="AW30" i="2"/>
  <c r="AS28" i="2"/>
  <c r="AG29" i="2"/>
  <c r="AE29" i="2"/>
  <c r="I30" i="2"/>
  <c r="AV30" i="2" s="1"/>
  <c r="AF29" i="2"/>
  <c r="M33" i="2"/>
  <c r="L33" i="2"/>
  <c r="AK28" i="2"/>
  <c r="AC29" i="2"/>
  <c r="AB29" i="2"/>
  <c r="AA29" i="2"/>
  <c r="N33" i="2"/>
  <c r="A35" i="2"/>
  <c r="AX34" i="2"/>
  <c r="D34" i="2"/>
  <c r="B34" i="2"/>
  <c r="C34" i="2"/>
  <c r="AI28" i="2"/>
  <c r="AJ28" i="2"/>
  <c r="H30" i="2"/>
  <c r="G29" i="2"/>
  <c r="F30" i="2" s="1"/>
  <c r="L36" i="5" l="1"/>
  <c r="J38" i="5"/>
  <c r="K37" i="5"/>
  <c r="J31" i="2"/>
  <c r="AW31" i="2"/>
  <c r="AS29" i="2"/>
  <c r="M34" i="2"/>
  <c r="AJ29" i="2"/>
  <c r="AI29" i="2"/>
  <c r="I31" i="2"/>
  <c r="AV31" i="2" s="1"/>
  <c r="AF30" i="2"/>
  <c r="AG30" i="2"/>
  <c r="AE30" i="2"/>
  <c r="L34" i="2"/>
  <c r="H31" i="2"/>
  <c r="G30" i="2"/>
  <c r="F31" i="2" s="1"/>
  <c r="N34" i="2"/>
  <c r="C35" i="2"/>
  <c r="A36" i="2"/>
  <c r="AX35" i="2"/>
  <c r="D35" i="2"/>
  <c r="B35" i="2"/>
  <c r="AA30" i="2"/>
  <c r="AB30" i="2"/>
  <c r="AC30" i="2"/>
  <c r="AK29" i="2"/>
  <c r="L37" i="5" l="1"/>
  <c r="M36" i="5"/>
  <c r="K38" i="5"/>
  <c r="J39" i="5"/>
  <c r="J32" i="2"/>
  <c r="AW32" i="2"/>
  <c r="AS30" i="2"/>
  <c r="N35" i="2"/>
  <c r="A37" i="2"/>
  <c r="AX36" i="2"/>
  <c r="D36" i="2"/>
  <c r="B36" i="2"/>
  <c r="C36" i="2"/>
  <c r="AG31" i="2"/>
  <c r="AE31" i="2"/>
  <c r="I32" i="2"/>
  <c r="AV32" i="2" s="1"/>
  <c r="AF31" i="2"/>
  <c r="AI30" i="2"/>
  <c r="AJ30" i="2"/>
  <c r="L35" i="2"/>
  <c r="M35" i="2"/>
  <c r="H32" i="2"/>
  <c r="G31" i="2"/>
  <c r="F32" i="2" s="1"/>
  <c r="AK30" i="2"/>
  <c r="AC31" i="2"/>
  <c r="AB31" i="2"/>
  <c r="AA31" i="2"/>
  <c r="L38" i="5" l="1"/>
  <c r="M37" i="5"/>
  <c r="K39" i="5"/>
  <c r="J40" i="5"/>
  <c r="J33" i="2"/>
  <c r="AW33" i="2"/>
  <c r="AS31" i="2"/>
  <c r="AJ31" i="2"/>
  <c r="AI31" i="2"/>
  <c r="M36" i="2"/>
  <c r="L36" i="2"/>
  <c r="H33" i="2"/>
  <c r="G32" i="2"/>
  <c r="F33" i="2" s="1"/>
  <c r="I33" i="2"/>
  <c r="AV33" i="2" s="1"/>
  <c r="AF32" i="2"/>
  <c r="AG32" i="2"/>
  <c r="AE32" i="2"/>
  <c r="AA32" i="2"/>
  <c r="AC32" i="2"/>
  <c r="AB32" i="2"/>
  <c r="AK31" i="2"/>
  <c r="N36" i="2"/>
  <c r="A38" i="2"/>
  <c r="AX37" i="2"/>
  <c r="C37" i="2"/>
  <c r="D37" i="2"/>
  <c r="B37" i="2"/>
  <c r="L39" i="5" l="1"/>
  <c r="M38" i="5"/>
  <c r="J41" i="5"/>
  <c r="K40" i="5"/>
  <c r="M39" i="5" s="1"/>
  <c r="J34" i="2"/>
  <c r="AW34" i="2"/>
  <c r="AS32" i="2"/>
  <c r="M37" i="2"/>
  <c r="AK32" i="2"/>
  <c r="AJ32" i="2"/>
  <c r="H34" i="2"/>
  <c r="G33" i="2"/>
  <c r="F34" i="2" s="1"/>
  <c r="N37" i="2"/>
  <c r="A39" i="2"/>
  <c r="AX38" i="2"/>
  <c r="D38" i="2"/>
  <c r="B38" i="2"/>
  <c r="C38" i="2"/>
  <c r="AI32" i="2"/>
  <c r="AC33" i="2"/>
  <c r="AB33" i="2"/>
  <c r="AA33" i="2"/>
  <c r="I34" i="2"/>
  <c r="AV34" i="2" s="1"/>
  <c r="AF33" i="2"/>
  <c r="AG33" i="2"/>
  <c r="AE33" i="2"/>
  <c r="L37" i="2"/>
  <c r="L40" i="5" l="1"/>
  <c r="J42" i="5"/>
  <c r="K41" i="5"/>
  <c r="J35" i="2"/>
  <c r="AW35" i="2"/>
  <c r="AS33" i="2"/>
  <c r="AI33" i="2"/>
  <c r="AK33" i="2"/>
  <c r="AB34" i="2"/>
  <c r="AA34" i="2"/>
  <c r="AC34" i="2"/>
  <c r="M38" i="2"/>
  <c r="L38" i="2"/>
  <c r="H35" i="2"/>
  <c r="G34" i="2"/>
  <c r="F35" i="2" s="1"/>
  <c r="AJ33" i="2"/>
  <c r="N38" i="2"/>
  <c r="C39" i="2"/>
  <c r="A40" i="2"/>
  <c r="AX39" i="2"/>
  <c r="D39" i="2"/>
  <c r="B39" i="2"/>
  <c r="AG34" i="2"/>
  <c r="AE34" i="2"/>
  <c r="I35" i="2"/>
  <c r="AV35" i="2" s="1"/>
  <c r="AF34" i="2"/>
  <c r="L41" i="5" l="1"/>
  <c r="M40" i="5"/>
  <c r="K42" i="5"/>
  <c r="J43" i="5"/>
  <c r="J36" i="2"/>
  <c r="AW36" i="2"/>
  <c r="AS34" i="2"/>
  <c r="AJ34" i="2"/>
  <c r="AI34" i="2"/>
  <c r="AC35" i="2"/>
  <c r="AB35" i="2"/>
  <c r="AA35" i="2"/>
  <c r="AK34" i="2"/>
  <c r="N39" i="2"/>
  <c r="A41" i="2"/>
  <c r="A42" i="2" s="1"/>
  <c r="AX40" i="2"/>
  <c r="D40" i="2"/>
  <c r="B40" i="2"/>
  <c r="C40" i="2"/>
  <c r="I36" i="2"/>
  <c r="AV36" i="2" s="1"/>
  <c r="AF35" i="2"/>
  <c r="AG35" i="2"/>
  <c r="AE35" i="2"/>
  <c r="L39" i="2"/>
  <c r="M39" i="2"/>
  <c r="H36" i="2"/>
  <c r="G35" i="2"/>
  <c r="F36" i="2" s="1"/>
  <c r="L42" i="5" l="1"/>
  <c r="M41" i="5"/>
  <c r="K43" i="5"/>
  <c r="J44" i="5"/>
  <c r="J37" i="2"/>
  <c r="AW37" i="2"/>
  <c r="AS35" i="2"/>
  <c r="C42" i="2"/>
  <c r="A43" i="2"/>
  <c r="AX42" i="2"/>
  <c r="D42" i="2"/>
  <c r="B42" i="2"/>
  <c r="AG36" i="2"/>
  <c r="AE36" i="2"/>
  <c r="I37" i="2"/>
  <c r="AV37" i="2" s="1"/>
  <c r="AF36" i="2"/>
  <c r="AK35" i="2"/>
  <c r="AC36" i="2"/>
  <c r="AB36" i="2"/>
  <c r="AA36" i="2"/>
  <c r="L40" i="2"/>
  <c r="M40" i="2"/>
  <c r="H37" i="2"/>
  <c r="G36" i="2"/>
  <c r="F37" i="2" s="1"/>
  <c r="AI35" i="2"/>
  <c r="AJ35" i="2"/>
  <c r="N40" i="2"/>
  <c r="C41" i="2"/>
  <c r="AX41" i="2"/>
  <c r="D41" i="2"/>
  <c r="B41" i="2"/>
  <c r="L43" i="5" l="1"/>
  <c r="M42" i="5"/>
  <c r="J45" i="5"/>
  <c r="K44" i="5"/>
  <c r="M43" i="5" s="1"/>
  <c r="J38" i="2"/>
  <c r="AW38" i="2"/>
  <c r="AS36" i="2"/>
  <c r="N42" i="2"/>
  <c r="A44" i="2"/>
  <c r="AX43" i="2"/>
  <c r="D43" i="2"/>
  <c r="B43" i="2"/>
  <c r="C43" i="2"/>
  <c r="L42" i="2"/>
  <c r="M42" i="2"/>
  <c r="N41" i="2"/>
  <c r="AJ36" i="2"/>
  <c r="AI36" i="2"/>
  <c r="M41" i="2"/>
  <c r="I38" i="2"/>
  <c r="AV38" i="2" s="1"/>
  <c r="AG37" i="2"/>
  <c r="AF37" i="2"/>
  <c r="AE37" i="2"/>
  <c r="L41" i="2"/>
  <c r="H38" i="2"/>
  <c r="G37" i="2"/>
  <c r="F38" i="2" s="1"/>
  <c r="AB37" i="2"/>
  <c r="AC37" i="2"/>
  <c r="AA37" i="2"/>
  <c r="AK36" i="2"/>
  <c r="L44" i="5" l="1"/>
  <c r="J46" i="5"/>
  <c r="K45" i="5"/>
  <c r="J39" i="2"/>
  <c r="AW39" i="2"/>
  <c r="AS37" i="2"/>
  <c r="L43" i="2"/>
  <c r="M43" i="2"/>
  <c r="N43" i="2"/>
  <c r="C44" i="2"/>
  <c r="A45" i="2"/>
  <c r="AX44" i="2"/>
  <c r="D44" i="2"/>
  <c r="B44" i="2"/>
  <c r="AG38" i="2"/>
  <c r="AE38" i="2"/>
  <c r="I39" i="2"/>
  <c r="AV39" i="2" s="1"/>
  <c r="AF38" i="2"/>
  <c r="AJ37" i="2"/>
  <c r="AB38" i="2"/>
  <c r="AA38" i="2"/>
  <c r="AC38" i="2"/>
  <c r="H39" i="2"/>
  <c r="G38" i="2"/>
  <c r="F39" i="2" s="1"/>
  <c r="AI37" i="2"/>
  <c r="AK37" i="2"/>
  <c r="L45" i="5" l="1"/>
  <c r="M44" i="5"/>
  <c r="K46" i="5"/>
  <c r="J47" i="5"/>
  <c r="J40" i="2"/>
  <c r="AW40" i="2"/>
  <c r="AS38" i="2"/>
  <c r="N44" i="2"/>
  <c r="A46" i="2"/>
  <c r="AX45" i="2"/>
  <c r="D45" i="2"/>
  <c r="B45" i="2"/>
  <c r="C45" i="2"/>
  <c r="L44" i="2"/>
  <c r="M44" i="2"/>
  <c r="AJ38" i="2"/>
  <c r="AI38" i="2"/>
  <c r="H40" i="2"/>
  <c r="G39" i="2"/>
  <c r="F40" i="2" s="1"/>
  <c r="I40" i="2"/>
  <c r="AV40" i="2" s="1"/>
  <c r="AF39" i="2"/>
  <c r="AG39" i="2"/>
  <c r="AE39" i="2"/>
  <c r="AC39" i="2"/>
  <c r="AA39" i="2"/>
  <c r="AB39" i="2"/>
  <c r="AK38" i="2"/>
  <c r="L46" i="5" l="1"/>
  <c r="M45" i="5"/>
  <c r="K47" i="5"/>
  <c r="J48" i="5"/>
  <c r="J41" i="2"/>
  <c r="AW41" i="2"/>
  <c r="AS39" i="2"/>
  <c r="N45" i="2"/>
  <c r="C46" i="2"/>
  <c r="A47" i="2"/>
  <c r="AX46" i="2"/>
  <c r="D46" i="2"/>
  <c r="B46" i="2"/>
  <c r="M45" i="2"/>
  <c r="L45" i="2"/>
  <c r="AK39" i="2"/>
  <c r="AA40" i="2"/>
  <c r="AB40" i="2"/>
  <c r="AC40" i="2"/>
  <c r="H41" i="2"/>
  <c r="G40" i="2"/>
  <c r="F41" i="2" s="1"/>
  <c r="AI39" i="2"/>
  <c r="AJ39" i="2"/>
  <c r="AG40" i="2"/>
  <c r="AE40" i="2"/>
  <c r="I41" i="2"/>
  <c r="AV41" i="2" s="1"/>
  <c r="AF40" i="2"/>
  <c r="L47" i="5" l="1"/>
  <c r="M46" i="5"/>
  <c r="J49" i="5"/>
  <c r="K48" i="5"/>
  <c r="M47" i="5" s="1"/>
  <c r="J42" i="2"/>
  <c r="AW42" i="2"/>
  <c r="AS40" i="2"/>
  <c r="I42" i="2"/>
  <c r="AV42" i="2" s="1"/>
  <c r="N46" i="2"/>
  <c r="A48" i="2"/>
  <c r="AX47" i="2"/>
  <c r="D47" i="2"/>
  <c r="B47" i="2"/>
  <c r="C47" i="2"/>
  <c r="G41" i="2"/>
  <c r="F42" i="2" s="1"/>
  <c r="H42" i="2"/>
  <c r="L46" i="2"/>
  <c r="M46" i="2"/>
  <c r="AJ40" i="2"/>
  <c r="AI40" i="2"/>
  <c r="AC41" i="2"/>
  <c r="AB41" i="2"/>
  <c r="AA41" i="2"/>
  <c r="AK40" i="2"/>
  <c r="AF41" i="2"/>
  <c r="AG41" i="2"/>
  <c r="AE41" i="2"/>
  <c r="L48" i="5" l="1"/>
  <c r="J50" i="5"/>
  <c r="K49" i="5"/>
  <c r="M48" i="5" s="1"/>
  <c r="J43" i="2"/>
  <c r="AW43" i="2"/>
  <c r="AS41" i="2"/>
  <c r="I43" i="2"/>
  <c r="AV43" i="2" s="1"/>
  <c r="AF42" i="2"/>
  <c r="AG42" i="2"/>
  <c r="AE42" i="2"/>
  <c r="M47" i="2"/>
  <c r="L47" i="2"/>
  <c r="AC42" i="2"/>
  <c r="AA42" i="2"/>
  <c r="AB42" i="2"/>
  <c r="H43" i="2"/>
  <c r="G42" i="2"/>
  <c r="F43" i="2" s="1"/>
  <c r="N47" i="2"/>
  <c r="C48" i="2"/>
  <c r="A49" i="2"/>
  <c r="AX48" i="2"/>
  <c r="D48" i="2"/>
  <c r="B48" i="2"/>
  <c r="AK41" i="2"/>
  <c r="AI41" i="2"/>
  <c r="AJ41" i="2"/>
  <c r="L49" i="5" l="1"/>
  <c r="K50" i="5"/>
  <c r="J51" i="5"/>
  <c r="J44" i="2"/>
  <c r="AW44" i="2"/>
  <c r="AS42" i="2"/>
  <c r="L48" i="2"/>
  <c r="M48" i="2"/>
  <c r="H44" i="2"/>
  <c r="G43" i="2"/>
  <c r="F44" i="2" s="1"/>
  <c r="AK42" i="2"/>
  <c r="AB43" i="2"/>
  <c r="AA43" i="2"/>
  <c r="AC43" i="2"/>
  <c r="N48" i="2"/>
  <c r="A50" i="2"/>
  <c r="AX49" i="2"/>
  <c r="D49" i="2"/>
  <c r="B49" i="2"/>
  <c r="C49" i="2"/>
  <c r="AG43" i="2"/>
  <c r="AE43" i="2"/>
  <c r="I44" i="2"/>
  <c r="AV44" i="2" s="1"/>
  <c r="AF43" i="2"/>
  <c r="AI42" i="2"/>
  <c r="AJ42" i="2"/>
  <c r="L50" i="5" l="1"/>
  <c r="M49" i="5"/>
  <c r="K51" i="5"/>
  <c r="J52" i="5"/>
  <c r="J45" i="2"/>
  <c r="AW45" i="2"/>
  <c r="AS43" i="2"/>
  <c r="AJ43" i="2"/>
  <c r="AI43" i="2"/>
  <c r="AA44" i="2"/>
  <c r="AC44" i="2"/>
  <c r="AB44" i="2"/>
  <c r="AK43" i="2"/>
  <c r="N49" i="2"/>
  <c r="C50" i="2"/>
  <c r="A51" i="2"/>
  <c r="AX50" i="2"/>
  <c r="D50" i="2"/>
  <c r="B50" i="2"/>
  <c r="H45" i="2"/>
  <c r="G44" i="2"/>
  <c r="F45" i="2" s="1"/>
  <c r="M49" i="2"/>
  <c r="L49" i="2"/>
  <c r="I45" i="2"/>
  <c r="AV45" i="2" s="1"/>
  <c r="AF44" i="2"/>
  <c r="AG44" i="2"/>
  <c r="AE44" i="2"/>
  <c r="L51" i="5" l="1"/>
  <c r="M50" i="5"/>
  <c r="J53" i="5"/>
  <c r="K52" i="5"/>
  <c r="M51" i="5" s="1"/>
  <c r="J46" i="2"/>
  <c r="AW46" i="2"/>
  <c r="AS44" i="2"/>
  <c r="AC45" i="2"/>
  <c r="AB45" i="2"/>
  <c r="AA45" i="2"/>
  <c r="L50" i="2"/>
  <c r="M50" i="2"/>
  <c r="AI44" i="2"/>
  <c r="AJ44" i="2"/>
  <c r="AG45" i="2"/>
  <c r="AE45" i="2"/>
  <c r="I46" i="2"/>
  <c r="AV46" i="2" s="1"/>
  <c r="AF45" i="2"/>
  <c r="N50" i="2"/>
  <c r="A52" i="2"/>
  <c r="AX51" i="2"/>
  <c r="D51" i="2"/>
  <c r="B51" i="2"/>
  <c r="C51" i="2"/>
  <c r="AK44" i="2"/>
  <c r="H46" i="2"/>
  <c r="G45" i="2"/>
  <c r="F46" i="2" s="1"/>
  <c r="L52" i="5" l="1"/>
  <c r="J54" i="5"/>
  <c r="K53" i="5"/>
  <c r="M52" i="5" s="1"/>
  <c r="J47" i="2"/>
  <c r="AW47" i="2"/>
  <c r="AS45" i="2"/>
  <c r="M51" i="2"/>
  <c r="L51" i="2"/>
  <c r="AJ45" i="2"/>
  <c r="AI45" i="2"/>
  <c r="H47" i="2"/>
  <c r="G46" i="2"/>
  <c r="F47" i="2" s="1"/>
  <c r="I47" i="2"/>
  <c r="AV47" i="2" s="1"/>
  <c r="AG46" i="2"/>
  <c r="AE46" i="2"/>
  <c r="AF46" i="2"/>
  <c r="N51" i="2"/>
  <c r="C52" i="2"/>
  <c r="A53" i="2"/>
  <c r="AX52" i="2"/>
  <c r="D52" i="2"/>
  <c r="B52" i="2"/>
  <c r="AC46" i="2"/>
  <c r="AA46" i="2"/>
  <c r="AB46" i="2"/>
  <c r="AK45" i="2"/>
  <c r="L53" i="5" l="1"/>
  <c r="K54" i="5"/>
  <c r="M53" i="5" s="1"/>
  <c r="J55" i="5"/>
  <c r="AG47" i="2"/>
  <c r="AW48" i="2"/>
  <c r="J48" i="2"/>
  <c r="AS46" i="2"/>
  <c r="AF47" i="2"/>
  <c r="AE47" i="2"/>
  <c r="AJ46" i="2"/>
  <c r="N52" i="2"/>
  <c r="A54" i="2"/>
  <c r="AX53" i="2"/>
  <c r="D53" i="2"/>
  <c r="B53" i="2"/>
  <c r="C53" i="2"/>
  <c r="AI46" i="2"/>
  <c r="I48" i="2"/>
  <c r="AV48" i="2" s="1"/>
  <c r="L52" i="2"/>
  <c r="M52" i="2"/>
  <c r="AK46" i="2"/>
  <c r="AB47" i="2"/>
  <c r="AA47" i="2"/>
  <c r="AC47" i="2"/>
  <c r="H48" i="2"/>
  <c r="G47" i="2"/>
  <c r="F48" i="2" s="1"/>
  <c r="L54" i="5" l="1"/>
  <c r="K55" i="5"/>
  <c r="J56" i="5"/>
  <c r="J49" i="2"/>
  <c r="AW49" i="2"/>
  <c r="AS47" i="2"/>
  <c r="H49" i="2"/>
  <c r="G48" i="2"/>
  <c r="F49" i="2" s="1"/>
  <c r="AA48" i="2"/>
  <c r="AB48" i="2"/>
  <c r="AC48" i="2"/>
  <c r="AK47" i="2"/>
  <c r="I49" i="2"/>
  <c r="AV49" i="2" s="1"/>
  <c r="AF48" i="2"/>
  <c r="AG48" i="2"/>
  <c r="AE48" i="2"/>
  <c r="AJ47" i="2"/>
  <c r="AI47" i="2"/>
  <c r="N53" i="2"/>
  <c r="C54" i="2"/>
  <c r="A55" i="2"/>
  <c r="AX54" i="2"/>
  <c r="D54" i="2"/>
  <c r="B54" i="2"/>
  <c r="M53" i="2"/>
  <c r="L53" i="2"/>
  <c r="L55" i="5" l="1"/>
  <c r="M54" i="5"/>
  <c r="J57" i="5"/>
  <c r="K56" i="5"/>
  <c r="M55" i="5" s="1"/>
  <c r="J50" i="2"/>
  <c r="AW50" i="2"/>
  <c r="AS48" i="2"/>
  <c r="N54" i="2"/>
  <c r="A56" i="2"/>
  <c r="AX55" i="2"/>
  <c r="D55" i="2"/>
  <c r="B55" i="2"/>
  <c r="C55" i="2"/>
  <c r="AK48" i="2"/>
  <c r="AC49" i="2"/>
  <c r="AB49" i="2"/>
  <c r="AA49" i="2"/>
  <c r="H50" i="2"/>
  <c r="G49" i="2"/>
  <c r="F50" i="2" s="1"/>
  <c r="L54" i="2"/>
  <c r="M54" i="2"/>
  <c r="AI48" i="2"/>
  <c r="AJ48" i="2"/>
  <c r="AG49" i="2"/>
  <c r="AE49" i="2"/>
  <c r="I50" i="2"/>
  <c r="AV50" i="2" s="1"/>
  <c r="AF49" i="2"/>
  <c r="L56" i="5" l="1"/>
  <c r="J58" i="5"/>
  <c r="K57" i="5"/>
  <c r="J51" i="2"/>
  <c r="AW51" i="2"/>
  <c r="AS49" i="2"/>
  <c r="AC50" i="2"/>
  <c r="AA50" i="2"/>
  <c r="AB50" i="2"/>
  <c r="AK49" i="2"/>
  <c r="H51" i="2"/>
  <c r="G50" i="2"/>
  <c r="F51" i="2" s="1"/>
  <c r="M55" i="2"/>
  <c r="L55" i="2"/>
  <c r="AJ49" i="2"/>
  <c r="AI49" i="2"/>
  <c r="I51" i="2"/>
  <c r="AV51" i="2" s="1"/>
  <c r="AF50" i="2"/>
  <c r="AG50" i="2"/>
  <c r="AE50" i="2"/>
  <c r="N55" i="2"/>
  <c r="C56" i="2"/>
  <c r="A57" i="2"/>
  <c r="AX56" i="2"/>
  <c r="D56" i="2"/>
  <c r="B56" i="2"/>
  <c r="L57" i="5" l="1"/>
  <c r="M56" i="5"/>
  <c r="K58" i="5"/>
  <c r="J59" i="5"/>
  <c r="J52" i="2"/>
  <c r="AW52" i="2"/>
  <c r="AS50" i="2"/>
  <c r="N56" i="2"/>
  <c r="A58" i="2"/>
  <c r="AX57" i="2"/>
  <c r="D57" i="2"/>
  <c r="B57" i="2"/>
  <c r="C57" i="2"/>
  <c r="AK50" i="2"/>
  <c r="AB51" i="2"/>
  <c r="AA51" i="2"/>
  <c r="AC51" i="2"/>
  <c r="AG51" i="2"/>
  <c r="AE51" i="2"/>
  <c r="I52" i="2"/>
  <c r="AV52" i="2" s="1"/>
  <c r="AF51" i="2"/>
  <c r="L56" i="2"/>
  <c r="M56" i="2"/>
  <c r="AI50" i="2"/>
  <c r="AJ50" i="2"/>
  <c r="H52" i="2"/>
  <c r="G51" i="2"/>
  <c r="F52" i="2" s="1"/>
  <c r="L58" i="5" l="1"/>
  <c r="M57" i="5"/>
  <c r="K59" i="5"/>
  <c r="J60" i="5"/>
  <c r="J53" i="2"/>
  <c r="AW53" i="2"/>
  <c r="AS51" i="2"/>
  <c r="AC52" i="2"/>
  <c r="AB52" i="2"/>
  <c r="AA52" i="2"/>
  <c r="AK51" i="2"/>
  <c r="M57" i="2"/>
  <c r="L57" i="2"/>
  <c r="H53" i="2"/>
  <c r="G52" i="2"/>
  <c r="F53" i="2" s="1"/>
  <c r="I53" i="2"/>
  <c r="AV53" i="2" s="1"/>
  <c r="AF52" i="2"/>
  <c r="AG52" i="2"/>
  <c r="AE52" i="2"/>
  <c r="AJ51" i="2"/>
  <c r="AI51" i="2"/>
  <c r="N57" i="2"/>
  <c r="C58" i="2"/>
  <c r="A59" i="2"/>
  <c r="AX58" i="2"/>
  <c r="D58" i="2"/>
  <c r="B58" i="2"/>
  <c r="L59" i="5" l="1"/>
  <c r="M59" i="5"/>
  <c r="M58" i="5"/>
  <c r="J61" i="5"/>
  <c r="K60" i="5"/>
  <c r="J54" i="2"/>
  <c r="AW54" i="2"/>
  <c r="AS52" i="2"/>
  <c r="L58" i="2"/>
  <c r="M58" i="2"/>
  <c r="AI52" i="2"/>
  <c r="AJ52" i="2"/>
  <c r="AG53" i="2"/>
  <c r="AE53" i="2"/>
  <c r="I54" i="2"/>
  <c r="AV54" i="2" s="1"/>
  <c r="AF53" i="2"/>
  <c r="N58" i="2"/>
  <c r="A60" i="2"/>
  <c r="AX59" i="2"/>
  <c r="D59" i="2"/>
  <c r="B59" i="2"/>
  <c r="C59" i="2"/>
  <c r="AK52" i="2"/>
  <c r="AC53" i="2"/>
  <c r="AB53" i="2"/>
  <c r="AA53" i="2"/>
  <c r="H54" i="2"/>
  <c r="G53" i="2"/>
  <c r="F54" i="2" s="1"/>
  <c r="L60" i="5" l="1"/>
  <c r="J62" i="5"/>
  <c r="K61" i="5"/>
  <c r="J55" i="2"/>
  <c r="AW55" i="2"/>
  <c r="AS53" i="2"/>
  <c r="H55" i="2"/>
  <c r="G54" i="2"/>
  <c r="F55" i="2" s="1"/>
  <c r="N59" i="2"/>
  <c r="C60" i="2"/>
  <c r="A61" i="2"/>
  <c r="AX60" i="2"/>
  <c r="D60" i="2"/>
  <c r="B60" i="2"/>
  <c r="AC54" i="2"/>
  <c r="AA54" i="2"/>
  <c r="AB54" i="2"/>
  <c r="AK53" i="2"/>
  <c r="I55" i="2"/>
  <c r="AV55" i="2" s="1"/>
  <c r="AF54" i="2"/>
  <c r="AG54" i="2"/>
  <c r="AE54" i="2"/>
  <c r="M59" i="2"/>
  <c r="L59" i="2"/>
  <c r="AJ53" i="2"/>
  <c r="AI53" i="2"/>
  <c r="L61" i="5" l="1"/>
  <c r="M60" i="5"/>
  <c r="K62" i="5"/>
  <c r="J63" i="5"/>
  <c r="J56" i="2"/>
  <c r="AW56" i="2"/>
  <c r="AS54" i="2"/>
  <c r="L60" i="2"/>
  <c r="M60" i="2"/>
  <c r="AG55" i="2"/>
  <c r="AE55" i="2"/>
  <c r="I56" i="2"/>
  <c r="AV56" i="2" s="1"/>
  <c r="AF55" i="2"/>
  <c r="AI54" i="2"/>
  <c r="AJ54" i="2"/>
  <c r="AK54" i="2"/>
  <c r="AB55" i="2"/>
  <c r="AA55" i="2"/>
  <c r="AC55" i="2"/>
  <c r="N60" i="2"/>
  <c r="A62" i="2"/>
  <c r="AX61" i="2"/>
  <c r="D61" i="2"/>
  <c r="B61" i="2"/>
  <c r="C61" i="2"/>
  <c r="H56" i="2"/>
  <c r="G55" i="2"/>
  <c r="F56" i="2" s="1"/>
  <c r="L62" i="5" l="1"/>
  <c r="M61" i="5"/>
  <c r="K63" i="5"/>
  <c r="J64" i="5"/>
  <c r="J57" i="2"/>
  <c r="AW57" i="2"/>
  <c r="AS55" i="2"/>
  <c r="H57" i="2"/>
  <c r="G56" i="2"/>
  <c r="F57" i="2" s="1"/>
  <c r="M61" i="2"/>
  <c r="L61" i="2"/>
  <c r="AC56" i="2"/>
  <c r="AB56" i="2"/>
  <c r="AA56" i="2"/>
  <c r="AK55" i="2"/>
  <c r="I57" i="2"/>
  <c r="AV57" i="2" s="1"/>
  <c r="AF56" i="2"/>
  <c r="AG56" i="2"/>
  <c r="AE56" i="2"/>
  <c r="N61" i="2"/>
  <c r="C62" i="2"/>
  <c r="A63" i="2"/>
  <c r="AX62" i="2"/>
  <c r="D62" i="2"/>
  <c r="B62" i="2"/>
  <c r="AJ55" i="2"/>
  <c r="AI55" i="2"/>
  <c r="L63" i="5" l="1"/>
  <c r="M62" i="5"/>
  <c r="J65" i="5"/>
  <c r="K64" i="5"/>
  <c r="M63" i="5" s="1"/>
  <c r="J58" i="2"/>
  <c r="AW58" i="2"/>
  <c r="AS56" i="2"/>
  <c r="L62" i="2"/>
  <c r="M62" i="2"/>
  <c r="AK56" i="2"/>
  <c r="AB57" i="2"/>
  <c r="AA57" i="2"/>
  <c r="AC57" i="2"/>
  <c r="N62" i="2"/>
  <c r="A64" i="2"/>
  <c r="AX63" i="2"/>
  <c r="D63" i="2"/>
  <c r="B63" i="2"/>
  <c r="C63" i="2"/>
  <c r="AI56" i="2"/>
  <c r="AJ56" i="2"/>
  <c r="H58" i="2"/>
  <c r="G57" i="2"/>
  <c r="F58" i="2" s="1"/>
  <c r="AG57" i="2"/>
  <c r="AE57" i="2"/>
  <c r="I58" i="2"/>
  <c r="AV58" i="2" s="1"/>
  <c r="AF57" i="2"/>
  <c r="L64" i="5" l="1"/>
  <c r="J66" i="5"/>
  <c r="K65" i="5"/>
  <c r="J59" i="2"/>
  <c r="AW59" i="2"/>
  <c r="AS57" i="2"/>
  <c r="L63" i="2"/>
  <c r="AA58" i="2"/>
  <c r="AB58" i="2"/>
  <c r="AC58" i="2"/>
  <c r="AK57" i="2"/>
  <c r="H59" i="2"/>
  <c r="G58" i="2"/>
  <c r="F59" i="2" s="1"/>
  <c r="M63" i="2"/>
  <c r="AJ57" i="2"/>
  <c r="AI57" i="2"/>
  <c r="I59" i="2"/>
  <c r="AV59" i="2" s="1"/>
  <c r="AF58" i="2"/>
  <c r="AG58" i="2"/>
  <c r="AE58" i="2"/>
  <c r="N63" i="2"/>
  <c r="C64" i="2"/>
  <c r="A65" i="2"/>
  <c r="AX64" i="2"/>
  <c r="D64" i="2"/>
  <c r="B64" i="2"/>
  <c r="L65" i="5" l="1"/>
  <c r="M64" i="5"/>
  <c r="K66" i="5"/>
  <c r="J67" i="5"/>
  <c r="J60" i="2"/>
  <c r="AW60" i="2"/>
  <c r="AS58" i="2"/>
  <c r="N64" i="2"/>
  <c r="A66" i="2"/>
  <c r="AX65" i="2"/>
  <c r="D65" i="2"/>
  <c r="B65" i="2"/>
  <c r="C65" i="2"/>
  <c r="AI58" i="2"/>
  <c r="AJ58" i="2"/>
  <c r="H60" i="2"/>
  <c r="G59" i="2"/>
  <c r="F60" i="2" s="1"/>
  <c r="L64" i="2"/>
  <c r="M64" i="2"/>
  <c r="AK58" i="2"/>
  <c r="AC59" i="2"/>
  <c r="AB59" i="2"/>
  <c r="AA59" i="2"/>
  <c r="AG59" i="2"/>
  <c r="AE59" i="2"/>
  <c r="I60" i="2"/>
  <c r="AV60" i="2" s="1"/>
  <c r="AF59" i="2"/>
  <c r="L66" i="5" l="1"/>
  <c r="M65" i="5"/>
  <c r="K67" i="5"/>
  <c r="J68" i="5"/>
  <c r="J61" i="2"/>
  <c r="AW61" i="2"/>
  <c r="AS59" i="2"/>
  <c r="AJ59" i="2"/>
  <c r="AI59" i="2"/>
  <c r="H61" i="2"/>
  <c r="G60" i="2"/>
  <c r="F61" i="2" s="1"/>
  <c r="M65" i="2"/>
  <c r="L65" i="2"/>
  <c r="AA60" i="2"/>
  <c r="AC60" i="2"/>
  <c r="AB60" i="2"/>
  <c r="AK59" i="2"/>
  <c r="I61" i="2"/>
  <c r="AV61" i="2" s="1"/>
  <c r="AF60" i="2"/>
  <c r="AG60" i="2"/>
  <c r="AE60" i="2"/>
  <c r="N65" i="2"/>
  <c r="C66" i="2"/>
  <c r="A67" i="2"/>
  <c r="AX66" i="2"/>
  <c r="D66" i="2"/>
  <c r="B66" i="2"/>
  <c r="R66" i="2" l="1"/>
  <c r="P66" i="2"/>
  <c r="Q66" i="2"/>
  <c r="L67" i="5"/>
  <c r="M66" i="5"/>
  <c r="J69" i="5"/>
  <c r="K68" i="5"/>
  <c r="M67" i="5" s="1"/>
  <c r="J62" i="2"/>
  <c r="AW62" i="2"/>
  <c r="AS60" i="2"/>
  <c r="N66" i="2"/>
  <c r="A68" i="2"/>
  <c r="AX67" i="2"/>
  <c r="D67" i="2"/>
  <c r="B67" i="2"/>
  <c r="C67" i="2"/>
  <c r="AK60" i="2"/>
  <c r="AB61" i="2"/>
  <c r="AA61" i="2"/>
  <c r="AC61" i="2"/>
  <c r="AG61" i="2"/>
  <c r="AE61" i="2"/>
  <c r="I62" i="2"/>
  <c r="AV62" i="2" s="1"/>
  <c r="AF61" i="2"/>
  <c r="L66" i="2"/>
  <c r="M66" i="2"/>
  <c r="AI60" i="2"/>
  <c r="AJ60" i="2"/>
  <c r="H62" i="2"/>
  <c r="G61" i="2"/>
  <c r="F62" i="2" s="1"/>
  <c r="R67" i="2" l="1"/>
  <c r="Q67" i="2"/>
  <c r="P67" i="2"/>
  <c r="L68" i="5"/>
  <c r="J70" i="5"/>
  <c r="K69" i="5"/>
  <c r="J63" i="2"/>
  <c r="AW63" i="2"/>
  <c r="AS61" i="2"/>
  <c r="H63" i="2"/>
  <c r="G62" i="2"/>
  <c r="F63" i="2" s="1"/>
  <c r="AA62" i="2"/>
  <c r="AB62" i="2"/>
  <c r="AC62" i="2"/>
  <c r="AK61" i="2"/>
  <c r="I63" i="2"/>
  <c r="AV63" i="2" s="1"/>
  <c r="AF62" i="2"/>
  <c r="AG62" i="2"/>
  <c r="AE62" i="2"/>
  <c r="AJ61" i="2"/>
  <c r="AI61" i="2"/>
  <c r="N67" i="2"/>
  <c r="C68" i="2"/>
  <c r="A69" i="2"/>
  <c r="AX68" i="2"/>
  <c r="D68" i="2"/>
  <c r="B68" i="2"/>
  <c r="M67" i="2"/>
  <c r="L67" i="2"/>
  <c r="Q68" i="2" l="1"/>
  <c r="R68" i="2"/>
  <c r="P68" i="2"/>
  <c r="L69" i="5"/>
  <c r="M68" i="5"/>
  <c r="K70" i="5"/>
  <c r="J71" i="5"/>
  <c r="J64" i="2"/>
  <c r="AW64" i="2"/>
  <c r="AS62" i="2"/>
  <c r="L68" i="2"/>
  <c r="N68" i="2"/>
  <c r="A70" i="2"/>
  <c r="AX69" i="2"/>
  <c r="D69" i="2"/>
  <c r="B69" i="2"/>
  <c r="C69" i="2"/>
  <c r="AI62" i="2"/>
  <c r="AJ62" i="2"/>
  <c r="H64" i="2"/>
  <c r="G63" i="2"/>
  <c r="F64" i="2" s="1"/>
  <c r="M68" i="2"/>
  <c r="AK62" i="2"/>
  <c r="AA63" i="2"/>
  <c r="AB63" i="2"/>
  <c r="AC63" i="2"/>
  <c r="AG63" i="2"/>
  <c r="AE63" i="2"/>
  <c r="I64" i="2"/>
  <c r="AV64" i="2" s="1"/>
  <c r="AF63" i="2"/>
  <c r="P69" i="2" l="1"/>
  <c r="R69" i="2"/>
  <c r="Q69" i="2"/>
  <c r="L70" i="5"/>
  <c r="M69" i="5"/>
  <c r="K71" i="5"/>
  <c r="J72" i="5"/>
  <c r="J65" i="2"/>
  <c r="AW65" i="2"/>
  <c r="AS63" i="2"/>
  <c r="H65" i="2"/>
  <c r="G64" i="2"/>
  <c r="F65" i="2" s="1"/>
  <c r="AJ63" i="2"/>
  <c r="AI63" i="2"/>
  <c r="I65" i="2"/>
  <c r="AV65" i="2" s="1"/>
  <c r="AF64" i="2"/>
  <c r="AG64" i="2"/>
  <c r="AE64" i="2"/>
  <c r="N69" i="2"/>
  <c r="C70" i="2"/>
  <c r="A71" i="2"/>
  <c r="AX70" i="2"/>
  <c r="D70" i="2"/>
  <c r="B70" i="2"/>
  <c r="AC64" i="2"/>
  <c r="AB64" i="2"/>
  <c r="AA64" i="2"/>
  <c r="AK63" i="2"/>
  <c r="M69" i="2"/>
  <c r="L69" i="2"/>
  <c r="R70" i="2" l="1"/>
  <c r="P70" i="2"/>
  <c r="Q70" i="2"/>
  <c r="L71" i="5"/>
  <c r="M70" i="5"/>
  <c r="J73" i="5"/>
  <c r="K72" i="5"/>
  <c r="M71" i="5" s="1"/>
  <c r="J66" i="2"/>
  <c r="AW66" i="2"/>
  <c r="AS64" i="2"/>
  <c r="M70" i="2"/>
  <c r="AK64" i="2"/>
  <c r="AB65" i="2"/>
  <c r="AA65" i="2"/>
  <c r="AC65" i="2"/>
  <c r="H66" i="2"/>
  <c r="G65" i="2"/>
  <c r="F66" i="2" s="1"/>
  <c r="L70" i="2"/>
  <c r="N70" i="2"/>
  <c r="A72" i="2"/>
  <c r="AX71" i="2"/>
  <c r="D71" i="2"/>
  <c r="B71" i="2"/>
  <c r="C71" i="2"/>
  <c r="AI64" i="2"/>
  <c r="AJ64" i="2"/>
  <c r="AG65" i="2"/>
  <c r="AE65" i="2"/>
  <c r="I66" i="2"/>
  <c r="AV66" i="2" s="1"/>
  <c r="AF65" i="2"/>
  <c r="R71" i="2" l="1"/>
  <c r="Q71" i="2"/>
  <c r="P71" i="2"/>
  <c r="L72" i="5"/>
  <c r="J74" i="5"/>
  <c r="K73" i="5"/>
  <c r="T66" i="2"/>
  <c r="V66" i="2"/>
  <c r="U66" i="2"/>
  <c r="J67" i="2"/>
  <c r="AW67" i="2"/>
  <c r="AS65" i="2"/>
  <c r="AJ65" i="2"/>
  <c r="AI65" i="2"/>
  <c r="N71" i="2"/>
  <c r="C72" i="2"/>
  <c r="A73" i="2"/>
  <c r="AX72" i="2"/>
  <c r="D72" i="2"/>
  <c r="B72" i="2"/>
  <c r="H67" i="2"/>
  <c r="F67" i="2"/>
  <c r="AC66" i="2"/>
  <c r="AB66" i="2"/>
  <c r="AA66" i="2"/>
  <c r="AK65" i="2"/>
  <c r="M71" i="2"/>
  <c r="L71" i="2"/>
  <c r="I67" i="2"/>
  <c r="AV67" i="2" s="1"/>
  <c r="AF66" i="2"/>
  <c r="AG66" i="2"/>
  <c r="AE66" i="2"/>
  <c r="P72" i="2" l="1"/>
  <c r="Q72" i="2"/>
  <c r="R72" i="2"/>
  <c r="L73" i="5"/>
  <c r="M72" i="5"/>
  <c r="K74" i="5"/>
  <c r="J75" i="5"/>
  <c r="T67" i="2"/>
  <c r="AE67" i="2" s="1"/>
  <c r="U67" i="2"/>
  <c r="AF67" i="2" s="1"/>
  <c r="V67" i="2"/>
  <c r="AG67" i="2" s="1"/>
  <c r="J68" i="2"/>
  <c r="AW68" i="2"/>
  <c r="AS66" i="2"/>
  <c r="AK66" i="2"/>
  <c r="AC67" i="2"/>
  <c r="AB67" i="2"/>
  <c r="AA67" i="2"/>
  <c r="I68" i="2"/>
  <c r="AV68" i="2" s="1"/>
  <c r="N72" i="2"/>
  <c r="A74" i="2"/>
  <c r="AX73" i="2"/>
  <c r="D73" i="2"/>
  <c r="B73" i="2"/>
  <c r="C73" i="2"/>
  <c r="AI66" i="2"/>
  <c r="AJ66" i="2"/>
  <c r="H68" i="2"/>
  <c r="F68" i="2"/>
  <c r="L72" i="2"/>
  <c r="M72" i="2"/>
  <c r="R73" i="2" l="1"/>
  <c r="Q73" i="2"/>
  <c r="P73" i="2"/>
  <c r="L74" i="5"/>
  <c r="M73" i="5"/>
  <c r="K75" i="5"/>
  <c r="J76" i="5"/>
  <c r="U68" i="2"/>
  <c r="V68" i="2"/>
  <c r="T68" i="2"/>
  <c r="J69" i="2"/>
  <c r="AW69" i="2"/>
  <c r="AS67" i="2"/>
  <c r="I69" i="2"/>
  <c r="AV69" i="2" s="1"/>
  <c r="AF68" i="2"/>
  <c r="AG68" i="2"/>
  <c r="AE68" i="2"/>
  <c r="H69" i="2"/>
  <c r="F69" i="2"/>
  <c r="N73" i="2"/>
  <c r="C74" i="2"/>
  <c r="A75" i="2"/>
  <c r="AX74" i="2"/>
  <c r="D74" i="2"/>
  <c r="B74" i="2"/>
  <c r="AA68" i="2"/>
  <c r="AC68" i="2"/>
  <c r="AB68" i="2"/>
  <c r="M73" i="2"/>
  <c r="L73" i="2"/>
  <c r="Q74" i="2" l="1"/>
  <c r="R74" i="2"/>
  <c r="P74" i="2"/>
  <c r="L75" i="5"/>
  <c r="M74" i="5"/>
  <c r="J77" i="5"/>
  <c r="K76" i="5"/>
  <c r="M75" i="5" s="1"/>
  <c r="V69" i="2"/>
  <c r="U69" i="2"/>
  <c r="T69" i="2"/>
  <c r="J70" i="2"/>
  <c r="AW70" i="2"/>
  <c r="AS68" i="2"/>
  <c r="L74" i="2"/>
  <c r="M74" i="2"/>
  <c r="H70" i="2"/>
  <c r="F70" i="2"/>
  <c r="AK68" i="2"/>
  <c r="AC69" i="2"/>
  <c r="AB69" i="2"/>
  <c r="AA69" i="2"/>
  <c r="N74" i="2"/>
  <c r="A76" i="2"/>
  <c r="AX75" i="2"/>
  <c r="D75" i="2"/>
  <c r="B75" i="2"/>
  <c r="C75" i="2"/>
  <c r="AG69" i="2"/>
  <c r="AE69" i="2"/>
  <c r="I70" i="2"/>
  <c r="AV70" i="2" s="1"/>
  <c r="AF69" i="2"/>
  <c r="AI68" i="2"/>
  <c r="AJ68" i="2"/>
  <c r="R75" i="2" l="1"/>
  <c r="P75" i="2"/>
  <c r="Q75" i="2"/>
  <c r="L76" i="5"/>
  <c r="J78" i="5"/>
  <c r="K77" i="5"/>
  <c r="T70" i="2"/>
  <c r="V70" i="2"/>
  <c r="U70" i="2"/>
  <c r="AW71" i="2"/>
  <c r="AS69" i="2"/>
  <c r="J71" i="2"/>
  <c r="AE70" i="2"/>
  <c r="AJ69" i="2"/>
  <c r="AI69" i="2"/>
  <c r="L75" i="2"/>
  <c r="H71" i="2"/>
  <c r="F71" i="2"/>
  <c r="M75" i="2"/>
  <c r="AB70" i="2"/>
  <c r="AA70" i="2"/>
  <c r="AC70" i="2"/>
  <c r="AK69" i="2"/>
  <c r="N75" i="2"/>
  <c r="C76" i="2"/>
  <c r="A77" i="2"/>
  <c r="AX76" i="2"/>
  <c r="D76" i="2"/>
  <c r="B76" i="2"/>
  <c r="I71" i="2"/>
  <c r="AV71" i="2" s="1"/>
  <c r="AF70" i="2"/>
  <c r="AG70" i="2"/>
  <c r="R76" i="2" l="1"/>
  <c r="P76" i="2"/>
  <c r="Q76" i="2"/>
  <c r="L77" i="5"/>
  <c r="M76" i="5"/>
  <c r="K78" i="5"/>
  <c r="J79" i="5"/>
  <c r="T71" i="2"/>
  <c r="U71" i="2"/>
  <c r="V71" i="2"/>
  <c r="J72" i="2"/>
  <c r="AW72" i="2"/>
  <c r="AS70" i="2"/>
  <c r="L76" i="2"/>
  <c r="M76" i="2"/>
  <c r="I72" i="2"/>
  <c r="AV72" i="2" s="1"/>
  <c r="AF71" i="2"/>
  <c r="AG71" i="2"/>
  <c r="AE71" i="2"/>
  <c r="AK70" i="2"/>
  <c r="AC71" i="2"/>
  <c r="AB71" i="2"/>
  <c r="AA71" i="2"/>
  <c r="AI70" i="2"/>
  <c r="AJ70" i="2"/>
  <c r="N76" i="2"/>
  <c r="A78" i="2"/>
  <c r="AX77" i="2"/>
  <c r="D77" i="2"/>
  <c r="B77" i="2"/>
  <c r="C77" i="2"/>
  <c r="H72" i="2"/>
  <c r="F72" i="2"/>
  <c r="Q77" i="2" l="1"/>
  <c r="R77" i="2"/>
  <c r="P77" i="2"/>
  <c r="L78" i="5"/>
  <c r="M77" i="5"/>
  <c r="K79" i="5"/>
  <c r="J80" i="5"/>
  <c r="U72" i="2"/>
  <c r="V72" i="2"/>
  <c r="T72" i="2"/>
  <c r="J73" i="2"/>
  <c r="AW73" i="2"/>
  <c r="AS71" i="2"/>
  <c r="AI71" i="2"/>
  <c r="AK71" i="2"/>
  <c r="M77" i="2"/>
  <c r="L77" i="2"/>
  <c r="AC72" i="2"/>
  <c r="AB72" i="2"/>
  <c r="AA72" i="2"/>
  <c r="I73" i="2"/>
  <c r="AV73" i="2" s="1"/>
  <c r="AF72" i="2"/>
  <c r="AG72" i="2"/>
  <c r="AE72" i="2"/>
  <c r="H73" i="2"/>
  <c r="F73" i="2"/>
  <c r="N77" i="2"/>
  <c r="C78" i="2"/>
  <c r="A79" i="2"/>
  <c r="AX78" i="2"/>
  <c r="D78" i="2"/>
  <c r="B78" i="2"/>
  <c r="AJ71" i="2"/>
  <c r="P78" i="2" l="1"/>
  <c r="Q78" i="2"/>
  <c r="R78" i="2"/>
  <c r="L79" i="5"/>
  <c r="M78" i="5"/>
  <c r="J81" i="5"/>
  <c r="K80" i="5"/>
  <c r="M79" i="5" s="1"/>
  <c r="V73" i="2"/>
  <c r="T73" i="2"/>
  <c r="U73" i="2"/>
  <c r="J74" i="2"/>
  <c r="AW74" i="2"/>
  <c r="AS72" i="2"/>
  <c r="N78" i="2"/>
  <c r="A80" i="2"/>
  <c r="AX79" i="2"/>
  <c r="D79" i="2"/>
  <c r="B79" i="2"/>
  <c r="C79" i="2"/>
  <c r="AG73" i="2"/>
  <c r="AE73" i="2"/>
  <c r="I74" i="2"/>
  <c r="AV74" i="2" s="1"/>
  <c r="AF73" i="2"/>
  <c r="AI72" i="2"/>
  <c r="AJ72" i="2"/>
  <c r="L78" i="2"/>
  <c r="M78" i="2"/>
  <c r="H74" i="2"/>
  <c r="F74" i="2"/>
  <c r="AK72" i="2"/>
  <c r="AC73" i="2"/>
  <c r="AB73" i="2"/>
  <c r="AA73" i="2"/>
  <c r="R79" i="2" l="1"/>
  <c r="P79" i="2"/>
  <c r="Q79" i="2"/>
  <c r="L80" i="5"/>
  <c r="J82" i="5"/>
  <c r="K81" i="5"/>
  <c r="M80" i="5" s="1"/>
  <c r="T74" i="2"/>
  <c r="V74" i="2"/>
  <c r="U74" i="2"/>
  <c r="J75" i="2"/>
  <c r="AW75" i="2"/>
  <c r="AS73" i="2"/>
  <c r="I75" i="2"/>
  <c r="AV75" i="2" s="1"/>
  <c r="AF74" i="2"/>
  <c r="AG74" i="2"/>
  <c r="AE74" i="2"/>
  <c r="AB74" i="2"/>
  <c r="AC74" i="2"/>
  <c r="AA74" i="2"/>
  <c r="AK73" i="2"/>
  <c r="N79" i="2"/>
  <c r="C80" i="2"/>
  <c r="A81" i="2"/>
  <c r="AX80" i="2"/>
  <c r="D80" i="2"/>
  <c r="B80" i="2"/>
  <c r="H75" i="2"/>
  <c r="F75" i="2"/>
  <c r="AJ73" i="2"/>
  <c r="AI73" i="2"/>
  <c r="M79" i="2"/>
  <c r="L79" i="2"/>
  <c r="R80" i="2" l="1"/>
  <c r="P80" i="2"/>
  <c r="Q80" i="2"/>
  <c r="L81" i="5"/>
  <c r="K82" i="5"/>
  <c r="M81" i="5" s="1"/>
  <c r="J83" i="5"/>
  <c r="T75" i="2"/>
  <c r="U75" i="2"/>
  <c r="V75" i="2"/>
  <c r="J76" i="2"/>
  <c r="AW76" i="2"/>
  <c r="AS74" i="2"/>
  <c r="N80" i="2"/>
  <c r="A82" i="2"/>
  <c r="AX81" i="2"/>
  <c r="D81" i="2"/>
  <c r="B81" i="2"/>
  <c r="C81" i="2"/>
  <c r="AI74" i="2"/>
  <c r="AJ74" i="2"/>
  <c r="H76" i="2"/>
  <c r="F76" i="2"/>
  <c r="AG75" i="2"/>
  <c r="AE75" i="2"/>
  <c r="I76" i="2"/>
  <c r="AV76" i="2" s="1"/>
  <c r="AF75" i="2"/>
  <c r="L80" i="2"/>
  <c r="M80" i="2"/>
  <c r="AK74" i="2"/>
  <c r="AA75" i="2"/>
  <c r="AC75" i="2"/>
  <c r="AB75" i="2"/>
  <c r="P81" i="2" l="1"/>
  <c r="Q81" i="2"/>
  <c r="R81" i="2"/>
  <c r="L82" i="5"/>
  <c r="K83" i="5"/>
  <c r="J84" i="5"/>
  <c r="U76" i="2"/>
  <c r="V76" i="2"/>
  <c r="T76" i="2"/>
  <c r="J77" i="2"/>
  <c r="AW77" i="2"/>
  <c r="AS75" i="2"/>
  <c r="AJ75" i="2"/>
  <c r="AI75" i="2"/>
  <c r="I77" i="2"/>
  <c r="AV77" i="2" s="1"/>
  <c r="AF76" i="2"/>
  <c r="AG76" i="2"/>
  <c r="AE76" i="2"/>
  <c r="AC76" i="2"/>
  <c r="AA76" i="2"/>
  <c r="AB76" i="2"/>
  <c r="AK75" i="2"/>
  <c r="H77" i="2"/>
  <c r="F77" i="2"/>
  <c r="N81" i="2"/>
  <c r="C82" i="2"/>
  <c r="A83" i="2"/>
  <c r="AX82" i="2"/>
  <c r="D82" i="2"/>
  <c r="B82" i="2"/>
  <c r="M81" i="2"/>
  <c r="L81" i="2"/>
  <c r="P82" i="2" l="1"/>
  <c r="Q82" i="2"/>
  <c r="R82" i="2"/>
  <c r="L83" i="5"/>
  <c r="M82" i="5"/>
  <c r="J85" i="5"/>
  <c r="K84" i="5"/>
  <c r="M83" i="5" s="1"/>
  <c r="V77" i="2"/>
  <c r="U77" i="2"/>
  <c r="T77" i="2"/>
  <c r="J78" i="2"/>
  <c r="AW78" i="2"/>
  <c r="AS76" i="2"/>
  <c r="N82" i="2"/>
  <c r="A84" i="2"/>
  <c r="AX83" i="2"/>
  <c r="D83" i="2"/>
  <c r="B83" i="2"/>
  <c r="C83" i="2"/>
  <c r="H78" i="2"/>
  <c r="F78" i="2"/>
  <c r="AI76" i="2"/>
  <c r="AJ76" i="2"/>
  <c r="L82" i="2"/>
  <c r="M82" i="2"/>
  <c r="AG77" i="2"/>
  <c r="AE77" i="2"/>
  <c r="I78" i="2"/>
  <c r="AV78" i="2" s="1"/>
  <c r="AF77" i="2"/>
  <c r="AK76" i="2"/>
  <c r="AB77" i="2"/>
  <c r="AA77" i="2"/>
  <c r="AC77" i="2"/>
  <c r="R83" i="2" l="1"/>
  <c r="P83" i="2"/>
  <c r="Q83" i="2"/>
  <c r="L84" i="5"/>
  <c r="J86" i="5"/>
  <c r="K85" i="5"/>
  <c r="T78" i="2"/>
  <c r="U78" i="2"/>
  <c r="V78" i="2"/>
  <c r="J79" i="2"/>
  <c r="AW79" i="2"/>
  <c r="AS77" i="2"/>
  <c r="AJ77" i="2"/>
  <c r="AI77" i="2"/>
  <c r="H79" i="2"/>
  <c r="F79" i="2"/>
  <c r="N83" i="2"/>
  <c r="C84" i="2"/>
  <c r="A85" i="2"/>
  <c r="AX84" i="2"/>
  <c r="D84" i="2"/>
  <c r="B84" i="2"/>
  <c r="AB78" i="2"/>
  <c r="AC78" i="2"/>
  <c r="AA78" i="2"/>
  <c r="AK77" i="2"/>
  <c r="I79" i="2"/>
  <c r="AV79" i="2" s="1"/>
  <c r="AF78" i="2"/>
  <c r="AG78" i="2"/>
  <c r="AE78" i="2"/>
  <c r="M83" i="2"/>
  <c r="L83" i="2"/>
  <c r="R84" i="2" l="1"/>
  <c r="P84" i="2"/>
  <c r="Q84" i="2"/>
  <c r="L85" i="5"/>
  <c r="M84" i="5"/>
  <c r="K86" i="5"/>
  <c r="J87" i="5"/>
  <c r="T79" i="2"/>
  <c r="U79" i="2"/>
  <c r="V79" i="2"/>
  <c r="J80" i="2"/>
  <c r="AW80" i="2"/>
  <c r="AS78" i="2"/>
  <c r="AK78" i="2"/>
  <c r="AB79" i="2"/>
  <c r="AA79" i="2"/>
  <c r="AC79" i="2"/>
  <c r="L84" i="2"/>
  <c r="M84" i="2"/>
  <c r="AG79" i="2"/>
  <c r="AE79" i="2"/>
  <c r="I80" i="2"/>
  <c r="AV80" i="2" s="1"/>
  <c r="AF79" i="2"/>
  <c r="AI78" i="2"/>
  <c r="AJ78" i="2"/>
  <c r="N84" i="2"/>
  <c r="A86" i="2"/>
  <c r="AX85" i="2"/>
  <c r="D85" i="2"/>
  <c r="B85" i="2"/>
  <c r="C85" i="2"/>
  <c r="H80" i="2"/>
  <c r="F80" i="2"/>
  <c r="R85" i="2" l="1"/>
  <c r="P85" i="2"/>
  <c r="Q85" i="2"/>
  <c r="L86" i="5"/>
  <c r="M85" i="5"/>
  <c r="K87" i="5"/>
  <c r="J88" i="5"/>
  <c r="U80" i="2"/>
  <c r="V80" i="2"/>
  <c r="T80" i="2"/>
  <c r="J81" i="2"/>
  <c r="AW81" i="2"/>
  <c r="AS79" i="2"/>
  <c r="AC80" i="2"/>
  <c r="AA80" i="2"/>
  <c r="AB80" i="2"/>
  <c r="AK79" i="2"/>
  <c r="H81" i="2"/>
  <c r="F81" i="2"/>
  <c r="M85" i="2"/>
  <c r="L85" i="2"/>
  <c r="I81" i="2"/>
  <c r="AV81" i="2" s="1"/>
  <c r="AF80" i="2"/>
  <c r="AG80" i="2"/>
  <c r="AE80" i="2"/>
  <c r="N85" i="2"/>
  <c r="C86" i="2"/>
  <c r="A87" i="2"/>
  <c r="AX86" i="2"/>
  <c r="D86" i="2"/>
  <c r="B86" i="2"/>
  <c r="AJ79" i="2"/>
  <c r="AI79" i="2"/>
  <c r="Q86" i="2" l="1"/>
  <c r="R86" i="2"/>
  <c r="P86" i="2"/>
  <c r="L87" i="5"/>
  <c r="M86" i="5"/>
  <c r="J89" i="5"/>
  <c r="K88" i="5"/>
  <c r="M87" i="5" s="1"/>
  <c r="V81" i="2"/>
  <c r="U81" i="2"/>
  <c r="T81" i="2"/>
  <c r="J82" i="2"/>
  <c r="AW82" i="2"/>
  <c r="AS80" i="2"/>
  <c r="N86" i="2"/>
  <c r="A88" i="2"/>
  <c r="AX87" i="2"/>
  <c r="D87" i="2"/>
  <c r="B87" i="2"/>
  <c r="C87" i="2"/>
  <c r="AI80" i="2"/>
  <c r="AJ80" i="2"/>
  <c r="AG81" i="2"/>
  <c r="AE81" i="2"/>
  <c r="I82" i="2"/>
  <c r="AV82" i="2" s="1"/>
  <c r="AF81" i="2"/>
  <c r="L86" i="2"/>
  <c r="M86" i="2"/>
  <c r="AK80" i="2"/>
  <c r="AC81" i="2"/>
  <c r="AB81" i="2"/>
  <c r="AA81" i="2"/>
  <c r="H82" i="2"/>
  <c r="F82" i="2"/>
  <c r="Q87" i="2" l="1"/>
  <c r="P87" i="2"/>
  <c r="R87" i="2"/>
  <c r="L88" i="5"/>
  <c r="J90" i="5"/>
  <c r="K89" i="5"/>
  <c r="T82" i="2"/>
  <c r="V82" i="2"/>
  <c r="U82" i="2"/>
  <c r="J83" i="2"/>
  <c r="AW83" i="2"/>
  <c r="AS81" i="2"/>
  <c r="AB82" i="2"/>
  <c r="AC82" i="2"/>
  <c r="AA82" i="2"/>
  <c r="AK81" i="2"/>
  <c r="N87" i="2"/>
  <c r="C88" i="2"/>
  <c r="A89" i="2"/>
  <c r="AX88" i="2"/>
  <c r="D88" i="2"/>
  <c r="B88" i="2"/>
  <c r="H83" i="2"/>
  <c r="F83" i="2"/>
  <c r="I83" i="2"/>
  <c r="AV83" i="2" s="1"/>
  <c r="AF82" i="2"/>
  <c r="AG82" i="2"/>
  <c r="AE82" i="2"/>
  <c r="AJ81" i="2"/>
  <c r="AI81" i="2"/>
  <c r="M87" i="2"/>
  <c r="L87" i="2"/>
  <c r="R88" i="2" l="1"/>
  <c r="Q88" i="2"/>
  <c r="P88" i="2"/>
  <c r="L89" i="5"/>
  <c r="M88" i="5"/>
  <c r="K90" i="5"/>
  <c r="J91" i="5"/>
  <c r="T83" i="2"/>
  <c r="U83" i="2"/>
  <c r="V83" i="2"/>
  <c r="J84" i="2"/>
  <c r="AW84" i="2"/>
  <c r="AS82" i="2"/>
  <c r="L88" i="2"/>
  <c r="M88" i="2"/>
  <c r="AK82" i="2"/>
  <c r="AC83" i="2"/>
  <c r="AB83" i="2"/>
  <c r="AA83" i="2"/>
  <c r="H84" i="2"/>
  <c r="F84" i="2"/>
  <c r="AI82" i="2"/>
  <c r="AJ82" i="2"/>
  <c r="AG83" i="2"/>
  <c r="AE83" i="2"/>
  <c r="I84" i="2"/>
  <c r="AV84" i="2" s="1"/>
  <c r="AF83" i="2"/>
  <c r="N88" i="2"/>
  <c r="A90" i="2"/>
  <c r="AX89" i="2"/>
  <c r="D89" i="2"/>
  <c r="B89" i="2"/>
  <c r="C89" i="2"/>
  <c r="R89" i="2" l="1"/>
  <c r="Q89" i="2"/>
  <c r="P89" i="2"/>
  <c r="L90" i="5"/>
  <c r="M89" i="5"/>
  <c r="K91" i="5"/>
  <c r="J92" i="5"/>
  <c r="U84" i="2"/>
  <c r="V84" i="2"/>
  <c r="T84" i="2"/>
  <c r="J85" i="2"/>
  <c r="AW85" i="2"/>
  <c r="AS83" i="2"/>
  <c r="M89" i="2"/>
  <c r="L89" i="2"/>
  <c r="AJ83" i="2"/>
  <c r="AI83" i="2"/>
  <c r="H85" i="2"/>
  <c r="F85" i="2"/>
  <c r="N89" i="2"/>
  <c r="C90" i="2"/>
  <c r="A91" i="2"/>
  <c r="AX90" i="2"/>
  <c r="D90" i="2"/>
  <c r="B90" i="2"/>
  <c r="AA84" i="2"/>
  <c r="AC84" i="2"/>
  <c r="AB84" i="2"/>
  <c r="AK83" i="2"/>
  <c r="I85" i="2"/>
  <c r="AV85" i="2" s="1"/>
  <c r="AF84" i="2"/>
  <c r="AG84" i="2"/>
  <c r="AE84" i="2"/>
  <c r="R90" i="2" l="1"/>
  <c r="P90" i="2"/>
  <c r="Q90" i="2"/>
  <c r="L91" i="5"/>
  <c r="M90" i="5"/>
  <c r="J93" i="5"/>
  <c r="K92" i="5"/>
  <c r="M91" i="5" s="1"/>
  <c r="V85" i="2"/>
  <c r="U85" i="2"/>
  <c r="T85" i="2"/>
  <c r="J86" i="2"/>
  <c r="AW86" i="2"/>
  <c r="AS84" i="2"/>
  <c r="AK84" i="2"/>
  <c r="AB85" i="2"/>
  <c r="AA85" i="2"/>
  <c r="AC85" i="2"/>
  <c r="AI84" i="2"/>
  <c r="AJ84" i="2"/>
  <c r="N90" i="2"/>
  <c r="A92" i="2"/>
  <c r="AX91" i="2"/>
  <c r="D91" i="2"/>
  <c r="B91" i="2"/>
  <c r="C91" i="2"/>
  <c r="AG85" i="2"/>
  <c r="AE85" i="2"/>
  <c r="I86" i="2"/>
  <c r="AV86" i="2" s="1"/>
  <c r="AF85" i="2"/>
  <c r="L90" i="2"/>
  <c r="M90" i="2"/>
  <c r="H86" i="2"/>
  <c r="F86" i="2"/>
  <c r="P91" i="2" l="1"/>
  <c r="R91" i="2"/>
  <c r="Q91" i="2"/>
  <c r="L92" i="5"/>
  <c r="J94" i="5"/>
  <c r="K93" i="5"/>
  <c r="T86" i="2"/>
  <c r="V86" i="2"/>
  <c r="U86" i="2"/>
  <c r="J87" i="2"/>
  <c r="AW87" i="2"/>
  <c r="AS85" i="2"/>
  <c r="I87" i="2"/>
  <c r="AV87" i="2" s="1"/>
  <c r="AF86" i="2"/>
  <c r="AG86" i="2"/>
  <c r="AE86" i="2"/>
  <c r="AB86" i="2"/>
  <c r="AC86" i="2"/>
  <c r="AA86" i="2"/>
  <c r="AK85" i="2"/>
  <c r="N91" i="2"/>
  <c r="C92" i="2"/>
  <c r="A93" i="2"/>
  <c r="AX92" i="2"/>
  <c r="D92" i="2"/>
  <c r="B92" i="2"/>
  <c r="H87" i="2"/>
  <c r="F87" i="2"/>
  <c r="AJ85" i="2"/>
  <c r="AI85" i="2"/>
  <c r="M91" i="2"/>
  <c r="L91" i="2"/>
  <c r="P92" i="2" l="1"/>
  <c r="Q92" i="2"/>
  <c r="R92" i="2"/>
  <c r="L93" i="5"/>
  <c r="M92" i="5"/>
  <c r="K94" i="5"/>
  <c r="J95" i="5"/>
  <c r="T87" i="2"/>
  <c r="U87" i="2"/>
  <c r="V87" i="2"/>
  <c r="J88" i="2"/>
  <c r="AW88" i="2"/>
  <c r="AS86" i="2"/>
  <c r="AG87" i="2"/>
  <c r="AE87" i="2"/>
  <c r="I88" i="2"/>
  <c r="AV88" i="2" s="1"/>
  <c r="AF87" i="2"/>
  <c r="L92" i="2"/>
  <c r="M92" i="2"/>
  <c r="AI86" i="2"/>
  <c r="AJ86" i="2"/>
  <c r="H88" i="2"/>
  <c r="F88" i="2"/>
  <c r="N92" i="2"/>
  <c r="A94" i="2"/>
  <c r="AX93" i="2"/>
  <c r="D93" i="2"/>
  <c r="B93" i="2"/>
  <c r="C93" i="2"/>
  <c r="AK86" i="2"/>
  <c r="AC87" i="2"/>
  <c r="AB87" i="2"/>
  <c r="AA87" i="2"/>
  <c r="R93" i="2" l="1"/>
  <c r="Q93" i="2"/>
  <c r="P93" i="2"/>
  <c r="L94" i="5"/>
  <c r="M93" i="5"/>
  <c r="K95" i="5"/>
  <c r="J96" i="5"/>
  <c r="U88" i="2"/>
  <c r="V88" i="2"/>
  <c r="T88" i="2"/>
  <c r="J89" i="2"/>
  <c r="AW89" i="2"/>
  <c r="AS87" i="2"/>
  <c r="N93" i="2"/>
  <c r="C94" i="2"/>
  <c r="A95" i="2"/>
  <c r="AX94" i="2"/>
  <c r="D94" i="2"/>
  <c r="B94" i="2"/>
  <c r="I89" i="2"/>
  <c r="AV89" i="2" s="1"/>
  <c r="AF88" i="2"/>
  <c r="AG88" i="2"/>
  <c r="AE88" i="2"/>
  <c r="AC88" i="2"/>
  <c r="AA88" i="2"/>
  <c r="AB88" i="2"/>
  <c r="AK87" i="2"/>
  <c r="M93" i="2"/>
  <c r="L93" i="2"/>
  <c r="H89" i="2"/>
  <c r="G88" i="2"/>
  <c r="F89" i="2" s="1"/>
  <c r="AJ87" i="2"/>
  <c r="AI87" i="2"/>
  <c r="R94" i="2" l="1"/>
  <c r="P94" i="2"/>
  <c r="Q94" i="2"/>
  <c r="L95" i="5"/>
  <c r="M94" i="5"/>
  <c r="J97" i="5"/>
  <c r="K96" i="5"/>
  <c r="M95" i="5" s="1"/>
  <c r="V89" i="2"/>
  <c r="AG89" i="2" s="1"/>
  <c r="T89" i="2"/>
  <c r="AE89" i="2" s="1"/>
  <c r="U89" i="2"/>
  <c r="AF89" i="2" s="1"/>
  <c r="J90" i="2"/>
  <c r="AW90" i="2"/>
  <c r="AS88" i="2"/>
  <c r="AK88" i="2"/>
  <c r="AB89" i="2"/>
  <c r="AA89" i="2"/>
  <c r="AC89" i="2"/>
  <c r="L94" i="2"/>
  <c r="M94" i="2"/>
  <c r="I90" i="2"/>
  <c r="AV90" i="2" s="1"/>
  <c r="H90" i="2"/>
  <c r="G89" i="2"/>
  <c r="F90" i="2" s="1"/>
  <c r="AI88" i="2"/>
  <c r="AJ88" i="2"/>
  <c r="N94" i="2"/>
  <c r="A96" i="2"/>
  <c r="AX95" i="2"/>
  <c r="D95" i="2"/>
  <c r="B95" i="2"/>
  <c r="C95" i="2"/>
  <c r="R95" i="2" l="1"/>
  <c r="Q95" i="2"/>
  <c r="P95" i="2"/>
  <c r="L96" i="5"/>
  <c r="J98" i="5"/>
  <c r="K97" i="5"/>
  <c r="M96" i="5" s="1"/>
  <c r="T90" i="2"/>
  <c r="V90" i="2"/>
  <c r="U90" i="2"/>
  <c r="J91" i="2"/>
  <c r="AW91" i="2"/>
  <c r="AS89" i="2"/>
  <c r="I91" i="2"/>
  <c r="AV91" i="2" s="1"/>
  <c r="AF90" i="2"/>
  <c r="AG90" i="2"/>
  <c r="AE90" i="2"/>
  <c r="AA90" i="2"/>
  <c r="AC90" i="2"/>
  <c r="AB90" i="2"/>
  <c r="AK89" i="2"/>
  <c r="M95" i="2"/>
  <c r="L95" i="2"/>
  <c r="N95" i="2"/>
  <c r="C96" i="2"/>
  <c r="A97" i="2"/>
  <c r="AX96" i="2"/>
  <c r="D96" i="2"/>
  <c r="B96" i="2"/>
  <c r="H91" i="2"/>
  <c r="G90" i="2"/>
  <c r="F91" i="2" s="1"/>
  <c r="AJ89" i="2"/>
  <c r="AI89" i="2"/>
  <c r="R96" i="2" l="1"/>
  <c r="P96" i="2"/>
  <c r="Q96" i="2"/>
  <c r="L97" i="5"/>
  <c r="K98" i="5"/>
  <c r="M97" i="5" s="1"/>
  <c r="J99" i="5"/>
  <c r="T91" i="2"/>
  <c r="U91" i="2"/>
  <c r="V91" i="2"/>
  <c r="J92" i="2"/>
  <c r="AW92" i="2"/>
  <c r="AS90" i="2"/>
  <c r="H92" i="2"/>
  <c r="G91" i="2"/>
  <c r="F92" i="2" s="1"/>
  <c r="L96" i="2"/>
  <c r="M96" i="2"/>
  <c r="AI90" i="2"/>
  <c r="AJ90" i="2"/>
  <c r="AG91" i="2"/>
  <c r="AE91" i="2"/>
  <c r="I92" i="2"/>
  <c r="AV92" i="2" s="1"/>
  <c r="AF91" i="2"/>
  <c r="N96" i="2"/>
  <c r="A98" i="2"/>
  <c r="AX97" i="2"/>
  <c r="D97" i="2"/>
  <c r="B97" i="2"/>
  <c r="C97" i="2"/>
  <c r="AK90" i="2"/>
  <c r="AC91" i="2"/>
  <c r="AB91" i="2"/>
  <c r="AA91" i="2"/>
  <c r="Q97" i="2" l="1"/>
  <c r="R97" i="2"/>
  <c r="P97" i="2"/>
  <c r="L98" i="5"/>
  <c r="K99" i="5"/>
  <c r="M98" i="5" s="1"/>
  <c r="J100" i="5"/>
  <c r="U92" i="2"/>
  <c r="V92" i="2"/>
  <c r="T92" i="2"/>
  <c r="J93" i="2"/>
  <c r="AW93" i="2"/>
  <c r="AS91" i="2"/>
  <c r="M97" i="2"/>
  <c r="L97" i="2"/>
  <c r="AJ91" i="2"/>
  <c r="AI91" i="2"/>
  <c r="I93" i="2"/>
  <c r="AV93" i="2" s="1"/>
  <c r="AF92" i="2"/>
  <c r="AG92" i="2"/>
  <c r="AE92" i="2"/>
  <c r="N97" i="2"/>
  <c r="C98" i="2"/>
  <c r="A99" i="2"/>
  <c r="AX98" i="2"/>
  <c r="D98" i="2"/>
  <c r="B98" i="2"/>
  <c r="AA92" i="2"/>
  <c r="AB92" i="2"/>
  <c r="AC92" i="2"/>
  <c r="AK91" i="2"/>
  <c r="H93" i="2"/>
  <c r="G92" i="2"/>
  <c r="F93" i="2" s="1"/>
  <c r="P98" i="2" l="1"/>
  <c r="R98" i="2"/>
  <c r="Q98" i="2"/>
  <c r="L99" i="5"/>
  <c r="J101" i="5"/>
  <c r="K100" i="5"/>
  <c r="V93" i="2"/>
  <c r="AG93" i="2" s="1"/>
  <c r="U93" i="2"/>
  <c r="AF93" i="2" s="1"/>
  <c r="T93" i="2"/>
  <c r="AE93" i="2" s="1"/>
  <c r="AW94" i="2"/>
  <c r="J94" i="2"/>
  <c r="AS92" i="2"/>
  <c r="L98" i="2"/>
  <c r="M98" i="2"/>
  <c r="AK92" i="2"/>
  <c r="AC93" i="2"/>
  <c r="AB93" i="2"/>
  <c r="AA93" i="2"/>
  <c r="I94" i="2"/>
  <c r="AV94" i="2" s="1"/>
  <c r="N98" i="2"/>
  <c r="A100" i="2"/>
  <c r="AX99" i="2"/>
  <c r="D99" i="2"/>
  <c r="B99" i="2"/>
  <c r="C99" i="2"/>
  <c r="AI92" i="2"/>
  <c r="AJ92" i="2"/>
  <c r="H94" i="2"/>
  <c r="G93" i="2"/>
  <c r="F94" i="2" s="1"/>
  <c r="Q99" i="2" l="1"/>
  <c r="P99" i="2"/>
  <c r="R99" i="2"/>
  <c r="L100" i="5"/>
  <c r="M99" i="5"/>
  <c r="J102" i="5"/>
  <c r="K101" i="5"/>
  <c r="M100" i="5" s="1"/>
  <c r="T94" i="2"/>
  <c r="U94" i="2"/>
  <c r="V94" i="2"/>
  <c r="J95" i="2"/>
  <c r="AW95" i="2"/>
  <c r="AS93" i="2"/>
  <c r="L99" i="2"/>
  <c r="I95" i="2"/>
  <c r="AV95" i="2" s="1"/>
  <c r="AF94" i="2"/>
  <c r="AG94" i="2"/>
  <c r="AE94" i="2"/>
  <c r="M99" i="2"/>
  <c r="AJ93" i="2"/>
  <c r="AI93" i="2"/>
  <c r="H95" i="2"/>
  <c r="G94" i="2"/>
  <c r="F95" i="2" s="1"/>
  <c r="N99" i="2"/>
  <c r="C100" i="2"/>
  <c r="A101" i="2"/>
  <c r="AX100" i="2"/>
  <c r="D100" i="2"/>
  <c r="B100" i="2"/>
  <c r="AA94" i="2"/>
  <c r="AC94" i="2"/>
  <c r="AB94" i="2"/>
  <c r="AK93" i="2"/>
  <c r="Q100" i="2" l="1"/>
  <c r="P100" i="2"/>
  <c r="R100" i="2"/>
  <c r="L101" i="5"/>
  <c r="K102" i="5"/>
  <c r="J103" i="5"/>
  <c r="T95" i="2"/>
  <c r="U95" i="2"/>
  <c r="V95" i="2"/>
  <c r="J96" i="2"/>
  <c r="AW96" i="2"/>
  <c r="AS94" i="2"/>
  <c r="N100" i="2"/>
  <c r="A102" i="2"/>
  <c r="AX101" i="2"/>
  <c r="D101" i="2"/>
  <c r="B101" i="2"/>
  <c r="C101" i="2"/>
  <c r="H96" i="2"/>
  <c r="G95" i="2"/>
  <c r="F96" i="2" s="1"/>
  <c r="AK94" i="2"/>
  <c r="AC95" i="2"/>
  <c r="AB95" i="2"/>
  <c r="AA95" i="2"/>
  <c r="L100" i="2"/>
  <c r="M100" i="2"/>
  <c r="AG95" i="2"/>
  <c r="AE95" i="2"/>
  <c r="I96" i="2"/>
  <c r="AV96" i="2" s="1"/>
  <c r="AF95" i="2"/>
  <c r="AI94" i="2"/>
  <c r="AJ94" i="2"/>
  <c r="R101" i="2" l="1"/>
  <c r="P101" i="2"/>
  <c r="Q101" i="2"/>
  <c r="L102" i="5"/>
  <c r="M101" i="5"/>
  <c r="K103" i="5"/>
  <c r="J104" i="5"/>
  <c r="U96" i="2"/>
  <c r="V96" i="2"/>
  <c r="T96" i="2"/>
  <c r="J97" i="2"/>
  <c r="AW97" i="2"/>
  <c r="AS95" i="2"/>
  <c r="AB96" i="2"/>
  <c r="AC96" i="2"/>
  <c r="AA96" i="2"/>
  <c r="AK95" i="2"/>
  <c r="I97" i="2"/>
  <c r="AV97" i="2" s="1"/>
  <c r="AG96" i="2"/>
  <c r="AE96" i="2"/>
  <c r="AF96" i="2"/>
  <c r="N101" i="2"/>
  <c r="C102" i="2"/>
  <c r="A103" i="2"/>
  <c r="AX102" i="2"/>
  <c r="D102" i="2"/>
  <c r="B102" i="2"/>
  <c r="AJ95" i="2"/>
  <c r="AI95" i="2"/>
  <c r="H97" i="2"/>
  <c r="G96" i="2"/>
  <c r="F97" i="2" s="1"/>
  <c r="M101" i="2"/>
  <c r="L101" i="2"/>
  <c r="Q102" i="2" l="1"/>
  <c r="R102" i="2"/>
  <c r="P102" i="2"/>
  <c r="L103" i="5"/>
  <c r="M102" i="5"/>
  <c r="J105" i="5"/>
  <c r="K104" i="5"/>
  <c r="M103" i="5" s="1"/>
  <c r="V97" i="2"/>
  <c r="U97" i="2"/>
  <c r="T97" i="2"/>
  <c r="J98" i="2"/>
  <c r="AW98" i="2"/>
  <c r="AS96" i="2"/>
  <c r="AJ96" i="2"/>
  <c r="L102" i="2"/>
  <c r="M102" i="2"/>
  <c r="AK96" i="2"/>
  <c r="AB97" i="2"/>
  <c r="AA97" i="2"/>
  <c r="AC97" i="2"/>
  <c r="AG97" i="2"/>
  <c r="AE97" i="2"/>
  <c r="I98" i="2"/>
  <c r="AV98" i="2" s="1"/>
  <c r="AF97" i="2"/>
  <c r="N102" i="2"/>
  <c r="A104" i="2"/>
  <c r="AX103" i="2"/>
  <c r="D103" i="2"/>
  <c r="B103" i="2"/>
  <c r="C103" i="2"/>
  <c r="AI96" i="2"/>
  <c r="H98" i="2"/>
  <c r="G97" i="2"/>
  <c r="F98" i="2" s="1"/>
  <c r="P103" i="2" l="1"/>
  <c r="Q103" i="2"/>
  <c r="R103" i="2"/>
  <c r="L104" i="5"/>
  <c r="J106" i="5"/>
  <c r="K105" i="5"/>
  <c r="M104" i="5" s="1"/>
  <c r="T98" i="2"/>
  <c r="V98" i="2"/>
  <c r="U98" i="2"/>
  <c r="J99" i="2"/>
  <c r="AW99" i="2"/>
  <c r="AS97" i="2"/>
  <c r="M103" i="2"/>
  <c r="L103" i="2"/>
  <c r="AA98" i="2"/>
  <c r="AB98" i="2"/>
  <c r="AC98" i="2"/>
  <c r="AK97" i="2"/>
  <c r="I99" i="2"/>
  <c r="AV99" i="2" s="1"/>
  <c r="AF98" i="2"/>
  <c r="AG98" i="2"/>
  <c r="AE98" i="2"/>
  <c r="H99" i="2"/>
  <c r="G98" i="2"/>
  <c r="F99" i="2" s="1"/>
  <c r="N103" i="2"/>
  <c r="C104" i="2"/>
  <c r="A105" i="2"/>
  <c r="AX104" i="2"/>
  <c r="D104" i="2"/>
  <c r="B104" i="2"/>
  <c r="AJ97" i="2"/>
  <c r="AI97" i="2"/>
  <c r="P104" i="2" l="1"/>
  <c r="R104" i="2"/>
  <c r="Q104" i="2"/>
  <c r="L105" i="5"/>
  <c r="K106" i="5"/>
  <c r="J107" i="5"/>
  <c r="T99" i="2"/>
  <c r="U99" i="2"/>
  <c r="V99" i="2"/>
  <c r="J100" i="2"/>
  <c r="AW100" i="2"/>
  <c r="AS98" i="2"/>
  <c r="N104" i="2"/>
  <c r="A106" i="2"/>
  <c r="AX105" i="2"/>
  <c r="D105" i="2"/>
  <c r="B105" i="2"/>
  <c r="C105" i="2"/>
  <c r="AG99" i="2"/>
  <c r="AE99" i="2"/>
  <c r="I100" i="2"/>
  <c r="AV100" i="2" s="1"/>
  <c r="AF99" i="2"/>
  <c r="AI98" i="2"/>
  <c r="AJ98" i="2"/>
  <c r="L104" i="2"/>
  <c r="M104" i="2"/>
  <c r="H100" i="2"/>
  <c r="G99" i="2"/>
  <c r="F100" i="2" s="1"/>
  <c r="AK98" i="2"/>
  <c r="AA99" i="2"/>
  <c r="AB99" i="2"/>
  <c r="AC99" i="2"/>
  <c r="Q105" i="2" l="1"/>
  <c r="R105" i="2"/>
  <c r="P105" i="2"/>
  <c r="L106" i="5"/>
  <c r="M105" i="5"/>
  <c r="K107" i="5"/>
  <c r="J108" i="5"/>
  <c r="U100" i="2"/>
  <c r="V100" i="2"/>
  <c r="T100" i="2"/>
  <c r="J101" i="2"/>
  <c r="AW101" i="2"/>
  <c r="AS99" i="2"/>
  <c r="H101" i="2"/>
  <c r="G100" i="2"/>
  <c r="F101" i="2" s="1"/>
  <c r="AA100" i="2"/>
  <c r="AC100" i="2"/>
  <c r="AB100" i="2"/>
  <c r="AK99" i="2"/>
  <c r="N105" i="2"/>
  <c r="C106" i="2"/>
  <c r="A107" i="2"/>
  <c r="AX106" i="2"/>
  <c r="D106" i="2"/>
  <c r="B106" i="2"/>
  <c r="I101" i="2"/>
  <c r="AV101" i="2" s="1"/>
  <c r="AF100" i="2"/>
  <c r="AG100" i="2"/>
  <c r="AE100" i="2"/>
  <c r="AJ99" i="2"/>
  <c r="AI99" i="2"/>
  <c r="M105" i="2"/>
  <c r="L105" i="2"/>
  <c r="Q106" i="2" l="1"/>
  <c r="R106" i="2"/>
  <c r="P106" i="2"/>
  <c r="L107" i="5"/>
  <c r="M106" i="5"/>
  <c r="J109" i="5"/>
  <c r="K108" i="5"/>
  <c r="M107" i="5" s="1"/>
  <c r="V101" i="2"/>
  <c r="U101" i="2"/>
  <c r="T101" i="2"/>
  <c r="J102" i="2"/>
  <c r="AW102" i="2"/>
  <c r="AS100" i="2"/>
  <c r="AK100" i="2"/>
  <c r="AC101" i="2"/>
  <c r="AB101" i="2"/>
  <c r="AA101" i="2"/>
  <c r="H102" i="2"/>
  <c r="G101" i="2"/>
  <c r="F102" i="2" s="1"/>
  <c r="L106" i="2"/>
  <c r="M106" i="2"/>
  <c r="AI100" i="2"/>
  <c r="AJ100" i="2"/>
  <c r="N106" i="2"/>
  <c r="A108" i="2"/>
  <c r="AX107" i="2"/>
  <c r="D107" i="2"/>
  <c r="B107" i="2"/>
  <c r="C107" i="2"/>
  <c r="AG101" i="2"/>
  <c r="AE101" i="2"/>
  <c r="I102" i="2"/>
  <c r="AV102" i="2" s="1"/>
  <c r="AF101" i="2"/>
  <c r="R107" i="2" l="1"/>
  <c r="P107" i="2"/>
  <c r="Q107" i="2"/>
  <c r="L108" i="5"/>
  <c r="J110" i="5"/>
  <c r="K109" i="5"/>
  <c r="T102" i="2"/>
  <c r="V102" i="2"/>
  <c r="U102" i="2"/>
  <c r="J103" i="2"/>
  <c r="AW103" i="2"/>
  <c r="AS101" i="2"/>
  <c r="AK101" i="2"/>
  <c r="L107" i="2"/>
  <c r="AJ101" i="2"/>
  <c r="AI101" i="2"/>
  <c r="N107" i="2"/>
  <c r="C108" i="2"/>
  <c r="A109" i="2"/>
  <c r="AX108" i="2"/>
  <c r="D108" i="2"/>
  <c r="B108" i="2"/>
  <c r="I103" i="2"/>
  <c r="AV103" i="2" s="1"/>
  <c r="AF102" i="2"/>
  <c r="AG102" i="2"/>
  <c r="AE102" i="2"/>
  <c r="AA102" i="2"/>
  <c r="AB102" i="2"/>
  <c r="AC102" i="2"/>
  <c r="M107" i="2"/>
  <c r="H103" i="2"/>
  <c r="G102" i="2"/>
  <c r="F103" i="2" s="1"/>
  <c r="Q108" i="2" l="1"/>
  <c r="P108" i="2"/>
  <c r="R108" i="2"/>
  <c r="L109" i="5"/>
  <c r="M108" i="5"/>
  <c r="K110" i="5"/>
  <c r="J111" i="5"/>
  <c r="T103" i="2"/>
  <c r="U103" i="2"/>
  <c r="V103" i="2"/>
  <c r="J104" i="2"/>
  <c r="AW104" i="2"/>
  <c r="AS102" i="2"/>
  <c r="AI102" i="2"/>
  <c r="AJ102" i="2"/>
  <c r="N108" i="2"/>
  <c r="A110" i="2"/>
  <c r="AX109" i="2"/>
  <c r="D109" i="2"/>
  <c r="B109" i="2"/>
  <c r="C109" i="2"/>
  <c r="AG103" i="2"/>
  <c r="AE103" i="2"/>
  <c r="I104" i="2"/>
  <c r="AV104" i="2" s="1"/>
  <c r="AF103" i="2"/>
  <c r="H104" i="2"/>
  <c r="G103" i="2"/>
  <c r="F104" i="2" s="1"/>
  <c r="AK102" i="2"/>
  <c r="AB103" i="2"/>
  <c r="AA103" i="2"/>
  <c r="AC103" i="2"/>
  <c r="L108" i="2"/>
  <c r="M108" i="2"/>
  <c r="Q109" i="2" l="1"/>
  <c r="P109" i="2"/>
  <c r="R109" i="2"/>
  <c r="L110" i="5"/>
  <c r="M109" i="5"/>
  <c r="K111" i="5"/>
  <c r="J112" i="5"/>
  <c r="U104" i="2"/>
  <c r="V104" i="2"/>
  <c r="T104" i="2"/>
  <c r="J105" i="2"/>
  <c r="AW105" i="2"/>
  <c r="AS103" i="2"/>
  <c r="H105" i="2"/>
  <c r="G104" i="2"/>
  <c r="F105" i="2" s="1"/>
  <c r="AJ103" i="2"/>
  <c r="AI103" i="2"/>
  <c r="M109" i="2"/>
  <c r="L109" i="2"/>
  <c r="I105" i="2"/>
  <c r="AV105" i="2" s="1"/>
  <c r="AF104" i="2"/>
  <c r="AG104" i="2"/>
  <c r="AE104" i="2"/>
  <c r="AB104" i="2"/>
  <c r="AC104" i="2"/>
  <c r="AA104" i="2"/>
  <c r="AK103" i="2"/>
  <c r="N109" i="2"/>
  <c r="C110" i="2"/>
  <c r="A111" i="2"/>
  <c r="AX110" i="2"/>
  <c r="D110" i="2"/>
  <c r="B110" i="2"/>
  <c r="Q110" i="2" l="1"/>
  <c r="P110" i="2"/>
  <c r="R110" i="2"/>
  <c r="L111" i="5"/>
  <c r="M110" i="5"/>
  <c r="J113" i="5"/>
  <c r="K112" i="5"/>
  <c r="M111" i="5" s="1"/>
  <c r="V105" i="2"/>
  <c r="T105" i="2"/>
  <c r="U105" i="2"/>
  <c r="J106" i="2"/>
  <c r="AW106" i="2"/>
  <c r="AS104" i="2"/>
  <c r="N110" i="2"/>
  <c r="A112" i="2"/>
  <c r="AX111" i="2"/>
  <c r="D111" i="2"/>
  <c r="B111" i="2"/>
  <c r="C111" i="2"/>
  <c r="AI104" i="2"/>
  <c r="AJ104" i="2"/>
  <c r="H106" i="2"/>
  <c r="G105" i="2"/>
  <c r="F106" i="2" s="1"/>
  <c r="L110" i="2"/>
  <c r="M110" i="2"/>
  <c r="AK104" i="2"/>
  <c r="AC105" i="2"/>
  <c r="AB105" i="2"/>
  <c r="AA105" i="2"/>
  <c r="AG105" i="2"/>
  <c r="AE105" i="2"/>
  <c r="I106" i="2"/>
  <c r="AV106" i="2" s="1"/>
  <c r="AF105" i="2"/>
  <c r="R111" i="2" l="1"/>
  <c r="Q111" i="2"/>
  <c r="P111" i="2"/>
  <c r="L112" i="5"/>
  <c r="J114" i="5"/>
  <c r="K113" i="5"/>
  <c r="M112" i="5" s="1"/>
  <c r="T106" i="2"/>
  <c r="V106" i="2"/>
  <c r="U106" i="2"/>
  <c r="J107" i="2"/>
  <c r="AW107" i="2"/>
  <c r="AS105" i="2"/>
  <c r="AA106" i="2"/>
  <c r="AB106" i="2"/>
  <c r="AC106" i="2"/>
  <c r="AK105" i="2"/>
  <c r="M111" i="2"/>
  <c r="L111" i="2"/>
  <c r="I107" i="2"/>
  <c r="AV107" i="2" s="1"/>
  <c r="AF106" i="2"/>
  <c r="AG106" i="2"/>
  <c r="AE106" i="2"/>
  <c r="AJ105" i="2"/>
  <c r="AI105" i="2"/>
  <c r="H107" i="2"/>
  <c r="G106" i="2"/>
  <c r="F107" i="2" s="1"/>
  <c r="N111" i="2"/>
  <c r="C112" i="2"/>
  <c r="A113" i="2"/>
  <c r="AX112" i="2"/>
  <c r="D112" i="2"/>
  <c r="B112" i="2"/>
  <c r="P112" i="2" l="1"/>
  <c r="Q112" i="2"/>
  <c r="R112" i="2"/>
  <c r="L113" i="5"/>
  <c r="K114" i="5"/>
  <c r="J115" i="5"/>
  <c r="T107" i="2"/>
  <c r="U107" i="2"/>
  <c r="V107" i="2"/>
  <c r="J108" i="2"/>
  <c r="AW108" i="2"/>
  <c r="AS106" i="2"/>
  <c r="AG107" i="2"/>
  <c r="AE107" i="2"/>
  <c r="I108" i="2"/>
  <c r="AV108" i="2" s="1"/>
  <c r="AF107" i="2"/>
  <c r="L112" i="2"/>
  <c r="M112" i="2"/>
  <c r="AI106" i="2"/>
  <c r="AJ106" i="2"/>
  <c r="N112" i="2"/>
  <c r="A114" i="2"/>
  <c r="AX113" i="2"/>
  <c r="D113" i="2"/>
  <c r="B113" i="2"/>
  <c r="C113" i="2"/>
  <c r="H108" i="2"/>
  <c r="G107" i="2"/>
  <c r="F108" i="2" s="1"/>
  <c r="AK106" i="2"/>
  <c r="AA107" i="2"/>
  <c r="AC107" i="2"/>
  <c r="AB107" i="2"/>
  <c r="Q113" i="2" l="1"/>
  <c r="R113" i="2"/>
  <c r="P113" i="2"/>
  <c r="L114" i="5"/>
  <c r="M113" i="5"/>
  <c r="K115" i="5"/>
  <c r="J116" i="5"/>
  <c r="U108" i="2"/>
  <c r="V108" i="2"/>
  <c r="T108" i="2"/>
  <c r="J109" i="2"/>
  <c r="AW109" i="2"/>
  <c r="AS107" i="2"/>
  <c r="H109" i="2"/>
  <c r="G108" i="2"/>
  <c r="F109" i="2" s="1"/>
  <c r="N113" i="2"/>
  <c r="C114" i="2"/>
  <c r="A115" i="2"/>
  <c r="AX114" i="2"/>
  <c r="D114" i="2"/>
  <c r="B114" i="2"/>
  <c r="AC108" i="2"/>
  <c r="AB108" i="2"/>
  <c r="AA108" i="2"/>
  <c r="AK107" i="2"/>
  <c r="I109" i="2"/>
  <c r="AV109" i="2" s="1"/>
  <c r="AF108" i="2"/>
  <c r="AG108" i="2"/>
  <c r="AE108" i="2"/>
  <c r="M113" i="2"/>
  <c r="L113" i="2"/>
  <c r="AJ107" i="2"/>
  <c r="AI107" i="2"/>
  <c r="R114" i="2" l="1"/>
  <c r="P114" i="2"/>
  <c r="Q114" i="2"/>
  <c r="L115" i="5"/>
  <c r="M114" i="5"/>
  <c r="J117" i="5"/>
  <c r="K116" i="5"/>
  <c r="M115" i="5" s="1"/>
  <c r="V109" i="2"/>
  <c r="U109" i="2"/>
  <c r="T109" i="2"/>
  <c r="J110" i="2"/>
  <c r="AW110" i="2"/>
  <c r="AS108" i="2"/>
  <c r="AK108" i="2"/>
  <c r="AB109" i="2"/>
  <c r="AA109" i="2"/>
  <c r="AC109" i="2"/>
  <c r="L114" i="2"/>
  <c r="M114" i="2"/>
  <c r="H110" i="2"/>
  <c r="G109" i="2"/>
  <c r="F110" i="2" s="1"/>
  <c r="AI108" i="2"/>
  <c r="AJ108" i="2"/>
  <c r="N114" i="2"/>
  <c r="A116" i="2"/>
  <c r="AX115" i="2"/>
  <c r="D115" i="2"/>
  <c r="B115" i="2"/>
  <c r="C115" i="2"/>
  <c r="AG109" i="2"/>
  <c r="AE109" i="2"/>
  <c r="I110" i="2"/>
  <c r="AV110" i="2" s="1"/>
  <c r="AF109" i="2"/>
  <c r="R115" i="2" l="1"/>
  <c r="Q115" i="2"/>
  <c r="P115" i="2"/>
  <c r="L116" i="5"/>
  <c r="J118" i="5"/>
  <c r="K117" i="5"/>
  <c r="M116" i="5" s="1"/>
  <c r="T110" i="2"/>
  <c r="U110" i="2"/>
  <c r="V110" i="2"/>
  <c r="J111" i="2"/>
  <c r="AW111" i="2"/>
  <c r="AS109" i="2"/>
  <c r="AJ109" i="2"/>
  <c r="AI109" i="2"/>
  <c r="M115" i="2"/>
  <c r="L115" i="2"/>
  <c r="H111" i="2"/>
  <c r="G110" i="2"/>
  <c r="F111" i="2" s="1"/>
  <c r="AC110" i="2"/>
  <c r="AA110" i="2"/>
  <c r="AB110" i="2"/>
  <c r="AK109" i="2"/>
  <c r="N115" i="2"/>
  <c r="C116" i="2"/>
  <c r="A117" i="2"/>
  <c r="AX116" i="2"/>
  <c r="D116" i="2"/>
  <c r="B116" i="2"/>
  <c r="I111" i="2"/>
  <c r="AV111" i="2" s="1"/>
  <c r="AF110" i="2"/>
  <c r="AG110" i="2"/>
  <c r="AE110" i="2"/>
  <c r="P116" i="2" l="1"/>
  <c r="R116" i="2"/>
  <c r="Q116" i="2"/>
  <c r="L117" i="5"/>
  <c r="K118" i="5"/>
  <c r="M117" i="5" s="1"/>
  <c r="J119" i="5"/>
  <c r="T111" i="2"/>
  <c r="U111" i="2"/>
  <c r="V111" i="2"/>
  <c r="J112" i="2"/>
  <c r="AW112" i="2"/>
  <c r="AS110" i="2"/>
  <c r="AK110" i="2"/>
  <c r="AB111" i="2"/>
  <c r="AA111" i="2"/>
  <c r="AC111" i="2"/>
  <c r="L116" i="2"/>
  <c r="M116" i="2"/>
  <c r="AI110" i="2"/>
  <c r="AJ110" i="2"/>
  <c r="N116" i="2"/>
  <c r="A118" i="2"/>
  <c r="AX117" i="2"/>
  <c r="D117" i="2"/>
  <c r="B117" i="2"/>
  <c r="C117" i="2"/>
  <c r="AG111" i="2"/>
  <c r="AE111" i="2"/>
  <c r="I112" i="2"/>
  <c r="AV112" i="2" s="1"/>
  <c r="AF111" i="2"/>
  <c r="H112" i="2"/>
  <c r="G111" i="2"/>
  <c r="F112" i="2" s="1"/>
  <c r="Q117" i="2" l="1"/>
  <c r="R117" i="2"/>
  <c r="P117" i="2"/>
  <c r="L118" i="5"/>
  <c r="K119" i="5"/>
  <c r="J120" i="5"/>
  <c r="U112" i="2"/>
  <c r="AF112" i="2" s="1"/>
  <c r="V112" i="2"/>
  <c r="AG112" i="2" s="1"/>
  <c r="T112" i="2"/>
  <c r="AE112" i="2" s="1"/>
  <c r="J113" i="2"/>
  <c r="AW113" i="2"/>
  <c r="AS111" i="2"/>
  <c r="H113" i="2"/>
  <c r="G112" i="2"/>
  <c r="F113" i="2" s="1"/>
  <c r="AA112" i="2"/>
  <c r="AB112" i="2"/>
  <c r="AC112" i="2"/>
  <c r="AK111" i="2"/>
  <c r="M117" i="2"/>
  <c r="L117" i="2"/>
  <c r="I113" i="2"/>
  <c r="AV113" i="2" s="1"/>
  <c r="AJ111" i="2"/>
  <c r="AI111" i="2"/>
  <c r="N117" i="2"/>
  <c r="C118" i="2"/>
  <c r="A119" i="2"/>
  <c r="AX118" i="2"/>
  <c r="D118" i="2"/>
  <c r="B118" i="2"/>
  <c r="R118" i="2" l="1"/>
  <c r="Q118" i="2"/>
  <c r="P118" i="2"/>
  <c r="L119" i="5"/>
  <c r="M118" i="5"/>
  <c r="J121" i="5"/>
  <c r="K120" i="5"/>
  <c r="M119" i="5" s="1"/>
  <c r="V113" i="2"/>
  <c r="U113" i="2"/>
  <c r="T113" i="2"/>
  <c r="J114" i="2"/>
  <c r="AW114" i="2"/>
  <c r="AS112" i="2"/>
  <c r="N118" i="2"/>
  <c r="A120" i="2"/>
  <c r="AX119" i="2"/>
  <c r="D119" i="2"/>
  <c r="B119" i="2"/>
  <c r="C119" i="2"/>
  <c r="AI112" i="2"/>
  <c r="AJ112" i="2"/>
  <c r="H114" i="2"/>
  <c r="G113" i="2"/>
  <c r="F114" i="2" s="1"/>
  <c r="L118" i="2"/>
  <c r="M118" i="2"/>
  <c r="AK112" i="2"/>
  <c r="AC113" i="2"/>
  <c r="AB113" i="2"/>
  <c r="AA113" i="2"/>
  <c r="AG113" i="2"/>
  <c r="AE113" i="2"/>
  <c r="I114" i="2"/>
  <c r="AV114" i="2" s="1"/>
  <c r="AF113" i="2"/>
  <c r="R119" i="2" l="1"/>
  <c r="P119" i="2"/>
  <c r="Q119" i="2"/>
  <c r="L120" i="5"/>
  <c r="J122" i="5"/>
  <c r="K121" i="5"/>
  <c r="M120" i="5" s="1"/>
  <c r="T114" i="2"/>
  <c r="V114" i="2"/>
  <c r="U114" i="2"/>
  <c r="J115" i="2"/>
  <c r="AW115" i="2"/>
  <c r="AS113" i="2"/>
  <c r="AB114" i="2"/>
  <c r="AC114" i="2"/>
  <c r="AA114" i="2"/>
  <c r="AK113" i="2"/>
  <c r="AJ113" i="2"/>
  <c r="AI113" i="2"/>
  <c r="H115" i="2"/>
  <c r="G114" i="2"/>
  <c r="F115" i="2" s="1"/>
  <c r="M119" i="2"/>
  <c r="L119" i="2"/>
  <c r="I115" i="2"/>
  <c r="AV115" i="2" s="1"/>
  <c r="AF114" i="2"/>
  <c r="AG114" i="2"/>
  <c r="AE114" i="2"/>
  <c r="N119" i="2"/>
  <c r="C120" i="2"/>
  <c r="A121" i="2"/>
  <c r="AX120" i="2"/>
  <c r="D120" i="2"/>
  <c r="B120" i="2"/>
  <c r="R120" i="2" l="1"/>
  <c r="Q120" i="2"/>
  <c r="P120" i="2"/>
  <c r="L121" i="5"/>
  <c r="K122" i="5"/>
  <c r="J123" i="5"/>
  <c r="T115" i="2"/>
  <c r="U115" i="2"/>
  <c r="V115" i="2"/>
  <c r="J116" i="2"/>
  <c r="AW116" i="2"/>
  <c r="AS114" i="2"/>
  <c r="L120" i="2"/>
  <c r="M120" i="2"/>
  <c r="AK114" i="2"/>
  <c r="AB115" i="2"/>
  <c r="AA115" i="2"/>
  <c r="AC115" i="2"/>
  <c r="AG115" i="2"/>
  <c r="AE115" i="2"/>
  <c r="I116" i="2"/>
  <c r="AV116" i="2" s="1"/>
  <c r="AF115" i="2"/>
  <c r="N120" i="2"/>
  <c r="A122" i="2"/>
  <c r="AX121" i="2"/>
  <c r="D121" i="2"/>
  <c r="B121" i="2"/>
  <c r="C121" i="2"/>
  <c r="AI114" i="2"/>
  <c r="AJ114" i="2"/>
  <c r="H116" i="2"/>
  <c r="G115" i="2"/>
  <c r="F116" i="2" s="1"/>
  <c r="P121" i="2" l="1"/>
  <c r="R121" i="2"/>
  <c r="Q121" i="2"/>
  <c r="L122" i="5"/>
  <c r="M121" i="5"/>
  <c r="K123" i="5"/>
  <c r="J124" i="5"/>
  <c r="U116" i="2"/>
  <c r="V116" i="2"/>
  <c r="T116" i="2"/>
  <c r="J117" i="2"/>
  <c r="AW117" i="2"/>
  <c r="AS115" i="2"/>
  <c r="M121" i="2"/>
  <c r="AJ115" i="2"/>
  <c r="AI115" i="2"/>
  <c r="I117" i="2"/>
  <c r="AV117" i="2" s="1"/>
  <c r="AF116" i="2"/>
  <c r="AG116" i="2"/>
  <c r="AE116" i="2"/>
  <c r="L121" i="2"/>
  <c r="H117" i="2"/>
  <c r="G116" i="2"/>
  <c r="F117" i="2" s="1"/>
  <c r="N121" i="2"/>
  <c r="C122" i="2"/>
  <c r="A123" i="2"/>
  <c r="AX122" i="2"/>
  <c r="D122" i="2"/>
  <c r="B122" i="2"/>
  <c r="AA116" i="2"/>
  <c r="AB116" i="2"/>
  <c r="AC116" i="2"/>
  <c r="AK115" i="2"/>
  <c r="Q122" i="2" l="1"/>
  <c r="P122" i="2"/>
  <c r="R122" i="2"/>
  <c r="L123" i="5"/>
  <c r="M122" i="5"/>
  <c r="J125" i="5"/>
  <c r="K124" i="5"/>
  <c r="M123" i="5" s="1"/>
  <c r="V117" i="2"/>
  <c r="AG117" i="2" s="1"/>
  <c r="U117" i="2"/>
  <c r="T117" i="2"/>
  <c r="AW118" i="2"/>
  <c r="J118" i="2"/>
  <c r="AS116" i="2"/>
  <c r="AE117" i="2"/>
  <c r="L122" i="2"/>
  <c r="M122" i="2"/>
  <c r="H118" i="2"/>
  <c r="G117" i="2"/>
  <c r="F118" i="2" s="1"/>
  <c r="AK116" i="2"/>
  <c r="AB117" i="2"/>
  <c r="AA117" i="2"/>
  <c r="AC117" i="2"/>
  <c r="N122" i="2"/>
  <c r="A124" i="2"/>
  <c r="AX123" i="2"/>
  <c r="D123" i="2"/>
  <c r="B123" i="2"/>
  <c r="C123" i="2"/>
  <c r="I118" i="2"/>
  <c r="AV118" i="2" s="1"/>
  <c r="AF117" i="2"/>
  <c r="AI116" i="2"/>
  <c r="AJ116" i="2"/>
  <c r="R123" i="2" l="1"/>
  <c r="P123" i="2"/>
  <c r="Q123" i="2"/>
  <c r="L124" i="5"/>
  <c r="J126" i="5"/>
  <c r="K125" i="5"/>
  <c r="T118" i="2"/>
  <c r="V118" i="2"/>
  <c r="U118" i="2"/>
  <c r="J119" i="2"/>
  <c r="AW119" i="2"/>
  <c r="AS117" i="2"/>
  <c r="AJ117" i="2"/>
  <c r="AI117" i="2"/>
  <c r="AC118" i="2"/>
  <c r="AA118" i="2"/>
  <c r="AB118" i="2"/>
  <c r="AK117" i="2"/>
  <c r="N123" i="2"/>
  <c r="C124" i="2"/>
  <c r="A125" i="2"/>
  <c r="AX124" i="2"/>
  <c r="D124" i="2"/>
  <c r="B124" i="2"/>
  <c r="I119" i="2"/>
  <c r="AV119" i="2" s="1"/>
  <c r="AF118" i="2"/>
  <c r="AG118" i="2"/>
  <c r="AE118" i="2"/>
  <c r="M123" i="2"/>
  <c r="L123" i="2"/>
  <c r="H119" i="2"/>
  <c r="G118" i="2"/>
  <c r="F119" i="2" s="1"/>
  <c r="Q124" i="2" l="1"/>
  <c r="R124" i="2"/>
  <c r="P124" i="2"/>
  <c r="L125" i="5"/>
  <c r="M124" i="5"/>
  <c r="K126" i="5"/>
  <c r="J127" i="5"/>
  <c r="T119" i="2"/>
  <c r="U119" i="2"/>
  <c r="V119" i="2"/>
  <c r="J120" i="2"/>
  <c r="AW120" i="2"/>
  <c r="AS118" i="2"/>
  <c r="L124" i="2"/>
  <c r="M124" i="2"/>
  <c r="H120" i="2"/>
  <c r="G119" i="2"/>
  <c r="F120" i="2" s="1"/>
  <c r="AI118" i="2"/>
  <c r="AJ118" i="2"/>
  <c r="AG119" i="2"/>
  <c r="AE119" i="2"/>
  <c r="I120" i="2"/>
  <c r="AV120" i="2" s="1"/>
  <c r="AF119" i="2"/>
  <c r="AK118" i="2"/>
  <c r="AC119" i="2"/>
  <c r="AB119" i="2"/>
  <c r="AA119" i="2"/>
  <c r="N124" i="2"/>
  <c r="A126" i="2"/>
  <c r="AX125" i="2"/>
  <c r="D125" i="2"/>
  <c r="B125" i="2"/>
  <c r="C125" i="2"/>
  <c r="R125" i="2" l="1"/>
  <c r="Q125" i="2"/>
  <c r="P125" i="2"/>
  <c r="L126" i="5"/>
  <c r="M125" i="5"/>
  <c r="K127" i="5"/>
  <c r="J128" i="5"/>
  <c r="U120" i="2"/>
  <c r="V120" i="2"/>
  <c r="T120" i="2"/>
  <c r="J121" i="2"/>
  <c r="AW121" i="2"/>
  <c r="AS119" i="2"/>
  <c r="M125" i="2"/>
  <c r="N125" i="2"/>
  <c r="C126" i="2"/>
  <c r="A127" i="2"/>
  <c r="AX126" i="2"/>
  <c r="D126" i="2"/>
  <c r="B126" i="2"/>
  <c r="AJ119" i="2"/>
  <c r="AI119" i="2"/>
  <c r="I121" i="2"/>
  <c r="AV121" i="2" s="1"/>
  <c r="AF120" i="2"/>
  <c r="AG120" i="2"/>
  <c r="AE120" i="2"/>
  <c r="L125" i="2"/>
  <c r="AA120" i="2"/>
  <c r="AC120" i="2"/>
  <c r="AB120" i="2"/>
  <c r="AK119" i="2"/>
  <c r="H121" i="2"/>
  <c r="G120" i="2"/>
  <c r="F121" i="2" s="1"/>
  <c r="P126" i="2" l="1"/>
  <c r="R126" i="2"/>
  <c r="Q126" i="2"/>
  <c r="L127" i="5"/>
  <c r="M126" i="5"/>
  <c r="J129" i="5"/>
  <c r="K128" i="5"/>
  <c r="M127" i="5" s="1"/>
  <c r="V121" i="2"/>
  <c r="T121" i="2"/>
  <c r="U121" i="2"/>
  <c r="J122" i="2"/>
  <c r="AW122" i="2"/>
  <c r="AS120" i="2"/>
  <c r="L126" i="2"/>
  <c r="M126" i="2"/>
  <c r="AF121" i="2"/>
  <c r="I122" i="2"/>
  <c r="AV122" i="2" s="1"/>
  <c r="AG121" i="2"/>
  <c r="AE121" i="2"/>
  <c r="AK120" i="2"/>
  <c r="AB121" i="2"/>
  <c r="AA121" i="2"/>
  <c r="AC121" i="2"/>
  <c r="H122" i="2"/>
  <c r="G121" i="2"/>
  <c r="F122" i="2" s="1"/>
  <c r="AI120" i="2"/>
  <c r="AJ120" i="2"/>
  <c r="N126" i="2"/>
  <c r="A128" i="2"/>
  <c r="AX127" i="2"/>
  <c r="D127" i="2"/>
  <c r="B127" i="2"/>
  <c r="C127" i="2"/>
  <c r="R127" i="2" l="1"/>
  <c r="Q127" i="2"/>
  <c r="P127" i="2"/>
  <c r="L128" i="5"/>
  <c r="J130" i="5"/>
  <c r="K129" i="5"/>
  <c r="T122" i="2"/>
  <c r="V122" i="2"/>
  <c r="U122" i="2"/>
  <c r="J123" i="2"/>
  <c r="AW123" i="2"/>
  <c r="AS121" i="2"/>
  <c r="AK121" i="2"/>
  <c r="AJ121" i="2"/>
  <c r="AI121" i="2"/>
  <c r="M127" i="2"/>
  <c r="L127" i="2"/>
  <c r="H123" i="2"/>
  <c r="G122" i="2"/>
  <c r="F123" i="2" s="1"/>
  <c r="N127" i="2"/>
  <c r="C128" i="2"/>
  <c r="A129" i="2"/>
  <c r="AX128" i="2"/>
  <c r="D128" i="2"/>
  <c r="B128" i="2"/>
  <c r="I123" i="2"/>
  <c r="AV123" i="2" s="1"/>
  <c r="AF122" i="2"/>
  <c r="AG122" i="2"/>
  <c r="AE122" i="2"/>
  <c r="AB122" i="2"/>
  <c r="AA122" i="2"/>
  <c r="AC122" i="2"/>
  <c r="P128" i="2" l="1"/>
  <c r="R128" i="2"/>
  <c r="Q128" i="2"/>
  <c r="L129" i="5"/>
  <c r="M128" i="5"/>
  <c r="K130" i="5"/>
  <c r="J131" i="5"/>
  <c r="T123" i="2"/>
  <c r="U123" i="2"/>
  <c r="V123" i="2"/>
  <c r="J124" i="2"/>
  <c r="AW124" i="2"/>
  <c r="AS122" i="2"/>
  <c r="AI122" i="2"/>
  <c r="AJ122" i="2"/>
  <c r="N128" i="2"/>
  <c r="A130" i="2"/>
  <c r="AX129" i="2"/>
  <c r="D129" i="2"/>
  <c r="B129" i="2"/>
  <c r="C129" i="2"/>
  <c r="H124" i="2"/>
  <c r="G123" i="2"/>
  <c r="F124" i="2" s="1"/>
  <c r="AK122" i="2"/>
  <c r="AC123" i="2"/>
  <c r="AB123" i="2"/>
  <c r="AA123" i="2"/>
  <c r="L128" i="2"/>
  <c r="M128" i="2"/>
  <c r="AG123" i="2"/>
  <c r="AE123" i="2"/>
  <c r="I124" i="2"/>
  <c r="AV124" i="2" s="1"/>
  <c r="AF123" i="2"/>
  <c r="Q129" i="2" l="1"/>
  <c r="P129" i="2"/>
  <c r="R129" i="2"/>
  <c r="L130" i="5"/>
  <c r="M129" i="5"/>
  <c r="K131" i="5"/>
  <c r="J132" i="5"/>
  <c r="U124" i="2"/>
  <c r="V124" i="2"/>
  <c r="T124" i="2"/>
  <c r="J125" i="2"/>
  <c r="AW125" i="2"/>
  <c r="AS123" i="2"/>
  <c r="H125" i="2"/>
  <c r="G124" i="2"/>
  <c r="F125" i="2" s="1"/>
  <c r="M129" i="2"/>
  <c r="Q130" i="2" s="1"/>
  <c r="L129" i="2"/>
  <c r="P130" i="2" s="1"/>
  <c r="AJ123" i="2"/>
  <c r="AI123" i="2"/>
  <c r="AA124" i="2"/>
  <c r="AB124" i="2"/>
  <c r="AC124" i="2"/>
  <c r="AK123" i="2"/>
  <c r="I125" i="2"/>
  <c r="AV125" i="2" s="1"/>
  <c r="AF124" i="2"/>
  <c r="AG124" i="2"/>
  <c r="AE124" i="2"/>
  <c r="N129" i="2"/>
  <c r="R130" i="2" s="1"/>
  <c r="C130" i="2"/>
  <c r="A131" i="2"/>
  <c r="AX130" i="2"/>
  <c r="D130" i="2"/>
  <c r="B130" i="2"/>
  <c r="L131" i="5" l="1"/>
  <c r="M130" i="5"/>
  <c r="J133" i="5"/>
  <c r="K132" i="5"/>
  <c r="M131" i="5" s="1"/>
  <c r="V125" i="2"/>
  <c r="U125" i="2"/>
  <c r="T125" i="2"/>
  <c r="J126" i="2"/>
  <c r="AW126" i="2"/>
  <c r="AS124" i="2"/>
  <c r="L130" i="2"/>
  <c r="P131" i="2" s="1"/>
  <c r="M130" i="2"/>
  <c r="Q131" i="2" s="1"/>
  <c r="AK124" i="2"/>
  <c r="AC125" i="2"/>
  <c r="AA125" i="2"/>
  <c r="AB125" i="2"/>
  <c r="N130" i="2"/>
  <c r="R131" i="2" s="1"/>
  <c r="A132" i="2"/>
  <c r="AX131" i="2"/>
  <c r="D131" i="2"/>
  <c r="B131" i="2"/>
  <c r="C131" i="2"/>
  <c r="AI124" i="2"/>
  <c r="AJ124" i="2"/>
  <c r="AG125" i="2"/>
  <c r="AE125" i="2"/>
  <c r="I126" i="2"/>
  <c r="AV126" i="2" s="1"/>
  <c r="AF125" i="2"/>
  <c r="H126" i="2"/>
  <c r="G125" i="2"/>
  <c r="F126" i="2" s="1"/>
  <c r="L132" i="5" l="1"/>
  <c r="J134" i="5"/>
  <c r="K133" i="5"/>
  <c r="T126" i="2"/>
  <c r="U126" i="2"/>
  <c r="V126" i="2"/>
  <c r="J127" i="2"/>
  <c r="AW127" i="2"/>
  <c r="AS125" i="2"/>
  <c r="L131" i="2"/>
  <c r="P132" i="2" s="1"/>
  <c r="H127" i="2"/>
  <c r="G126" i="2"/>
  <c r="F127" i="2" s="1"/>
  <c r="AA126" i="2"/>
  <c r="AC126" i="2"/>
  <c r="AB126" i="2"/>
  <c r="AK125" i="2"/>
  <c r="N131" i="2"/>
  <c r="R132" i="2" s="1"/>
  <c r="C132" i="2"/>
  <c r="A133" i="2"/>
  <c r="AX132" i="2"/>
  <c r="D132" i="2"/>
  <c r="B132" i="2"/>
  <c r="I127" i="2"/>
  <c r="AV127" i="2" s="1"/>
  <c r="AF126" i="2"/>
  <c r="AG126" i="2"/>
  <c r="AE126" i="2"/>
  <c r="AJ125" i="2"/>
  <c r="AI125" i="2"/>
  <c r="M131" i="2"/>
  <c r="Q132" i="2" s="1"/>
  <c r="L133" i="5" l="1"/>
  <c r="M132" i="5"/>
  <c r="K134" i="5"/>
  <c r="J135" i="5"/>
  <c r="T127" i="2"/>
  <c r="U127" i="2"/>
  <c r="V127" i="2"/>
  <c r="J128" i="2"/>
  <c r="AW128" i="2"/>
  <c r="AS126" i="2"/>
  <c r="AK126" i="2"/>
  <c r="AB127" i="2"/>
  <c r="AA127" i="2"/>
  <c r="AC127" i="2"/>
  <c r="M132" i="2"/>
  <c r="Q133" i="2" s="1"/>
  <c r="AI126" i="2"/>
  <c r="AJ126" i="2"/>
  <c r="N132" i="2"/>
  <c r="R133" i="2" s="1"/>
  <c r="A134" i="2"/>
  <c r="AX133" i="2"/>
  <c r="D133" i="2"/>
  <c r="B133" i="2"/>
  <c r="C133" i="2"/>
  <c r="AG127" i="2"/>
  <c r="AE127" i="2"/>
  <c r="I128" i="2"/>
  <c r="AV128" i="2" s="1"/>
  <c r="AF127" i="2"/>
  <c r="L132" i="2"/>
  <c r="P133" i="2" s="1"/>
  <c r="H128" i="2"/>
  <c r="G127" i="2"/>
  <c r="F128" i="2" s="1"/>
  <c r="L134" i="5" l="1"/>
  <c r="M133" i="5"/>
  <c r="K135" i="5"/>
  <c r="J136" i="5"/>
  <c r="U128" i="2"/>
  <c r="V128" i="2"/>
  <c r="T128" i="2"/>
  <c r="J129" i="2"/>
  <c r="AW129" i="2"/>
  <c r="AS127" i="2"/>
  <c r="N133" i="2"/>
  <c r="R134" i="2" s="1"/>
  <c r="C134" i="2"/>
  <c r="A135" i="2"/>
  <c r="AX134" i="2"/>
  <c r="D134" i="2"/>
  <c r="B134" i="2"/>
  <c r="H129" i="2"/>
  <c r="G128" i="2"/>
  <c r="F129" i="2" s="1"/>
  <c r="AC128" i="2"/>
  <c r="AB128" i="2"/>
  <c r="AA128" i="2"/>
  <c r="AK127" i="2"/>
  <c r="I129" i="2"/>
  <c r="AV129" i="2" s="1"/>
  <c r="AF128" i="2"/>
  <c r="AG128" i="2"/>
  <c r="AE128" i="2"/>
  <c r="AJ127" i="2"/>
  <c r="AI127" i="2"/>
  <c r="M133" i="2"/>
  <c r="Q134" i="2" s="1"/>
  <c r="L133" i="2"/>
  <c r="P134" i="2" s="1"/>
  <c r="L135" i="5" l="1"/>
  <c r="M134" i="5"/>
  <c r="J137" i="5"/>
  <c r="K136" i="5"/>
  <c r="M135" i="5" s="1"/>
  <c r="V129" i="2"/>
  <c r="U129" i="2"/>
  <c r="T129" i="2"/>
  <c r="J130" i="2"/>
  <c r="AW130" i="2"/>
  <c r="AS128" i="2"/>
  <c r="H130" i="2"/>
  <c r="G129" i="2"/>
  <c r="F130" i="2" s="1"/>
  <c r="L134" i="2"/>
  <c r="P135" i="2" s="1"/>
  <c r="M134" i="2"/>
  <c r="Q135" i="2" s="1"/>
  <c r="AK128" i="2"/>
  <c r="AB129" i="2"/>
  <c r="AA129" i="2"/>
  <c r="AC129" i="2"/>
  <c r="AI128" i="2"/>
  <c r="AJ128" i="2"/>
  <c r="AG129" i="2"/>
  <c r="AE129" i="2"/>
  <c r="I130" i="2"/>
  <c r="AV130" i="2" s="1"/>
  <c r="AF129" i="2"/>
  <c r="N134" i="2"/>
  <c r="R135" i="2" s="1"/>
  <c r="A136" i="2"/>
  <c r="AX135" i="2"/>
  <c r="D135" i="2"/>
  <c r="B135" i="2"/>
  <c r="C135" i="2"/>
  <c r="L136" i="5" l="1"/>
  <c r="J138" i="5"/>
  <c r="K137" i="5"/>
  <c r="M136" i="5" s="1"/>
  <c r="T130" i="2"/>
  <c r="V130" i="2"/>
  <c r="U130" i="2"/>
  <c r="J131" i="2"/>
  <c r="AW131" i="2"/>
  <c r="AS129" i="2"/>
  <c r="M135" i="2"/>
  <c r="Q136" i="2" s="1"/>
  <c r="L135" i="2"/>
  <c r="P136" i="2" s="1"/>
  <c r="AJ129" i="2"/>
  <c r="AI129" i="2"/>
  <c r="H131" i="2"/>
  <c r="G130" i="2"/>
  <c r="F131" i="2" s="1"/>
  <c r="N135" i="2"/>
  <c r="R136" i="2" s="1"/>
  <c r="C136" i="2"/>
  <c r="A137" i="2"/>
  <c r="AX136" i="2"/>
  <c r="D136" i="2"/>
  <c r="B136" i="2"/>
  <c r="AB130" i="2"/>
  <c r="AA130" i="2"/>
  <c r="AC130" i="2"/>
  <c r="AK129" i="2"/>
  <c r="I131" i="2"/>
  <c r="AV131" i="2" s="1"/>
  <c r="AF130" i="2"/>
  <c r="AG130" i="2"/>
  <c r="AE130" i="2"/>
  <c r="L137" i="5" l="1"/>
  <c r="K138" i="5"/>
  <c r="J139" i="5"/>
  <c r="T131" i="2"/>
  <c r="U131" i="2"/>
  <c r="V131" i="2"/>
  <c r="J132" i="2"/>
  <c r="AW132" i="2"/>
  <c r="AS130" i="2"/>
  <c r="AI130" i="2"/>
  <c r="AJ130" i="2"/>
  <c r="AK130" i="2"/>
  <c r="AA131" i="2"/>
  <c r="AC131" i="2"/>
  <c r="AB131" i="2"/>
  <c r="N136" i="2"/>
  <c r="R137" i="2" s="1"/>
  <c r="A138" i="2"/>
  <c r="AX137" i="2"/>
  <c r="D137" i="2"/>
  <c r="B137" i="2"/>
  <c r="C137" i="2"/>
  <c r="AG131" i="2"/>
  <c r="AE131" i="2"/>
  <c r="I132" i="2"/>
  <c r="AV132" i="2" s="1"/>
  <c r="AF131" i="2"/>
  <c r="L136" i="2"/>
  <c r="P137" i="2" s="1"/>
  <c r="M136" i="2"/>
  <c r="Q137" i="2" s="1"/>
  <c r="H132" i="2"/>
  <c r="G131" i="2"/>
  <c r="F132" i="2" s="1"/>
  <c r="L138" i="5" l="1"/>
  <c r="M137" i="5"/>
  <c r="K139" i="5"/>
  <c r="J140" i="5"/>
  <c r="U132" i="2"/>
  <c r="V132" i="2"/>
  <c r="T132" i="2"/>
  <c r="J133" i="2"/>
  <c r="AW133" i="2"/>
  <c r="AS131" i="2"/>
  <c r="I133" i="2"/>
  <c r="AV133" i="2" s="1"/>
  <c r="AF132" i="2"/>
  <c r="AG132" i="2"/>
  <c r="AE132" i="2"/>
  <c r="AJ131" i="2"/>
  <c r="AI131" i="2"/>
  <c r="M137" i="2"/>
  <c r="Q138" i="2" s="1"/>
  <c r="L137" i="2"/>
  <c r="P138" i="2" s="1"/>
  <c r="H133" i="2"/>
  <c r="G132" i="2"/>
  <c r="F133" i="2" s="1"/>
  <c r="AA132" i="2"/>
  <c r="AB132" i="2"/>
  <c r="AC132" i="2"/>
  <c r="AK131" i="2"/>
  <c r="N137" i="2"/>
  <c r="R138" i="2" s="1"/>
  <c r="C138" i="2"/>
  <c r="A139" i="2"/>
  <c r="AX138" i="2"/>
  <c r="D138" i="2"/>
  <c r="B138" i="2"/>
  <c r="L139" i="5" l="1"/>
  <c r="M138" i="5"/>
  <c r="J141" i="5"/>
  <c r="K140" i="5"/>
  <c r="M139" i="5" s="1"/>
  <c r="V133" i="2"/>
  <c r="U133" i="2"/>
  <c r="T133" i="2"/>
  <c r="J134" i="2"/>
  <c r="AW134" i="2"/>
  <c r="AS132" i="2"/>
  <c r="L138" i="2"/>
  <c r="P139" i="2" s="1"/>
  <c r="M138" i="2"/>
  <c r="Q139" i="2" s="1"/>
  <c r="N138" i="2"/>
  <c r="R139" i="2" s="1"/>
  <c r="A140" i="2"/>
  <c r="AX139" i="2"/>
  <c r="D139" i="2"/>
  <c r="B139" i="2"/>
  <c r="C139" i="2"/>
  <c r="AG133" i="2"/>
  <c r="AE133" i="2"/>
  <c r="I134" i="2"/>
  <c r="AV134" i="2" s="1"/>
  <c r="AF133" i="2"/>
  <c r="AI132" i="2"/>
  <c r="AJ132" i="2"/>
  <c r="H134" i="2"/>
  <c r="G133" i="2"/>
  <c r="F134" i="2" s="1"/>
  <c r="AK132" i="2"/>
  <c r="AC133" i="2"/>
  <c r="AB133" i="2"/>
  <c r="AA133" i="2"/>
  <c r="L140" i="5" l="1"/>
  <c r="J142" i="5"/>
  <c r="K141" i="5"/>
  <c r="T134" i="2"/>
  <c r="V134" i="2"/>
  <c r="U134" i="2"/>
  <c r="J135" i="2"/>
  <c r="AW135" i="2"/>
  <c r="AS133" i="2"/>
  <c r="AJ133" i="2"/>
  <c r="AI133" i="2"/>
  <c r="M139" i="2"/>
  <c r="Q140" i="2" s="1"/>
  <c r="L139" i="2"/>
  <c r="P140" i="2" s="1"/>
  <c r="I135" i="2"/>
  <c r="AV135" i="2" s="1"/>
  <c r="AF134" i="2"/>
  <c r="AG134" i="2"/>
  <c r="AE134" i="2"/>
  <c r="H135" i="2"/>
  <c r="G134" i="2"/>
  <c r="F135" i="2" s="1"/>
  <c r="AA134" i="2"/>
  <c r="AC134" i="2"/>
  <c r="AB134" i="2"/>
  <c r="AK133" i="2"/>
  <c r="N139" i="2"/>
  <c r="R140" i="2" s="1"/>
  <c r="C140" i="2"/>
  <c r="A141" i="2"/>
  <c r="AX140" i="2"/>
  <c r="D140" i="2"/>
  <c r="B140" i="2"/>
  <c r="L141" i="5" l="1"/>
  <c r="M140" i="5"/>
  <c r="K142" i="5"/>
  <c r="J143" i="5"/>
  <c r="T135" i="2"/>
  <c r="U135" i="2"/>
  <c r="V135" i="2"/>
  <c r="J136" i="2"/>
  <c r="AW136" i="2"/>
  <c r="AS134" i="2"/>
  <c r="N140" i="2"/>
  <c r="R141" i="2" s="1"/>
  <c r="A142" i="2"/>
  <c r="AX141" i="2"/>
  <c r="D141" i="2"/>
  <c r="B141" i="2"/>
  <c r="C141" i="2"/>
  <c r="AG135" i="2"/>
  <c r="AE135" i="2"/>
  <c r="I136" i="2"/>
  <c r="AV136" i="2" s="1"/>
  <c r="AF135" i="2"/>
  <c r="AI134" i="2"/>
  <c r="AJ134" i="2"/>
  <c r="L140" i="2"/>
  <c r="P141" i="2" s="1"/>
  <c r="M140" i="2"/>
  <c r="Q141" i="2" s="1"/>
  <c r="H136" i="2"/>
  <c r="G135" i="2"/>
  <c r="F136" i="2" s="1"/>
  <c r="AK134" i="2"/>
  <c r="AB135" i="2"/>
  <c r="AA135" i="2"/>
  <c r="AC135" i="2"/>
  <c r="L142" i="5" l="1"/>
  <c r="M141" i="5"/>
  <c r="K143" i="5"/>
  <c r="J144" i="5"/>
  <c r="U136" i="2"/>
  <c r="AF136" i="2" s="1"/>
  <c r="V136" i="2"/>
  <c r="AG136" i="2" s="1"/>
  <c r="T136" i="2"/>
  <c r="AE136" i="2" s="1"/>
  <c r="J137" i="2"/>
  <c r="AW137" i="2"/>
  <c r="AS135" i="2"/>
  <c r="AJ135" i="2"/>
  <c r="AI135" i="2"/>
  <c r="M141" i="2"/>
  <c r="Q142" i="2" s="1"/>
  <c r="L141" i="2"/>
  <c r="P142" i="2" s="1"/>
  <c r="H137" i="2"/>
  <c r="G136" i="2"/>
  <c r="F137" i="2" s="1"/>
  <c r="I137" i="2"/>
  <c r="AV137" i="2" s="1"/>
  <c r="AC136" i="2"/>
  <c r="AA136" i="2"/>
  <c r="AB136" i="2"/>
  <c r="AK135" i="2"/>
  <c r="N141" i="2"/>
  <c r="R142" i="2" s="1"/>
  <c r="C142" i="2"/>
  <c r="A143" i="2"/>
  <c r="AX142" i="2"/>
  <c r="D142" i="2"/>
  <c r="B142" i="2"/>
  <c r="L143" i="5" l="1"/>
  <c r="M142" i="5"/>
  <c r="J145" i="5"/>
  <c r="K144" i="5"/>
  <c r="M143" i="5" s="1"/>
  <c r="V137" i="2"/>
  <c r="U137" i="2"/>
  <c r="T137" i="2"/>
  <c r="J138" i="2"/>
  <c r="AW138" i="2"/>
  <c r="AS136" i="2"/>
  <c r="N142" i="2"/>
  <c r="R143" i="2" s="1"/>
  <c r="A144" i="2"/>
  <c r="AX143" i="2"/>
  <c r="D143" i="2"/>
  <c r="B143" i="2"/>
  <c r="C143" i="2"/>
  <c r="AK136" i="2"/>
  <c r="AB137" i="2"/>
  <c r="AA137" i="2"/>
  <c r="AC137" i="2"/>
  <c r="H138" i="2"/>
  <c r="G137" i="2"/>
  <c r="F138" i="2" s="1"/>
  <c r="L142" i="2"/>
  <c r="P143" i="2" s="1"/>
  <c r="M142" i="2"/>
  <c r="Q143" i="2" s="1"/>
  <c r="AI136" i="2"/>
  <c r="AJ136" i="2"/>
  <c r="AG137" i="2"/>
  <c r="AE137" i="2"/>
  <c r="I138" i="2"/>
  <c r="AV138" i="2" s="1"/>
  <c r="AF137" i="2"/>
  <c r="L144" i="5" l="1"/>
  <c r="J146" i="5"/>
  <c r="K145" i="5"/>
  <c r="M144" i="5" s="1"/>
  <c r="T138" i="2"/>
  <c r="V138" i="2"/>
  <c r="U138" i="2"/>
  <c r="J139" i="2"/>
  <c r="AW139" i="2"/>
  <c r="AS137" i="2"/>
  <c r="AJ137" i="2"/>
  <c r="AI137" i="2"/>
  <c r="M143" i="2"/>
  <c r="Q144" i="2" s="1"/>
  <c r="L143" i="2"/>
  <c r="P144" i="2" s="1"/>
  <c r="H139" i="2"/>
  <c r="G138" i="2"/>
  <c r="F139" i="2" s="1"/>
  <c r="AA138" i="2"/>
  <c r="AB138" i="2"/>
  <c r="AC138" i="2"/>
  <c r="AK137" i="2"/>
  <c r="I139" i="2"/>
  <c r="AV139" i="2" s="1"/>
  <c r="AF138" i="2"/>
  <c r="AG138" i="2"/>
  <c r="AE138" i="2"/>
  <c r="N143" i="2"/>
  <c r="R144" i="2" s="1"/>
  <c r="C144" i="2"/>
  <c r="A145" i="2"/>
  <c r="AX144" i="2"/>
  <c r="D144" i="2"/>
  <c r="B144" i="2"/>
  <c r="L145" i="5" l="1"/>
  <c r="K146" i="5"/>
  <c r="J147" i="5"/>
  <c r="T139" i="2"/>
  <c r="U139" i="2"/>
  <c r="V139" i="2"/>
  <c r="J140" i="2"/>
  <c r="AW140" i="2"/>
  <c r="AS138" i="2"/>
  <c r="N144" i="2"/>
  <c r="R145" i="2" s="1"/>
  <c r="A146" i="2"/>
  <c r="AX145" i="2"/>
  <c r="D145" i="2"/>
  <c r="B145" i="2"/>
  <c r="C145" i="2"/>
  <c r="AK138" i="2"/>
  <c r="AB139" i="2"/>
  <c r="AA139" i="2"/>
  <c r="AC139" i="2"/>
  <c r="L144" i="2"/>
  <c r="P145" i="2" s="1"/>
  <c r="M144" i="2"/>
  <c r="Q145" i="2" s="1"/>
  <c r="AI138" i="2"/>
  <c r="AJ138" i="2"/>
  <c r="AG139" i="2"/>
  <c r="AE139" i="2"/>
  <c r="I140" i="2"/>
  <c r="AV140" i="2" s="1"/>
  <c r="AF139" i="2"/>
  <c r="H140" i="2"/>
  <c r="G139" i="2"/>
  <c r="F140" i="2" s="1"/>
  <c r="L146" i="5" l="1"/>
  <c r="M145" i="5"/>
  <c r="K147" i="5"/>
  <c r="J148" i="5"/>
  <c r="U140" i="2"/>
  <c r="V140" i="2"/>
  <c r="T140" i="2"/>
  <c r="J141" i="2"/>
  <c r="AW141" i="2"/>
  <c r="AS139" i="2"/>
  <c r="I141" i="2"/>
  <c r="AV141" i="2" s="1"/>
  <c r="AF140" i="2"/>
  <c r="AG140" i="2"/>
  <c r="AE140" i="2"/>
  <c r="AC140" i="2"/>
  <c r="AA140" i="2"/>
  <c r="AB140" i="2"/>
  <c r="AK139" i="2"/>
  <c r="M145" i="2"/>
  <c r="Q146" i="2" s="1"/>
  <c r="L145" i="2"/>
  <c r="P146" i="2" s="1"/>
  <c r="H141" i="2"/>
  <c r="G140" i="2"/>
  <c r="F141" i="2" s="1"/>
  <c r="AJ139" i="2"/>
  <c r="AI139" i="2"/>
  <c r="N145" i="2"/>
  <c r="R146" i="2" s="1"/>
  <c r="C146" i="2"/>
  <c r="A147" i="2"/>
  <c r="AX146" i="2"/>
  <c r="D146" i="2"/>
  <c r="B146" i="2"/>
  <c r="L147" i="5" l="1"/>
  <c r="M146" i="5"/>
  <c r="J149" i="5"/>
  <c r="K148" i="5"/>
  <c r="M147" i="5" s="1"/>
  <c r="AW142" i="2"/>
  <c r="V141" i="2"/>
  <c r="AG141" i="2" s="1"/>
  <c r="U141" i="2"/>
  <c r="AF141" i="2" s="1"/>
  <c r="T141" i="2"/>
  <c r="AE141" i="2" s="1"/>
  <c r="J142" i="2"/>
  <c r="AS140" i="2"/>
  <c r="N146" i="2"/>
  <c r="R147" i="2" s="1"/>
  <c r="A148" i="2"/>
  <c r="AX147" i="2"/>
  <c r="D147" i="2"/>
  <c r="B147" i="2"/>
  <c r="C147" i="2"/>
  <c r="I142" i="2"/>
  <c r="AV142" i="2" s="1"/>
  <c r="L146" i="2"/>
  <c r="P147" i="2" s="1"/>
  <c r="M146" i="2"/>
  <c r="Q147" i="2" s="1"/>
  <c r="H142" i="2"/>
  <c r="G141" i="2"/>
  <c r="F142" i="2" s="1"/>
  <c r="AK140" i="2"/>
  <c r="AB141" i="2"/>
  <c r="AA141" i="2"/>
  <c r="AC141" i="2"/>
  <c r="AI140" i="2"/>
  <c r="AJ140" i="2"/>
  <c r="L148" i="5" l="1"/>
  <c r="J150" i="5"/>
  <c r="K149" i="5"/>
  <c r="AV143" i="2"/>
  <c r="T142" i="2"/>
  <c r="V142" i="2"/>
  <c r="U142" i="2"/>
  <c r="J143" i="2"/>
  <c r="AW143" i="2"/>
  <c r="AS141" i="2"/>
  <c r="H143" i="2"/>
  <c r="G142" i="2"/>
  <c r="F143" i="2" s="1"/>
  <c r="AC142" i="2"/>
  <c r="AB142" i="2"/>
  <c r="AA142" i="2"/>
  <c r="AK141" i="2"/>
  <c r="M147" i="2"/>
  <c r="Q148" i="2" s="1"/>
  <c r="L147" i="2"/>
  <c r="P148" i="2" s="1"/>
  <c r="I143" i="2"/>
  <c r="AF142" i="2"/>
  <c r="AG142" i="2"/>
  <c r="AE142" i="2"/>
  <c r="AJ141" i="2"/>
  <c r="AI141" i="2"/>
  <c r="N147" i="2"/>
  <c r="R148" i="2" s="1"/>
  <c r="C148" i="2"/>
  <c r="A149" i="2"/>
  <c r="AX148" i="2"/>
  <c r="D148" i="2"/>
  <c r="B148" i="2"/>
  <c r="AV144" i="2" l="1"/>
  <c r="L149" i="5"/>
  <c r="M148" i="5"/>
  <c r="K150" i="5"/>
  <c r="J151" i="5"/>
  <c r="T143" i="2"/>
  <c r="U143" i="2"/>
  <c r="V143" i="2"/>
  <c r="J144" i="2"/>
  <c r="AW144" i="2"/>
  <c r="AS142" i="2"/>
  <c r="N148" i="2"/>
  <c r="R149" i="2" s="1"/>
  <c r="A150" i="2"/>
  <c r="AX149" i="2"/>
  <c r="D149" i="2"/>
  <c r="B149" i="2"/>
  <c r="C149" i="2"/>
  <c r="AK142" i="2"/>
  <c r="AB143" i="2"/>
  <c r="AA143" i="2"/>
  <c r="AC143" i="2"/>
  <c r="H144" i="2"/>
  <c r="AV145" i="2" s="1"/>
  <c r="G143" i="2"/>
  <c r="F144" i="2" s="1"/>
  <c r="L148" i="2"/>
  <c r="P149" i="2" s="1"/>
  <c r="M148" i="2"/>
  <c r="Q149" i="2" s="1"/>
  <c r="AI142" i="2"/>
  <c r="AJ142" i="2"/>
  <c r="AG143" i="2"/>
  <c r="AE143" i="2"/>
  <c r="I144" i="2"/>
  <c r="AF143" i="2"/>
  <c r="L150" i="5" l="1"/>
  <c r="M149" i="5"/>
  <c r="K151" i="5"/>
  <c r="J152" i="5"/>
  <c r="U144" i="2"/>
  <c r="V144" i="2"/>
  <c r="T144" i="2"/>
  <c r="J145" i="2"/>
  <c r="AW145" i="2"/>
  <c r="AS143" i="2"/>
  <c r="H145" i="2"/>
  <c r="AV146" i="2" s="1"/>
  <c r="G144" i="2"/>
  <c r="F145" i="2" s="1"/>
  <c r="M149" i="2"/>
  <c r="Q150" i="2" s="1"/>
  <c r="L149" i="2"/>
  <c r="P150" i="2" s="1"/>
  <c r="AC144" i="2"/>
  <c r="AA144" i="2"/>
  <c r="AB144" i="2"/>
  <c r="AK143" i="2"/>
  <c r="AJ143" i="2"/>
  <c r="AI143" i="2"/>
  <c r="I145" i="2"/>
  <c r="AF144" i="2"/>
  <c r="AG144" i="2"/>
  <c r="AE144" i="2"/>
  <c r="N149" i="2"/>
  <c r="R150" i="2" s="1"/>
  <c r="C150" i="2"/>
  <c r="A151" i="2"/>
  <c r="AX150" i="2"/>
  <c r="D150" i="2"/>
  <c r="B150" i="2"/>
  <c r="L151" i="5" l="1"/>
  <c r="M150" i="5"/>
  <c r="J153" i="5"/>
  <c r="K152" i="5"/>
  <c r="M151" i="5" s="1"/>
  <c r="V145" i="2"/>
  <c r="T145" i="2"/>
  <c r="U145" i="2"/>
  <c r="J146" i="2"/>
  <c r="AW146" i="2"/>
  <c r="AS144" i="2"/>
  <c r="L150" i="2"/>
  <c r="P151" i="2" s="1"/>
  <c r="M150" i="2"/>
  <c r="Q151" i="2" s="1"/>
  <c r="AI144" i="2"/>
  <c r="AJ144" i="2"/>
  <c r="H146" i="2"/>
  <c r="AV147" i="2" s="1"/>
  <c r="G145" i="2"/>
  <c r="F146" i="2" s="1"/>
  <c r="N150" i="2"/>
  <c r="R151" i="2" s="1"/>
  <c r="A152" i="2"/>
  <c r="AX151" i="2"/>
  <c r="D151" i="2"/>
  <c r="B151" i="2"/>
  <c r="C151" i="2"/>
  <c r="AK144" i="2"/>
  <c r="AB145" i="2"/>
  <c r="AA145" i="2"/>
  <c r="AC145" i="2"/>
  <c r="AG145" i="2"/>
  <c r="AE145" i="2"/>
  <c r="I146" i="2"/>
  <c r="AF145" i="2"/>
  <c r="L152" i="5" l="1"/>
  <c r="J154" i="5"/>
  <c r="K153" i="5"/>
  <c r="M152" i="5" s="1"/>
  <c r="T146" i="2"/>
  <c r="V146" i="2"/>
  <c r="U146" i="2"/>
  <c r="J147" i="2"/>
  <c r="AW147" i="2"/>
  <c r="AS145" i="2"/>
  <c r="AC146" i="2"/>
  <c r="AB146" i="2"/>
  <c r="AA146" i="2"/>
  <c r="AK145" i="2"/>
  <c r="N151" i="2"/>
  <c r="R152" i="2" s="1"/>
  <c r="C152" i="2"/>
  <c r="A153" i="2"/>
  <c r="AX152" i="2"/>
  <c r="D152" i="2"/>
  <c r="B152" i="2"/>
  <c r="I147" i="2"/>
  <c r="AG146" i="2"/>
  <c r="AE146" i="2"/>
  <c r="AF146" i="2"/>
  <c r="AJ145" i="2"/>
  <c r="AI145" i="2"/>
  <c r="M151" i="2"/>
  <c r="Q152" i="2" s="1"/>
  <c r="L151" i="2"/>
  <c r="P152" i="2" s="1"/>
  <c r="H147" i="2"/>
  <c r="AV148" i="2" s="1"/>
  <c r="G146" i="2"/>
  <c r="F147" i="2" s="1"/>
  <c r="L153" i="5" l="1"/>
  <c r="K154" i="5"/>
  <c r="J155" i="5"/>
  <c r="T147" i="2"/>
  <c r="U147" i="2"/>
  <c r="V147" i="2"/>
  <c r="J148" i="2"/>
  <c r="AW148" i="2"/>
  <c r="AS146" i="2"/>
  <c r="H148" i="2"/>
  <c r="AV149" i="2" s="1"/>
  <c r="G147" i="2"/>
  <c r="F148" i="2" s="1"/>
  <c r="AK146" i="2"/>
  <c r="AB147" i="2"/>
  <c r="AA147" i="2"/>
  <c r="AC147" i="2"/>
  <c r="L152" i="2"/>
  <c r="P153" i="2" s="1"/>
  <c r="M152" i="2"/>
  <c r="Q153" i="2" s="1"/>
  <c r="AG147" i="2"/>
  <c r="AE147" i="2"/>
  <c r="I148" i="2"/>
  <c r="AF147" i="2"/>
  <c r="AI146" i="2"/>
  <c r="AJ146" i="2"/>
  <c r="N152" i="2"/>
  <c r="R153" i="2" s="1"/>
  <c r="A154" i="2"/>
  <c r="AX153" i="2"/>
  <c r="D153" i="2"/>
  <c r="B153" i="2"/>
  <c r="C153" i="2"/>
  <c r="L154" i="5" l="1"/>
  <c r="M153" i="5"/>
  <c r="K155" i="5"/>
  <c r="J156" i="5"/>
  <c r="U148" i="2"/>
  <c r="V148" i="2"/>
  <c r="T148" i="2"/>
  <c r="J149" i="2"/>
  <c r="AW149" i="2"/>
  <c r="AS147" i="2"/>
  <c r="AC148" i="2"/>
  <c r="AA148" i="2"/>
  <c r="AB148" i="2"/>
  <c r="AK147" i="2"/>
  <c r="H149" i="2"/>
  <c r="AV150" i="2" s="1"/>
  <c r="G148" i="2"/>
  <c r="F149" i="2" s="1"/>
  <c r="N153" i="2"/>
  <c r="R154" i="2" s="1"/>
  <c r="C154" i="2"/>
  <c r="A155" i="2"/>
  <c r="AX154" i="2"/>
  <c r="D154" i="2"/>
  <c r="B154" i="2"/>
  <c r="M153" i="2"/>
  <c r="Q154" i="2" s="1"/>
  <c r="L153" i="2"/>
  <c r="P154" i="2" s="1"/>
  <c r="AJ147" i="2"/>
  <c r="AI147" i="2"/>
  <c r="I149" i="2"/>
  <c r="AF148" i="2"/>
  <c r="AG148" i="2"/>
  <c r="AE148" i="2"/>
  <c r="L155" i="5" l="1"/>
  <c r="M154" i="5"/>
  <c r="J157" i="5"/>
  <c r="K156" i="5"/>
  <c r="M155" i="5" s="1"/>
  <c r="V149" i="2"/>
  <c r="U149" i="2"/>
  <c r="T149" i="2"/>
  <c r="J150" i="2"/>
  <c r="AW150" i="2"/>
  <c r="AS148" i="2"/>
  <c r="AK148" i="2"/>
  <c r="AB149" i="2"/>
  <c r="AA149" i="2"/>
  <c r="AC149" i="2"/>
  <c r="L154" i="2"/>
  <c r="P155" i="2" s="1"/>
  <c r="M154" i="2"/>
  <c r="Q155" i="2" s="1"/>
  <c r="H150" i="2"/>
  <c r="AV151" i="2" s="1"/>
  <c r="G149" i="2"/>
  <c r="F150" i="2" s="1"/>
  <c r="AI148" i="2"/>
  <c r="AJ148" i="2"/>
  <c r="N154" i="2"/>
  <c r="R155" i="2" s="1"/>
  <c r="A156" i="2"/>
  <c r="AX155" i="2"/>
  <c r="D155" i="2"/>
  <c r="B155" i="2"/>
  <c r="C155" i="2"/>
  <c r="AG149" i="2"/>
  <c r="AE149" i="2"/>
  <c r="I150" i="2"/>
  <c r="AF149" i="2"/>
  <c r="L156" i="5" l="1"/>
  <c r="J158" i="5"/>
  <c r="K157" i="5"/>
  <c r="T150" i="2"/>
  <c r="U150" i="2"/>
  <c r="V150" i="2"/>
  <c r="J151" i="2"/>
  <c r="AW151" i="2"/>
  <c r="AS149" i="2"/>
  <c r="M155" i="2"/>
  <c r="Q156" i="2" s="1"/>
  <c r="L155" i="2"/>
  <c r="P156" i="2" s="1"/>
  <c r="AA150" i="2"/>
  <c r="AB150" i="2"/>
  <c r="AC150" i="2"/>
  <c r="AK149" i="2"/>
  <c r="N155" i="2"/>
  <c r="R156" i="2" s="1"/>
  <c r="C156" i="2"/>
  <c r="A157" i="2"/>
  <c r="AX156" i="2"/>
  <c r="D156" i="2"/>
  <c r="B156" i="2"/>
  <c r="I151" i="2"/>
  <c r="AF150" i="2"/>
  <c r="AG150" i="2"/>
  <c r="AE150" i="2"/>
  <c r="AJ149" i="2"/>
  <c r="AI149" i="2"/>
  <c r="H151" i="2"/>
  <c r="AV152" i="2" s="1"/>
  <c r="G150" i="2"/>
  <c r="F151" i="2" s="1"/>
  <c r="L157" i="5" l="1"/>
  <c r="M156" i="5"/>
  <c r="K158" i="5"/>
  <c r="J159" i="5"/>
  <c r="T151" i="2"/>
  <c r="U151" i="2"/>
  <c r="V151" i="2"/>
  <c r="J152" i="2"/>
  <c r="AW152" i="2"/>
  <c r="AS150" i="2"/>
  <c r="AG151" i="2"/>
  <c r="AE151" i="2"/>
  <c r="I152" i="2"/>
  <c r="AF151" i="2"/>
  <c r="AK150" i="2"/>
  <c r="AC151" i="2"/>
  <c r="AB151" i="2"/>
  <c r="AA151" i="2"/>
  <c r="L156" i="2"/>
  <c r="P157" i="2" s="1"/>
  <c r="M156" i="2"/>
  <c r="Q157" i="2" s="1"/>
  <c r="H152" i="2"/>
  <c r="AV153" i="2" s="1"/>
  <c r="G151" i="2"/>
  <c r="F152" i="2" s="1"/>
  <c r="AI150" i="2"/>
  <c r="AJ150" i="2"/>
  <c r="N156" i="2"/>
  <c r="R157" i="2" s="1"/>
  <c r="A158" i="2"/>
  <c r="AX157" i="2"/>
  <c r="D157" i="2"/>
  <c r="B157" i="2"/>
  <c r="C157" i="2"/>
  <c r="N4" i="5" l="1"/>
  <c r="N5" i="5"/>
  <c r="N6" i="5"/>
  <c r="N7" i="5"/>
  <c r="N9" i="5"/>
  <c r="N8" i="5"/>
  <c r="N11" i="5"/>
  <c r="N10" i="5"/>
  <c r="N12" i="5"/>
  <c r="N15" i="5"/>
  <c r="N13" i="5"/>
  <c r="N14" i="5"/>
  <c r="N17" i="5"/>
  <c r="N16" i="5"/>
  <c r="N20" i="5"/>
  <c r="N18" i="5"/>
  <c r="N19" i="5"/>
  <c r="N21" i="5"/>
  <c r="N22" i="5"/>
  <c r="N25" i="5"/>
  <c r="N23" i="5"/>
  <c r="N24" i="5"/>
  <c r="N26" i="5"/>
  <c r="N27" i="5"/>
  <c r="N28" i="5"/>
  <c r="N29" i="5"/>
  <c r="N32" i="5"/>
  <c r="N31" i="5"/>
  <c r="N30" i="5"/>
  <c r="N34" i="5"/>
  <c r="N33" i="5"/>
  <c r="N35" i="5"/>
  <c r="N38" i="5"/>
  <c r="N36" i="5"/>
  <c r="N37" i="5"/>
  <c r="N39" i="5"/>
  <c r="N40" i="5"/>
  <c r="N41" i="5"/>
  <c r="N42" i="5"/>
  <c r="N43" i="5"/>
  <c r="N44" i="5"/>
  <c r="N45" i="5"/>
  <c r="N48" i="5"/>
  <c r="N47" i="5"/>
  <c r="N46" i="5"/>
  <c r="N49" i="5"/>
  <c r="N51" i="5"/>
  <c r="N52" i="5"/>
  <c r="N50" i="5"/>
  <c r="N55" i="5"/>
  <c r="N54" i="5"/>
  <c r="N53" i="5"/>
  <c r="N56" i="5"/>
  <c r="N57" i="5"/>
  <c r="N59" i="5"/>
  <c r="N58" i="5"/>
  <c r="N61" i="5"/>
  <c r="N63" i="5"/>
  <c r="N62" i="5"/>
  <c r="N60" i="5"/>
  <c r="N64" i="5"/>
  <c r="N65" i="5"/>
  <c r="N67" i="5"/>
  <c r="N66" i="5"/>
  <c r="N68" i="5"/>
  <c r="N69" i="5"/>
  <c r="N72" i="5"/>
  <c r="N71" i="5"/>
  <c r="N70" i="5"/>
  <c r="N75" i="5"/>
  <c r="N73" i="5"/>
  <c r="N74" i="5"/>
  <c r="N79" i="5"/>
  <c r="N77" i="5"/>
  <c r="N76" i="5"/>
  <c r="N80" i="5"/>
  <c r="N78" i="5"/>
  <c r="N81" i="5"/>
  <c r="N83" i="5"/>
  <c r="N82" i="5"/>
  <c r="N85" i="5"/>
  <c r="N84" i="5"/>
  <c r="N86" i="5"/>
  <c r="N87" i="5"/>
  <c r="N89" i="5"/>
  <c r="N90" i="5"/>
  <c r="N91" i="5"/>
  <c r="N88" i="5"/>
  <c r="N93" i="5"/>
  <c r="N92" i="5"/>
  <c r="N94" i="5"/>
  <c r="N95" i="5"/>
  <c r="N96" i="5"/>
  <c r="N97" i="5"/>
  <c r="N98" i="5"/>
  <c r="N100" i="5"/>
  <c r="N103" i="5"/>
  <c r="N102" i="5"/>
  <c r="N99" i="5"/>
  <c r="N101" i="5"/>
  <c r="N107" i="5"/>
  <c r="N106" i="5"/>
  <c r="N105" i="5"/>
  <c r="N104" i="5"/>
  <c r="N108" i="5"/>
  <c r="N111" i="5"/>
  <c r="N109" i="5"/>
  <c r="N112" i="5"/>
  <c r="N110" i="5"/>
  <c r="N115" i="5"/>
  <c r="N116" i="5"/>
  <c r="N113" i="5"/>
  <c r="N114" i="5"/>
  <c r="N120" i="5"/>
  <c r="N119" i="5"/>
  <c r="N117" i="5"/>
  <c r="N118" i="5"/>
  <c r="N122" i="5"/>
  <c r="N121" i="5"/>
  <c r="N123" i="5"/>
  <c r="N125" i="5"/>
  <c r="N124" i="5"/>
  <c r="N126" i="5"/>
  <c r="N128" i="5"/>
  <c r="N127" i="5"/>
  <c r="N129" i="5"/>
  <c r="N131" i="5"/>
  <c r="N130" i="5"/>
  <c r="N132" i="5"/>
  <c r="N135" i="5"/>
  <c r="N133" i="5"/>
  <c r="N134" i="5"/>
  <c r="N136" i="5"/>
  <c r="N138" i="5"/>
  <c r="N139" i="5"/>
  <c r="N137" i="5"/>
  <c r="N140" i="5"/>
  <c r="N141" i="5"/>
  <c r="N142" i="5"/>
  <c r="N144" i="5"/>
  <c r="N143" i="5"/>
  <c r="N149" i="5"/>
  <c r="N145" i="5"/>
  <c r="N146" i="5"/>
  <c r="N147" i="5"/>
  <c r="N151" i="5"/>
  <c r="N150" i="5"/>
  <c r="N148" i="5"/>
  <c r="L158" i="5"/>
  <c r="M157" i="5"/>
  <c r="K159" i="5"/>
  <c r="J160" i="5"/>
  <c r="U152" i="2"/>
  <c r="V152" i="2"/>
  <c r="T152" i="2"/>
  <c r="J153" i="2"/>
  <c r="AW153" i="2"/>
  <c r="AS151" i="2"/>
  <c r="AJ151" i="2"/>
  <c r="AI151" i="2"/>
  <c r="M157" i="2"/>
  <c r="Q158" i="2" s="1"/>
  <c r="L157" i="2"/>
  <c r="P158" i="2" s="1"/>
  <c r="H153" i="2"/>
  <c r="AV154" i="2" s="1"/>
  <c r="G152" i="2"/>
  <c r="F153" i="2" s="1"/>
  <c r="N157" i="2"/>
  <c r="R158" i="2" s="1"/>
  <c r="C158" i="2"/>
  <c r="A159" i="2"/>
  <c r="AX158" i="2"/>
  <c r="D158" i="2"/>
  <c r="B158" i="2"/>
  <c r="I153" i="2"/>
  <c r="AF152" i="2"/>
  <c r="AG152" i="2"/>
  <c r="AE152" i="2"/>
  <c r="AA152" i="2"/>
  <c r="AC152" i="2"/>
  <c r="AB152" i="2"/>
  <c r="AK151" i="2"/>
  <c r="L159" i="5" l="1"/>
  <c r="M158" i="5"/>
  <c r="J161" i="5"/>
  <c r="K160" i="5"/>
  <c r="M159" i="5" s="1"/>
  <c r="V153" i="2"/>
  <c r="U153" i="2"/>
  <c r="T153" i="2"/>
  <c r="J154" i="2"/>
  <c r="AW154" i="2"/>
  <c r="AS152" i="2"/>
  <c r="AI152" i="2"/>
  <c r="AJ152" i="2"/>
  <c r="L158" i="2"/>
  <c r="P159" i="2" s="1"/>
  <c r="M158" i="2"/>
  <c r="Q159" i="2" s="1"/>
  <c r="AG153" i="2"/>
  <c r="AE153" i="2"/>
  <c r="I154" i="2"/>
  <c r="AF153" i="2"/>
  <c r="AK152" i="2"/>
  <c r="AC153" i="2"/>
  <c r="AB153" i="2"/>
  <c r="AA153" i="2"/>
  <c r="N158" i="2"/>
  <c r="R159" i="2" s="1"/>
  <c r="A160" i="2"/>
  <c r="AX159" i="2"/>
  <c r="D159" i="2"/>
  <c r="B159" i="2"/>
  <c r="C159" i="2"/>
  <c r="H154" i="2"/>
  <c r="AV155" i="2" s="1"/>
  <c r="G153" i="2"/>
  <c r="F154" i="2" s="1"/>
  <c r="L160" i="5" l="1"/>
  <c r="J162" i="5"/>
  <c r="K161" i="5"/>
  <c r="M160" i="5" s="1"/>
  <c r="T154" i="2"/>
  <c r="V154" i="2"/>
  <c r="U154" i="2"/>
  <c r="J155" i="2"/>
  <c r="AW155" i="2"/>
  <c r="AS153" i="2"/>
  <c r="H155" i="2"/>
  <c r="AV156" i="2" s="1"/>
  <c r="G154" i="2"/>
  <c r="F155" i="2" s="1"/>
  <c r="L159" i="2"/>
  <c r="P160" i="2" s="1"/>
  <c r="AJ153" i="2"/>
  <c r="AI153" i="2"/>
  <c r="M159" i="2"/>
  <c r="Q160" i="2" s="1"/>
  <c r="I155" i="2"/>
  <c r="AF154" i="2"/>
  <c r="AG154" i="2"/>
  <c r="AE154" i="2"/>
  <c r="N159" i="2"/>
  <c r="R160" i="2" s="1"/>
  <c r="C160" i="2"/>
  <c r="A161" i="2"/>
  <c r="AX160" i="2"/>
  <c r="D160" i="2"/>
  <c r="B160" i="2"/>
  <c r="AA154" i="2"/>
  <c r="AB154" i="2"/>
  <c r="AC154" i="2"/>
  <c r="AK153" i="2"/>
  <c r="L161" i="5" l="1"/>
  <c r="K162" i="5"/>
  <c r="J163" i="5"/>
  <c r="T155" i="2"/>
  <c r="U155" i="2"/>
  <c r="V155" i="2"/>
  <c r="J156" i="2"/>
  <c r="AW156" i="2"/>
  <c r="AS154" i="2"/>
  <c r="N160" i="2"/>
  <c r="R161" i="2" s="1"/>
  <c r="A162" i="2"/>
  <c r="AX161" i="2"/>
  <c r="D161" i="2"/>
  <c r="B161" i="2"/>
  <c r="C161" i="2"/>
  <c r="AI154" i="2"/>
  <c r="AJ154" i="2"/>
  <c r="H156" i="2"/>
  <c r="AV157" i="2" s="1"/>
  <c r="G155" i="2"/>
  <c r="F156" i="2" s="1"/>
  <c r="L160" i="2"/>
  <c r="P161" i="2" s="1"/>
  <c r="M160" i="2"/>
  <c r="Q161" i="2" s="1"/>
  <c r="AK154" i="2"/>
  <c r="AB155" i="2"/>
  <c r="AA155" i="2"/>
  <c r="AC155" i="2"/>
  <c r="AG155" i="2"/>
  <c r="AE155" i="2"/>
  <c r="I156" i="2"/>
  <c r="AF155" i="2"/>
  <c r="L162" i="5" l="1"/>
  <c r="M161" i="5"/>
  <c r="K163" i="5"/>
  <c r="J164" i="5"/>
  <c r="U156" i="2"/>
  <c r="V156" i="2"/>
  <c r="T156" i="2"/>
  <c r="J157" i="2"/>
  <c r="AW157" i="2"/>
  <c r="AS155" i="2"/>
  <c r="AA156" i="2"/>
  <c r="AC156" i="2"/>
  <c r="AB156" i="2"/>
  <c r="AK155" i="2"/>
  <c r="M161" i="2"/>
  <c r="Q162" i="2" s="1"/>
  <c r="L161" i="2"/>
  <c r="P162" i="2" s="1"/>
  <c r="H157" i="2"/>
  <c r="AV158" i="2" s="1"/>
  <c r="G156" i="2"/>
  <c r="F157" i="2" s="1"/>
  <c r="AJ155" i="2"/>
  <c r="AI155" i="2"/>
  <c r="I157" i="2"/>
  <c r="AF156" i="2"/>
  <c r="AG156" i="2"/>
  <c r="AE156" i="2"/>
  <c r="N161" i="2"/>
  <c r="R162" i="2" s="1"/>
  <c r="C162" i="2"/>
  <c r="A163" i="2"/>
  <c r="AX162" i="2"/>
  <c r="D162" i="2"/>
  <c r="B162" i="2"/>
  <c r="L163" i="5" l="1"/>
  <c r="M162" i="5"/>
  <c r="J165" i="5"/>
  <c r="K164" i="5"/>
  <c r="M163" i="5" s="1"/>
  <c r="V157" i="2"/>
  <c r="U157" i="2"/>
  <c r="T157" i="2"/>
  <c r="J158" i="2"/>
  <c r="AW158" i="2"/>
  <c r="AS156" i="2"/>
  <c r="H158" i="2"/>
  <c r="AV159" i="2" s="1"/>
  <c r="G157" i="2"/>
  <c r="F158" i="2" s="1"/>
  <c r="N162" i="2"/>
  <c r="R163" i="2" s="1"/>
  <c r="A164" i="2"/>
  <c r="AX163" i="2"/>
  <c r="D163" i="2"/>
  <c r="B163" i="2"/>
  <c r="C163" i="2"/>
  <c r="AI156" i="2"/>
  <c r="AJ156" i="2"/>
  <c r="L162" i="2"/>
  <c r="P163" i="2" s="1"/>
  <c r="M162" i="2"/>
  <c r="Q163" i="2" s="1"/>
  <c r="AK156" i="2"/>
  <c r="AC157" i="2"/>
  <c r="AB157" i="2"/>
  <c r="AA157" i="2"/>
  <c r="AG157" i="2"/>
  <c r="AE157" i="2"/>
  <c r="I158" i="2"/>
  <c r="AF157" i="2"/>
  <c r="L164" i="5" l="1"/>
  <c r="J166" i="5"/>
  <c r="K165" i="5"/>
  <c r="M164" i="5" s="1"/>
  <c r="T158" i="2"/>
  <c r="V158" i="2"/>
  <c r="U158" i="2"/>
  <c r="J159" i="2"/>
  <c r="AW159" i="2"/>
  <c r="AS157" i="2"/>
  <c r="AJ157" i="2"/>
  <c r="AI157" i="2"/>
  <c r="AB158" i="2"/>
  <c r="AC158" i="2"/>
  <c r="AA158" i="2"/>
  <c r="AK157" i="2"/>
  <c r="N163" i="2"/>
  <c r="R164" i="2" s="1"/>
  <c r="C164" i="2"/>
  <c r="A165" i="2"/>
  <c r="AX164" i="2"/>
  <c r="D164" i="2"/>
  <c r="B164" i="2"/>
  <c r="H159" i="2"/>
  <c r="AV160" i="2" s="1"/>
  <c r="G158" i="2"/>
  <c r="F159" i="2" s="1"/>
  <c r="M163" i="2"/>
  <c r="Q164" i="2" s="1"/>
  <c r="L163" i="2"/>
  <c r="P164" i="2" s="1"/>
  <c r="I159" i="2"/>
  <c r="AF158" i="2"/>
  <c r="AG158" i="2"/>
  <c r="AE158" i="2"/>
  <c r="L165" i="5" l="1"/>
  <c r="K166" i="5"/>
  <c r="J167" i="5"/>
  <c r="T159" i="2"/>
  <c r="U159" i="2"/>
  <c r="V159" i="2"/>
  <c r="J160" i="2"/>
  <c r="AW160" i="2"/>
  <c r="AS158" i="2"/>
  <c r="AJ158" i="2"/>
  <c r="AK158" i="2"/>
  <c r="AA159" i="2"/>
  <c r="AB159" i="2"/>
  <c r="AC159" i="2"/>
  <c r="AG159" i="2"/>
  <c r="AE159" i="2"/>
  <c r="I160" i="2"/>
  <c r="AF159" i="2"/>
  <c r="N164" i="2"/>
  <c r="R165" i="2" s="1"/>
  <c r="A166" i="2"/>
  <c r="AX165" i="2"/>
  <c r="D165" i="2"/>
  <c r="B165" i="2"/>
  <c r="C165" i="2"/>
  <c r="AI158" i="2"/>
  <c r="H160" i="2"/>
  <c r="AV161" i="2" s="1"/>
  <c r="G159" i="2"/>
  <c r="F160" i="2" s="1"/>
  <c r="H161" i="2" s="1"/>
  <c r="L164" i="2"/>
  <c r="P165" i="2" s="1"/>
  <c r="M164" i="2"/>
  <c r="Q165" i="2" s="1"/>
  <c r="L166" i="5" l="1"/>
  <c r="M165" i="5"/>
  <c r="K167" i="5"/>
  <c r="J168" i="5"/>
  <c r="U160" i="2"/>
  <c r="V160" i="2"/>
  <c r="T160" i="2"/>
  <c r="J161" i="2"/>
  <c r="AW161" i="2"/>
  <c r="AS159" i="2"/>
  <c r="I161" i="2"/>
  <c r="AF160" i="2"/>
  <c r="AG160" i="2"/>
  <c r="AE160" i="2"/>
  <c r="L165" i="2"/>
  <c r="P166" i="2" s="1"/>
  <c r="M165" i="2"/>
  <c r="Q166" i="2" s="1"/>
  <c r="AJ159" i="2"/>
  <c r="AI159" i="2"/>
  <c r="G160" i="2"/>
  <c r="F161" i="2" s="1"/>
  <c r="N165" i="2"/>
  <c r="R166" i="2" s="1"/>
  <c r="C166" i="2"/>
  <c r="A167" i="2"/>
  <c r="AX166" i="2"/>
  <c r="D166" i="2"/>
  <c r="B166" i="2"/>
  <c r="AC160" i="2"/>
  <c r="AB160" i="2"/>
  <c r="AA160" i="2"/>
  <c r="AK159" i="2"/>
  <c r="L167" i="5" l="1"/>
  <c r="M166" i="5"/>
  <c r="J169" i="5"/>
  <c r="K168" i="5"/>
  <c r="M167" i="5" s="1"/>
  <c r="V161" i="2"/>
  <c r="AG161" i="2" s="1"/>
  <c r="U161" i="2"/>
  <c r="AF161" i="2" s="1"/>
  <c r="T161" i="2"/>
  <c r="AE161" i="2" s="1"/>
  <c r="J162" i="2"/>
  <c r="AW162" i="2"/>
  <c r="AS160" i="2"/>
  <c r="N166" i="2"/>
  <c r="R167" i="2" s="1"/>
  <c r="A168" i="2"/>
  <c r="AX167" i="2"/>
  <c r="D167" i="2"/>
  <c r="B167" i="2"/>
  <c r="C167" i="2"/>
  <c r="I162" i="2"/>
  <c r="AV162" i="2" s="1"/>
  <c r="AK160" i="2"/>
  <c r="AB161" i="2"/>
  <c r="AA161" i="2"/>
  <c r="AC161" i="2"/>
  <c r="L166" i="2"/>
  <c r="P167" i="2" s="1"/>
  <c r="M166" i="2"/>
  <c r="Q167" i="2" s="1"/>
  <c r="H162" i="2"/>
  <c r="G161" i="2"/>
  <c r="F162" i="2" s="1"/>
  <c r="AI160" i="2"/>
  <c r="AJ160" i="2"/>
  <c r="L168" i="5" l="1"/>
  <c r="J170" i="5"/>
  <c r="K169" i="5"/>
  <c r="AV163" i="2"/>
  <c r="T162" i="2"/>
  <c r="V162" i="2"/>
  <c r="U162" i="2"/>
  <c r="J163" i="2"/>
  <c r="AW163" i="2"/>
  <c r="AS161" i="2"/>
  <c r="H163" i="2"/>
  <c r="G162" i="2"/>
  <c r="F163" i="2" s="1"/>
  <c r="AB162" i="2"/>
  <c r="AC162" i="2"/>
  <c r="AA162" i="2"/>
  <c r="AK161" i="2"/>
  <c r="N167" i="2"/>
  <c r="R168" i="2" s="1"/>
  <c r="C168" i="2"/>
  <c r="A169" i="2"/>
  <c r="AX168" i="2"/>
  <c r="D168" i="2"/>
  <c r="B168" i="2"/>
  <c r="I163" i="2"/>
  <c r="AF162" i="2"/>
  <c r="AG162" i="2"/>
  <c r="AE162" i="2"/>
  <c r="AJ161" i="2"/>
  <c r="AI161" i="2"/>
  <c r="M167" i="2"/>
  <c r="Q168" i="2" s="1"/>
  <c r="L167" i="2"/>
  <c r="P168" i="2" s="1"/>
  <c r="AV164" i="2" l="1"/>
  <c r="L169" i="5"/>
  <c r="M168" i="5"/>
  <c r="K170" i="5"/>
  <c r="J171" i="5"/>
  <c r="T163" i="2"/>
  <c r="U163" i="2"/>
  <c r="V163" i="2"/>
  <c r="J164" i="2"/>
  <c r="AW164" i="2"/>
  <c r="AS162" i="2"/>
  <c r="AK162" i="2"/>
  <c r="AC163" i="2"/>
  <c r="AB163" i="2"/>
  <c r="AA163" i="2"/>
  <c r="H164" i="2"/>
  <c r="G163" i="2"/>
  <c r="F164" i="2" s="1"/>
  <c r="L168" i="2"/>
  <c r="P169" i="2" s="1"/>
  <c r="M168" i="2"/>
  <c r="Q169" i="2" s="1"/>
  <c r="AI162" i="2"/>
  <c r="AJ162" i="2"/>
  <c r="N168" i="2"/>
  <c r="R169" i="2" s="1"/>
  <c r="A170" i="2"/>
  <c r="AX169" i="2"/>
  <c r="D169" i="2"/>
  <c r="B169" i="2"/>
  <c r="C169" i="2"/>
  <c r="AG163" i="2"/>
  <c r="AE163" i="2"/>
  <c r="I164" i="2"/>
  <c r="AF163" i="2"/>
  <c r="AV165" i="2" l="1"/>
  <c r="L170" i="5"/>
  <c r="M169" i="5"/>
  <c r="K171" i="5"/>
  <c r="J172" i="5"/>
  <c r="U164" i="2"/>
  <c r="V164" i="2"/>
  <c r="T164" i="2"/>
  <c r="J165" i="2"/>
  <c r="AW165" i="2"/>
  <c r="AS163" i="2"/>
  <c r="H165" i="2"/>
  <c r="AV166" i="2" s="1"/>
  <c r="G164" i="2"/>
  <c r="F165" i="2" s="1"/>
  <c r="AC164" i="2"/>
  <c r="AB164" i="2"/>
  <c r="AA164" i="2"/>
  <c r="AK163" i="2"/>
  <c r="N169" i="2"/>
  <c r="R170" i="2" s="1"/>
  <c r="C170" i="2"/>
  <c r="A171" i="2"/>
  <c r="AX170" i="2"/>
  <c r="D170" i="2"/>
  <c r="B170" i="2"/>
  <c r="I165" i="2"/>
  <c r="AF164" i="2"/>
  <c r="AG164" i="2"/>
  <c r="AE164" i="2"/>
  <c r="AJ163" i="2"/>
  <c r="AI163" i="2"/>
  <c r="M169" i="2"/>
  <c r="Q170" i="2" s="1"/>
  <c r="L169" i="2"/>
  <c r="P170" i="2" s="1"/>
  <c r="L171" i="5" l="1"/>
  <c r="M170" i="5"/>
  <c r="J173" i="5"/>
  <c r="K172" i="5"/>
  <c r="M171" i="5" s="1"/>
  <c r="V165" i="2"/>
  <c r="U165" i="2"/>
  <c r="T165" i="2"/>
  <c r="J166" i="2"/>
  <c r="AW166" i="2"/>
  <c r="AS164" i="2"/>
  <c r="AK164" i="2"/>
  <c r="AB165" i="2"/>
  <c r="AA165" i="2"/>
  <c r="AC165" i="2"/>
  <c r="L170" i="2"/>
  <c r="P171" i="2" s="1"/>
  <c r="M170" i="2"/>
  <c r="Q171" i="2" s="1"/>
  <c r="H166" i="2"/>
  <c r="G165" i="2"/>
  <c r="F166" i="2" s="1"/>
  <c r="AI164" i="2"/>
  <c r="AJ164" i="2"/>
  <c r="N170" i="2"/>
  <c r="R171" i="2" s="1"/>
  <c r="A172" i="2"/>
  <c r="AX171" i="2"/>
  <c r="D171" i="2"/>
  <c r="B171" i="2"/>
  <c r="C171" i="2"/>
  <c r="AG165" i="2"/>
  <c r="AE165" i="2"/>
  <c r="I166" i="2"/>
  <c r="AF165" i="2"/>
  <c r="L172" i="5" l="1"/>
  <c r="J174" i="5"/>
  <c r="K173" i="5"/>
  <c r="T166" i="2"/>
  <c r="AE166" i="2" s="1"/>
  <c r="V166" i="2"/>
  <c r="AG166" i="2" s="1"/>
  <c r="U166" i="2"/>
  <c r="AF166" i="2" s="1"/>
  <c r="J167" i="2"/>
  <c r="AS165" i="2"/>
  <c r="I167" i="2"/>
  <c r="AB166" i="2"/>
  <c r="AC166" i="2"/>
  <c r="AA166" i="2"/>
  <c r="AK165" i="2"/>
  <c r="N171" i="2"/>
  <c r="R172" i="2" s="1"/>
  <c r="C172" i="2"/>
  <c r="A173" i="2"/>
  <c r="AX172" i="2"/>
  <c r="D172" i="2"/>
  <c r="B172" i="2"/>
  <c r="AJ165" i="2"/>
  <c r="AI165" i="2"/>
  <c r="M171" i="2"/>
  <c r="Q172" i="2" s="1"/>
  <c r="L171" i="2"/>
  <c r="P172" i="2" s="1"/>
  <c r="H167" i="2"/>
  <c r="G166" i="2"/>
  <c r="F167" i="2" s="1"/>
  <c r="L173" i="5" l="1"/>
  <c r="M172" i="5"/>
  <c r="K174" i="5"/>
  <c r="J175" i="5"/>
  <c r="AW168" i="2"/>
  <c r="AV168" i="2"/>
  <c r="T167" i="2"/>
  <c r="U167" i="2"/>
  <c r="V167" i="2"/>
  <c r="J168" i="2"/>
  <c r="AS166" i="2"/>
  <c r="H168" i="2"/>
  <c r="G167" i="2"/>
  <c r="F168" i="2" s="1"/>
  <c r="AK166" i="2"/>
  <c r="AC167" i="2"/>
  <c r="AB167" i="2"/>
  <c r="AA167" i="2"/>
  <c r="L172" i="2"/>
  <c r="P173" i="2" s="1"/>
  <c r="M172" i="2"/>
  <c r="Q173" i="2" s="1"/>
  <c r="AG167" i="2"/>
  <c r="AE167" i="2"/>
  <c r="I168" i="2"/>
  <c r="AF167" i="2"/>
  <c r="N172" i="2"/>
  <c r="R173" i="2" s="1"/>
  <c r="A174" i="2"/>
  <c r="AX173" i="2"/>
  <c r="D173" i="2"/>
  <c r="B173" i="2"/>
  <c r="C173" i="2"/>
  <c r="AI166" i="2"/>
  <c r="AJ166" i="2"/>
  <c r="L174" i="5" l="1"/>
  <c r="M173" i="5"/>
  <c r="K175" i="5"/>
  <c r="J176" i="5"/>
  <c r="AW169" i="2"/>
  <c r="AV169" i="2"/>
  <c r="U168" i="2"/>
  <c r="V168" i="2"/>
  <c r="T168" i="2"/>
  <c r="J169" i="2"/>
  <c r="AS167" i="2"/>
  <c r="N173" i="2"/>
  <c r="R174" i="2" s="1"/>
  <c r="C174" i="2"/>
  <c r="A175" i="2"/>
  <c r="AX174" i="2"/>
  <c r="D174" i="2"/>
  <c r="B174" i="2"/>
  <c r="AJ167" i="2"/>
  <c r="AI167" i="2"/>
  <c r="M173" i="2"/>
  <c r="Q174" i="2" s="1"/>
  <c r="L173" i="2"/>
  <c r="P174" i="2" s="1"/>
  <c r="AA168" i="2"/>
  <c r="AB168" i="2"/>
  <c r="AC168" i="2"/>
  <c r="AK167" i="2"/>
  <c r="H169" i="2"/>
  <c r="G168" i="2"/>
  <c r="F169" i="2" s="1"/>
  <c r="I169" i="2"/>
  <c r="AF168" i="2"/>
  <c r="AG168" i="2"/>
  <c r="AE168" i="2"/>
  <c r="AS168" i="2" l="1"/>
  <c r="L175" i="5"/>
  <c r="M174" i="5"/>
  <c r="J177" i="5"/>
  <c r="K176" i="5"/>
  <c r="M175" i="5" s="1"/>
  <c r="AW170" i="2"/>
  <c r="AV170" i="2"/>
  <c r="V169" i="2"/>
  <c r="T169" i="2"/>
  <c r="U169" i="2"/>
  <c r="J170" i="2"/>
  <c r="AK168" i="2"/>
  <c r="AC169" i="2"/>
  <c r="AB169" i="2"/>
  <c r="AA169" i="2"/>
  <c r="AG169" i="2"/>
  <c r="AE169" i="2"/>
  <c r="I170" i="2"/>
  <c r="AF169" i="2"/>
  <c r="M174" i="2"/>
  <c r="Q175" i="2" s="1"/>
  <c r="L174" i="2"/>
  <c r="P175" i="2" s="1"/>
  <c r="AI168" i="2"/>
  <c r="AJ168" i="2"/>
  <c r="H170" i="2"/>
  <c r="G169" i="2"/>
  <c r="F170" i="2" s="1"/>
  <c r="N174" i="2"/>
  <c r="R175" i="2" s="1"/>
  <c r="A176" i="2"/>
  <c r="AX175" i="2"/>
  <c r="D175" i="2"/>
  <c r="B175" i="2"/>
  <c r="C175" i="2"/>
  <c r="L176" i="5" l="1"/>
  <c r="J178" i="5"/>
  <c r="K177" i="5"/>
  <c r="AW171" i="2"/>
  <c r="AV171" i="2"/>
  <c r="T170" i="2"/>
  <c r="V170" i="2"/>
  <c r="U170" i="2"/>
  <c r="J171" i="2"/>
  <c r="AS169" i="2"/>
  <c r="M175" i="2"/>
  <c r="Q176" i="2" s="1"/>
  <c r="L175" i="2"/>
  <c r="P176" i="2" s="1"/>
  <c r="I171" i="2"/>
  <c r="AF170" i="2"/>
  <c r="AG170" i="2"/>
  <c r="AE170" i="2"/>
  <c r="AJ169" i="2"/>
  <c r="AI169" i="2"/>
  <c r="N175" i="2"/>
  <c r="R176" i="2" s="1"/>
  <c r="C176" i="2"/>
  <c r="A177" i="2"/>
  <c r="AX176" i="2"/>
  <c r="D176" i="2"/>
  <c r="B176" i="2"/>
  <c r="H171" i="2"/>
  <c r="G170" i="2"/>
  <c r="F171" i="2" s="1"/>
  <c r="AA170" i="2"/>
  <c r="AC170" i="2"/>
  <c r="AB170" i="2"/>
  <c r="AK169" i="2"/>
  <c r="L177" i="5" l="1"/>
  <c r="M176" i="5"/>
  <c r="K178" i="5"/>
  <c r="J179" i="5"/>
  <c r="AW172" i="2"/>
  <c r="AV172" i="2"/>
  <c r="T171" i="2"/>
  <c r="U171" i="2"/>
  <c r="V171" i="2"/>
  <c r="J172" i="2"/>
  <c r="AS170" i="2"/>
  <c r="H172" i="2"/>
  <c r="G171" i="2"/>
  <c r="F172" i="2" s="1"/>
  <c r="L176" i="2"/>
  <c r="P177" i="2" s="1"/>
  <c r="M176" i="2"/>
  <c r="Q177" i="2" s="1"/>
  <c r="AK170" i="2"/>
  <c r="AC171" i="2"/>
  <c r="AB171" i="2"/>
  <c r="AA171" i="2"/>
  <c r="AF171" i="2"/>
  <c r="I172" i="2"/>
  <c r="AG171" i="2"/>
  <c r="AE171" i="2"/>
  <c r="N176" i="2"/>
  <c r="R177" i="2" s="1"/>
  <c r="A178" i="2"/>
  <c r="D177" i="2"/>
  <c r="B177" i="2"/>
  <c r="AX177" i="2"/>
  <c r="C177" i="2"/>
  <c r="AI170" i="2"/>
  <c r="AJ170" i="2"/>
  <c r="L178" i="5" l="1"/>
  <c r="M177" i="5"/>
  <c r="K179" i="5"/>
  <c r="J180" i="5"/>
  <c r="AW173" i="2"/>
  <c r="AV173" i="2"/>
  <c r="U172" i="2"/>
  <c r="V172" i="2"/>
  <c r="T172" i="2"/>
  <c r="J173" i="2"/>
  <c r="AS171" i="2"/>
  <c r="AK171" i="2"/>
  <c r="AJ171" i="2"/>
  <c r="AI171" i="2"/>
  <c r="L177" i="2"/>
  <c r="P178" i="2" s="1"/>
  <c r="A179" i="2"/>
  <c r="AX178" i="2"/>
  <c r="D178" i="2"/>
  <c r="B178" i="2"/>
  <c r="C178" i="2"/>
  <c r="AA172" i="2"/>
  <c r="AB172" i="2"/>
  <c r="AC172" i="2"/>
  <c r="I173" i="2"/>
  <c r="AF172" i="2"/>
  <c r="AG172" i="2"/>
  <c r="AE172" i="2"/>
  <c r="M177" i="2"/>
  <c r="Q178" i="2" s="1"/>
  <c r="N177" i="2"/>
  <c r="R178" i="2" s="1"/>
  <c r="H173" i="2"/>
  <c r="G172" i="2"/>
  <c r="F173" i="2" s="1"/>
  <c r="L179" i="5" l="1"/>
  <c r="M178" i="5"/>
  <c r="N179" i="5" s="1"/>
  <c r="J181" i="5"/>
  <c r="K180" i="5"/>
  <c r="M179" i="5" s="1"/>
  <c r="AW174" i="2"/>
  <c r="AV174" i="2"/>
  <c r="V173" i="2"/>
  <c r="U173" i="2"/>
  <c r="T173" i="2"/>
  <c r="J174" i="2"/>
  <c r="AS172" i="2"/>
  <c r="AG173" i="2"/>
  <c r="AE173" i="2"/>
  <c r="I174" i="2"/>
  <c r="AF173" i="2"/>
  <c r="AK172" i="2"/>
  <c r="AC173" i="2"/>
  <c r="AB173" i="2"/>
  <c r="AA173" i="2"/>
  <c r="N178" i="2"/>
  <c r="R179" i="2" s="1"/>
  <c r="C179" i="2"/>
  <c r="AX179" i="2"/>
  <c r="B179" i="2"/>
  <c r="A180" i="2"/>
  <c r="D179" i="2"/>
  <c r="H174" i="2"/>
  <c r="G173" i="2"/>
  <c r="F174" i="2" s="1"/>
  <c r="AI172" i="2"/>
  <c r="AJ172" i="2"/>
  <c r="M178" i="2"/>
  <c r="Q179" i="2" s="1"/>
  <c r="L178" i="2"/>
  <c r="P179" i="2" s="1"/>
  <c r="L180" i="5" l="1"/>
  <c r="J182" i="5"/>
  <c r="K181" i="5"/>
  <c r="AW175" i="2"/>
  <c r="AV175" i="2"/>
  <c r="T174" i="2"/>
  <c r="U174" i="2"/>
  <c r="V174" i="2"/>
  <c r="J175" i="2"/>
  <c r="AS173" i="2"/>
  <c r="I175" i="2"/>
  <c r="AF174" i="2"/>
  <c r="AG174" i="2"/>
  <c r="AE174" i="2"/>
  <c r="A181" i="2"/>
  <c r="AX180" i="2"/>
  <c r="D180" i="2"/>
  <c r="B180" i="2"/>
  <c r="C180" i="2"/>
  <c r="AA174" i="2"/>
  <c r="AC174" i="2"/>
  <c r="AB174" i="2"/>
  <c r="AK173" i="2"/>
  <c r="H175" i="2"/>
  <c r="G174" i="2"/>
  <c r="F175" i="2" s="1"/>
  <c r="N179" i="2"/>
  <c r="R180" i="2" s="1"/>
  <c r="L179" i="2"/>
  <c r="P180" i="2" s="1"/>
  <c r="M179" i="2"/>
  <c r="Q180" i="2" s="1"/>
  <c r="AJ173" i="2"/>
  <c r="AI173" i="2"/>
  <c r="L181" i="5" l="1"/>
  <c r="M180" i="5"/>
  <c r="K182" i="5"/>
  <c r="J183" i="5"/>
  <c r="AW176" i="2"/>
  <c r="AV176" i="2"/>
  <c r="T175" i="2"/>
  <c r="U175" i="2"/>
  <c r="V175" i="2"/>
  <c r="J176" i="2"/>
  <c r="AS174" i="2"/>
  <c r="AG175" i="2"/>
  <c r="AE175" i="2"/>
  <c r="I176" i="2"/>
  <c r="AF175" i="2"/>
  <c r="H176" i="2"/>
  <c r="G175" i="2"/>
  <c r="F176" i="2" s="1"/>
  <c r="L180" i="2"/>
  <c r="P181" i="2" s="1"/>
  <c r="AK174" i="2"/>
  <c r="AB175" i="2"/>
  <c r="AC175" i="2"/>
  <c r="AA175" i="2"/>
  <c r="M180" i="2"/>
  <c r="Q181" i="2" s="1"/>
  <c r="N180" i="2"/>
  <c r="R181" i="2" s="1"/>
  <c r="C181" i="2"/>
  <c r="A182" i="2"/>
  <c r="D181" i="2"/>
  <c r="AX181" i="2"/>
  <c r="B181" i="2"/>
  <c r="AI174" i="2"/>
  <c r="AJ174" i="2"/>
  <c r="L182" i="5" l="1"/>
  <c r="M181" i="5"/>
  <c r="K183" i="5"/>
  <c r="J184" i="5"/>
  <c r="AW177" i="2"/>
  <c r="AV177" i="2"/>
  <c r="U176" i="2"/>
  <c r="V176" i="2"/>
  <c r="T176" i="2"/>
  <c r="J177" i="2"/>
  <c r="AS175" i="2"/>
  <c r="L181" i="2"/>
  <c r="P182" i="2" s="1"/>
  <c r="M181" i="2"/>
  <c r="Q182" i="2" s="1"/>
  <c r="A183" i="2"/>
  <c r="AX182" i="2"/>
  <c r="D182" i="2"/>
  <c r="B182" i="2"/>
  <c r="C182" i="2"/>
  <c r="I177" i="2"/>
  <c r="AF176" i="2"/>
  <c r="AG176" i="2"/>
  <c r="AE176" i="2"/>
  <c r="AJ175" i="2"/>
  <c r="AI175" i="2"/>
  <c r="N181" i="2"/>
  <c r="R182" i="2" s="1"/>
  <c r="H177" i="2"/>
  <c r="G176" i="2"/>
  <c r="F177" i="2" s="1"/>
  <c r="AB176" i="2"/>
  <c r="AA176" i="2"/>
  <c r="AC176" i="2"/>
  <c r="AK175" i="2"/>
  <c r="L183" i="5" l="1"/>
  <c r="M182" i="5"/>
  <c r="J185" i="5"/>
  <c r="K184" i="5"/>
  <c r="M183" i="5" s="1"/>
  <c r="AW178" i="2"/>
  <c r="AV178" i="2"/>
  <c r="V177" i="2"/>
  <c r="U177" i="2"/>
  <c r="T177" i="2"/>
  <c r="J178" i="2"/>
  <c r="AS176" i="2"/>
  <c r="G177" i="2"/>
  <c r="F178" i="2" s="1"/>
  <c r="H178" i="2"/>
  <c r="I178" i="2"/>
  <c r="AF177" i="2"/>
  <c r="AE177" i="2"/>
  <c r="AG177" i="2"/>
  <c r="AK176" i="2"/>
  <c r="AB177" i="2"/>
  <c r="AA177" i="2"/>
  <c r="AC177" i="2"/>
  <c r="N182" i="2"/>
  <c r="R183" i="2" s="1"/>
  <c r="C183" i="2"/>
  <c r="AX183" i="2"/>
  <c r="B183" i="2"/>
  <c r="A184" i="2"/>
  <c r="D183" i="2"/>
  <c r="AI176" i="2"/>
  <c r="AJ176" i="2"/>
  <c r="M182" i="2"/>
  <c r="Q183" i="2" s="1"/>
  <c r="L182" i="2"/>
  <c r="P183" i="2" s="1"/>
  <c r="L184" i="5" l="1"/>
  <c r="J186" i="5"/>
  <c r="K185" i="5"/>
  <c r="AW179" i="2"/>
  <c r="AV179" i="2"/>
  <c r="T178" i="2"/>
  <c r="V178" i="2"/>
  <c r="U178" i="2"/>
  <c r="J179" i="2"/>
  <c r="AS177" i="2"/>
  <c r="N183" i="2"/>
  <c r="R184" i="2" s="1"/>
  <c r="M183" i="2"/>
  <c r="Q184" i="2" s="1"/>
  <c r="A185" i="2"/>
  <c r="AX184" i="2"/>
  <c r="D184" i="2"/>
  <c r="B184" i="2"/>
  <c r="C184" i="2"/>
  <c r="AJ177" i="2"/>
  <c r="AG178" i="2"/>
  <c r="AE178" i="2"/>
  <c r="AF178" i="2"/>
  <c r="I179" i="2"/>
  <c r="L183" i="2"/>
  <c r="P184" i="2" s="1"/>
  <c r="AK177" i="2"/>
  <c r="AI177" i="2"/>
  <c r="AB178" i="2"/>
  <c r="AA178" i="2"/>
  <c r="AC178" i="2"/>
  <c r="H179" i="2"/>
  <c r="G178" i="2"/>
  <c r="F179" i="2" s="1"/>
  <c r="L185" i="5" l="1"/>
  <c r="M184" i="5"/>
  <c r="K186" i="5"/>
  <c r="J187" i="5"/>
  <c r="K187" i="5" s="1"/>
  <c r="AW180" i="2"/>
  <c r="AV180" i="2"/>
  <c r="T179" i="2"/>
  <c r="U179" i="2"/>
  <c r="V179" i="2"/>
  <c r="J180" i="2"/>
  <c r="AS178" i="2"/>
  <c r="AC179" i="2"/>
  <c r="AA179" i="2"/>
  <c r="AB179" i="2"/>
  <c r="AK178" i="2"/>
  <c r="L184" i="2"/>
  <c r="P185" i="2" s="1"/>
  <c r="H180" i="2"/>
  <c r="G179" i="2"/>
  <c r="F180" i="2" s="1"/>
  <c r="I180" i="2"/>
  <c r="AF179" i="2"/>
  <c r="AG179" i="2"/>
  <c r="AE179" i="2"/>
  <c r="AJ178" i="2"/>
  <c r="AI178" i="2"/>
  <c r="M184" i="2"/>
  <c r="Q185" i="2" s="1"/>
  <c r="N184" i="2"/>
  <c r="R185" i="2" s="1"/>
  <c r="C185" i="2"/>
  <c r="A186" i="2"/>
  <c r="D185" i="2"/>
  <c r="AX185" i="2"/>
  <c r="B185" i="2"/>
  <c r="L186" i="5" l="1"/>
  <c r="M186" i="5"/>
  <c r="M185" i="5"/>
  <c r="L187" i="5"/>
  <c r="M187" i="5"/>
  <c r="AW181" i="2"/>
  <c r="AV181" i="2"/>
  <c r="U180" i="2"/>
  <c r="V180" i="2"/>
  <c r="T180" i="2"/>
  <c r="J181" i="2"/>
  <c r="AS179" i="2"/>
  <c r="AI179" i="2"/>
  <c r="AJ179" i="2"/>
  <c r="AG180" i="2"/>
  <c r="AE180" i="2"/>
  <c r="I181" i="2"/>
  <c r="AF180" i="2"/>
  <c r="A187" i="2"/>
  <c r="AX186" i="2"/>
  <c r="D186" i="2"/>
  <c r="B186" i="2"/>
  <c r="C186" i="2"/>
  <c r="L185" i="2"/>
  <c r="P186" i="2" s="1"/>
  <c r="N185" i="2"/>
  <c r="R186" i="2" s="1"/>
  <c r="M185" i="2"/>
  <c r="Q186" i="2" s="1"/>
  <c r="AK179" i="2"/>
  <c r="AA180" i="2"/>
  <c r="AB180" i="2"/>
  <c r="AC180" i="2"/>
  <c r="H181" i="2"/>
  <c r="G180" i="2"/>
  <c r="F181" i="2" s="1"/>
  <c r="AW182" i="2" l="1"/>
  <c r="AV182" i="2"/>
  <c r="V181" i="2"/>
  <c r="U181" i="2"/>
  <c r="T181" i="2"/>
  <c r="J182" i="2"/>
  <c r="AS180" i="2"/>
  <c r="H182" i="2"/>
  <c r="G181" i="2"/>
  <c r="F182" i="2" s="1"/>
  <c r="M186" i="2"/>
  <c r="Q187" i="2" s="1"/>
  <c r="L186" i="2"/>
  <c r="P187" i="2" s="1"/>
  <c r="AJ180" i="2"/>
  <c r="AA181" i="2"/>
  <c r="AB181" i="2"/>
  <c r="AC181" i="2"/>
  <c r="AK180" i="2"/>
  <c r="I182" i="2"/>
  <c r="AF181" i="2"/>
  <c r="AE181" i="2"/>
  <c r="AG181" i="2"/>
  <c r="N186" i="2"/>
  <c r="R187" i="2" s="1"/>
  <c r="C187" i="2"/>
  <c r="AX187" i="2"/>
  <c r="B187" i="2"/>
  <c r="A188" i="2"/>
  <c r="D187" i="2"/>
  <c r="AI180" i="2"/>
  <c r="AW183" i="2" l="1"/>
  <c r="AV183" i="2"/>
  <c r="T182" i="2"/>
  <c r="V182" i="2"/>
  <c r="U182" i="2"/>
  <c r="J183" i="2"/>
  <c r="AS181" i="2"/>
  <c r="A189" i="2"/>
  <c r="AX188" i="2"/>
  <c r="D188" i="2"/>
  <c r="B188" i="2"/>
  <c r="C188" i="2"/>
  <c r="AJ181" i="2"/>
  <c r="H183" i="2"/>
  <c r="G182" i="2"/>
  <c r="F183" i="2" s="1"/>
  <c r="H184" i="2" s="1"/>
  <c r="N187" i="2"/>
  <c r="R188" i="2" s="1"/>
  <c r="L187" i="2"/>
  <c r="P188" i="2" s="1"/>
  <c r="M187" i="2"/>
  <c r="Q188" i="2" s="1"/>
  <c r="AK181" i="2"/>
  <c r="AI181" i="2"/>
  <c r="AC182" i="2"/>
  <c r="AB182" i="2"/>
  <c r="AA182" i="2"/>
  <c r="AG182" i="2"/>
  <c r="AE182" i="2"/>
  <c r="AF182" i="2"/>
  <c r="I183" i="2"/>
  <c r="I184" i="2" l="1"/>
  <c r="I185" i="2" s="1"/>
  <c r="AW184" i="2"/>
  <c r="AV184" i="2"/>
  <c r="T183" i="2"/>
  <c r="U183" i="2"/>
  <c r="V183" i="2"/>
  <c r="J184" i="2"/>
  <c r="AS182" i="2"/>
  <c r="AF183" i="2"/>
  <c r="AG183" i="2"/>
  <c r="AE183" i="2"/>
  <c r="L188" i="2"/>
  <c r="P189" i="2" s="1"/>
  <c r="AJ182" i="2"/>
  <c r="AI182" i="2"/>
  <c r="AA183" i="2"/>
  <c r="AC183" i="2"/>
  <c r="AB183" i="2"/>
  <c r="AK182" i="2"/>
  <c r="G183" i="2"/>
  <c r="F184" i="2" s="1"/>
  <c r="M188" i="2"/>
  <c r="Q189" i="2" s="1"/>
  <c r="N188" i="2"/>
  <c r="R189" i="2" s="1"/>
  <c r="C189" i="2"/>
  <c r="A190" i="2"/>
  <c r="D189" i="2"/>
  <c r="AX189" i="2"/>
  <c r="B189" i="2"/>
  <c r="AW185" i="2" l="1"/>
  <c r="U184" i="2"/>
  <c r="AF184" i="2" s="1"/>
  <c r="V184" i="2"/>
  <c r="T184" i="2"/>
  <c r="AE184" i="2" s="1"/>
  <c r="J185" i="2"/>
  <c r="AS183" i="2"/>
  <c r="L189" i="2"/>
  <c r="P190" i="2" s="1"/>
  <c r="M189" i="2"/>
  <c r="Q190" i="2" s="1"/>
  <c r="H185" i="2"/>
  <c r="G184" i="2"/>
  <c r="F185" i="2" s="1"/>
  <c r="A191" i="2"/>
  <c r="AX190" i="2"/>
  <c r="D190" i="2"/>
  <c r="B190" i="2"/>
  <c r="C190" i="2"/>
  <c r="AG184" i="2"/>
  <c r="AV185" i="2"/>
  <c r="AK183" i="2"/>
  <c r="AA184" i="2"/>
  <c r="AB184" i="2"/>
  <c r="AC184" i="2"/>
  <c r="N189" i="2"/>
  <c r="R190" i="2" s="1"/>
  <c r="AI183" i="2"/>
  <c r="AJ183" i="2"/>
  <c r="AW186" i="2" l="1"/>
  <c r="AV186" i="2"/>
  <c r="V185" i="2"/>
  <c r="U185" i="2"/>
  <c r="T185" i="2"/>
  <c r="J186" i="2"/>
  <c r="AS184" i="2"/>
  <c r="AJ184" i="2"/>
  <c r="AA185" i="2"/>
  <c r="AC185" i="2"/>
  <c r="AB185" i="2"/>
  <c r="AK184" i="2"/>
  <c r="N190" i="2"/>
  <c r="R191" i="2" s="1"/>
  <c r="C191" i="2"/>
  <c r="AX191" i="2"/>
  <c r="B191" i="2"/>
  <c r="D191" i="2"/>
  <c r="H186" i="2"/>
  <c r="G185" i="2"/>
  <c r="F186" i="2" s="1"/>
  <c r="AI184" i="2"/>
  <c r="M190" i="2"/>
  <c r="Q191" i="2" s="1"/>
  <c r="L190" i="2"/>
  <c r="P191" i="2" s="1"/>
  <c r="I186" i="2"/>
  <c r="AF185" i="2"/>
  <c r="AE185" i="2"/>
  <c r="AG185" i="2"/>
  <c r="AB5" i="2" l="1"/>
  <c r="AA5" i="2"/>
  <c r="AS5" i="2" s="1"/>
  <c r="AC5" i="2"/>
  <c r="AW187" i="2"/>
  <c r="AV187" i="2"/>
  <c r="T186" i="2"/>
  <c r="V186" i="2"/>
  <c r="U186" i="2"/>
  <c r="J187" i="2"/>
  <c r="AS185" i="2"/>
  <c r="H187" i="2"/>
  <c r="G186" i="2"/>
  <c r="F187" i="2" s="1"/>
  <c r="N191" i="2"/>
  <c r="M191" i="2"/>
  <c r="AK185" i="2"/>
  <c r="AI185" i="2"/>
  <c r="AB186" i="2"/>
  <c r="AA186" i="2"/>
  <c r="AC186" i="2"/>
  <c r="AG186" i="2"/>
  <c r="AE186" i="2"/>
  <c r="AF186" i="2"/>
  <c r="I187" i="2"/>
  <c r="AJ185" i="2"/>
  <c r="L191" i="2"/>
  <c r="AW188" i="2" l="1"/>
  <c r="AV188" i="2"/>
  <c r="T187" i="2"/>
  <c r="U187" i="2"/>
  <c r="V187" i="2"/>
  <c r="J188" i="2"/>
  <c r="AS186" i="2"/>
  <c r="AJ186" i="2"/>
  <c r="AI186" i="2"/>
  <c r="H188" i="2"/>
  <c r="G187" i="2"/>
  <c r="F188" i="2" s="1"/>
  <c r="AC187" i="2"/>
  <c r="AA187" i="2"/>
  <c r="AB187" i="2"/>
  <c r="AK186" i="2"/>
  <c r="I188" i="2"/>
  <c r="AF187" i="2"/>
  <c r="AG187" i="2"/>
  <c r="AE187" i="2"/>
  <c r="AW189" i="2" l="1"/>
  <c r="AV189" i="2"/>
  <c r="U188" i="2"/>
  <c r="V188" i="2"/>
  <c r="T188" i="2"/>
  <c r="J189" i="2"/>
  <c r="AS187" i="2"/>
  <c r="AI187" i="2"/>
  <c r="AJ187" i="2"/>
  <c r="AG188" i="2"/>
  <c r="AE188" i="2"/>
  <c r="I189" i="2"/>
  <c r="AF188" i="2"/>
  <c r="AK187" i="2"/>
  <c r="AA188" i="2"/>
  <c r="AB188" i="2"/>
  <c r="AC188" i="2"/>
  <c r="H189" i="2"/>
  <c r="G188" i="2"/>
  <c r="F189" i="2" s="1"/>
  <c r="AW190" i="2" l="1"/>
  <c r="U189" i="2"/>
  <c r="V189" i="2"/>
  <c r="T189" i="2"/>
  <c r="AE189" i="2" s="1"/>
  <c r="J190" i="2"/>
  <c r="AS188" i="2"/>
  <c r="AG189" i="2"/>
  <c r="AF189" i="2"/>
  <c r="H190" i="2"/>
  <c r="G189" i="2"/>
  <c r="F190" i="2" s="1"/>
  <c r="I190" i="2"/>
  <c r="AV190" i="2" s="1"/>
  <c r="AI188" i="2"/>
  <c r="AJ188" i="2"/>
  <c r="AA189" i="2"/>
  <c r="AB189" i="2"/>
  <c r="AC189" i="2"/>
  <c r="AK188" i="2"/>
  <c r="AW191" i="2" l="1"/>
  <c r="AW192" i="2" s="1"/>
  <c r="AW193" i="2" s="1"/>
  <c r="AW194" i="2" s="1"/>
  <c r="AW195" i="2" s="1"/>
  <c r="AW196" i="2" s="1"/>
  <c r="AW197" i="2" s="1"/>
  <c r="AW198" i="2" s="1"/>
  <c r="AW199" i="2" s="1"/>
  <c r="AW200" i="2" s="1"/>
  <c r="AW201" i="2" s="1"/>
  <c r="AW202" i="2" s="1"/>
  <c r="AW203" i="2" s="1"/>
  <c r="AW204" i="2" s="1"/>
  <c r="AW205" i="2" s="1"/>
  <c r="AW206" i="2" s="1"/>
  <c r="AW207" i="2" s="1"/>
  <c r="AW208" i="2" s="1"/>
  <c r="AV191" i="2"/>
  <c r="AV192" i="2" s="1"/>
  <c r="V190" i="2"/>
  <c r="T190" i="2"/>
  <c r="U190" i="2"/>
  <c r="J191" i="2"/>
  <c r="AS189" i="2"/>
  <c r="AK189" i="2"/>
  <c r="AI189" i="2"/>
  <c r="AC190" i="2"/>
  <c r="AB190" i="2"/>
  <c r="AA190" i="2"/>
  <c r="H191" i="2"/>
  <c r="G190" i="2"/>
  <c r="F191" i="2" s="1"/>
  <c r="AJ189" i="2"/>
  <c r="AG190" i="2"/>
  <c r="AE190" i="2"/>
  <c r="AF190" i="2"/>
  <c r="I191" i="2"/>
  <c r="AV193" i="2" l="1"/>
  <c r="T191" i="2"/>
  <c r="T192" i="2" s="1"/>
  <c r="T193" i="2" s="1"/>
  <c r="T194" i="2" s="1"/>
  <c r="T195" i="2" s="1"/>
  <c r="T196" i="2" s="1"/>
  <c r="T197" i="2" s="1"/>
  <c r="T198" i="2" s="1"/>
  <c r="T199" i="2" s="1"/>
  <c r="T200" i="2" s="1"/>
  <c r="T201" i="2" s="1"/>
  <c r="T202" i="2" s="1"/>
  <c r="T203" i="2" s="1"/>
  <c r="T204" i="2" s="1"/>
  <c r="T205" i="2" s="1"/>
  <c r="T206" i="2" s="1"/>
  <c r="T207" i="2" s="1"/>
  <c r="T208" i="2" s="1"/>
  <c r="U191" i="2"/>
  <c r="U192" i="2" s="1"/>
  <c r="U193" i="2" s="1"/>
  <c r="U194" i="2" s="1"/>
  <c r="U195" i="2" s="1"/>
  <c r="U196" i="2" s="1"/>
  <c r="U197" i="2" s="1"/>
  <c r="U198" i="2" s="1"/>
  <c r="U199" i="2" s="1"/>
  <c r="U200" i="2" s="1"/>
  <c r="U201" i="2" s="1"/>
  <c r="U202" i="2" s="1"/>
  <c r="U203" i="2" s="1"/>
  <c r="U204" i="2" s="1"/>
  <c r="U205" i="2" s="1"/>
  <c r="U206" i="2" s="1"/>
  <c r="U207" i="2" s="1"/>
  <c r="U208" i="2" s="1"/>
  <c r="V191" i="2"/>
  <c r="V192" i="2" s="1"/>
  <c r="V193" i="2" s="1"/>
  <c r="V194" i="2" s="1"/>
  <c r="V195" i="2" s="1"/>
  <c r="V196" i="2" s="1"/>
  <c r="V197" i="2" s="1"/>
  <c r="V198" i="2" s="1"/>
  <c r="V199" i="2" s="1"/>
  <c r="V200" i="2" s="1"/>
  <c r="V201" i="2" s="1"/>
  <c r="V202" i="2" s="1"/>
  <c r="V203" i="2" s="1"/>
  <c r="V204" i="2" s="1"/>
  <c r="V205" i="2" s="1"/>
  <c r="V206" i="2" s="1"/>
  <c r="V207" i="2" s="1"/>
  <c r="V208" i="2" s="1"/>
  <c r="AS190" i="2"/>
  <c r="AJ190" i="2"/>
  <c r="AI190" i="2"/>
  <c r="AF191" i="2"/>
  <c r="AF192" i="2" s="1"/>
  <c r="AG191" i="2"/>
  <c r="AG192" i="2" s="1"/>
  <c r="AE191" i="2"/>
  <c r="AC191" i="2"/>
  <c r="AB191" i="2"/>
  <c r="AA191" i="2"/>
  <c r="AK190" i="2"/>
  <c r="G191" i="2"/>
  <c r="F192" i="2" s="1"/>
  <c r="G192" i="2" s="1"/>
  <c r="F193" i="2" s="1"/>
  <c r="G193" i="2" s="1"/>
  <c r="F194" i="2" s="1"/>
  <c r="G194" i="2" s="1"/>
  <c r="F195" i="2" s="1"/>
  <c r="G195" i="2" s="1"/>
  <c r="F196" i="2" s="1"/>
  <c r="G196" i="2" s="1"/>
  <c r="F197" i="2" s="1"/>
  <c r="G197" i="2" s="1"/>
  <c r="F198" i="2" s="1"/>
  <c r="G198" i="2" s="1"/>
  <c r="F199" i="2" s="1"/>
  <c r="G199" i="2" s="1"/>
  <c r="F200" i="2" s="1"/>
  <c r="G200" i="2" s="1"/>
  <c r="F201" i="2" s="1"/>
  <c r="G201" i="2" s="1"/>
  <c r="F202" i="2" s="1"/>
  <c r="G202" i="2" s="1"/>
  <c r="F203" i="2" s="1"/>
  <c r="G203" i="2" s="1"/>
  <c r="F204" i="2" s="1"/>
  <c r="G204" i="2" s="1"/>
  <c r="F205" i="2" s="1"/>
  <c r="G205" i="2" s="1"/>
  <c r="F206" i="2" s="1"/>
  <c r="G206" i="2" s="1"/>
  <c r="F207" i="2" s="1"/>
  <c r="G207" i="2" s="1"/>
  <c r="F208" i="2" s="1"/>
  <c r="G208" i="2" s="1"/>
  <c r="F209" i="2" s="1"/>
  <c r="G209" i="2" s="1"/>
  <c r="F210" i="2" s="1"/>
  <c r="G210" i="2" s="1"/>
  <c r="F211" i="2" s="1"/>
  <c r="G211" i="2" s="1"/>
  <c r="F212" i="2" s="1"/>
  <c r="G212" i="2" s="1"/>
  <c r="F213" i="2" s="1"/>
  <c r="G213" i="2" s="1"/>
  <c r="F214" i="2" s="1"/>
  <c r="G214" i="2" s="1"/>
  <c r="F215" i="2" s="1"/>
  <c r="G215" i="2" s="1"/>
  <c r="F216" i="2" s="1"/>
  <c r="G216" i="2" s="1"/>
  <c r="F217" i="2" s="1"/>
  <c r="G217" i="2" s="1"/>
  <c r="F218" i="2" s="1"/>
  <c r="G218" i="2" s="1"/>
  <c r="F219" i="2" s="1"/>
  <c r="G219" i="2" s="1"/>
  <c r="F220" i="2" s="1"/>
  <c r="G220" i="2" s="1"/>
  <c r="F221" i="2" s="1"/>
  <c r="G221" i="2" s="1"/>
  <c r="F222" i="2" s="1"/>
  <c r="G222" i="2" s="1"/>
  <c r="F223" i="2" s="1"/>
  <c r="G223" i="2" s="1"/>
  <c r="F224" i="2" s="1"/>
  <c r="G224" i="2" s="1"/>
  <c r="F225" i="2" s="1"/>
  <c r="G225" i="2" s="1"/>
  <c r="F226" i="2" s="1"/>
  <c r="G226" i="2" s="1"/>
  <c r="F227" i="2" s="1"/>
  <c r="G227" i="2" s="1"/>
  <c r="F228" i="2" s="1"/>
  <c r="G228" i="2" s="1"/>
  <c r="F229" i="2" s="1"/>
  <c r="G229" i="2" s="1"/>
  <c r="F230" i="2" s="1"/>
  <c r="G230" i="2" s="1"/>
  <c r="F231" i="2" s="1"/>
  <c r="G231" i="2" s="1"/>
  <c r="F232" i="2" s="1"/>
  <c r="G232" i="2" s="1"/>
  <c r="F233" i="2" s="1"/>
  <c r="G233" i="2" s="1"/>
  <c r="F234" i="2" s="1"/>
  <c r="G234" i="2" s="1"/>
  <c r="F235" i="2" s="1"/>
  <c r="G235" i="2" s="1"/>
  <c r="F236" i="2" s="1"/>
  <c r="G236" i="2" s="1"/>
  <c r="F237" i="2" s="1"/>
  <c r="G237" i="2" s="1"/>
  <c r="V209" i="2" l="1"/>
  <c r="V210" i="2" s="1"/>
  <c r="V211" i="2" s="1"/>
  <c r="V212" i="2" s="1"/>
  <c r="V213" i="2" s="1"/>
  <c r="V214" i="2" s="1"/>
  <c r="V215" i="2" s="1"/>
  <c r="V216" i="2" s="1"/>
  <c r="V217" i="2" s="1"/>
  <c r="V218" i="2" s="1"/>
  <c r="V219" i="2" s="1"/>
  <c r="V220" i="2" s="1"/>
  <c r="V221" i="2" s="1"/>
  <c r="V222" i="2" s="1"/>
  <c r="V223" i="2" s="1"/>
  <c r="V224" i="2" s="1"/>
  <c r="V225" i="2" s="1"/>
  <c r="V226" i="2" s="1"/>
  <c r="V227" i="2" s="1"/>
  <c r="V228" i="2" s="1"/>
  <c r="V229" i="2" s="1"/>
  <c r="V230" i="2" s="1"/>
  <c r="V231" i="2" s="1"/>
  <c r="AG208" i="2"/>
  <c r="AE208" i="2"/>
  <c r="T209" i="2"/>
  <c r="T210" i="2" s="1"/>
  <c r="T211" i="2" s="1"/>
  <c r="T212" i="2" s="1"/>
  <c r="T213" i="2" s="1"/>
  <c r="T214" i="2" s="1"/>
  <c r="T215" i="2" s="1"/>
  <c r="T216" i="2" s="1"/>
  <c r="T217" i="2" s="1"/>
  <c r="T218" i="2" s="1"/>
  <c r="T219" i="2" s="1"/>
  <c r="T220" i="2" s="1"/>
  <c r="T221" i="2" s="1"/>
  <c r="T222" i="2" s="1"/>
  <c r="T223" i="2" s="1"/>
  <c r="T224" i="2" s="1"/>
  <c r="T225" i="2" s="1"/>
  <c r="T226" i="2" s="1"/>
  <c r="T227" i="2" s="1"/>
  <c r="T228" i="2" s="1"/>
  <c r="T229" i="2" s="1"/>
  <c r="T230" i="2" s="1"/>
  <c r="T231" i="2" s="1"/>
  <c r="AS192" i="2"/>
  <c r="AE192" i="2"/>
  <c r="AV194" i="2"/>
  <c r="U209" i="2"/>
  <c r="U210" i="2" s="1"/>
  <c r="U211" i="2" s="1"/>
  <c r="U212" i="2" s="1"/>
  <c r="U213" i="2" s="1"/>
  <c r="U214" i="2" s="1"/>
  <c r="U215" i="2" s="1"/>
  <c r="U216" i="2" s="1"/>
  <c r="U217" i="2" s="1"/>
  <c r="U218" i="2" s="1"/>
  <c r="U219" i="2" s="1"/>
  <c r="U220" i="2" s="1"/>
  <c r="U221" i="2" s="1"/>
  <c r="U222" i="2" s="1"/>
  <c r="U223" i="2" s="1"/>
  <c r="U224" i="2" s="1"/>
  <c r="U225" i="2" s="1"/>
  <c r="U226" i="2" s="1"/>
  <c r="U227" i="2" s="1"/>
  <c r="U228" i="2" s="1"/>
  <c r="U229" i="2" s="1"/>
  <c r="U230" i="2" s="1"/>
  <c r="U231" i="2" s="1"/>
  <c r="AF208" i="2"/>
  <c r="AG193" i="2"/>
  <c r="AF193" i="2"/>
  <c r="AS191" i="2"/>
  <c r="AK191" i="2"/>
  <c r="AK192" i="2" s="1"/>
  <c r="AO192" i="2" s="1"/>
  <c r="AI191" i="2"/>
  <c r="AJ191" i="2"/>
  <c r="AJ192" i="2" s="1"/>
  <c r="AN192" i="2" s="1"/>
  <c r="AV195" i="2" l="1"/>
  <c r="T232" i="2"/>
  <c r="T233" i="2" s="1"/>
  <c r="T234" i="2" s="1"/>
  <c r="T235" i="2" s="1"/>
  <c r="T236" i="2" s="1"/>
  <c r="T237" i="2" s="1"/>
  <c r="AE231" i="2"/>
  <c r="AK193" i="2"/>
  <c r="AO193" i="2" s="1"/>
  <c r="AG194" i="2"/>
  <c r="AE209" i="2"/>
  <c r="AS209" i="2"/>
  <c r="AF231" i="2"/>
  <c r="U232" i="2"/>
  <c r="U233" i="2" s="1"/>
  <c r="U234" i="2" s="1"/>
  <c r="U235" i="2" s="1"/>
  <c r="U236" i="2" s="1"/>
  <c r="U237" i="2" s="1"/>
  <c r="AJ193" i="2"/>
  <c r="AN193" i="2" s="1"/>
  <c r="AF194" i="2"/>
  <c r="AI192" i="2"/>
  <c r="AM192" i="2" s="1"/>
  <c r="AE193" i="2"/>
  <c r="AS193" i="2"/>
  <c r="AF209" i="2"/>
  <c r="AG209" i="2"/>
  <c r="V232" i="2"/>
  <c r="V233" i="2" s="1"/>
  <c r="V234" i="2" s="1"/>
  <c r="V235" i="2" s="1"/>
  <c r="V236" i="2" s="1"/>
  <c r="V237" i="2" s="1"/>
  <c r="AG231" i="2"/>
  <c r="Y5" i="2"/>
  <c r="Y6" i="2" s="1"/>
  <c r="Y7" i="2" s="1"/>
  <c r="Y8" i="2" s="1"/>
  <c r="Y9" i="2" s="1"/>
  <c r="Y10" i="2" s="1"/>
  <c r="Y11" i="2" s="1"/>
  <c r="Y12" i="2" s="1"/>
  <c r="Y13" i="2" s="1"/>
  <c r="Y14" i="2" s="1"/>
  <c r="Y15" i="2" s="1"/>
  <c r="Y16" i="2" s="1"/>
  <c r="Y17" i="2" s="1"/>
  <c r="AJ194" i="2" l="1"/>
  <c r="AN194" i="2" s="1"/>
  <c r="AF195" i="2"/>
  <c r="AF210" i="2"/>
  <c r="AF232" i="2"/>
  <c r="AE232" i="2"/>
  <c r="AS232" i="2"/>
  <c r="AI193" i="2"/>
  <c r="AM193" i="2" s="1"/>
  <c r="AE194" i="2"/>
  <c r="AS194" i="2"/>
  <c r="AK194" i="2"/>
  <c r="AO194" i="2" s="1"/>
  <c r="AG195" i="2"/>
  <c r="AG232" i="2"/>
  <c r="AG210" i="2"/>
  <c r="AE210" i="2"/>
  <c r="AS210" i="2"/>
  <c r="AV196" i="2"/>
  <c r="AT5" i="2"/>
  <c r="AT6" i="2" s="1"/>
  <c r="AT7" i="2" s="1"/>
  <c r="AT8" i="2" s="1"/>
  <c r="AT9" i="2" s="1"/>
  <c r="AT10" i="2" s="1"/>
  <c r="AT11" i="2" s="1"/>
  <c r="AT12" i="2" s="1"/>
  <c r="AT13" i="2" s="1"/>
  <c r="AT14" i="2" s="1"/>
  <c r="AT15" i="2" s="1"/>
  <c r="AT16" i="2" s="1"/>
  <c r="AT17" i="2" s="1"/>
  <c r="AT18" i="2" s="1"/>
  <c r="AI194" i="2" l="1"/>
  <c r="AM194" i="2" s="1"/>
  <c r="AE195" i="2"/>
  <c r="AS195" i="2"/>
  <c r="AF233" i="2"/>
  <c r="AE211" i="2"/>
  <c r="AS211" i="2"/>
  <c r="AK195" i="2"/>
  <c r="AO195" i="2" s="1"/>
  <c r="AG196" i="2"/>
  <c r="AV197" i="2"/>
  <c r="AG233" i="2"/>
  <c r="AJ195" i="2"/>
  <c r="AN195" i="2" s="1"/>
  <c r="AF196" i="2"/>
  <c r="AE233" i="2"/>
  <c r="AS233" i="2"/>
  <c r="AG211" i="2"/>
  <c r="AF211" i="2"/>
  <c r="AM5" i="2"/>
  <c r="AU5" i="2"/>
  <c r="AF212" i="2" l="1"/>
  <c r="AK196" i="2"/>
  <c r="AO196" i="2" s="1"/>
  <c r="AG197" i="2"/>
  <c r="AF234" i="2"/>
  <c r="AV198" i="2"/>
  <c r="AI195" i="2"/>
  <c r="AM195" i="2" s="1"/>
  <c r="AE196" i="2"/>
  <c r="AS196" i="2"/>
  <c r="AJ196" i="2"/>
  <c r="AN196" i="2" s="1"/>
  <c r="AF197" i="2"/>
  <c r="AG212" i="2"/>
  <c r="AG234" i="2"/>
  <c r="AE212" i="2"/>
  <c r="AS212" i="2"/>
  <c r="AE234" i="2"/>
  <c r="AS234" i="2"/>
  <c r="AN5" i="2"/>
  <c r="AO5" i="2"/>
  <c r="W5" i="2"/>
  <c r="X5" i="2" s="1"/>
  <c r="AY5" i="2"/>
  <c r="AU6" i="2"/>
  <c r="AE235" i="2" l="1"/>
  <c r="AS235" i="2"/>
  <c r="AF235" i="2"/>
  <c r="AK197" i="2"/>
  <c r="AO197" i="2" s="1"/>
  <c r="AG198" i="2"/>
  <c r="AF213" i="2"/>
  <c r="AG235" i="2"/>
  <c r="AI196" i="2"/>
  <c r="AM196" i="2" s="1"/>
  <c r="AE197" i="2"/>
  <c r="AS197" i="2"/>
  <c r="AG213" i="2"/>
  <c r="AE213" i="2"/>
  <c r="AS213" i="2"/>
  <c r="AV199" i="2"/>
  <c r="AJ197" i="2"/>
  <c r="AN197" i="2" s="1"/>
  <c r="AF198" i="2"/>
  <c r="AN6" i="2"/>
  <c r="AO6" i="2"/>
  <c r="AM6" i="2"/>
  <c r="AY6" i="2"/>
  <c r="W6" i="2"/>
  <c r="X6" i="2" s="1"/>
  <c r="AN7" i="2"/>
  <c r="AU7" i="2"/>
  <c r="AF199" i="2" l="1"/>
  <c r="AJ198" i="2"/>
  <c r="AN198" i="2" s="1"/>
  <c r="AF236" i="2"/>
  <c r="AF214" i="2"/>
  <c r="AV200" i="2"/>
  <c r="AE236" i="2"/>
  <c r="AS236" i="2"/>
  <c r="AK198" i="2"/>
  <c r="AO198" i="2" s="1"/>
  <c r="AG199" i="2"/>
  <c r="AG236" i="2"/>
  <c r="AG214" i="2"/>
  <c r="AI197" i="2"/>
  <c r="AM197" i="2" s="1"/>
  <c r="AE198" i="2"/>
  <c r="AS198" i="2"/>
  <c r="AE214" i="2"/>
  <c r="AS214" i="2"/>
  <c r="AO7" i="2"/>
  <c r="AM7" i="2"/>
  <c r="W7" i="2"/>
  <c r="X7" i="2" s="1"/>
  <c r="AY7" i="2"/>
  <c r="AO8" i="2"/>
  <c r="AG215" i="2" l="1"/>
  <c r="AE215" i="2"/>
  <c r="AS215" i="2"/>
  <c r="AG237" i="2"/>
  <c r="AV201" i="2"/>
  <c r="AE237" i="2"/>
  <c r="AS237" i="2"/>
  <c r="AF237" i="2"/>
  <c r="AI198" i="2"/>
  <c r="AM198" i="2" s="1"/>
  <c r="AE199" i="2"/>
  <c r="AS199" i="2"/>
  <c r="AK199" i="2"/>
  <c r="AO199" i="2" s="1"/>
  <c r="AG200" i="2"/>
  <c r="AF215" i="2"/>
  <c r="AF200" i="2"/>
  <c r="AJ199" i="2"/>
  <c r="AN199" i="2" s="1"/>
  <c r="AM8" i="2"/>
  <c r="AN8" i="2"/>
  <c r="AU8" i="2"/>
  <c r="AY8" i="2" s="1"/>
  <c r="AM9" i="2"/>
  <c r="AU9" i="2"/>
  <c r="AF216" i="2" l="1"/>
  <c r="AF201" i="2"/>
  <c r="AJ200" i="2"/>
  <c r="AN200" i="2" s="1"/>
  <c r="AG216" i="2"/>
  <c r="AE216" i="2"/>
  <c r="AS216" i="2"/>
  <c r="AV202" i="2"/>
  <c r="AK200" i="2"/>
  <c r="AO200" i="2" s="1"/>
  <c r="AG201" i="2"/>
  <c r="AI199" i="2"/>
  <c r="AM199" i="2" s="1"/>
  <c r="AE200" i="2"/>
  <c r="AS200" i="2"/>
  <c r="AN9" i="2"/>
  <c r="AO9" i="2"/>
  <c r="W8" i="2"/>
  <c r="X8" i="2" s="1"/>
  <c r="W9" i="2"/>
  <c r="X9" i="2" s="1"/>
  <c r="AY9" i="2"/>
  <c r="AM10" i="2"/>
  <c r="AU10" i="2"/>
  <c r="AV203" i="2" l="1"/>
  <c r="AF202" i="2"/>
  <c r="AJ201" i="2"/>
  <c r="AN201" i="2" s="1"/>
  <c r="AI200" i="2"/>
  <c r="AM200" i="2" s="1"/>
  <c r="AE201" i="2"/>
  <c r="AS201" i="2"/>
  <c r="AF217" i="2"/>
  <c r="AE217" i="2"/>
  <c r="AS217" i="2"/>
  <c r="AG202" i="2"/>
  <c r="AK201" i="2"/>
  <c r="AO201" i="2" s="1"/>
  <c r="AG217" i="2"/>
  <c r="AN10" i="2"/>
  <c r="AO10" i="2"/>
  <c r="AY10" i="2"/>
  <c r="W10" i="2"/>
  <c r="X10" i="2" s="1"/>
  <c r="AO11" i="2"/>
  <c r="AG218" i="2" l="1"/>
  <c r="AJ202" i="2"/>
  <c r="AN202" i="2" s="1"/>
  <c r="AF203" i="2"/>
  <c r="AI201" i="2"/>
  <c r="AM201" i="2" s="1"/>
  <c r="AE202" i="2"/>
  <c r="AS202" i="2"/>
  <c r="AF218" i="2"/>
  <c r="AE218" i="2"/>
  <c r="AS218" i="2"/>
  <c r="AG203" i="2"/>
  <c r="AK202" i="2"/>
  <c r="AO202" i="2" s="1"/>
  <c r="AV204" i="2"/>
  <c r="AN11" i="2"/>
  <c r="AM11" i="2"/>
  <c r="AU11" i="2"/>
  <c r="AY11" i="2" s="1"/>
  <c r="AU12" i="2"/>
  <c r="AE219" i="2" l="1"/>
  <c r="AS219" i="2"/>
  <c r="AJ203" i="2"/>
  <c r="AN203" i="2" s="1"/>
  <c r="AF204" i="2"/>
  <c r="AG219" i="2"/>
  <c r="AI202" i="2"/>
  <c r="AM202" i="2" s="1"/>
  <c r="AE203" i="2"/>
  <c r="AS203" i="2"/>
  <c r="AV205" i="2"/>
  <c r="AF219" i="2"/>
  <c r="AG204" i="2"/>
  <c r="AK203" i="2"/>
  <c r="AO203" i="2" s="1"/>
  <c r="AM12" i="2"/>
  <c r="AN12" i="2"/>
  <c r="AO12" i="2"/>
  <c r="W11" i="2"/>
  <c r="X11" i="2" s="1"/>
  <c r="W12" i="2"/>
  <c r="AY12" i="2"/>
  <c r="AM13" i="2"/>
  <c r="AU13" i="2"/>
  <c r="AJ204" i="2" l="1"/>
  <c r="AN204" i="2" s="1"/>
  <c r="AF205" i="2"/>
  <c r="AV206" i="2"/>
  <c r="AE220" i="2"/>
  <c r="AS220" i="2"/>
  <c r="AI203" i="2"/>
  <c r="AM203" i="2" s="1"/>
  <c r="AE204" i="2"/>
  <c r="AS204" i="2"/>
  <c r="AF220" i="2"/>
  <c r="AG220" i="2"/>
  <c r="AG205" i="2"/>
  <c r="AK204" i="2"/>
  <c r="AO204" i="2" s="1"/>
  <c r="X12" i="2"/>
  <c r="AN13" i="2"/>
  <c r="AO13" i="2"/>
  <c r="AM14" i="2"/>
  <c r="AU14" i="2"/>
  <c r="W13" i="2"/>
  <c r="X13" i="2" s="1"/>
  <c r="AY13" i="2"/>
  <c r="AF221" i="2" l="1"/>
  <c r="AV207" i="2"/>
  <c r="AK205" i="2"/>
  <c r="AO205" i="2" s="1"/>
  <c r="AG206" i="2"/>
  <c r="AG221" i="2"/>
  <c r="AI204" i="2"/>
  <c r="AM204" i="2" s="1"/>
  <c r="AE205" i="2"/>
  <c r="AS205" i="2"/>
  <c r="AJ205" i="2"/>
  <c r="AN205" i="2" s="1"/>
  <c r="AF206" i="2"/>
  <c r="AE221" i="2"/>
  <c r="AS221" i="2"/>
  <c r="AO14" i="2"/>
  <c r="AN14" i="2"/>
  <c r="W14" i="2"/>
  <c r="X14" i="2" s="1"/>
  <c r="AY14" i="2"/>
  <c r="AO15" i="2"/>
  <c r="AU15" i="2"/>
  <c r="AK206" i="2" l="1"/>
  <c r="AO206" i="2" s="1"/>
  <c r="AG207" i="2"/>
  <c r="AE222" i="2"/>
  <c r="AS222" i="2"/>
  <c r="AG222" i="2"/>
  <c r="AV208" i="2"/>
  <c r="AF222" i="2"/>
  <c r="AI205" i="2"/>
  <c r="AM205" i="2" s="1"/>
  <c r="AE206" i="2"/>
  <c r="AS206" i="2"/>
  <c r="AJ206" i="2"/>
  <c r="AN206" i="2" s="1"/>
  <c r="AF207" i="2"/>
  <c r="AM15" i="2"/>
  <c r="AN15" i="2"/>
  <c r="AN16" i="2"/>
  <c r="AU16" i="2"/>
  <c r="W15" i="2"/>
  <c r="X15" i="2" s="1"/>
  <c r="AY15" i="2"/>
  <c r="AJ207" i="2" l="1"/>
  <c r="AN207" i="2" s="1"/>
  <c r="AJ208" i="2"/>
  <c r="AJ209" i="2" s="1"/>
  <c r="AW209" i="2"/>
  <c r="AW210" i="2" s="1"/>
  <c r="AW212" i="2" s="1"/>
  <c r="AW213" i="2" s="1"/>
  <c r="AW214" i="2" s="1"/>
  <c r="AW215" i="2" s="1"/>
  <c r="AW216" i="2" s="1"/>
  <c r="AW217" i="2" s="1"/>
  <c r="AW218" i="2" s="1"/>
  <c r="AW219" i="2" s="1"/>
  <c r="AW220" i="2" s="1"/>
  <c r="AW221" i="2" s="1"/>
  <c r="AW222" i="2" s="1"/>
  <c r="AW223" i="2" s="1"/>
  <c r="AW224" i="2" s="1"/>
  <c r="AW225" i="2" s="1"/>
  <c r="AW226" i="2" s="1"/>
  <c r="AW227" i="2" s="1"/>
  <c r="AW228" i="2" s="1"/>
  <c r="AW229" i="2" s="1"/>
  <c r="AW230" i="2" s="1"/>
  <c r="AW231" i="2" s="1"/>
  <c r="AK207" i="2"/>
  <c r="AO207" i="2" s="1"/>
  <c r="AK208" i="2"/>
  <c r="AK209" i="2" s="1"/>
  <c r="AF223" i="2"/>
  <c r="AE223" i="2"/>
  <c r="AS223" i="2"/>
  <c r="AG223" i="2"/>
  <c r="AI206" i="2"/>
  <c r="AM206" i="2" s="1"/>
  <c r="AE207" i="2"/>
  <c r="AS207" i="2"/>
  <c r="AO16" i="2"/>
  <c r="AM16" i="2"/>
  <c r="W16" i="2"/>
  <c r="X16" i="2" s="1"/>
  <c r="AY16" i="2"/>
  <c r="AU17" i="2"/>
  <c r="AN208" i="2" l="1"/>
  <c r="AO208" i="2"/>
  <c r="AI207" i="2"/>
  <c r="AM207" i="2" s="1"/>
  <c r="AS208" i="2"/>
  <c r="AI208" i="2"/>
  <c r="AN209" i="2"/>
  <c r="AJ210" i="2"/>
  <c r="AF224" i="2"/>
  <c r="AG224" i="2"/>
  <c r="AO209" i="2"/>
  <c r="AK210" i="2"/>
  <c r="AE224" i="2"/>
  <c r="AS224" i="2"/>
  <c r="AO17" i="2"/>
  <c r="AN17" i="2"/>
  <c r="AM17" i="2"/>
  <c r="W17" i="2"/>
  <c r="X17" i="2" s="1"/>
  <c r="Y18" i="2" s="1"/>
  <c r="AY17" i="2"/>
  <c r="AN18" i="2"/>
  <c r="AU18" i="2"/>
  <c r="AG225" i="2" l="1"/>
  <c r="AI209" i="2"/>
  <c r="AM208" i="2"/>
  <c r="AT209" i="2" s="1"/>
  <c r="AO210" i="2"/>
  <c r="AK211" i="2"/>
  <c r="AN210" i="2"/>
  <c r="AJ211" i="2"/>
  <c r="AE225" i="2"/>
  <c r="AS225" i="2"/>
  <c r="AF225" i="2"/>
  <c r="AM18" i="2"/>
  <c r="AT19" i="2" s="1"/>
  <c r="AT20" i="2" s="1"/>
  <c r="AT21" i="2" s="1"/>
  <c r="AT22" i="2" s="1"/>
  <c r="AT23" i="2" s="1"/>
  <c r="AO18" i="2"/>
  <c r="AY18" i="2"/>
  <c r="W18" i="2"/>
  <c r="X18" i="2" s="1"/>
  <c r="Y19" i="2" s="1"/>
  <c r="Y20" i="2" s="1"/>
  <c r="AO19" i="2"/>
  <c r="AO211" i="2" l="1"/>
  <c r="AK212" i="2"/>
  <c r="AM209" i="2"/>
  <c r="AI210" i="2"/>
  <c r="AT210" i="2"/>
  <c r="AU209" i="2"/>
  <c r="AE226" i="2"/>
  <c r="AS226" i="2"/>
  <c r="AG226" i="2"/>
  <c r="AF226" i="2"/>
  <c r="AN211" i="2"/>
  <c r="AJ212" i="2"/>
  <c r="AU19" i="2"/>
  <c r="AN19" i="2"/>
  <c r="AM19" i="2"/>
  <c r="W19" i="2"/>
  <c r="X19" i="2" s="1"/>
  <c r="AY19" i="2"/>
  <c r="AM20" i="2"/>
  <c r="AU20" i="2"/>
  <c r="AZ209" i="2" l="1"/>
  <c r="AY209" i="2"/>
  <c r="AE227" i="2"/>
  <c r="AS227" i="2"/>
  <c r="AG227" i="2"/>
  <c r="AT211" i="2"/>
  <c r="AU210" i="2"/>
  <c r="AM210" i="2"/>
  <c r="AI211" i="2"/>
  <c r="AF227" i="2"/>
  <c r="AN212" i="2"/>
  <c r="AJ213" i="2"/>
  <c r="AO212" i="2"/>
  <c r="AK213" i="2"/>
  <c r="AN20" i="2"/>
  <c r="AO20" i="2"/>
  <c r="AN21" i="2"/>
  <c r="AU21" i="2"/>
  <c r="AY20" i="2"/>
  <c r="W20" i="2"/>
  <c r="X20" i="2" s="1"/>
  <c r="Y21" i="2" s="1"/>
  <c r="W210" i="2" l="1"/>
  <c r="AZ210" i="2"/>
  <c r="AY210" i="2"/>
  <c r="AG228" i="2"/>
  <c r="AF228" i="2"/>
  <c r="AM211" i="2"/>
  <c r="AI212" i="2"/>
  <c r="AE228" i="2"/>
  <c r="AS228" i="2"/>
  <c r="AO213" i="2"/>
  <c r="AK214" i="2"/>
  <c r="AN213" i="2"/>
  <c r="AJ214" i="2"/>
  <c r="AT212" i="2"/>
  <c r="AU211" i="2"/>
  <c r="AO21" i="2"/>
  <c r="AM21" i="2"/>
  <c r="W21" i="2"/>
  <c r="X21" i="2" s="1"/>
  <c r="Y22" i="2" s="1"/>
  <c r="AY21" i="2"/>
  <c r="AU22" i="2"/>
  <c r="W211" i="2" l="1"/>
  <c r="AZ211" i="2"/>
  <c r="AY211" i="2"/>
  <c r="AO214" i="2"/>
  <c r="AK215" i="2"/>
  <c r="AG229" i="2"/>
  <c r="AM212" i="2"/>
  <c r="AI213" i="2"/>
  <c r="AT213" i="2"/>
  <c r="AU212" i="2"/>
  <c r="AF229" i="2"/>
  <c r="AE229" i="2"/>
  <c r="AS229" i="2"/>
  <c r="AN214" i="2"/>
  <c r="AJ215" i="2"/>
  <c r="AN22" i="2"/>
  <c r="AO22" i="2"/>
  <c r="AM22" i="2"/>
  <c r="AY22" i="2"/>
  <c r="W22" i="2"/>
  <c r="X22" i="2" s="1"/>
  <c r="Y23" i="2" s="1"/>
  <c r="AO23" i="2"/>
  <c r="AU23" i="2"/>
  <c r="W212" i="2" l="1"/>
  <c r="AZ212" i="2"/>
  <c r="AY212" i="2"/>
  <c r="AT214" i="2"/>
  <c r="AU213" i="2"/>
  <c r="AM213" i="2"/>
  <c r="AI214" i="2"/>
  <c r="AE230" i="2"/>
  <c r="AS230" i="2"/>
  <c r="AG230" i="2"/>
  <c r="AF230" i="2"/>
  <c r="AN215" i="2"/>
  <c r="AJ216" i="2"/>
  <c r="AO215" i="2"/>
  <c r="AK216" i="2"/>
  <c r="AM23" i="2"/>
  <c r="AN23" i="2"/>
  <c r="W23" i="2"/>
  <c r="X23" i="2" s="1"/>
  <c r="Y24" i="2" s="1"/>
  <c r="Y25" i="2" s="1"/>
  <c r="Y26" i="2" s="1"/>
  <c r="Y27" i="2" s="1"/>
  <c r="Y28" i="2" s="1"/>
  <c r="Y29" i="2" s="1"/>
  <c r="Y30" i="2" s="1"/>
  <c r="Y31" i="2" s="1"/>
  <c r="Y32" i="2" s="1"/>
  <c r="Y33" i="2" s="1"/>
  <c r="Y34" i="2" s="1"/>
  <c r="Y35" i="2" s="1"/>
  <c r="Y36" i="2" s="1"/>
  <c r="Y37" i="2" s="1"/>
  <c r="Y38" i="2" s="1"/>
  <c r="Y39" i="2" s="1"/>
  <c r="Y40" i="2" s="1"/>
  <c r="Y41" i="2" s="1"/>
  <c r="AY23" i="2"/>
  <c r="W213" i="2" l="1"/>
  <c r="AZ213" i="2"/>
  <c r="AY213" i="2"/>
  <c r="AS231" i="2"/>
  <c r="AI231" i="2"/>
  <c r="AJ231" i="2"/>
  <c r="AK231" i="2"/>
  <c r="AM214" i="2"/>
  <c r="AI215" i="2"/>
  <c r="AO216" i="2"/>
  <c r="AK217" i="2"/>
  <c r="AN216" i="2"/>
  <c r="AJ217" i="2"/>
  <c r="AT215" i="2"/>
  <c r="AU214" i="2"/>
  <c r="AT24" i="2"/>
  <c r="AT25" i="2" s="1"/>
  <c r="AT26" i="2" s="1"/>
  <c r="AT27" i="2" s="1"/>
  <c r="AT28" i="2" s="1"/>
  <c r="AT29" i="2" s="1"/>
  <c r="AT30" i="2" s="1"/>
  <c r="AT31" i="2" s="1"/>
  <c r="AT32" i="2" s="1"/>
  <c r="AT33" i="2" s="1"/>
  <c r="AT34" i="2" s="1"/>
  <c r="AT35" i="2" s="1"/>
  <c r="AT36" i="2" s="1"/>
  <c r="AT37" i="2" s="1"/>
  <c r="AT38" i="2" s="1"/>
  <c r="AT39" i="2" s="1"/>
  <c r="AT40" i="2" s="1"/>
  <c r="AT41" i="2" s="1"/>
  <c r="AT42" i="2" s="1"/>
  <c r="AO24" i="2"/>
  <c r="W214" i="2" l="1"/>
  <c r="AZ214" i="2"/>
  <c r="AY214" i="2"/>
  <c r="AN231" i="2"/>
  <c r="AJ232" i="2"/>
  <c r="AO217" i="2"/>
  <c r="AK218" i="2"/>
  <c r="AM215" i="2"/>
  <c r="AI216" i="2"/>
  <c r="AM231" i="2"/>
  <c r="AI232" i="2"/>
  <c r="AO231" i="2"/>
  <c r="AK232" i="2"/>
  <c r="AT216" i="2"/>
  <c r="AU215" i="2"/>
  <c r="AN217" i="2"/>
  <c r="AJ218" i="2"/>
  <c r="AM24" i="2"/>
  <c r="AN24" i="2"/>
  <c r="AU24" i="2"/>
  <c r="AY24" i="2" s="1"/>
  <c r="AN25" i="2"/>
  <c r="AU25" i="2"/>
  <c r="W215" i="2" l="1"/>
  <c r="AZ215" i="2"/>
  <c r="AY215" i="2"/>
  <c r="AT232" i="2"/>
  <c r="AT233" i="2" s="1"/>
  <c r="AM216" i="2"/>
  <c r="AI217" i="2"/>
  <c r="AO232" i="2"/>
  <c r="AK233" i="2"/>
  <c r="AM232" i="2"/>
  <c r="AI233" i="2"/>
  <c r="AN218" i="2"/>
  <c r="AJ219" i="2"/>
  <c r="AT217" i="2"/>
  <c r="AU216" i="2"/>
  <c r="AO218" i="2"/>
  <c r="AK219" i="2"/>
  <c r="AN232" i="2"/>
  <c r="AJ233" i="2"/>
  <c r="AO25" i="2"/>
  <c r="W24" i="2"/>
  <c r="X24" i="2" s="1"/>
  <c r="AM25" i="2"/>
  <c r="AY25" i="2"/>
  <c r="W25" i="2"/>
  <c r="X25" i="2" s="1"/>
  <c r="AM26" i="2"/>
  <c r="AU26" i="2"/>
  <c r="AU232" i="2" l="1"/>
  <c r="AZ232" i="2" s="1"/>
  <c r="W216" i="2"/>
  <c r="AZ216" i="2"/>
  <c r="AY216" i="2"/>
  <c r="AO233" i="2"/>
  <c r="AK234" i="2"/>
  <c r="AO219" i="2"/>
  <c r="AK220" i="2"/>
  <c r="AT218" i="2"/>
  <c r="AU217" i="2"/>
  <c r="AM217" i="2"/>
  <c r="AI218" i="2"/>
  <c r="AM233" i="2"/>
  <c r="AI234" i="2"/>
  <c r="AN219" i="2"/>
  <c r="AJ220" i="2"/>
  <c r="AN233" i="2"/>
  <c r="AJ234" i="2"/>
  <c r="AT234" i="2"/>
  <c r="AU233" i="2"/>
  <c r="AN26" i="2"/>
  <c r="AO26" i="2"/>
  <c r="AY26" i="2"/>
  <c r="W26" i="2"/>
  <c r="X26" i="2" s="1"/>
  <c r="AM27" i="2"/>
  <c r="AU27" i="2"/>
  <c r="AY232" i="2" l="1"/>
  <c r="W233" i="2"/>
  <c r="AZ233" i="2"/>
  <c r="W217" i="2"/>
  <c r="AZ217" i="2"/>
  <c r="AY217" i="2"/>
  <c r="AM234" i="2"/>
  <c r="AI235" i="2"/>
  <c r="AN234" i="2"/>
  <c r="AJ235" i="2"/>
  <c r="AT219" i="2"/>
  <c r="AU218" i="2"/>
  <c r="AN220" i="2"/>
  <c r="AJ221" i="2"/>
  <c r="AO220" i="2"/>
  <c r="AK221" i="2"/>
  <c r="AO234" i="2"/>
  <c r="AK235" i="2"/>
  <c r="AT235" i="2"/>
  <c r="AU234" i="2"/>
  <c r="AM218" i="2"/>
  <c r="AI219" i="2"/>
  <c r="AO27" i="2"/>
  <c r="AN27" i="2"/>
  <c r="AN28" i="2"/>
  <c r="AU28" i="2"/>
  <c r="W27" i="2"/>
  <c r="X27" i="2" s="1"/>
  <c r="AY27" i="2"/>
  <c r="W218" i="2" l="1"/>
  <c r="AZ218" i="2"/>
  <c r="AY218" i="2"/>
  <c r="W234" i="2"/>
  <c r="AZ234" i="2"/>
  <c r="AY234" i="2"/>
  <c r="AM219" i="2"/>
  <c r="AI220" i="2"/>
  <c r="AT220" i="2"/>
  <c r="AU219" i="2"/>
  <c r="AT236" i="2"/>
  <c r="AU235" i="2"/>
  <c r="AO235" i="2"/>
  <c r="AK236" i="2"/>
  <c r="AN235" i="2"/>
  <c r="AJ236" i="2"/>
  <c r="AM235" i="2"/>
  <c r="AI236" i="2"/>
  <c r="AO221" i="2"/>
  <c r="AK222" i="2"/>
  <c r="AN221" i="2"/>
  <c r="AJ222" i="2"/>
  <c r="AO28" i="2"/>
  <c r="AM28" i="2"/>
  <c r="W28" i="2"/>
  <c r="X28" i="2" s="1"/>
  <c r="AY28" i="2"/>
  <c r="AO29" i="2"/>
  <c r="AU29" i="2"/>
  <c r="W235" i="2" l="1"/>
  <c r="AZ235" i="2"/>
  <c r="AY235" i="2"/>
  <c r="W219" i="2"/>
  <c r="AZ219" i="2"/>
  <c r="AY219" i="2"/>
  <c r="AT237" i="2"/>
  <c r="AU237" i="2" s="1"/>
  <c r="AU236" i="2"/>
  <c r="AO222" i="2"/>
  <c r="AK223" i="2"/>
  <c r="AT221" i="2"/>
  <c r="AU220" i="2"/>
  <c r="AM236" i="2"/>
  <c r="AI237" i="2"/>
  <c r="AM237" i="2" s="1"/>
  <c r="AN236" i="2"/>
  <c r="AJ237" i="2"/>
  <c r="AN237" i="2" s="1"/>
  <c r="AN222" i="2"/>
  <c r="AJ223" i="2"/>
  <c r="AO236" i="2"/>
  <c r="AK237" i="2"/>
  <c r="AO237" i="2" s="1"/>
  <c r="AM220" i="2"/>
  <c r="AI221" i="2"/>
  <c r="AM29" i="2"/>
  <c r="AN29" i="2"/>
  <c r="AY29" i="2"/>
  <c r="W29" i="2"/>
  <c r="X29" i="2" s="1"/>
  <c r="AN30" i="2"/>
  <c r="AU30" i="2"/>
  <c r="AZ237" i="2" l="1"/>
  <c r="AY237" i="2"/>
  <c r="W220" i="2"/>
  <c r="AZ220" i="2"/>
  <c r="AY220" i="2"/>
  <c r="W236" i="2"/>
  <c r="AZ236" i="2"/>
  <c r="AY236" i="2"/>
  <c r="AN223" i="2"/>
  <c r="AJ224" i="2"/>
  <c r="AT222" i="2"/>
  <c r="AU221" i="2"/>
  <c r="AO223" i="2"/>
  <c r="AK224" i="2"/>
  <c r="AM221" i="2"/>
  <c r="AI222" i="2"/>
  <c r="W237" i="2"/>
  <c r="AO30" i="2"/>
  <c r="AM30" i="2"/>
  <c r="AY30" i="2"/>
  <c r="W30" i="2"/>
  <c r="X30" i="2" s="1"/>
  <c r="AN31" i="2"/>
  <c r="AU31" i="2"/>
  <c r="W221" i="2" l="1"/>
  <c r="AZ221" i="2"/>
  <c r="AY221" i="2"/>
  <c r="AO224" i="2"/>
  <c r="AK225" i="2"/>
  <c r="AT223" i="2"/>
  <c r="AU222" i="2"/>
  <c r="AN224" i="2"/>
  <c r="AJ225" i="2"/>
  <c r="AM222" i="2"/>
  <c r="AI223" i="2"/>
  <c r="AO31" i="2"/>
  <c r="AM31" i="2"/>
  <c r="W31" i="2"/>
  <c r="X31" i="2" s="1"/>
  <c r="AY31" i="2"/>
  <c r="AN32" i="2"/>
  <c r="AU32" i="2"/>
  <c r="W222" i="2" l="1"/>
  <c r="AZ222" i="2"/>
  <c r="AY222" i="2"/>
  <c r="AN225" i="2"/>
  <c r="AJ226" i="2"/>
  <c r="AT224" i="2"/>
  <c r="AU223" i="2"/>
  <c r="AM223" i="2"/>
  <c r="AI224" i="2"/>
  <c r="AO225" i="2"/>
  <c r="AK226" i="2"/>
  <c r="AO32" i="2"/>
  <c r="AM32" i="2"/>
  <c r="W32" i="2"/>
  <c r="X32" i="2" s="1"/>
  <c r="AY32" i="2"/>
  <c r="AN33" i="2"/>
  <c r="W223" i="2" l="1"/>
  <c r="AZ223" i="2"/>
  <c r="AY223" i="2"/>
  <c r="AM224" i="2"/>
  <c r="AI225" i="2"/>
  <c r="AT225" i="2"/>
  <c r="AU224" i="2"/>
  <c r="AO226" i="2"/>
  <c r="AK227" i="2"/>
  <c r="AN226" i="2"/>
  <c r="AJ227" i="2"/>
  <c r="AO33" i="2"/>
  <c r="AM33" i="2"/>
  <c r="AU33" i="2"/>
  <c r="AY33" i="2" s="1"/>
  <c r="AN34" i="2"/>
  <c r="AU34" i="2"/>
  <c r="W224" i="2" l="1"/>
  <c r="AZ224" i="2"/>
  <c r="AY224" i="2"/>
  <c r="AT226" i="2"/>
  <c r="AU225" i="2"/>
  <c r="AM225" i="2"/>
  <c r="AI226" i="2"/>
  <c r="AO227" i="2"/>
  <c r="AK228" i="2"/>
  <c r="AN227" i="2"/>
  <c r="AJ228" i="2"/>
  <c r="AO34" i="2"/>
  <c r="AM34" i="2"/>
  <c r="W33" i="2"/>
  <c r="X33" i="2" s="1"/>
  <c r="AY34" i="2"/>
  <c r="W34" i="2"/>
  <c r="X34" i="2" s="1"/>
  <c r="AM35" i="2"/>
  <c r="AU35" i="2"/>
  <c r="W225" i="2" l="1"/>
  <c r="AZ225" i="2"/>
  <c r="AY225" i="2"/>
  <c r="AO228" i="2"/>
  <c r="AK229" i="2"/>
  <c r="AM226" i="2"/>
  <c r="AI227" i="2"/>
  <c r="AN228" i="2"/>
  <c r="AJ229" i="2"/>
  <c r="AT227" i="2"/>
  <c r="AU226" i="2"/>
  <c r="AO35" i="2"/>
  <c r="AN35" i="2"/>
  <c r="AO36" i="2"/>
  <c r="AU36" i="2"/>
  <c r="AY35" i="2"/>
  <c r="W35" i="2"/>
  <c r="X35" i="2" s="1"/>
  <c r="W226" i="2" l="1"/>
  <c r="AZ226" i="2"/>
  <c r="AY226" i="2"/>
  <c r="AN229" i="2"/>
  <c r="AJ230" i="2"/>
  <c r="AN230" i="2" s="1"/>
  <c r="AT228" i="2"/>
  <c r="AU227" i="2"/>
  <c r="AM227" i="2"/>
  <c r="AI228" i="2"/>
  <c r="AO229" i="2"/>
  <c r="AK230" i="2"/>
  <c r="AO230" i="2" s="1"/>
  <c r="AN36" i="2"/>
  <c r="AM36" i="2"/>
  <c r="AY36" i="2"/>
  <c r="W36" i="2"/>
  <c r="X36" i="2" s="1"/>
  <c r="AM37" i="2"/>
  <c r="AU37" i="2"/>
  <c r="W227" i="2" l="1"/>
  <c r="AZ227" i="2"/>
  <c r="AY227" i="2"/>
  <c r="AM228" i="2"/>
  <c r="AI229" i="2"/>
  <c r="AT229" i="2"/>
  <c r="AU228" i="2"/>
  <c r="AO37" i="2"/>
  <c r="AN37" i="2"/>
  <c r="AN38" i="2"/>
  <c r="W37" i="2"/>
  <c r="X37" i="2" s="1"/>
  <c r="AY37" i="2"/>
  <c r="W228" i="2" l="1"/>
  <c r="AZ228" i="2"/>
  <c r="AY228" i="2"/>
  <c r="AT230" i="2"/>
  <c r="AU229" i="2"/>
  <c r="AM229" i="2"/>
  <c r="AI230" i="2"/>
  <c r="AM230" i="2" s="1"/>
  <c r="AO38" i="2"/>
  <c r="AM38" i="2"/>
  <c r="AU38" i="2"/>
  <c r="AY38" i="2" s="1"/>
  <c r="AN39" i="2"/>
  <c r="AU39" i="2"/>
  <c r="W229" i="2" l="1"/>
  <c r="AZ229" i="2"/>
  <c r="AY229" i="2"/>
  <c r="AT231" i="2"/>
  <c r="AU231" i="2" s="1"/>
  <c r="AU230" i="2"/>
  <c r="AM39" i="2"/>
  <c r="AO39" i="2"/>
  <c r="W38" i="2"/>
  <c r="X38" i="2" s="1"/>
  <c r="W39" i="2"/>
  <c r="X39" i="2" s="1"/>
  <c r="AY39" i="2"/>
  <c r="AN40" i="2"/>
  <c r="AU40" i="2"/>
  <c r="W230" i="2" l="1"/>
  <c r="AZ230" i="2"/>
  <c r="AY230" i="2"/>
  <c r="AZ231" i="2"/>
  <c r="AY231" i="2"/>
  <c r="W231" i="2"/>
  <c r="W232" i="2"/>
  <c r="AO40" i="2"/>
  <c r="AM40" i="2"/>
  <c r="AO41" i="2"/>
  <c r="AU41" i="2"/>
  <c r="W40" i="2"/>
  <c r="X40" i="2" s="1"/>
  <c r="AY40" i="2"/>
  <c r="AM41" i="2" l="1"/>
  <c r="AN41" i="2"/>
  <c r="W41" i="2"/>
  <c r="X41" i="2" s="1"/>
  <c r="Y42" i="2" s="1"/>
  <c r="AY41" i="2"/>
  <c r="AO42" i="2"/>
  <c r="AM42" i="2" l="1"/>
  <c r="AT43" i="2" s="1"/>
  <c r="AT44" i="2" s="1"/>
  <c r="AT45" i="2" s="1"/>
  <c r="AT46" i="2" s="1"/>
  <c r="AT47" i="2" s="1"/>
  <c r="AN42" i="2"/>
  <c r="AM43" i="2"/>
  <c r="AU42" i="2"/>
  <c r="AU43" i="2" l="1"/>
  <c r="AY43" i="2" s="1"/>
  <c r="AN43" i="2"/>
  <c r="AO43" i="2"/>
  <c r="W42" i="2"/>
  <c r="X42" i="2" s="1"/>
  <c r="Y43" i="2" s="1"/>
  <c r="Y44" i="2" s="1"/>
  <c r="Y45" i="2" s="1"/>
  <c r="AY42" i="2"/>
  <c r="AO44" i="2"/>
  <c r="AU44" i="2"/>
  <c r="W43" i="2" l="1"/>
  <c r="AM44" i="2"/>
  <c r="AN44" i="2"/>
  <c r="X43" i="2"/>
  <c r="W44" i="2"/>
  <c r="X44" i="2" s="1"/>
  <c r="AY44" i="2"/>
  <c r="AN45" i="2"/>
  <c r="AU45" i="2"/>
  <c r="AO45" i="2" l="1"/>
  <c r="AM45" i="2"/>
  <c r="AY45" i="2"/>
  <c r="W45" i="2"/>
  <c r="X45" i="2" s="1"/>
  <c r="Y46" i="2" s="1"/>
  <c r="AN46" i="2"/>
  <c r="AU46" i="2"/>
  <c r="AO46" i="2" l="1"/>
  <c r="AM46" i="2"/>
  <c r="AO47" i="2"/>
  <c r="AU47" i="2"/>
  <c r="AY46" i="2"/>
  <c r="W46" i="2"/>
  <c r="X46" i="2" s="1"/>
  <c r="Y47" i="2" s="1"/>
  <c r="AM47" i="2" l="1"/>
  <c r="AN47" i="2"/>
  <c r="AY47" i="2"/>
  <c r="W47" i="2"/>
  <c r="X47" i="2" s="1"/>
  <c r="Y48" i="2" s="1"/>
  <c r="Y49" i="2" s="1"/>
  <c r="Y50" i="2" s="1"/>
  <c r="Y51" i="2" s="1"/>
  <c r="Y52" i="2" s="1"/>
  <c r="Y53" i="2" s="1"/>
  <c r="Y54" i="2" s="1"/>
  <c r="Y55" i="2" s="1"/>
  <c r="Y56" i="2" s="1"/>
  <c r="Y57" i="2" s="1"/>
  <c r="Y58" i="2" s="1"/>
  <c r="Y59" i="2" s="1"/>
  <c r="Y60" i="2" s="1"/>
  <c r="Y61" i="2" s="1"/>
  <c r="Y62" i="2" s="1"/>
  <c r="Y63" i="2" s="1"/>
  <c r="Y64" i="2" s="1"/>
  <c r="Y65" i="2" s="1"/>
  <c r="Y66" i="2" s="1"/>
  <c r="AT48" i="2" l="1"/>
  <c r="AT49" i="2" s="1"/>
  <c r="AT50" i="2" s="1"/>
  <c r="AT51" i="2" s="1"/>
  <c r="AT52" i="2" s="1"/>
  <c r="AT53" i="2" s="1"/>
  <c r="AT54" i="2" s="1"/>
  <c r="AT55" i="2" s="1"/>
  <c r="AT56" i="2" s="1"/>
  <c r="AT57" i="2" s="1"/>
  <c r="AT58" i="2" s="1"/>
  <c r="AT59" i="2" s="1"/>
  <c r="AT60" i="2" s="1"/>
  <c r="AT61" i="2" s="1"/>
  <c r="AT62" i="2" s="1"/>
  <c r="AT63" i="2" s="1"/>
  <c r="AT64" i="2" s="1"/>
  <c r="AT65" i="2" s="1"/>
  <c r="AT66" i="2" s="1"/>
  <c r="AT67" i="2" s="1"/>
  <c r="AM48" i="2"/>
  <c r="AU48" i="2" l="1"/>
  <c r="AY48" i="2" s="1"/>
  <c r="AN48" i="2"/>
  <c r="AO48" i="2"/>
  <c r="AO49" i="2"/>
  <c r="AU49" i="2"/>
  <c r="W48" i="2" l="1"/>
  <c r="X48" i="2" s="1"/>
  <c r="AN49" i="2"/>
  <c r="AM49" i="2"/>
  <c r="AU50" i="2"/>
  <c r="AY49" i="2"/>
  <c r="W49" i="2"/>
  <c r="X49" i="2" s="1"/>
  <c r="AO50" i="2" l="1"/>
  <c r="AM50" i="2"/>
  <c r="AN50" i="2"/>
  <c r="AY50" i="2"/>
  <c r="W50" i="2"/>
  <c r="X50" i="2" s="1"/>
  <c r="AO51" i="2"/>
  <c r="AU51" i="2"/>
  <c r="AM51" i="2" l="1"/>
  <c r="AN51" i="2"/>
  <c r="AN52" i="2"/>
  <c r="AU52" i="2"/>
  <c r="W51" i="2"/>
  <c r="X51" i="2" s="1"/>
  <c r="AY51" i="2"/>
  <c r="AO52" i="2" l="1"/>
  <c r="AM52" i="2"/>
  <c r="AY52" i="2"/>
  <c r="W52" i="2"/>
  <c r="X52" i="2" s="1"/>
  <c r="AN53" i="2"/>
  <c r="AO53" i="2" l="1"/>
  <c r="AM53" i="2"/>
  <c r="AU54" i="2"/>
  <c r="AU53" i="2"/>
  <c r="AO54" i="2" l="1"/>
  <c r="AM54" i="2"/>
  <c r="AN54" i="2"/>
  <c r="AY54" i="2"/>
  <c r="W54" i="2"/>
  <c r="AY53" i="2"/>
  <c r="W53" i="2"/>
  <c r="X53" i="2" s="1"/>
  <c r="AU55" i="2"/>
  <c r="AM55" i="2" l="1"/>
  <c r="AN55" i="2"/>
  <c r="AO55" i="2"/>
  <c r="X54" i="2"/>
  <c r="AY55" i="2"/>
  <c r="W55" i="2"/>
  <c r="X55" i="2" s="1"/>
  <c r="AM56" i="2"/>
  <c r="AU56" i="2"/>
  <c r="AN56" i="2" l="1"/>
  <c r="AO56" i="2"/>
  <c r="AY56" i="2"/>
  <c r="W56" i="2"/>
  <c r="X56" i="2" s="1"/>
  <c r="AM57" i="2"/>
  <c r="AU57" i="2"/>
  <c r="AN57" i="2" l="1"/>
  <c r="AO57" i="2"/>
  <c r="AO58" i="2"/>
  <c r="AU58" i="2"/>
  <c r="AY57" i="2"/>
  <c r="W57" i="2"/>
  <c r="X57" i="2" s="1"/>
  <c r="AM58" i="2" l="1"/>
  <c r="AN58" i="2"/>
  <c r="AY58" i="2"/>
  <c r="W58" i="2"/>
  <c r="X58" i="2" s="1"/>
  <c r="AO59" i="2"/>
  <c r="AU59" i="2"/>
  <c r="AM59" i="2" l="1"/>
  <c r="AN59" i="2"/>
  <c r="AN60" i="2"/>
  <c r="AU60" i="2"/>
  <c r="AY59" i="2"/>
  <c r="W59" i="2"/>
  <c r="X59" i="2" s="1"/>
  <c r="AO60" i="2" l="1"/>
  <c r="AM60" i="2"/>
  <c r="AY60" i="2"/>
  <c r="W60" i="2"/>
  <c r="X60" i="2" s="1"/>
  <c r="AO61" i="2"/>
  <c r="AU61" i="2"/>
  <c r="AN61" i="2" l="1"/>
  <c r="AM61" i="2"/>
  <c r="W61" i="2"/>
  <c r="X61" i="2" s="1"/>
  <c r="AY61" i="2"/>
  <c r="AM62" i="2"/>
  <c r="AU62" i="2"/>
  <c r="AO62" i="2" l="1"/>
  <c r="AN62" i="2"/>
  <c r="AN63" i="2"/>
  <c r="AU63" i="2"/>
  <c r="W62" i="2"/>
  <c r="X62" i="2" s="1"/>
  <c r="AY62" i="2"/>
  <c r="AO63" i="2" l="1"/>
  <c r="AM63" i="2"/>
  <c r="W63" i="2"/>
  <c r="X63" i="2" s="1"/>
  <c r="AY63" i="2"/>
  <c r="AN64" i="2"/>
  <c r="AU64" i="2"/>
  <c r="AO64" i="2" l="1"/>
  <c r="AM64" i="2"/>
  <c r="AO65" i="2"/>
  <c r="AU65" i="2"/>
  <c r="W64" i="2"/>
  <c r="X64" i="2" s="1"/>
  <c r="AY64" i="2"/>
  <c r="AM65" i="2" l="1"/>
  <c r="AN65" i="2"/>
  <c r="W65" i="2"/>
  <c r="X65" i="2" s="1"/>
  <c r="AY65" i="2"/>
  <c r="AN66" i="2"/>
  <c r="AU66" i="2"/>
  <c r="AO66" i="2" l="1"/>
  <c r="AM66" i="2"/>
  <c r="W66" i="2"/>
  <c r="X66" i="2" s="1"/>
  <c r="Y67" i="2" s="1"/>
  <c r="AY66" i="2"/>
  <c r="AN67" i="2"/>
  <c r="AU67" i="2"/>
  <c r="AO67" i="2" l="1"/>
  <c r="AM67" i="2"/>
  <c r="AM68" i="2"/>
  <c r="W67" i="2"/>
  <c r="X67" i="2" s="1"/>
  <c r="Y68" i="2" s="1"/>
  <c r="Y69" i="2" s="1"/>
  <c r="AY67" i="2"/>
  <c r="AT68" i="2" l="1"/>
  <c r="AT69" i="2" s="1"/>
  <c r="AT70" i="2" s="1"/>
  <c r="AN68" i="2"/>
  <c r="AO68" i="2"/>
  <c r="AO69" i="2"/>
  <c r="AU69" i="2" l="1"/>
  <c r="AU68" i="2"/>
  <c r="AN69" i="2"/>
  <c r="AM69" i="2"/>
  <c r="AM70" i="2"/>
  <c r="AU70" i="2"/>
  <c r="W69" i="2" l="1"/>
  <c r="X69" i="2" s="1"/>
  <c r="Y70" i="2" s="1"/>
  <c r="AY69" i="2"/>
  <c r="W68" i="2"/>
  <c r="X68" i="2" s="1"/>
  <c r="AY68" i="2"/>
  <c r="AN70" i="2"/>
  <c r="AO70" i="2"/>
  <c r="AT71" i="2" s="1"/>
  <c r="AT72" i="2" s="1"/>
  <c r="AT73" i="2" s="1"/>
  <c r="AT74" i="2" s="1"/>
  <c r="AT75" i="2" s="1"/>
  <c r="AT76" i="2" s="1"/>
  <c r="AT77" i="2" s="1"/>
  <c r="AT78" i="2" s="1"/>
  <c r="AT79" i="2" s="1"/>
  <c r="AT80" i="2" s="1"/>
  <c r="AT81" i="2" s="1"/>
  <c r="AT82" i="2" s="1"/>
  <c r="AT83" i="2" s="1"/>
  <c r="AT84" i="2" s="1"/>
  <c r="AT85" i="2" s="1"/>
  <c r="AT86" i="2" s="1"/>
  <c r="AT87" i="2" s="1"/>
  <c r="AT88" i="2" s="1"/>
  <c r="AT89" i="2" s="1"/>
  <c r="AY70" i="2"/>
  <c r="W70" i="2"/>
  <c r="X70" i="2" s="1"/>
  <c r="Y71" i="2" l="1"/>
  <c r="AO71" i="2"/>
  <c r="AU71" i="2"/>
  <c r="AM71" i="2" l="1"/>
  <c r="AN71" i="2"/>
  <c r="W71" i="2"/>
  <c r="X71" i="2" s="1"/>
  <c r="Y72" i="2" s="1"/>
  <c r="Y73" i="2" s="1"/>
  <c r="Y74" i="2" s="1"/>
  <c r="Y75" i="2" s="1"/>
  <c r="Y76" i="2" s="1"/>
  <c r="Y77" i="2" s="1"/>
  <c r="Y78" i="2" s="1"/>
  <c r="Y79" i="2" s="1"/>
  <c r="Y80" i="2" s="1"/>
  <c r="Y81" i="2" s="1"/>
  <c r="Y82" i="2" s="1"/>
  <c r="Y83" i="2" s="1"/>
  <c r="Y84" i="2" s="1"/>
  <c r="Y85" i="2" s="1"/>
  <c r="Y86" i="2" s="1"/>
  <c r="Y87" i="2" s="1"/>
  <c r="Y88" i="2" s="1"/>
  <c r="AY71" i="2"/>
  <c r="AN72" i="2"/>
  <c r="AU72" i="2"/>
  <c r="AO72" i="2" l="1"/>
  <c r="AM72" i="2"/>
  <c r="AY72" i="2"/>
  <c r="W72" i="2"/>
  <c r="X72" i="2" s="1"/>
  <c r="AM73" i="2"/>
  <c r="AU73" i="2"/>
  <c r="AN73" i="2" l="1"/>
  <c r="AO73" i="2"/>
  <c r="AY73" i="2"/>
  <c r="W73" i="2"/>
  <c r="X73" i="2" s="1"/>
  <c r="AN74" i="2"/>
  <c r="AU74" i="2"/>
  <c r="AM74" i="2" l="1"/>
  <c r="AO74" i="2"/>
  <c r="AY74" i="2"/>
  <c r="W74" i="2"/>
  <c r="X74" i="2" s="1"/>
  <c r="AU75" i="2"/>
  <c r="AM75" i="2" l="1"/>
  <c r="AN75" i="2"/>
  <c r="AO75" i="2"/>
  <c r="AY75" i="2"/>
  <c r="W75" i="2"/>
  <c r="X75" i="2" s="1"/>
  <c r="AO76" i="2"/>
  <c r="AU76" i="2"/>
  <c r="AM76" i="2" l="1"/>
  <c r="AN76" i="2"/>
  <c r="W76" i="2"/>
  <c r="X76" i="2" s="1"/>
  <c r="AY76" i="2"/>
  <c r="AM77" i="2"/>
  <c r="AU77" i="2"/>
  <c r="AN77" i="2" l="1"/>
  <c r="AO77" i="2"/>
  <c r="W77" i="2"/>
  <c r="X77" i="2" s="1"/>
  <c r="AY77" i="2"/>
  <c r="AO78" i="2"/>
  <c r="AU78" i="2"/>
  <c r="AM78" i="2" l="1"/>
  <c r="AN78" i="2"/>
  <c r="AY78" i="2"/>
  <c r="W78" i="2"/>
  <c r="X78" i="2" s="1"/>
  <c r="AO79" i="2"/>
  <c r="AU79" i="2"/>
  <c r="AN79" i="2" l="1"/>
  <c r="AM79" i="2"/>
  <c r="W79" i="2"/>
  <c r="X79" i="2" s="1"/>
  <c r="AY79" i="2"/>
  <c r="AO80" i="2"/>
  <c r="AU80" i="2"/>
  <c r="AM80" i="2" l="1"/>
  <c r="AN80" i="2"/>
  <c r="AY80" i="2"/>
  <c r="W80" i="2"/>
  <c r="X80" i="2" s="1"/>
  <c r="AM81" i="2"/>
  <c r="AU81" i="2"/>
  <c r="AN81" i="2" l="1"/>
  <c r="AO81" i="2"/>
  <c r="AN82" i="2"/>
  <c r="AU82" i="2"/>
  <c r="W81" i="2"/>
  <c r="X81" i="2" s="1"/>
  <c r="AY81" i="2"/>
  <c r="AO82" i="2" l="1"/>
  <c r="AM82" i="2"/>
  <c r="W82" i="2"/>
  <c r="X82" i="2" s="1"/>
  <c r="AY82" i="2"/>
  <c r="AN83" i="2"/>
  <c r="AU83" i="2"/>
  <c r="AM83" i="2" l="1"/>
  <c r="AO83" i="2"/>
  <c r="W83" i="2"/>
  <c r="X83" i="2" s="1"/>
  <c r="AY83" i="2"/>
  <c r="AM84" i="2"/>
  <c r="AO84" i="2" l="1"/>
  <c r="AN84" i="2"/>
  <c r="AU84" i="2"/>
  <c r="AY84" i="2" s="1"/>
  <c r="AN85" i="2"/>
  <c r="AO85" i="2" l="1"/>
  <c r="AM85" i="2"/>
  <c r="W84" i="2"/>
  <c r="X84" i="2" s="1"/>
  <c r="AU86" i="2"/>
  <c r="AU85" i="2"/>
  <c r="AO86" i="2" l="1"/>
  <c r="AN86" i="2"/>
  <c r="AM86" i="2"/>
  <c r="W86" i="2"/>
  <c r="AY86" i="2"/>
  <c r="W85" i="2"/>
  <c r="X85" i="2" s="1"/>
  <c r="AY85" i="2"/>
  <c r="AN87" i="2"/>
  <c r="AU87" i="2"/>
  <c r="X86" i="2" l="1"/>
  <c r="AO87" i="2"/>
  <c r="AM87" i="2"/>
  <c r="AY87" i="2"/>
  <c r="W87" i="2"/>
  <c r="X87" i="2" s="1"/>
  <c r="AO88" i="2"/>
  <c r="AU88" i="2"/>
  <c r="AM88" i="2" l="1"/>
  <c r="AN88" i="2"/>
  <c r="W88" i="2"/>
  <c r="X88" i="2" s="1"/>
  <c r="Y89" i="2" s="1"/>
  <c r="AY88" i="2"/>
  <c r="AO89" i="2"/>
  <c r="AU89" i="2"/>
  <c r="AM89" i="2" l="1"/>
  <c r="AN89" i="2"/>
  <c r="AO90" i="2"/>
  <c r="AY89" i="2"/>
  <c r="W89" i="2"/>
  <c r="X89" i="2" s="1"/>
  <c r="Y90" i="2" s="1"/>
  <c r="Y91" i="2" s="1"/>
  <c r="Y92" i="2" s="1"/>
  <c r="AT90" i="2" l="1"/>
  <c r="AM90" i="2"/>
  <c r="AN90" i="2"/>
  <c r="AO91" i="2"/>
  <c r="AT91" i="2" l="1"/>
  <c r="AU90" i="2"/>
  <c r="AM91" i="2"/>
  <c r="AN91" i="2"/>
  <c r="AM92" i="2"/>
  <c r="AY90" i="2" l="1"/>
  <c r="W90" i="2"/>
  <c r="X90" i="2" s="1"/>
  <c r="AT92" i="2"/>
  <c r="AU91" i="2"/>
  <c r="AN92" i="2"/>
  <c r="AO92" i="2"/>
  <c r="AO93" i="2"/>
  <c r="AY91" i="2" l="1"/>
  <c r="W91" i="2"/>
  <c r="X91" i="2" s="1"/>
  <c r="AT93" i="2"/>
  <c r="AU93" i="2" s="1"/>
  <c r="AU92" i="2"/>
  <c r="AM93" i="2"/>
  <c r="AN93" i="2"/>
  <c r="AY93" i="2"/>
  <c r="W93" i="2"/>
  <c r="X93" i="2" s="1"/>
  <c r="AY92" i="2" l="1"/>
  <c r="W92" i="2"/>
  <c r="X92" i="2" s="1"/>
  <c r="Y93" i="2" s="1"/>
  <c r="Y94" i="2" s="1"/>
  <c r="Y95" i="2" s="1"/>
  <c r="AT94" i="2"/>
  <c r="AT95" i="2" s="1"/>
  <c r="AT96" i="2" s="1"/>
  <c r="AT97" i="2" s="1"/>
  <c r="AT98" i="2" s="1"/>
  <c r="AT99" i="2" s="1"/>
  <c r="AT100" i="2" s="1"/>
  <c r="AT101" i="2" s="1"/>
  <c r="AT102" i="2" s="1"/>
  <c r="AT103" i="2" s="1"/>
  <c r="AT104" i="2" s="1"/>
  <c r="AT105" i="2" s="1"/>
  <c r="AT106" i="2" s="1"/>
  <c r="AT107" i="2" s="1"/>
  <c r="AT108" i="2" s="1"/>
  <c r="AT109" i="2" s="1"/>
  <c r="AT110" i="2" s="1"/>
  <c r="AT111" i="2" s="1"/>
  <c r="AT112" i="2" s="1"/>
  <c r="AM94" i="2"/>
  <c r="AO94" i="2" l="1"/>
  <c r="AN94" i="2"/>
  <c r="AU94" i="2"/>
  <c r="AY94" i="2" s="1"/>
  <c r="AM95" i="2"/>
  <c r="AU95" i="2"/>
  <c r="AN95" i="2" l="1"/>
  <c r="AO95" i="2"/>
  <c r="AO96" i="2"/>
  <c r="W94" i="2"/>
  <c r="X94" i="2" s="1"/>
  <c r="AM96" i="2"/>
  <c r="AU96" i="2"/>
  <c r="W95" i="2"/>
  <c r="AY95" i="2"/>
  <c r="X95" i="2" l="1"/>
  <c r="Y96" i="2" s="1"/>
  <c r="AN96" i="2"/>
  <c r="AY96" i="2"/>
  <c r="W96" i="2"/>
  <c r="X96" i="2" s="1"/>
  <c r="AM97" i="2"/>
  <c r="AU97" i="2"/>
  <c r="Y97" i="2" l="1"/>
  <c r="Y98" i="2" s="1"/>
  <c r="Y99" i="2" s="1"/>
  <c r="Y100" i="2" s="1"/>
  <c r="Y101" i="2" s="1"/>
  <c r="Y102" i="2" s="1"/>
  <c r="Y103" i="2" s="1"/>
  <c r="Y104" i="2" s="1"/>
  <c r="Y105" i="2" s="1"/>
  <c r="Y106" i="2" s="1"/>
  <c r="Y107" i="2" s="1"/>
  <c r="Y108" i="2" s="1"/>
  <c r="Y109" i="2" s="1"/>
  <c r="Y110" i="2" s="1"/>
  <c r="Y111" i="2" s="1"/>
  <c r="AN97" i="2"/>
  <c r="AO97" i="2"/>
  <c r="AY97" i="2"/>
  <c r="W97" i="2"/>
  <c r="X97" i="2" s="1"/>
  <c r="AO98" i="2"/>
  <c r="AU98" i="2"/>
  <c r="AM98" i="2" l="1"/>
  <c r="AN98" i="2"/>
  <c r="AY98" i="2"/>
  <c r="W98" i="2"/>
  <c r="X98" i="2" s="1"/>
  <c r="AN99" i="2"/>
  <c r="AU99" i="2"/>
  <c r="AM99" i="2" l="1"/>
  <c r="AO99" i="2"/>
  <c r="AY99" i="2"/>
  <c r="W99" i="2"/>
  <c r="X99" i="2" s="1"/>
  <c r="AO100" i="2"/>
  <c r="AU100" i="2"/>
  <c r="AN100" i="2" l="1"/>
  <c r="AM100" i="2"/>
  <c r="AY100" i="2"/>
  <c r="W100" i="2"/>
  <c r="X100" i="2" s="1"/>
  <c r="AM101" i="2"/>
  <c r="AU101" i="2"/>
  <c r="AO101" i="2" l="1"/>
  <c r="AN101" i="2"/>
  <c r="AU102" i="2"/>
  <c r="AY101" i="2"/>
  <c r="W101" i="2"/>
  <c r="X101" i="2" s="1"/>
  <c r="AN102" i="2" l="1"/>
  <c r="AM102" i="2"/>
  <c r="AO102" i="2"/>
  <c r="AY102" i="2"/>
  <c r="W102" i="2"/>
  <c r="X102" i="2" s="1"/>
  <c r="AU103" i="2"/>
  <c r="AN103" i="2" l="1"/>
  <c r="AO103" i="2"/>
  <c r="AM103" i="2"/>
  <c r="W103" i="2"/>
  <c r="X103" i="2" s="1"/>
  <c r="AY103" i="2"/>
  <c r="AN104" i="2"/>
  <c r="AM104" i="2" l="1"/>
  <c r="AO104" i="2"/>
  <c r="AU104" i="2"/>
  <c r="AM105" i="2"/>
  <c r="AU105" i="2"/>
  <c r="AO105" i="2" l="1"/>
  <c r="AN105" i="2"/>
  <c r="W105" i="2"/>
  <c r="AY105" i="2"/>
  <c r="AN106" i="2"/>
  <c r="AU106" i="2"/>
  <c r="W104" i="2"/>
  <c r="X104" i="2" s="1"/>
  <c r="AY104" i="2"/>
  <c r="AO106" i="2" l="1"/>
  <c r="AM106" i="2"/>
  <c r="W106" i="2"/>
  <c r="X106" i="2" s="1"/>
  <c r="AY106" i="2"/>
  <c r="AM107" i="2"/>
  <c r="AU107" i="2"/>
  <c r="X105" i="2"/>
  <c r="AO107" i="2" l="1"/>
  <c r="AN107" i="2"/>
  <c r="AY107" i="2"/>
  <c r="W107" i="2"/>
  <c r="X107" i="2" s="1"/>
  <c r="AM108" i="2"/>
  <c r="AU108" i="2"/>
  <c r="AO108" i="2" l="1"/>
  <c r="AN108" i="2"/>
  <c r="AO109" i="2"/>
  <c r="AU109" i="2"/>
  <c r="W108" i="2"/>
  <c r="X108" i="2" s="1"/>
  <c r="AY108" i="2"/>
  <c r="AM109" i="2" l="1"/>
  <c r="AN109" i="2"/>
  <c r="AY109" i="2"/>
  <c r="W109" i="2"/>
  <c r="X109" i="2" s="1"/>
  <c r="AM110" i="2"/>
  <c r="AU110" i="2"/>
  <c r="AO110" i="2" l="1"/>
  <c r="AN110" i="2"/>
  <c r="AO111" i="2"/>
  <c r="W110" i="2"/>
  <c r="X110" i="2" s="1"/>
  <c r="AY110" i="2"/>
  <c r="AM111" i="2" l="1"/>
  <c r="AN111" i="2"/>
  <c r="AU111" i="2"/>
  <c r="W111" i="2" s="1"/>
  <c r="X111" i="2" s="1"/>
  <c r="Y112" i="2" s="1"/>
  <c r="AN112" i="2"/>
  <c r="AU112" i="2"/>
  <c r="AM112" i="2" l="1"/>
  <c r="AO112" i="2"/>
  <c r="AY111" i="2"/>
  <c r="W112" i="2"/>
  <c r="X112" i="2" s="1"/>
  <c r="Y113" i="2" s="1"/>
  <c r="Y114" i="2" s="1"/>
  <c r="Y115" i="2" s="1"/>
  <c r="Y116" i="2" s="1"/>
  <c r="AY112" i="2"/>
  <c r="AO113" i="2"/>
  <c r="AT113" i="2" l="1"/>
  <c r="AN113" i="2"/>
  <c r="AM113" i="2"/>
  <c r="AM114" i="2"/>
  <c r="AT114" i="2" l="1"/>
  <c r="AU113" i="2"/>
  <c r="AN114" i="2"/>
  <c r="AO114" i="2"/>
  <c r="AO115" i="2"/>
  <c r="W113" i="2" l="1"/>
  <c r="X113" i="2" s="1"/>
  <c r="AY113" i="2"/>
  <c r="AT115" i="2"/>
  <c r="AU114" i="2"/>
  <c r="AM115" i="2"/>
  <c r="AN115" i="2"/>
  <c r="AN116" i="2"/>
  <c r="W114" i="2" l="1"/>
  <c r="X114" i="2" s="1"/>
  <c r="AY114" i="2"/>
  <c r="AT116" i="2"/>
  <c r="AU115" i="2"/>
  <c r="AO116" i="2"/>
  <c r="AM116" i="2"/>
  <c r="AN117" i="2"/>
  <c r="AY115" i="2" l="1"/>
  <c r="W115" i="2"/>
  <c r="X115" i="2" s="1"/>
  <c r="AT117" i="2"/>
  <c r="AU117" i="2" s="1"/>
  <c r="AU116" i="2"/>
  <c r="AO117" i="2"/>
  <c r="AM117" i="2"/>
  <c r="AY117" i="2"/>
  <c r="AY116" i="2" l="1"/>
  <c r="W116" i="2"/>
  <c r="X116" i="2" s="1"/>
  <c r="Y117" i="2" s="1"/>
  <c r="W117" i="2"/>
  <c r="X117" i="2" s="1"/>
  <c r="AO118" i="2"/>
  <c r="AT118" i="2"/>
  <c r="AT119" i="2" s="1"/>
  <c r="AT120" i="2" s="1"/>
  <c r="AT121" i="2" s="1"/>
  <c r="AT122" i="2" s="1"/>
  <c r="AT123" i="2" s="1"/>
  <c r="AT124" i="2" s="1"/>
  <c r="AT125" i="2" s="1"/>
  <c r="AT126" i="2" s="1"/>
  <c r="AT127" i="2" s="1"/>
  <c r="AT128" i="2" s="1"/>
  <c r="AT129" i="2" s="1"/>
  <c r="AT130" i="2" s="1"/>
  <c r="AT131" i="2" s="1"/>
  <c r="AT132" i="2" s="1"/>
  <c r="AT133" i="2" s="1"/>
  <c r="AT134" i="2" s="1"/>
  <c r="AT135" i="2" s="1"/>
  <c r="AT136" i="2" s="1"/>
  <c r="Y118" i="2" l="1"/>
  <c r="Y119" i="2" s="1"/>
  <c r="Y120" i="2" s="1"/>
  <c r="AM118" i="2"/>
  <c r="AN118" i="2"/>
  <c r="AU118" i="2"/>
  <c r="AM119" i="2"/>
  <c r="AU119" i="2"/>
  <c r="AN119" i="2" l="1"/>
  <c r="AO119" i="2"/>
  <c r="AY119" i="2"/>
  <c r="W119" i="2"/>
  <c r="AN120" i="2"/>
  <c r="AY118" i="2"/>
  <c r="W118" i="2"/>
  <c r="X118" i="2" s="1"/>
  <c r="AM120" i="2" l="1"/>
  <c r="AO120" i="2"/>
  <c r="X119" i="2"/>
  <c r="AU120" i="2"/>
  <c r="AN121" i="2"/>
  <c r="AU121" i="2"/>
  <c r="AO121" i="2" l="1"/>
  <c r="AM121" i="2"/>
  <c r="W121" i="2"/>
  <c r="AY121" i="2"/>
  <c r="AN122" i="2"/>
  <c r="AU122" i="2"/>
  <c r="W120" i="2"/>
  <c r="X120" i="2" s="1"/>
  <c r="Y121" i="2" s="1"/>
  <c r="AY120" i="2"/>
  <c r="AM122" i="2" l="1"/>
  <c r="AO122" i="2"/>
  <c r="X121" i="2"/>
  <c r="AY122" i="2"/>
  <c r="W122" i="2"/>
  <c r="X122" i="2" s="1"/>
  <c r="AN123" i="2"/>
  <c r="AU123" i="2"/>
  <c r="Y122" i="2"/>
  <c r="Y123" i="2" s="1"/>
  <c r="Y124" i="2" s="1"/>
  <c r="Y125" i="2" s="1"/>
  <c r="Y126" i="2" s="1"/>
  <c r="Y127" i="2" s="1"/>
  <c r="Y128" i="2" s="1"/>
  <c r="Y129" i="2" s="1"/>
  <c r="Y130" i="2" s="1"/>
  <c r="Y131" i="2" s="1"/>
  <c r="Y132" i="2" s="1"/>
  <c r="Y133" i="2" s="1"/>
  <c r="Y134" i="2" s="1"/>
  <c r="Y135" i="2" s="1"/>
  <c r="AO123" i="2" l="1"/>
  <c r="AM123" i="2"/>
  <c r="AO124" i="2"/>
  <c r="AU124" i="2"/>
  <c r="W123" i="2"/>
  <c r="X123" i="2" s="1"/>
  <c r="AY123" i="2"/>
  <c r="AM124" i="2" l="1"/>
  <c r="AN124" i="2"/>
  <c r="W124" i="2"/>
  <c r="X124" i="2" s="1"/>
  <c r="AY124" i="2"/>
  <c r="AM125" i="2"/>
  <c r="AN125" i="2" l="1"/>
  <c r="AO125" i="2"/>
  <c r="AU125" i="2"/>
  <c r="AY125" i="2" s="1"/>
  <c r="AO126" i="2"/>
  <c r="AU126" i="2"/>
  <c r="AM126" i="2" l="1"/>
  <c r="AN126" i="2"/>
  <c r="W125" i="2"/>
  <c r="X125" i="2" s="1"/>
  <c r="W126" i="2"/>
  <c r="AY126" i="2"/>
  <c r="AN127" i="2"/>
  <c r="AU127" i="2"/>
  <c r="X126" i="2" l="1"/>
  <c r="AM127" i="2"/>
  <c r="AO127" i="2"/>
  <c r="AO128" i="2"/>
  <c r="AU128" i="2"/>
  <c r="W127" i="2"/>
  <c r="X127" i="2" s="1"/>
  <c r="AY127" i="2"/>
  <c r="AM128" i="2" l="1"/>
  <c r="AN128" i="2"/>
  <c r="AY128" i="2"/>
  <c r="W128" i="2"/>
  <c r="X128" i="2" s="1"/>
  <c r="AM129" i="2"/>
  <c r="AU129" i="2"/>
  <c r="AN129" i="2" l="1"/>
  <c r="AO129" i="2"/>
  <c r="AM130" i="2"/>
  <c r="AU130" i="2"/>
  <c r="W129" i="2"/>
  <c r="X129" i="2" s="1"/>
  <c r="AY129" i="2"/>
  <c r="AN130" i="2" l="1"/>
  <c r="AO130" i="2"/>
  <c r="W130" i="2"/>
  <c r="X130" i="2" s="1"/>
  <c r="AY130" i="2"/>
  <c r="AM131" i="2"/>
  <c r="AU131" i="2"/>
  <c r="AN131" i="2" l="1"/>
  <c r="AO131" i="2"/>
  <c r="AY131" i="2"/>
  <c r="W131" i="2"/>
  <c r="X131" i="2" s="1"/>
  <c r="AO132" i="2"/>
  <c r="AU132" i="2"/>
  <c r="AM132" i="2" l="1"/>
  <c r="AN132" i="2"/>
  <c r="W132" i="2"/>
  <c r="X132" i="2" s="1"/>
  <c r="AY132" i="2"/>
  <c r="AU133" i="2"/>
  <c r="AO133" i="2" l="1"/>
  <c r="AM133" i="2"/>
  <c r="AN133" i="2"/>
  <c r="W133" i="2"/>
  <c r="X133" i="2" s="1"/>
  <c r="AY133" i="2"/>
  <c r="AO134" i="2"/>
  <c r="AM134" i="2" l="1"/>
  <c r="AN134" i="2"/>
  <c r="AU134" i="2"/>
  <c r="AY134" i="2" s="1"/>
  <c r="AO135" i="2"/>
  <c r="AU135" i="2"/>
  <c r="AN135" i="2" l="1"/>
  <c r="AM135" i="2"/>
  <c r="W134" i="2"/>
  <c r="X134" i="2" s="1"/>
  <c r="W135" i="2"/>
  <c r="X135" i="2" s="1"/>
  <c r="Y136" i="2" s="1"/>
  <c r="AY135" i="2"/>
  <c r="AU136" i="2"/>
  <c r="AO136" i="2" l="1"/>
  <c r="AN136" i="2"/>
  <c r="AM136" i="2"/>
  <c r="W136" i="2"/>
  <c r="X136" i="2" s="1"/>
  <c r="Y137" i="2" s="1"/>
  <c r="Y138" i="2" s="1"/>
  <c r="Y139" i="2" s="1"/>
  <c r="Y140" i="2" s="1"/>
  <c r="AY136" i="2"/>
  <c r="AM137" i="2"/>
  <c r="AT137" i="2" l="1"/>
  <c r="AT138" i="2" s="1"/>
  <c r="AT139" i="2" s="1"/>
  <c r="AT140" i="2" s="1"/>
  <c r="AT141" i="2" s="1"/>
  <c r="AN137" i="2"/>
  <c r="AO137" i="2"/>
  <c r="AO138" i="2"/>
  <c r="AU138" i="2" l="1"/>
  <c r="AY138" i="2" s="1"/>
  <c r="AU137" i="2"/>
  <c r="AM138" i="2"/>
  <c r="AN138" i="2"/>
  <c r="AO139" i="2"/>
  <c r="W138" i="2" l="1"/>
  <c r="AY137" i="2"/>
  <c r="W137" i="2"/>
  <c r="X137" i="2" s="1"/>
  <c r="AM139" i="2"/>
  <c r="AN139" i="2"/>
  <c r="AU139" i="2"/>
  <c r="AM140" i="2"/>
  <c r="AU140" i="2"/>
  <c r="X138" i="2" l="1"/>
  <c r="AN140" i="2"/>
  <c r="AO140" i="2"/>
  <c r="W140" i="2"/>
  <c r="AY140" i="2"/>
  <c r="AU141" i="2"/>
  <c r="AY139" i="2"/>
  <c r="W139" i="2"/>
  <c r="X139" i="2" s="1"/>
  <c r="AN141" i="2" l="1"/>
  <c r="AO141" i="2"/>
  <c r="AM141" i="2"/>
  <c r="X140" i="2"/>
  <c r="Y141" i="2" s="1"/>
  <c r="W141" i="2"/>
  <c r="X141" i="2" s="1"/>
  <c r="AY141" i="2"/>
  <c r="Y142" i="2" l="1"/>
  <c r="Y143" i="2" s="1"/>
  <c r="Y144" i="2" s="1"/>
  <c r="Y145" i="2" s="1"/>
  <c r="AT142" i="2"/>
  <c r="AT143" i="2" s="1"/>
  <c r="AT144" i="2" s="1"/>
  <c r="AT145" i="2" s="1"/>
  <c r="AT146" i="2" s="1"/>
  <c r="AT147" i="2" s="1"/>
  <c r="AT148" i="2" s="1"/>
  <c r="AT149" i="2" s="1"/>
  <c r="AT150" i="2" s="1"/>
  <c r="AT151" i="2" s="1"/>
  <c r="AT152" i="2" s="1"/>
  <c r="AT153" i="2" s="1"/>
  <c r="AT154" i="2" s="1"/>
  <c r="AT155" i="2" s="1"/>
  <c r="AT156" i="2" s="1"/>
  <c r="AT157" i="2" s="1"/>
  <c r="AT158" i="2" s="1"/>
  <c r="AT159" i="2" s="1"/>
  <c r="AT160" i="2" s="1"/>
  <c r="AT161" i="2" s="1"/>
  <c r="AO142" i="2"/>
  <c r="AU142" i="2" l="1"/>
  <c r="W142" i="2" s="1"/>
  <c r="X142" i="2" s="1"/>
  <c r="AM142" i="2"/>
  <c r="AN142" i="2"/>
  <c r="AY142" i="2"/>
  <c r="AM143" i="2"/>
  <c r="AU143" i="2"/>
  <c r="AN143" i="2" l="1"/>
  <c r="AO143" i="2"/>
  <c r="W143" i="2"/>
  <c r="X143" i="2" s="1"/>
  <c r="AY143" i="2"/>
  <c r="AM144" i="2"/>
  <c r="AU144" i="2"/>
  <c r="AN144" i="2" l="1"/>
  <c r="AO144" i="2"/>
  <c r="W144" i="2"/>
  <c r="X144" i="2" s="1"/>
  <c r="AY144" i="2"/>
  <c r="AO145" i="2"/>
  <c r="AM145" i="2" l="1"/>
  <c r="AN145" i="2"/>
  <c r="AU145" i="2"/>
  <c r="AN146" i="2"/>
  <c r="AU146" i="2"/>
  <c r="AM146" i="2" l="1"/>
  <c r="AO146" i="2"/>
  <c r="W146" i="2"/>
  <c r="AY146" i="2"/>
  <c r="AM147" i="2"/>
  <c r="AU147" i="2"/>
  <c r="AY145" i="2"/>
  <c r="W145" i="2"/>
  <c r="X145" i="2" s="1"/>
  <c r="Y146" i="2" s="1"/>
  <c r="AN147" i="2" l="1"/>
  <c r="AO147" i="2"/>
  <c r="X146" i="2"/>
  <c r="AY147" i="2"/>
  <c r="W147" i="2"/>
  <c r="X147" i="2" s="1"/>
  <c r="AM148" i="2"/>
  <c r="AU148" i="2"/>
  <c r="Y147" i="2"/>
  <c r="Y148" i="2" s="1"/>
  <c r="Y149" i="2" s="1"/>
  <c r="Y150" i="2" s="1"/>
  <c r="Y151" i="2" s="1"/>
  <c r="Y152" i="2" s="1"/>
  <c r="Y153" i="2" s="1"/>
  <c r="Y154" i="2" s="1"/>
  <c r="Y155" i="2" s="1"/>
  <c r="Y156" i="2" s="1"/>
  <c r="Y157" i="2" s="1"/>
  <c r="Y158" i="2" s="1"/>
  <c r="Y159" i="2" s="1"/>
  <c r="Y160" i="2" s="1"/>
  <c r="AN148" i="2" l="1"/>
  <c r="AO148" i="2"/>
  <c r="AY148" i="2"/>
  <c r="W148" i="2"/>
  <c r="AM149" i="2"/>
  <c r="AU149" i="2"/>
  <c r="X148" i="2" l="1"/>
  <c r="AO149" i="2"/>
  <c r="AN149" i="2"/>
  <c r="AM150" i="2"/>
  <c r="AU150" i="2"/>
  <c r="AY149" i="2"/>
  <c r="W149" i="2"/>
  <c r="X149" i="2" l="1"/>
  <c r="AO150" i="2"/>
  <c r="AN150" i="2"/>
  <c r="AY150" i="2"/>
  <c r="W150" i="2"/>
  <c r="AM151" i="2"/>
  <c r="AU151" i="2"/>
  <c r="X150" i="2" l="1"/>
  <c r="AN151" i="2"/>
  <c r="AO151" i="2"/>
  <c r="AN152" i="2"/>
  <c r="AU152" i="2"/>
  <c r="W151" i="2"/>
  <c r="AY151" i="2"/>
  <c r="X151" i="2" l="1"/>
  <c r="AM152" i="2"/>
  <c r="AO152" i="2"/>
  <c r="AY152" i="2"/>
  <c r="W152" i="2"/>
  <c r="AO153" i="2"/>
  <c r="AU153" i="2"/>
  <c r="X152" i="2" l="1"/>
  <c r="AM153" i="2"/>
  <c r="AN153" i="2"/>
  <c r="AN154" i="2"/>
  <c r="AU154" i="2"/>
  <c r="W153" i="2"/>
  <c r="AY153" i="2"/>
  <c r="X153" i="2" l="1"/>
  <c r="AM154" i="2"/>
  <c r="AO154" i="2"/>
  <c r="AY154" i="2"/>
  <c r="W154" i="2"/>
  <c r="AN155" i="2"/>
  <c r="AU155" i="2"/>
  <c r="X154" i="2" l="1"/>
  <c r="AM155" i="2"/>
  <c r="AO155" i="2"/>
  <c r="AY155" i="2"/>
  <c r="W155" i="2"/>
  <c r="AN156" i="2"/>
  <c r="AU156" i="2"/>
  <c r="X155" i="2" l="1"/>
  <c r="AO156" i="2"/>
  <c r="AM156" i="2"/>
  <c r="W156" i="2"/>
  <c r="AY156" i="2"/>
  <c r="AM157" i="2"/>
  <c r="AU157" i="2"/>
  <c r="X156" i="2" l="1"/>
  <c r="AO157" i="2"/>
  <c r="AN157" i="2"/>
  <c r="W157" i="2"/>
  <c r="AY157" i="2"/>
  <c r="AM158" i="2"/>
  <c r="AU158" i="2"/>
  <c r="X157" i="2" l="1"/>
  <c r="AN158" i="2"/>
  <c r="AO158" i="2"/>
  <c r="W158" i="2"/>
  <c r="AY158" i="2"/>
  <c r="AN159" i="2"/>
  <c r="X158" i="2" l="1"/>
  <c r="AO159" i="2"/>
  <c r="AM159" i="2"/>
  <c r="AU159" i="2"/>
  <c r="AM160" i="2"/>
  <c r="AU160" i="2"/>
  <c r="AN160" i="2" l="1"/>
  <c r="AO160" i="2"/>
  <c r="W160" i="2"/>
  <c r="AY160" i="2"/>
  <c r="AO161" i="2"/>
  <c r="AU161" i="2"/>
  <c r="AY159" i="2"/>
  <c r="W159" i="2"/>
  <c r="X159" i="2" l="1"/>
  <c r="AM161" i="2"/>
  <c r="AN161" i="2"/>
  <c r="AY161" i="2"/>
  <c r="W161" i="2"/>
  <c r="AM162" i="2"/>
  <c r="X160" i="2"/>
  <c r="Y161" i="2" s="1"/>
  <c r="X161" i="2" l="1"/>
  <c r="Y162" i="2" s="1"/>
  <c r="Y163" i="2" s="1"/>
  <c r="Y164" i="2" s="1"/>
  <c r="Y165" i="2" s="1"/>
  <c r="AT162" i="2"/>
  <c r="AN162" i="2"/>
  <c r="AO162" i="2"/>
  <c r="AM163" i="2"/>
  <c r="AT163" i="2" l="1"/>
  <c r="AU162" i="2"/>
  <c r="AO163" i="2"/>
  <c r="AN163" i="2"/>
  <c r="AO164" i="2"/>
  <c r="W162" i="2" l="1"/>
  <c r="AY162" i="2"/>
  <c r="AT164" i="2"/>
  <c r="AU163" i="2"/>
  <c r="AN164" i="2"/>
  <c r="AM164" i="2"/>
  <c r="AN165" i="2"/>
  <c r="X162" i="2" l="1"/>
  <c r="W163" i="2"/>
  <c r="AY163" i="2"/>
  <c r="AT165" i="2"/>
  <c r="AU164" i="2"/>
  <c r="AO165" i="2"/>
  <c r="AM165" i="2"/>
  <c r="AM166" i="2"/>
  <c r="X163" i="2" l="1"/>
  <c r="W164" i="2"/>
  <c r="AY164" i="2"/>
  <c r="AT166" i="2"/>
  <c r="AU166" i="2" s="1"/>
  <c r="AY166" i="2" s="1"/>
  <c r="AU165" i="2"/>
  <c r="AO166" i="2"/>
  <c r="AN166" i="2"/>
  <c r="X164" i="2" l="1"/>
  <c r="W166" i="2"/>
  <c r="W165" i="2"/>
  <c r="AY165" i="2"/>
  <c r="AT167" i="2"/>
  <c r="AN167" i="2"/>
  <c r="X165" i="2" l="1"/>
  <c r="Y166" i="2" s="1"/>
  <c r="X166" i="2"/>
  <c r="AT168" i="2"/>
  <c r="AT169" i="2" s="1"/>
  <c r="AT170" i="2" s="1"/>
  <c r="AT171" i="2" s="1"/>
  <c r="AT172" i="2" s="1"/>
  <c r="AT173" i="2" s="1"/>
  <c r="AT174" i="2" s="1"/>
  <c r="AT175" i="2" s="1"/>
  <c r="AT176" i="2" s="1"/>
  <c r="AT177" i="2" s="1"/>
  <c r="AT178" i="2" s="1"/>
  <c r="AT179" i="2" s="1"/>
  <c r="AT180" i="2" s="1"/>
  <c r="AT181" i="2" s="1"/>
  <c r="AT182" i="2" s="1"/>
  <c r="AT183" i="2" s="1"/>
  <c r="AT184" i="2" s="1"/>
  <c r="AU167" i="2"/>
  <c r="AZ167" i="2" s="1"/>
  <c r="AM167" i="2"/>
  <c r="AO167" i="2"/>
  <c r="AM168" i="2"/>
  <c r="Y167" i="2" l="1"/>
  <c r="Y168" i="2" s="1"/>
  <c r="Y169" i="2" s="1"/>
  <c r="Y170" i="2" s="1"/>
  <c r="AU168" i="2"/>
  <c r="AZ168" i="2" s="1"/>
  <c r="AY167" i="2"/>
  <c r="W167" i="2"/>
  <c r="AN168" i="2"/>
  <c r="AO168" i="2"/>
  <c r="W168" i="2"/>
  <c r="AY168" i="2"/>
  <c r="AU169" i="2"/>
  <c r="AZ169" i="2" s="1"/>
  <c r="X168" i="2" l="1"/>
  <c r="X167" i="2"/>
  <c r="AM169" i="2"/>
  <c r="AN169" i="2"/>
  <c r="AO169" i="2"/>
  <c r="W169" i="2"/>
  <c r="AY169" i="2"/>
  <c r="AM170" i="2"/>
  <c r="X169" i="2" l="1"/>
  <c r="AO170" i="2"/>
  <c r="AN170" i="2"/>
  <c r="AU170" i="2"/>
  <c r="AZ170" i="2" s="1"/>
  <c r="AN171" i="2"/>
  <c r="AU171" i="2"/>
  <c r="AZ171" i="2" s="1"/>
  <c r="AM171" i="2" l="1"/>
  <c r="AO171" i="2"/>
  <c r="W171" i="2"/>
  <c r="AY171" i="2"/>
  <c r="AM172" i="2"/>
  <c r="AU172" i="2"/>
  <c r="AZ172" i="2" s="1"/>
  <c r="AY170" i="2"/>
  <c r="W170" i="2"/>
  <c r="X170" i="2" l="1"/>
  <c r="Y171" i="2" s="1"/>
  <c r="AN172" i="2"/>
  <c r="AO172" i="2"/>
  <c r="W172" i="2"/>
  <c r="AY172" i="2"/>
  <c r="AN173" i="2"/>
  <c r="AU173" i="2"/>
  <c r="AZ173" i="2" s="1"/>
  <c r="X171" i="2"/>
  <c r="Y172" i="2" l="1"/>
  <c r="Y173" i="2" s="1"/>
  <c r="Y174" i="2" s="1"/>
  <c r="Y175" i="2" s="1"/>
  <c r="Y176" i="2" s="1"/>
  <c r="Y177" i="2" s="1"/>
  <c r="Y178" i="2" s="1"/>
  <c r="Y179" i="2" s="1"/>
  <c r="Y180" i="2" s="1"/>
  <c r="Y181" i="2" s="1"/>
  <c r="Y182" i="2" s="1"/>
  <c r="Y183" i="2" s="1"/>
  <c r="X172" i="2"/>
  <c r="AO173" i="2"/>
  <c r="AM173" i="2"/>
  <c r="W173" i="2"/>
  <c r="AY173" i="2"/>
  <c r="AM174" i="2"/>
  <c r="X173" i="2" l="1"/>
  <c r="AN174" i="2"/>
  <c r="AO174" i="2"/>
  <c r="AU174" i="2"/>
  <c r="AM175" i="2"/>
  <c r="AU175" i="2"/>
  <c r="AZ175" i="2" s="1"/>
  <c r="AY174" i="2" l="1"/>
  <c r="AZ174" i="2"/>
  <c r="AN175" i="2"/>
  <c r="AO175" i="2"/>
  <c r="W174" i="2"/>
  <c r="W175" i="2"/>
  <c r="AY175" i="2"/>
  <c r="AM176" i="2"/>
  <c r="AU176" i="2"/>
  <c r="AZ176" i="2" s="1"/>
  <c r="X175" i="2" l="1"/>
  <c r="X174" i="2"/>
  <c r="AN176" i="2"/>
  <c r="AO176" i="2"/>
  <c r="W176" i="2"/>
  <c r="X176" i="2" s="1"/>
  <c r="AY176" i="2"/>
  <c r="AM177" i="2"/>
  <c r="AU177" i="2"/>
  <c r="AZ177" i="2" s="1"/>
  <c r="AO177" i="2" l="1"/>
  <c r="AN177" i="2"/>
  <c r="W177" i="2"/>
  <c r="AY177" i="2"/>
  <c r="AO178" i="2"/>
  <c r="AU178" i="2"/>
  <c r="AZ178" i="2" s="1"/>
  <c r="X177" i="2" l="1"/>
  <c r="AN178" i="2"/>
  <c r="AM178" i="2"/>
  <c r="W178" i="2"/>
  <c r="X178" i="2" s="1"/>
  <c r="AY178" i="2"/>
  <c r="AM179" i="2"/>
  <c r="AU179" i="2"/>
  <c r="AZ179" i="2" s="1"/>
  <c r="AN179" i="2" l="1"/>
  <c r="AO179" i="2"/>
  <c r="AO180" i="2"/>
  <c r="AU180" i="2"/>
  <c r="AZ180" i="2" s="1"/>
  <c r="W179" i="2"/>
  <c r="X179" i="2" s="1"/>
  <c r="AY179" i="2"/>
  <c r="AM180" i="2" l="1"/>
  <c r="AN180" i="2"/>
  <c r="W180" i="2"/>
  <c r="X180" i="2" s="1"/>
  <c r="AY180" i="2"/>
  <c r="AM181" i="2"/>
  <c r="AN181" i="2" l="1"/>
  <c r="AO181" i="2"/>
  <c r="AU181" i="2"/>
  <c r="AZ181" i="2" s="1"/>
  <c r="AO182" i="2"/>
  <c r="AU182" i="2"/>
  <c r="AZ182" i="2" s="1"/>
  <c r="AM182" i="2" l="1"/>
  <c r="AN182" i="2"/>
  <c r="AY182" i="2"/>
  <c r="W182" i="2"/>
  <c r="AM183" i="2"/>
  <c r="W181" i="2"/>
  <c r="X181" i="2" s="1"/>
  <c r="AY181" i="2"/>
  <c r="AO183" i="2" l="1"/>
  <c r="AN183" i="2"/>
  <c r="X182" i="2"/>
  <c r="AU183" i="2"/>
  <c r="AU184" i="2"/>
  <c r="AZ184" i="2" s="1"/>
  <c r="W183" i="2" l="1"/>
  <c r="X183" i="2" s="1"/>
  <c r="Y184" i="2" s="1"/>
  <c r="AZ183" i="2"/>
  <c r="AO184" i="2"/>
  <c r="AM184" i="2"/>
  <c r="AN184" i="2"/>
  <c r="AY183" i="2"/>
  <c r="W184" i="2"/>
  <c r="X184" i="2" s="1"/>
  <c r="Y185" i="2" s="1"/>
  <c r="Y186" i="2" s="1"/>
  <c r="Y187" i="2" s="1"/>
  <c r="Y188" i="2" s="1"/>
  <c r="AY184" i="2"/>
  <c r="AN185" i="2"/>
  <c r="AT185" i="2" l="1"/>
  <c r="AT186" i="2" s="1"/>
  <c r="AT187" i="2" s="1"/>
  <c r="AT188" i="2" s="1"/>
  <c r="AT189" i="2" s="1"/>
  <c r="AO185" i="2"/>
  <c r="AM185" i="2"/>
  <c r="AO186" i="2"/>
  <c r="AU186" i="2" l="1"/>
  <c r="AZ186" i="2" s="1"/>
  <c r="AU185" i="2"/>
  <c r="W185" i="2" s="1"/>
  <c r="X185" i="2" s="1"/>
  <c r="AN186" i="2"/>
  <c r="AM186" i="2"/>
  <c r="AM187" i="2"/>
  <c r="AU187" i="2"/>
  <c r="AZ187" i="2" s="1"/>
  <c r="AY186" i="2" l="1"/>
  <c r="W186" i="2"/>
  <c r="X186" i="2" s="1"/>
  <c r="AZ185" i="2"/>
  <c r="AY185" i="2"/>
  <c r="AO187" i="2"/>
  <c r="AN187" i="2"/>
  <c r="AY187" i="2"/>
  <c r="W187" i="2"/>
  <c r="X187" i="2" s="1"/>
  <c r="AO188" i="2"/>
  <c r="AU188" i="2"/>
  <c r="AZ188" i="2" s="1"/>
  <c r="AM188" i="2" l="1"/>
  <c r="AN188" i="2"/>
  <c r="AN189" i="2"/>
  <c r="AU189" i="2"/>
  <c r="AZ189" i="2" s="1"/>
  <c r="W188" i="2"/>
  <c r="X188" i="2" s="1"/>
  <c r="Y189" i="2" s="1"/>
  <c r="AY188" i="2"/>
  <c r="AM189" i="2" l="1"/>
  <c r="AO189" i="2"/>
  <c r="AY189" i="2"/>
  <c r="W189" i="2"/>
  <c r="X189" i="2" s="1"/>
  <c r="Y190" i="2" s="1"/>
  <c r="Y191" i="2" s="1"/>
  <c r="Y192" i="2" s="1"/>
  <c r="Y193" i="2" s="1"/>
  <c r="Y194" i="2" s="1"/>
  <c r="Y195" i="2" s="1"/>
  <c r="Y196" i="2" s="1"/>
  <c r="Y197" i="2" s="1"/>
  <c r="Y198" i="2" s="1"/>
  <c r="Y199" i="2" s="1"/>
  <c r="Y200" i="2" s="1"/>
  <c r="Y201" i="2" s="1"/>
  <c r="Y202" i="2" s="1"/>
  <c r="Y203" i="2" s="1"/>
  <c r="Y204" i="2" s="1"/>
  <c r="Y205" i="2" s="1"/>
  <c r="Y206" i="2" s="1"/>
  <c r="Y207" i="2" s="1"/>
  <c r="AT190" i="2" l="1"/>
  <c r="AT191" i="2" s="1"/>
  <c r="AT192" i="2" s="1"/>
  <c r="AO190" i="2"/>
  <c r="AT193" i="2" l="1"/>
  <c r="AU192" i="2"/>
  <c r="AU190" i="2"/>
  <c r="AZ190" i="2" s="1"/>
  <c r="AM190" i="2"/>
  <c r="AN190" i="2"/>
  <c r="AN191" i="2"/>
  <c r="AU191" i="2"/>
  <c r="AZ191" i="2" l="1"/>
  <c r="BA166" i="2" s="1"/>
  <c r="AY191" i="2"/>
  <c r="AZ192" i="2"/>
  <c r="AY192" i="2"/>
  <c r="W192" i="2"/>
  <c r="AT194" i="2"/>
  <c r="AU193" i="2"/>
  <c r="W190" i="2"/>
  <c r="X190" i="2" s="1"/>
  <c r="AY190" i="2"/>
  <c r="AM191" i="2"/>
  <c r="AO191" i="2"/>
  <c r="W191" i="2"/>
  <c r="X191" i="2" l="1"/>
  <c r="W193" i="2"/>
  <c r="AZ193" i="2"/>
  <c r="AY193" i="2"/>
  <c r="X193" i="2"/>
  <c r="AT195" i="2"/>
  <c r="AU194" i="2"/>
  <c r="X192" i="2"/>
  <c r="W194" i="2" l="1"/>
  <c r="X194" i="2" s="1"/>
  <c r="AZ194" i="2"/>
  <c r="AY194" i="2"/>
  <c r="AT196" i="2"/>
  <c r="AU195" i="2"/>
  <c r="W195" i="2" l="1"/>
  <c r="X195" i="2" s="1"/>
  <c r="AZ195" i="2"/>
  <c r="AY195" i="2"/>
  <c r="AT197" i="2"/>
  <c r="AU196" i="2"/>
  <c r="W196" i="2" l="1"/>
  <c r="X196" i="2" s="1"/>
  <c r="AZ196" i="2"/>
  <c r="AY196" i="2"/>
  <c r="AT198" i="2"/>
  <c r="AU197" i="2"/>
  <c r="W197" i="2" l="1"/>
  <c r="X197" i="2" s="1"/>
  <c r="AZ197" i="2"/>
  <c r="AY197" i="2"/>
  <c r="AT199" i="2"/>
  <c r="AU198" i="2"/>
  <c r="W198" i="2" l="1"/>
  <c r="X198" i="2" s="1"/>
  <c r="AZ198" i="2"/>
  <c r="AY198" i="2"/>
  <c r="AT200" i="2"/>
  <c r="AU199" i="2"/>
  <c r="W199" i="2" l="1"/>
  <c r="X199" i="2" s="1"/>
  <c r="AZ199" i="2"/>
  <c r="AY199" i="2"/>
  <c r="AT201" i="2"/>
  <c r="AU200" i="2"/>
  <c r="W200" i="2" l="1"/>
  <c r="X200" i="2" s="1"/>
  <c r="AZ200" i="2"/>
  <c r="AY200" i="2"/>
  <c r="AT202" i="2"/>
  <c r="AU201" i="2"/>
  <c r="W201" i="2" l="1"/>
  <c r="X201" i="2" s="1"/>
  <c r="AZ201" i="2"/>
  <c r="AY201" i="2"/>
  <c r="AT203" i="2"/>
  <c r="AU202" i="2"/>
  <c r="W202" i="2" l="1"/>
  <c r="X202" i="2" s="1"/>
  <c r="AZ202" i="2"/>
  <c r="AY202" i="2"/>
  <c r="AT204" i="2"/>
  <c r="AU203" i="2"/>
  <c r="W203" i="2" l="1"/>
  <c r="X203" i="2" s="1"/>
  <c r="AZ203" i="2"/>
  <c r="AY203" i="2"/>
  <c r="AT205" i="2"/>
  <c r="AU204" i="2"/>
  <c r="W204" i="2" l="1"/>
  <c r="X204" i="2" s="1"/>
  <c r="AZ204" i="2"/>
  <c r="AY204" i="2"/>
  <c r="AT206" i="2"/>
  <c r="AU205" i="2"/>
  <c r="W205" i="2" l="1"/>
  <c r="X205" i="2" s="1"/>
  <c r="AZ205" i="2"/>
  <c r="AY205" i="2"/>
  <c r="AT207" i="2"/>
  <c r="AU206" i="2"/>
  <c r="W206" i="2" l="1"/>
  <c r="X206" i="2" s="1"/>
  <c r="AZ206" i="2"/>
  <c r="AY206" i="2"/>
  <c r="AT208" i="2"/>
  <c r="AU208" i="2" s="1"/>
  <c r="AU207" i="2"/>
  <c r="W207" i="2" l="1"/>
  <c r="X207" i="2" s="1"/>
  <c r="Y208" i="2" s="1"/>
  <c r="AZ207" i="2"/>
  <c r="AY207" i="2"/>
  <c r="AZ208" i="2"/>
  <c r="AY208" i="2"/>
  <c r="W208" i="2"/>
  <c r="X208" i="2" s="1"/>
  <c r="W209" i="2"/>
  <c r="Y209" i="2" l="1"/>
  <c r="Y210" i="2" s="1"/>
  <c r="Y211" i="2" s="1"/>
  <c r="Y212" i="2" s="1"/>
  <c r="Y213" i="2" s="1"/>
  <c r="Y214" i="2" s="1"/>
  <c r="Y215" i="2" s="1"/>
  <c r="Y216" i="2" s="1"/>
  <c r="Y217" i="2" s="1"/>
  <c r="Y218" i="2" s="1"/>
  <c r="Y219" i="2" s="1"/>
  <c r="Y220" i="2" s="1"/>
  <c r="Y221" i="2" s="1"/>
  <c r="Y222" i="2" s="1"/>
  <c r="Y223" i="2" s="1"/>
  <c r="Y224" i="2" s="1"/>
  <c r="Y225" i="2" s="1"/>
  <c r="Y226" i="2" s="1"/>
  <c r="Y227" i="2" s="1"/>
  <c r="Y228" i="2" s="1"/>
  <c r="Y229" i="2" s="1"/>
  <c r="Y230" i="2" s="1"/>
  <c r="X209" i="2"/>
  <c r="X210" i="2"/>
  <c r="X211" i="2"/>
  <c r="X212" i="2"/>
  <c r="X213" i="2"/>
  <c r="X214" i="2"/>
  <c r="X215" i="2"/>
  <c r="X216" i="2"/>
  <c r="X217" i="2"/>
  <c r="X218" i="2"/>
  <c r="X220" i="2"/>
  <c r="X219" i="2"/>
  <c r="X222" i="2"/>
  <c r="X221" i="2"/>
  <c r="X223" i="2"/>
  <c r="X225" i="2"/>
  <c r="X224" i="2"/>
  <c r="X227" i="2"/>
  <c r="X228" i="2"/>
  <c r="X226" i="2"/>
  <c r="X230" i="2"/>
  <c r="X231" i="2"/>
  <c r="X229" i="2"/>
  <c r="X233" i="2"/>
  <c r="X232" i="2"/>
  <c r="X234" i="2"/>
  <c r="X235" i="2"/>
  <c r="X236" i="2"/>
  <c r="X237" i="2"/>
  <c r="Y231" i="2" l="1"/>
  <c r="Y232" i="2" s="1"/>
  <c r="Y233" i="2" s="1"/>
  <c r="Y234" i="2" s="1"/>
  <c r="Y235" i="2" s="1"/>
  <c r="Y236" i="2" s="1"/>
  <c r="Y237" i="2" s="1"/>
</calcChain>
</file>

<file path=xl/sharedStrings.xml><?xml version="1.0" encoding="utf-8"?>
<sst xmlns="http://schemas.openxmlformats.org/spreadsheetml/2006/main" count="71" uniqueCount="38">
  <si>
    <t>CRBCC36U</t>
  </si>
  <si>
    <t>CGCBCEUU</t>
  </si>
  <si>
    <t xml:space="preserve"> CGCBCGBU</t>
  </si>
  <si>
    <t>CGCBCUSU</t>
  </si>
  <si>
    <t>Date</t>
  </si>
  <si>
    <t>Holidays</t>
  </si>
  <si>
    <t>Daily Return</t>
  </si>
  <si>
    <t>Ann StdDev</t>
  </si>
  <si>
    <t>TNTC</t>
  </si>
  <si>
    <t>WAP</t>
  </si>
  <si>
    <t>Weights</t>
  </si>
  <si>
    <t>Perfomance</t>
  </si>
  <si>
    <t>NTC</t>
  </si>
  <si>
    <t>IL</t>
  </si>
  <si>
    <t>BBG IL</t>
  </si>
  <si>
    <t>Vol Cap</t>
  </si>
  <si>
    <t>Vol Threshold</t>
  </si>
  <si>
    <t>Rebal-1</t>
  </si>
  <si>
    <t>Rebal Level</t>
  </si>
  <si>
    <t>RebalLevel-1</t>
  </si>
  <si>
    <t>VolCap_Index</t>
  </si>
  <si>
    <t>Ann StdDev_IL</t>
  </si>
  <si>
    <t>Return_IL</t>
  </si>
  <si>
    <t>Indeex Start Date</t>
  </si>
  <si>
    <t>Pre_ObvDate</t>
  </si>
  <si>
    <t>Next_ObvDate</t>
  </si>
  <si>
    <t>Rebal_Flag</t>
  </si>
  <si>
    <t>Rebal-2</t>
  </si>
  <si>
    <t>NTC(i)</t>
  </si>
  <si>
    <t>Annualized STDev(i)</t>
  </si>
  <si>
    <t>Vol Cap(i)</t>
  </si>
  <si>
    <t>CRBCC36U (un-rounded Index Levels)</t>
  </si>
  <si>
    <t>Parameters</t>
  </si>
  <si>
    <t>Rebal Dates</t>
  </si>
  <si>
    <t xml:space="preserve">Less </t>
  </si>
  <si>
    <t>more</t>
  </si>
  <si>
    <t>observa</t>
  </si>
  <si>
    <t>rebal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</si>
</sst>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0000000"/>
    <numFmt numFmtId="165" formatCode="#,##0.0000"/>
    <numFmt numFmtId="166" formatCode="0.000"/>
    <numFmt numFmtId="167" formatCode="0.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14" fontId="0" fillId="2" borderId="0" xfId="0" applyNumberFormat="1" applyFill="1"/>
    <xf numFmtId="0" fontId="0" fillId="0" borderId="0" xfId="0" applyNumberFormat="1"/>
    <xf numFmtId="10" fontId="0" fillId="0" borderId="0" xfId="0" applyNumberFormat="1"/>
    <xf numFmtId="9" fontId="0" fillId="0" borderId="0" xfId="0" applyNumberFormat="1"/>
    <xf numFmtId="0" fontId="0" fillId="0" borderId="0" xfId="0" applyFill="1"/>
    <xf numFmtId="164" fontId="0" fillId="0" borderId="0" xfId="0" applyNumberFormat="1"/>
    <xf numFmtId="0" fontId="0" fillId="4" borderId="0" xfId="0" applyFill="1"/>
    <xf numFmtId="15" fontId="0" fillId="0" borderId="0" xfId="0" applyNumberFormat="1"/>
    <xf numFmtId="4" fontId="0" fillId="0" borderId="0" xfId="0" applyNumberFormat="1"/>
    <xf numFmtId="15" fontId="0" fillId="3" borderId="0" xfId="0" applyNumberFormat="1" applyFill="1"/>
    <xf numFmtId="165" fontId="0" fillId="0" borderId="0" xfId="0" applyNumberFormat="1"/>
    <xf numFmtId="166" fontId="0" fillId="0" borderId="0" xfId="0" applyNumberFormat="1"/>
    <xf numFmtId="0" fontId="0" fillId="0" borderId="1" xfId="0" applyBorder="1"/>
    <xf numFmtId="0" fontId="1" fillId="4" borderId="1" xfId="0" applyFont="1" applyFill="1" applyBorder="1"/>
    <xf numFmtId="15" fontId="0" fillId="4" borderId="0" xfId="0" applyNumberFormat="1" applyFill="1"/>
    <xf numFmtId="14" fontId="0" fillId="4" borderId="0" xfId="0" applyNumberFormat="1" applyFill="1"/>
    <xf numFmtId="10" fontId="0" fillId="4" borderId="0" xfId="0" applyNumberFormat="1" applyFill="1"/>
    <xf numFmtId="0" fontId="2" fillId="4" borderId="0" xfId="0" applyFont="1" applyFill="1"/>
    <xf numFmtId="167" fontId="0" fillId="0" borderId="0" xfId="0" applyNumberFormat="1"/>
    <xf numFmtId="4" fontId="0" fillId="4" borderId="0" xfId="0" applyNumberFormat="1" applyFill="1"/>
    <xf numFmtId="167" fontId="0" fillId="4" borderId="0" xfId="0" applyNumberFormat="1" applyFill="1"/>
    <xf numFmtId="164" fontId="0" fillId="4" borderId="0" xfId="0" applyNumberFormat="1" applyFill="1"/>
    <xf numFmtId="165" fontId="0" fillId="4" borderId="0" xfId="0" applyNumberFormat="1" applyFill="1"/>
    <xf numFmtId="0" fontId="0" fillId="4" borderId="0" xfId="0" applyNumberFormat="1" applyFill="1"/>
    <xf numFmtId="166" fontId="0" fillId="4" borderId="0" xfId="0" applyNumberFormat="1" applyFill="1"/>
    <xf numFmtId="15" fontId="2" fillId="4" borderId="0" xfId="0" applyNumberFormat="1" applyFont="1" applyFill="1"/>
    <xf numFmtId="0" fontId="0" fillId="5" borderId="0" xfId="0" applyFill="1"/>
    <xf numFmtId="14" fontId="0" fillId="5" borderId="0" xfId="0" applyNumberFormat="1" applyFill="1"/>
    <xf numFmtId="15" fontId="0" fillId="5" borderId="0" xfId="0" applyNumberFormat="1" applyFill="1"/>
    <xf numFmtId="4" fontId="0" fillId="5" borderId="0" xfId="0" applyNumberFormat="1" applyFill="1"/>
    <xf numFmtId="167" fontId="0" fillId="5" borderId="0" xfId="0" applyNumberFormat="1" applyFill="1"/>
    <xf numFmtId="164" fontId="0" fillId="5" borderId="0" xfId="0" applyNumberFormat="1" applyFill="1"/>
    <xf numFmtId="165" fontId="0" fillId="5" borderId="0" xfId="0" applyNumberFormat="1" applyFill="1"/>
    <xf numFmtId="10" fontId="0" fillId="5" borderId="0" xfId="0" applyNumberFormat="1" applyFill="1"/>
    <xf numFmtId="0" fontId="0" fillId="5" borderId="0" xfId="0" applyNumberFormat="1" applyFill="1"/>
    <xf numFmtId="166" fontId="0" fillId="5" borderId="0" xfId="0" applyNumberFormat="1" applyFill="1"/>
    <xf numFmtId="14" fontId="0" fillId="6" borderId="0" xfId="0" applyNumberForma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37"/>
  <sheetViews>
    <sheetView workbookViewId="0">
      <pane ySplit="1" topLeftCell="A4041" activePane="bottomLeft" state="frozen"/>
      <selection pane="bottomLeft" activeCell="B4059" sqref="B4059"/>
    </sheetView>
  </sheetViews>
  <sheetFormatPr defaultRowHeight="15" x14ac:dyDescent="0.25"/>
  <cols>
    <col min="1" max="1" width="10.7109375" style="1" bestFit="1" customWidth="1"/>
    <col min="2" max="2" width="10" bestFit="1" customWidth="1"/>
    <col min="3" max="3" width="10.7109375" style="1" bestFit="1" customWidth="1"/>
    <col min="4" max="4" width="10.42578125" bestFit="1" customWidth="1"/>
    <col min="5" max="5" width="10.7109375" style="1" bestFit="1" customWidth="1"/>
    <col min="6" max="6" width="11" bestFit="1" customWidth="1"/>
    <col min="7" max="7" width="10.7109375" style="1" bestFit="1" customWidth="1"/>
    <col min="8" max="8" width="10.42578125" bestFit="1" customWidth="1"/>
    <col min="11" max="11" width="10.7109375" style="1" bestFit="1" customWidth="1"/>
  </cols>
  <sheetData>
    <row r="1" spans="1:11" x14ac:dyDescent="0.25">
      <c r="A1" s="1">
        <v>36526</v>
      </c>
      <c r="B1" t="s">
        <v>0</v>
      </c>
      <c r="D1" t="s">
        <v>1</v>
      </c>
      <c r="F1" t="s">
        <v>2</v>
      </c>
      <c r="H1" t="s">
        <v>3</v>
      </c>
      <c r="K1" s="1" t="s">
        <v>5</v>
      </c>
    </row>
    <row r="2" spans="1:11" x14ac:dyDescent="0.25">
      <c r="A2" s="1">
        <v>37383</v>
      </c>
      <c r="B2">
        <v>100</v>
      </c>
      <c r="C2" s="1">
        <v>37263</v>
      </c>
      <c r="D2">
        <v>100</v>
      </c>
      <c r="E2" s="1">
        <v>37263</v>
      </c>
      <c r="F2">
        <v>100</v>
      </c>
      <c r="G2" s="1">
        <v>37263</v>
      </c>
      <c r="H2">
        <v>100</v>
      </c>
      <c r="K2" s="1">
        <v>37382</v>
      </c>
    </row>
    <row r="3" spans="1:11" x14ac:dyDescent="0.25">
      <c r="A3" s="1">
        <v>37384</v>
      </c>
      <c r="B3">
        <v>99.86</v>
      </c>
      <c r="C3" s="1">
        <v>37264</v>
      </c>
      <c r="D3">
        <v>99.91</v>
      </c>
      <c r="E3" s="1">
        <v>37264</v>
      </c>
      <c r="F3">
        <v>100.27</v>
      </c>
      <c r="G3" s="1">
        <v>37264</v>
      </c>
      <c r="H3">
        <v>99.94</v>
      </c>
      <c r="K3" s="1">
        <v>37403</v>
      </c>
    </row>
    <row r="4" spans="1:11" x14ac:dyDescent="0.25">
      <c r="A4" s="1">
        <v>37385</v>
      </c>
      <c r="B4">
        <v>100.25</v>
      </c>
      <c r="C4" s="1">
        <v>37265</v>
      </c>
      <c r="D4">
        <v>99.53</v>
      </c>
      <c r="E4" s="1">
        <v>37265</v>
      </c>
      <c r="F4">
        <v>99.9</v>
      </c>
      <c r="G4" s="1">
        <v>37265</v>
      </c>
      <c r="H4">
        <v>99.78</v>
      </c>
      <c r="K4" s="1">
        <v>37410</v>
      </c>
    </row>
    <row r="5" spans="1:11" x14ac:dyDescent="0.25">
      <c r="A5" s="1">
        <v>37386</v>
      </c>
      <c r="B5">
        <v>100.35</v>
      </c>
      <c r="C5" s="1">
        <v>37266</v>
      </c>
      <c r="D5">
        <v>99.25</v>
      </c>
      <c r="E5" s="1">
        <v>37266</v>
      </c>
      <c r="F5">
        <v>100.13</v>
      </c>
      <c r="G5" s="1">
        <v>37266</v>
      </c>
      <c r="H5">
        <v>100.27</v>
      </c>
      <c r="K5" s="1">
        <v>37411</v>
      </c>
    </row>
    <row r="6" spans="1:11" x14ac:dyDescent="0.25">
      <c r="A6" s="1">
        <v>37389</v>
      </c>
      <c r="B6">
        <v>100.05</v>
      </c>
      <c r="C6" s="1">
        <v>37267</v>
      </c>
      <c r="D6">
        <v>99.16</v>
      </c>
      <c r="E6" s="1">
        <v>37267</v>
      </c>
      <c r="F6">
        <v>99.64</v>
      </c>
      <c r="G6" s="1">
        <v>37267</v>
      </c>
      <c r="H6">
        <v>100.54</v>
      </c>
      <c r="K6" s="1">
        <v>37441</v>
      </c>
    </row>
    <row r="7" spans="1:11" x14ac:dyDescent="0.25">
      <c r="A7" s="1">
        <v>37390</v>
      </c>
      <c r="B7">
        <v>100.44</v>
      </c>
      <c r="C7" s="1">
        <v>37270</v>
      </c>
      <c r="D7">
        <v>99.2</v>
      </c>
      <c r="E7" s="1">
        <v>37270</v>
      </c>
      <c r="F7">
        <v>99.69</v>
      </c>
      <c r="G7" s="1">
        <v>37270</v>
      </c>
      <c r="H7">
        <v>100.73</v>
      </c>
      <c r="K7" s="1">
        <v>37494</v>
      </c>
    </row>
    <row r="8" spans="1:11" x14ac:dyDescent="0.25">
      <c r="A8" s="1">
        <v>37391</v>
      </c>
      <c r="B8">
        <v>100.12</v>
      </c>
      <c r="C8" s="1">
        <v>37271</v>
      </c>
      <c r="D8">
        <v>99.13</v>
      </c>
      <c r="E8" s="1">
        <v>37271</v>
      </c>
      <c r="F8">
        <v>99.79</v>
      </c>
      <c r="G8" s="1">
        <v>37271</v>
      </c>
      <c r="H8">
        <v>99.89</v>
      </c>
      <c r="K8" s="1">
        <v>37501</v>
      </c>
    </row>
    <row r="9" spans="1:11" x14ac:dyDescent="0.25">
      <c r="A9" s="1">
        <v>37392</v>
      </c>
      <c r="B9">
        <v>100.65</v>
      </c>
      <c r="C9" s="1">
        <v>37272</v>
      </c>
      <c r="D9">
        <v>99.58</v>
      </c>
      <c r="E9" s="1">
        <v>37272</v>
      </c>
      <c r="F9">
        <v>99.71</v>
      </c>
      <c r="G9" s="1">
        <v>37272</v>
      </c>
      <c r="H9">
        <v>99.95</v>
      </c>
      <c r="K9" s="1">
        <v>37277</v>
      </c>
    </row>
    <row r="10" spans="1:11" x14ac:dyDescent="0.25">
      <c r="A10" s="1">
        <v>37393</v>
      </c>
      <c r="B10">
        <v>100.78</v>
      </c>
      <c r="C10" s="1">
        <v>37273</v>
      </c>
      <c r="D10">
        <v>99.84</v>
      </c>
      <c r="E10" s="1">
        <v>37273</v>
      </c>
      <c r="F10">
        <v>100.23</v>
      </c>
      <c r="G10" s="1">
        <v>37273</v>
      </c>
      <c r="H10">
        <v>100.3</v>
      </c>
      <c r="K10" s="1">
        <v>37305</v>
      </c>
    </row>
    <row r="11" spans="1:11" x14ac:dyDescent="0.25">
      <c r="A11" s="1">
        <v>37396</v>
      </c>
      <c r="B11">
        <v>100.81</v>
      </c>
      <c r="C11" s="1">
        <v>37274</v>
      </c>
      <c r="D11">
        <v>100.14</v>
      </c>
      <c r="E11" s="1">
        <v>37274</v>
      </c>
      <c r="F11">
        <v>99.71</v>
      </c>
      <c r="G11" s="1">
        <v>37274</v>
      </c>
      <c r="H11">
        <v>100.43</v>
      </c>
      <c r="K11" s="1">
        <v>37344</v>
      </c>
    </row>
    <row r="12" spans="1:11" x14ac:dyDescent="0.25">
      <c r="A12" s="1">
        <v>37397</v>
      </c>
      <c r="B12">
        <v>100.6</v>
      </c>
      <c r="C12" s="1">
        <v>37278</v>
      </c>
      <c r="D12">
        <v>99.87</v>
      </c>
      <c r="E12" s="1">
        <v>37278</v>
      </c>
      <c r="F12">
        <v>100.75</v>
      </c>
      <c r="G12" s="1">
        <v>37278</v>
      </c>
      <c r="H12">
        <v>100.48</v>
      </c>
      <c r="K12" s="1">
        <v>37347</v>
      </c>
    </row>
    <row r="13" spans="1:11" x14ac:dyDescent="0.25">
      <c r="A13" s="1">
        <v>37398</v>
      </c>
      <c r="B13">
        <v>101.32</v>
      </c>
      <c r="C13" s="1">
        <v>37279</v>
      </c>
      <c r="D13">
        <v>99.56</v>
      </c>
      <c r="E13" s="1">
        <v>37279</v>
      </c>
      <c r="F13">
        <v>100.64</v>
      </c>
      <c r="G13" s="1">
        <v>37279</v>
      </c>
      <c r="H13">
        <v>99.64</v>
      </c>
      <c r="K13" s="1">
        <v>37377</v>
      </c>
    </row>
    <row r="14" spans="1:11" x14ac:dyDescent="0.25">
      <c r="A14" s="1">
        <v>37399</v>
      </c>
      <c r="B14">
        <v>101.24</v>
      </c>
      <c r="C14" s="1">
        <v>37280</v>
      </c>
      <c r="D14">
        <v>99.18</v>
      </c>
      <c r="E14" s="1">
        <v>37280</v>
      </c>
      <c r="F14">
        <v>100.91</v>
      </c>
      <c r="G14" s="1">
        <v>37280</v>
      </c>
      <c r="H14">
        <v>98.95</v>
      </c>
      <c r="K14" s="1">
        <v>37543</v>
      </c>
    </row>
    <row r="15" spans="1:11" x14ac:dyDescent="0.25">
      <c r="A15" s="1">
        <v>37400</v>
      </c>
      <c r="B15">
        <v>101.15</v>
      </c>
      <c r="C15" s="1">
        <v>37281</v>
      </c>
      <c r="D15">
        <v>98.31</v>
      </c>
      <c r="E15" s="1">
        <v>37281</v>
      </c>
      <c r="F15">
        <v>99.59</v>
      </c>
      <c r="G15" s="1">
        <v>37281</v>
      </c>
      <c r="H15">
        <v>99.15</v>
      </c>
      <c r="K15" s="1">
        <v>37571</v>
      </c>
    </row>
    <row r="16" spans="1:11" x14ac:dyDescent="0.25">
      <c r="A16" s="1">
        <v>37404</v>
      </c>
      <c r="B16">
        <v>101.35</v>
      </c>
      <c r="C16" s="1">
        <v>37284</v>
      </c>
      <c r="D16">
        <v>98.44</v>
      </c>
      <c r="E16" s="1">
        <v>37284</v>
      </c>
      <c r="F16">
        <v>99.75</v>
      </c>
      <c r="G16" s="1">
        <v>37284</v>
      </c>
      <c r="H16">
        <v>99.26</v>
      </c>
      <c r="K16" s="1">
        <v>37588</v>
      </c>
    </row>
    <row r="17" spans="1:11" x14ac:dyDescent="0.25">
      <c r="A17" s="1">
        <v>37405</v>
      </c>
      <c r="B17">
        <v>101.39</v>
      </c>
      <c r="C17" s="1">
        <v>37285</v>
      </c>
      <c r="D17">
        <v>98.76</v>
      </c>
      <c r="E17" s="1">
        <v>37285</v>
      </c>
      <c r="F17">
        <v>99.8</v>
      </c>
      <c r="G17" s="1">
        <v>37285</v>
      </c>
      <c r="H17">
        <v>99.96</v>
      </c>
      <c r="K17" s="1">
        <v>37615</v>
      </c>
    </row>
    <row r="18" spans="1:11" x14ac:dyDescent="0.25">
      <c r="A18" s="1">
        <v>37406</v>
      </c>
      <c r="B18">
        <v>101.34</v>
      </c>
      <c r="C18" s="1">
        <v>37286</v>
      </c>
      <c r="D18">
        <v>98.73</v>
      </c>
      <c r="E18" s="1">
        <v>37286</v>
      </c>
      <c r="F18">
        <v>100.41</v>
      </c>
      <c r="G18" s="1">
        <v>37286</v>
      </c>
      <c r="H18">
        <v>99.49</v>
      </c>
      <c r="K18" s="1">
        <v>37616</v>
      </c>
    </row>
    <row r="19" spans="1:11" x14ac:dyDescent="0.25">
      <c r="A19" s="1">
        <v>37407</v>
      </c>
      <c r="B19">
        <v>101.38</v>
      </c>
      <c r="C19" s="1">
        <v>37287</v>
      </c>
      <c r="D19">
        <v>98.44</v>
      </c>
      <c r="E19" s="1">
        <v>37287</v>
      </c>
      <c r="F19">
        <v>100.13</v>
      </c>
      <c r="G19" s="1">
        <v>37287</v>
      </c>
      <c r="H19">
        <v>99.84</v>
      </c>
      <c r="K19" s="1">
        <v>37622</v>
      </c>
    </row>
    <row r="20" spans="1:11" x14ac:dyDescent="0.25">
      <c r="A20" s="1">
        <v>37412</v>
      </c>
      <c r="B20">
        <v>101.45</v>
      </c>
      <c r="C20" s="1">
        <v>37288</v>
      </c>
      <c r="D20">
        <v>98.52</v>
      </c>
      <c r="E20" s="1">
        <v>37288</v>
      </c>
      <c r="F20">
        <v>99.51</v>
      </c>
      <c r="G20" s="1">
        <v>37288</v>
      </c>
      <c r="H20">
        <v>100.26</v>
      </c>
      <c r="K20" s="1">
        <v>37641</v>
      </c>
    </row>
    <row r="21" spans="1:11" x14ac:dyDescent="0.25">
      <c r="A21" s="1">
        <v>37413</v>
      </c>
      <c r="B21">
        <v>101.94</v>
      </c>
      <c r="C21" s="1">
        <v>37291</v>
      </c>
      <c r="D21">
        <v>98.91</v>
      </c>
      <c r="E21" s="1">
        <v>37291</v>
      </c>
      <c r="F21">
        <v>100.07</v>
      </c>
      <c r="G21" s="1">
        <v>37291</v>
      </c>
      <c r="H21">
        <v>99.49</v>
      </c>
      <c r="K21" s="1">
        <v>37669</v>
      </c>
    </row>
    <row r="22" spans="1:11" x14ac:dyDescent="0.25">
      <c r="A22" s="1">
        <v>37414</v>
      </c>
      <c r="B22">
        <v>101.67</v>
      </c>
      <c r="C22" s="1">
        <v>37292</v>
      </c>
      <c r="D22">
        <v>98.84</v>
      </c>
      <c r="E22" s="1">
        <v>37292</v>
      </c>
      <c r="F22">
        <v>100.11</v>
      </c>
      <c r="G22" s="1">
        <v>37292</v>
      </c>
      <c r="H22">
        <v>100.4</v>
      </c>
      <c r="K22" s="1">
        <v>37729</v>
      </c>
    </row>
    <row r="23" spans="1:11" x14ac:dyDescent="0.25">
      <c r="A23" s="1">
        <v>37417</v>
      </c>
      <c r="B23">
        <v>101.39</v>
      </c>
      <c r="C23" s="1">
        <v>37293</v>
      </c>
      <c r="D23">
        <v>98.94</v>
      </c>
      <c r="E23" s="1">
        <v>37293</v>
      </c>
      <c r="F23">
        <v>100.14</v>
      </c>
      <c r="G23" s="1">
        <v>37293</v>
      </c>
      <c r="H23">
        <v>100.3</v>
      </c>
      <c r="K23" s="1">
        <v>37732</v>
      </c>
    </row>
    <row r="24" spans="1:11" x14ac:dyDescent="0.25">
      <c r="A24" s="1">
        <v>37418</v>
      </c>
      <c r="B24">
        <v>101.61</v>
      </c>
      <c r="C24" s="1">
        <v>37294</v>
      </c>
      <c r="D24">
        <v>98.88</v>
      </c>
      <c r="E24" s="1">
        <v>37294</v>
      </c>
      <c r="F24">
        <v>100.25</v>
      </c>
      <c r="G24" s="1">
        <v>37294</v>
      </c>
      <c r="H24">
        <v>100.84</v>
      </c>
      <c r="K24" s="1">
        <v>37742</v>
      </c>
    </row>
    <row r="25" spans="1:11" x14ac:dyDescent="0.25">
      <c r="A25" s="1">
        <v>37419</v>
      </c>
      <c r="B25">
        <v>101.87</v>
      </c>
      <c r="C25" s="1">
        <v>37295</v>
      </c>
      <c r="D25">
        <v>99.12</v>
      </c>
      <c r="E25" s="1">
        <v>37295</v>
      </c>
      <c r="F25">
        <v>100.37</v>
      </c>
      <c r="G25" s="1">
        <v>37295</v>
      </c>
      <c r="H25">
        <v>101.2</v>
      </c>
      <c r="K25" s="1">
        <v>37746</v>
      </c>
    </row>
    <row r="26" spans="1:11" x14ac:dyDescent="0.25">
      <c r="A26" s="1">
        <v>37420</v>
      </c>
      <c r="B26">
        <v>101.79</v>
      </c>
      <c r="C26" s="1">
        <v>37298</v>
      </c>
      <c r="D26">
        <v>99.12</v>
      </c>
      <c r="E26" s="1">
        <v>37298</v>
      </c>
      <c r="F26">
        <v>100.75</v>
      </c>
      <c r="G26" s="1">
        <v>37298</v>
      </c>
      <c r="H26">
        <v>101.07</v>
      </c>
      <c r="K26" s="1">
        <v>37767</v>
      </c>
    </row>
    <row r="27" spans="1:11" x14ac:dyDescent="0.25">
      <c r="A27" s="1">
        <v>37421</v>
      </c>
      <c r="B27">
        <v>101.81</v>
      </c>
      <c r="C27" s="1">
        <v>37299</v>
      </c>
      <c r="D27">
        <v>97.19</v>
      </c>
      <c r="E27" s="1">
        <v>37299</v>
      </c>
      <c r="F27">
        <v>100.35</v>
      </c>
      <c r="G27" s="1">
        <v>37299</v>
      </c>
      <c r="H27">
        <v>100.78</v>
      </c>
      <c r="K27" s="1">
        <v>37806</v>
      </c>
    </row>
    <row r="28" spans="1:11" x14ac:dyDescent="0.25">
      <c r="A28" s="1">
        <v>37424</v>
      </c>
      <c r="B28">
        <v>101.91</v>
      </c>
      <c r="C28" s="1">
        <v>37300</v>
      </c>
      <c r="D28">
        <v>98.69</v>
      </c>
      <c r="E28" s="1">
        <v>37300</v>
      </c>
      <c r="F28">
        <v>100.26</v>
      </c>
      <c r="G28" s="1">
        <v>37300</v>
      </c>
      <c r="H28">
        <v>101.09</v>
      </c>
      <c r="K28" s="1">
        <v>37858</v>
      </c>
    </row>
    <row r="29" spans="1:11" x14ac:dyDescent="0.25">
      <c r="A29" s="1">
        <v>37425</v>
      </c>
      <c r="B29">
        <v>101.7</v>
      </c>
      <c r="C29" s="1">
        <v>37301</v>
      </c>
      <c r="D29">
        <v>98.58</v>
      </c>
      <c r="E29" s="1">
        <v>37301</v>
      </c>
      <c r="F29">
        <v>99.79</v>
      </c>
      <c r="G29" s="1">
        <v>37301</v>
      </c>
      <c r="H29">
        <v>100.83</v>
      </c>
      <c r="K29" s="1">
        <v>37865</v>
      </c>
    </row>
    <row r="30" spans="1:11" x14ac:dyDescent="0.25">
      <c r="A30" s="1">
        <v>37426</v>
      </c>
      <c r="B30">
        <v>101.97</v>
      </c>
      <c r="C30" s="1">
        <v>37302</v>
      </c>
      <c r="D30">
        <v>97.86</v>
      </c>
      <c r="E30" s="1">
        <v>37302</v>
      </c>
      <c r="F30">
        <v>100.66</v>
      </c>
      <c r="G30" s="1">
        <v>37302</v>
      </c>
      <c r="H30">
        <v>100.43</v>
      </c>
      <c r="K30" s="1">
        <v>37907</v>
      </c>
    </row>
    <row r="31" spans="1:11" x14ac:dyDescent="0.25">
      <c r="A31" s="1">
        <v>37427</v>
      </c>
      <c r="B31">
        <v>101.66</v>
      </c>
      <c r="C31" s="1">
        <v>37306</v>
      </c>
      <c r="D31">
        <v>98.57</v>
      </c>
      <c r="E31" s="1">
        <v>37306</v>
      </c>
      <c r="F31">
        <v>100.07</v>
      </c>
      <c r="G31" s="1">
        <v>37306</v>
      </c>
      <c r="H31">
        <v>100.63</v>
      </c>
      <c r="K31" s="1">
        <v>37936</v>
      </c>
    </row>
    <row r="32" spans="1:11" x14ac:dyDescent="0.25">
      <c r="A32" s="1">
        <v>37428</v>
      </c>
      <c r="B32">
        <v>101.29</v>
      </c>
      <c r="C32" s="1">
        <v>37307</v>
      </c>
      <c r="D32">
        <v>98.89</v>
      </c>
      <c r="E32" s="1">
        <v>37307</v>
      </c>
      <c r="F32">
        <v>100.24</v>
      </c>
      <c r="G32" s="1">
        <v>37307</v>
      </c>
      <c r="H32">
        <v>101.08</v>
      </c>
      <c r="K32" s="1">
        <v>37952</v>
      </c>
    </row>
    <row r="33" spans="1:11" x14ac:dyDescent="0.25">
      <c r="A33" s="1">
        <v>37431</v>
      </c>
      <c r="B33">
        <v>101.26</v>
      </c>
      <c r="C33" s="1">
        <v>37308</v>
      </c>
      <c r="D33">
        <v>99.16</v>
      </c>
      <c r="E33" s="1">
        <v>37308</v>
      </c>
      <c r="F33">
        <v>100.69</v>
      </c>
      <c r="G33" s="1">
        <v>37308</v>
      </c>
      <c r="H33">
        <v>101.2</v>
      </c>
      <c r="K33" s="1">
        <v>37980</v>
      </c>
    </row>
    <row r="34" spans="1:11" x14ac:dyDescent="0.25">
      <c r="A34" s="1">
        <v>37432</v>
      </c>
      <c r="B34">
        <v>101.52</v>
      </c>
      <c r="C34" s="1">
        <v>37309</v>
      </c>
      <c r="D34">
        <v>99.58</v>
      </c>
      <c r="E34" s="1">
        <v>37309</v>
      </c>
      <c r="F34">
        <v>100.18</v>
      </c>
      <c r="G34" s="1">
        <v>37309</v>
      </c>
      <c r="H34">
        <v>101.74</v>
      </c>
      <c r="K34" s="1">
        <v>37981</v>
      </c>
    </row>
    <row r="35" spans="1:11" x14ac:dyDescent="0.25">
      <c r="A35" s="1">
        <v>37433</v>
      </c>
      <c r="B35">
        <v>101.12</v>
      </c>
      <c r="C35" s="1">
        <v>37312</v>
      </c>
      <c r="D35">
        <v>99.1</v>
      </c>
      <c r="E35" s="1">
        <v>37312</v>
      </c>
      <c r="F35">
        <v>100.51</v>
      </c>
      <c r="G35" s="1">
        <v>37312</v>
      </c>
      <c r="H35">
        <v>101.27</v>
      </c>
      <c r="K35" s="1">
        <v>37987</v>
      </c>
    </row>
    <row r="36" spans="1:11" x14ac:dyDescent="0.25">
      <c r="A36" s="1">
        <v>37434</v>
      </c>
      <c r="B36">
        <v>101.13</v>
      </c>
      <c r="C36" s="1">
        <v>37313</v>
      </c>
      <c r="D36">
        <v>100.35</v>
      </c>
      <c r="E36" s="1">
        <v>37313</v>
      </c>
      <c r="F36">
        <v>100.29</v>
      </c>
      <c r="G36" s="1">
        <v>37313</v>
      </c>
      <c r="H36">
        <v>101.18</v>
      </c>
      <c r="K36" s="1">
        <v>38005</v>
      </c>
    </row>
    <row r="37" spans="1:11" x14ac:dyDescent="0.25">
      <c r="A37" s="1">
        <v>37435</v>
      </c>
      <c r="B37">
        <v>101.46</v>
      </c>
      <c r="C37" s="1">
        <v>37314</v>
      </c>
      <c r="D37">
        <v>99.01</v>
      </c>
      <c r="E37" s="1">
        <v>37314</v>
      </c>
      <c r="F37">
        <v>100.44</v>
      </c>
      <c r="G37" s="1">
        <v>37314</v>
      </c>
      <c r="H37">
        <v>101.75</v>
      </c>
      <c r="K37" s="1">
        <v>38033</v>
      </c>
    </row>
    <row r="38" spans="1:11" x14ac:dyDescent="0.25">
      <c r="A38" s="1">
        <v>37438</v>
      </c>
      <c r="B38">
        <v>101.49</v>
      </c>
      <c r="C38" s="1">
        <v>37315</v>
      </c>
      <c r="D38">
        <v>98.68</v>
      </c>
      <c r="E38" s="1">
        <v>37315</v>
      </c>
      <c r="F38">
        <v>100.98</v>
      </c>
      <c r="G38" s="1">
        <v>37315</v>
      </c>
      <c r="H38">
        <v>101.94</v>
      </c>
      <c r="K38" s="1">
        <v>38086</v>
      </c>
    </row>
    <row r="39" spans="1:11" x14ac:dyDescent="0.25">
      <c r="A39" s="1">
        <v>37439</v>
      </c>
      <c r="B39">
        <v>101.81</v>
      </c>
      <c r="C39" s="1">
        <v>37316</v>
      </c>
      <c r="D39">
        <v>98.81</v>
      </c>
      <c r="E39" s="1">
        <v>37316</v>
      </c>
      <c r="F39">
        <v>101.44</v>
      </c>
      <c r="G39" s="1">
        <v>37316</v>
      </c>
      <c r="H39">
        <v>101.43</v>
      </c>
      <c r="K39" s="1">
        <v>38089</v>
      </c>
    </row>
    <row r="40" spans="1:11" x14ac:dyDescent="0.25">
      <c r="A40" s="1">
        <v>37440</v>
      </c>
      <c r="B40">
        <v>101.71</v>
      </c>
      <c r="C40" s="1">
        <v>37319</v>
      </c>
      <c r="D40">
        <v>98.86</v>
      </c>
      <c r="E40" s="1">
        <v>37319</v>
      </c>
      <c r="F40">
        <v>100.62</v>
      </c>
      <c r="G40" s="1">
        <v>37319</v>
      </c>
      <c r="H40">
        <v>102.03</v>
      </c>
      <c r="K40" s="1">
        <v>38110</v>
      </c>
    </row>
    <row r="41" spans="1:11" x14ac:dyDescent="0.25">
      <c r="A41" s="1">
        <v>37442</v>
      </c>
      <c r="B41">
        <v>101.93</v>
      </c>
      <c r="C41" s="1">
        <v>37320</v>
      </c>
      <c r="D41">
        <v>98.7</v>
      </c>
      <c r="E41" s="1">
        <v>37320</v>
      </c>
      <c r="F41">
        <v>100.51</v>
      </c>
      <c r="G41" s="1">
        <v>37320</v>
      </c>
      <c r="H41">
        <v>102.43</v>
      </c>
      <c r="K41" s="1">
        <v>38138</v>
      </c>
    </row>
    <row r="42" spans="1:11" x14ac:dyDescent="0.25">
      <c r="A42" s="1">
        <v>37445</v>
      </c>
      <c r="B42">
        <v>101.29</v>
      </c>
      <c r="C42" s="1">
        <v>37321</v>
      </c>
      <c r="D42">
        <v>98.9</v>
      </c>
      <c r="E42" s="1">
        <v>37321</v>
      </c>
      <c r="F42">
        <v>100.67</v>
      </c>
      <c r="G42" s="1">
        <v>37321</v>
      </c>
      <c r="H42">
        <v>101.77</v>
      </c>
      <c r="K42" s="1">
        <v>38149</v>
      </c>
    </row>
    <row r="43" spans="1:11" x14ac:dyDescent="0.25">
      <c r="A43" s="1">
        <v>37446</v>
      </c>
      <c r="B43">
        <v>101.55</v>
      </c>
      <c r="C43" s="1">
        <v>37322</v>
      </c>
      <c r="D43">
        <v>98.65</v>
      </c>
      <c r="E43" s="1">
        <v>37322</v>
      </c>
      <c r="F43">
        <v>99.87</v>
      </c>
      <c r="G43" s="1">
        <v>37322</v>
      </c>
      <c r="H43">
        <v>101.21</v>
      </c>
      <c r="K43" s="1">
        <v>38173</v>
      </c>
    </row>
    <row r="44" spans="1:11" x14ac:dyDescent="0.25">
      <c r="A44" s="1">
        <v>37447</v>
      </c>
      <c r="B44">
        <v>101.97</v>
      </c>
      <c r="C44" s="1">
        <v>37323</v>
      </c>
      <c r="D44">
        <v>97.96</v>
      </c>
      <c r="E44" s="1">
        <v>37323</v>
      </c>
      <c r="F44">
        <v>100.03</v>
      </c>
      <c r="G44" s="1">
        <v>37323</v>
      </c>
      <c r="H44">
        <v>100.78</v>
      </c>
      <c r="K44" s="1">
        <v>38229</v>
      </c>
    </row>
    <row r="45" spans="1:11" x14ac:dyDescent="0.25">
      <c r="A45" s="1">
        <v>37448</v>
      </c>
      <c r="B45">
        <v>101.29</v>
      </c>
      <c r="C45" s="1">
        <v>37326</v>
      </c>
      <c r="D45">
        <v>97.97</v>
      </c>
      <c r="E45" s="1">
        <v>37326</v>
      </c>
      <c r="F45">
        <v>100.3</v>
      </c>
      <c r="G45" s="1">
        <v>37326</v>
      </c>
      <c r="H45">
        <v>101.19</v>
      </c>
      <c r="K45" s="1">
        <v>38236</v>
      </c>
    </row>
    <row r="46" spans="1:11" x14ac:dyDescent="0.25">
      <c r="A46" s="1">
        <v>37449</v>
      </c>
      <c r="B46">
        <v>101.76</v>
      </c>
      <c r="C46" s="1">
        <v>37327</v>
      </c>
      <c r="D46">
        <v>98.35</v>
      </c>
      <c r="E46" s="1">
        <v>37327</v>
      </c>
      <c r="F46">
        <v>100.25</v>
      </c>
      <c r="G46" s="1">
        <v>37327</v>
      </c>
      <c r="H46">
        <v>101.18</v>
      </c>
      <c r="K46" s="1">
        <v>38271</v>
      </c>
    </row>
    <row r="47" spans="1:11" x14ac:dyDescent="0.25">
      <c r="A47" s="1">
        <v>37452</v>
      </c>
      <c r="B47">
        <v>101.27</v>
      </c>
      <c r="C47" s="1">
        <v>37328</v>
      </c>
      <c r="D47">
        <v>98.6</v>
      </c>
      <c r="E47" s="1">
        <v>37328</v>
      </c>
      <c r="F47">
        <v>99.52</v>
      </c>
      <c r="G47" s="1">
        <v>37328</v>
      </c>
      <c r="H47">
        <v>101.84</v>
      </c>
      <c r="K47" s="1">
        <v>38302</v>
      </c>
    </row>
    <row r="48" spans="1:11" x14ac:dyDescent="0.25">
      <c r="A48" s="1">
        <v>37453</v>
      </c>
      <c r="B48">
        <v>102.05</v>
      </c>
      <c r="C48" s="1">
        <v>37329</v>
      </c>
      <c r="D48">
        <v>98.39</v>
      </c>
      <c r="E48" s="1">
        <v>37329</v>
      </c>
      <c r="F48">
        <v>101.02</v>
      </c>
      <c r="G48" s="1">
        <v>37329</v>
      </c>
      <c r="H48">
        <v>100.75</v>
      </c>
      <c r="K48" s="1">
        <v>38316</v>
      </c>
    </row>
    <row r="49" spans="1:11" x14ac:dyDescent="0.25">
      <c r="A49" s="1">
        <v>37454</v>
      </c>
      <c r="B49">
        <v>101.75</v>
      </c>
      <c r="C49" s="1">
        <v>37330</v>
      </c>
      <c r="D49">
        <v>98.22</v>
      </c>
      <c r="E49" s="1">
        <v>37330</v>
      </c>
      <c r="F49">
        <v>100.58</v>
      </c>
      <c r="G49" s="1">
        <v>37330</v>
      </c>
      <c r="H49">
        <v>100.78</v>
      </c>
      <c r="K49" s="1">
        <v>38345</v>
      </c>
    </row>
    <row r="50" spans="1:11" x14ac:dyDescent="0.25">
      <c r="A50" s="1">
        <v>37455</v>
      </c>
      <c r="B50">
        <v>101.99</v>
      </c>
      <c r="C50" s="1">
        <v>37333</v>
      </c>
      <c r="D50">
        <v>97.97</v>
      </c>
      <c r="E50" s="1">
        <v>37333</v>
      </c>
      <c r="F50">
        <v>100.08</v>
      </c>
      <c r="G50" s="1">
        <v>37333</v>
      </c>
      <c r="H50">
        <v>100.75</v>
      </c>
      <c r="K50" s="1">
        <v>38348</v>
      </c>
    </row>
    <row r="51" spans="1:11" x14ac:dyDescent="0.25">
      <c r="A51" s="1">
        <v>37456</v>
      </c>
      <c r="B51">
        <v>102.12</v>
      </c>
      <c r="C51" s="1">
        <v>37334</v>
      </c>
      <c r="D51">
        <v>97.67</v>
      </c>
      <c r="E51" s="1">
        <v>37334</v>
      </c>
      <c r="F51">
        <v>100.02</v>
      </c>
      <c r="G51" s="1">
        <v>37334</v>
      </c>
      <c r="H51">
        <v>101.09</v>
      </c>
      <c r="K51" s="1">
        <v>38349</v>
      </c>
    </row>
    <row r="52" spans="1:11" x14ac:dyDescent="0.25">
      <c r="A52" s="1">
        <v>37459</v>
      </c>
      <c r="B52">
        <v>102.3</v>
      </c>
      <c r="C52" s="1">
        <v>37335</v>
      </c>
      <c r="D52">
        <v>97.32</v>
      </c>
      <c r="E52" s="1">
        <v>37335</v>
      </c>
      <c r="F52">
        <v>100.77</v>
      </c>
      <c r="G52" s="1">
        <v>37335</v>
      </c>
      <c r="H52">
        <v>100.39</v>
      </c>
      <c r="K52" s="1">
        <v>38355</v>
      </c>
    </row>
    <row r="53" spans="1:11" x14ac:dyDescent="0.25">
      <c r="A53" s="1">
        <v>37460</v>
      </c>
      <c r="B53">
        <v>102.64</v>
      </c>
      <c r="C53" s="1">
        <v>37336</v>
      </c>
      <c r="D53">
        <v>98.02</v>
      </c>
      <c r="E53" s="1">
        <v>37336</v>
      </c>
      <c r="F53">
        <v>100.41</v>
      </c>
      <c r="G53" s="1">
        <v>37336</v>
      </c>
      <c r="H53">
        <v>100.79</v>
      </c>
      <c r="K53" s="1">
        <v>38369</v>
      </c>
    </row>
    <row r="54" spans="1:11" x14ac:dyDescent="0.25">
      <c r="A54" s="1">
        <v>37461</v>
      </c>
      <c r="B54">
        <v>102.69</v>
      </c>
      <c r="C54" s="1">
        <v>37337</v>
      </c>
      <c r="D54">
        <v>97.65</v>
      </c>
      <c r="E54" s="1">
        <v>37337</v>
      </c>
      <c r="F54">
        <v>99.6</v>
      </c>
      <c r="G54" s="1">
        <v>37337</v>
      </c>
      <c r="H54">
        <v>100.36</v>
      </c>
      <c r="K54" s="1">
        <v>38404</v>
      </c>
    </row>
    <row r="55" spans="1:11" x14ac:dyDescent="0.25">
      <c r="A55" s="1">
        <v>37462</v>
      </c>
      <c r="B55">
        <v>102.48</v>
      </c>
      <c r="C55" s="1">
        <v>37340</v>
      </c>
      <c r="D55">
        <v>97.77</v>
      </c>
      <c r="E55" s="1">
        <v>37340</v>
      </c>
      <c r="F55">
        <v>100.23</v>
      </c>
      <c r="G55" s="1">
        <v>37340</v>
      </c>
      <c r="H55">
        <v>100.05</v>
      </c>
      <c r="K55" s="1">
        <v>38436</v>
      </c>
    </row>
    <row r="56" spans="1:11" x14ac:dyDescent="0.25">
      <c r="A56" s="1">
        <v>37463</v>
      </c>
      <c r="B56">
        <v>102.27</v>
      </c>
      <c r="C56" s="1">
        <v>37341</v>
      </c>
      <c r="D56">
        <v>97.27</v>
      </c>
      <c r="E56" s="1">
        <v>37341</v>
      </c>
      <c r="F56">
        <v>99.89</v>
      </c>
      <c r="G56" s="1">
        <v>37341</v>
      </c>
      <c r="H56">
        <v>100.48</v>
      </c>
      <c r="K56" s="1">
        <v>38439</v>
      </c>
    </row>
    <row r="57" spans="1:11" x14ac:dyDescent="0.25">
      <c r="A57" s="1">
        <v>37466</v>
      </c>
      <c r="B57">
        <v>102.5</v>
      </c>
      <c r="C57" s="1">
        <v>37342</v>
      </c>
      <c r="D57">
        <v>97.05</v>
      </c>
      <c r="E57" s="1">
        <v>37342</v>
      </c>
      <c r="F57">
        <v>100.19</v>
      </c>
      <c r="G57" s="1">
        <v>37342</v>
      </c>
      <c r="H57">
        <v>100.54</v>
      </c>
      <c r="K57" s="1">
        <v>38474</v>
      </c>
    </row>
    <row r="58" spans="1:11" x14ac:dyDescent="0.25">
      <c r="A58" s="1">
        <v>37467</v>
      </c>
      <c r="B58">
        <v>102.71</v>
      </c>
      <c r="C58" s="1">
        <v>37343</v>
      </c>
      <c r="D58">
        <v>94.19</v>
      </c>
      <c r="E58" s="1">
        <v>37343</v>
      </c>
      <c r="F58">
        <v>100.4</v>
      </c>
      <c r="G58" s="1">
        <v>37343</v>
      </c>
      <c r="H58">
        <v>100.15</v>
      </c>
      <c r="K58" s="1">
        <v>38502</v>
      </c>
    </row>
    <row r="59" spans="1:11" x14ac:dyDescent="0.25">
      <c r="A59" s="1">
        <v>37468</v>
      </c>
      <c r="B59">
        <v>102.51</v>
      </c>
      <c r="C59" s="1">
        <v>37348</v>
      </c>
      <c r="D59">
        <v>97.88</v>
      </c>
      <c r="E59" s="1">
        <v>37348</v>
      </c>
      <c r="F59">
        <v>100.54</v>
      </c>
      <c r="G59" s="1">
        <v>37348</v>
      </c>
      <c r="H59">
        <v>100.79</v>
      </c>
      <c r="K59" s="1">
        <v>38537</v>
      </c>
    </row>
    <row r="60" spans="1:11" x14ac:dyDescent="0.25">
      <c r="A60" s="1">
        <v>37469</v>
      </c>
      <c r="B60">
        <v>103.19</v>
      </c>
      <c r="C60" s="1">
        <v>37349</v>
      </c>
      <c r="D60">
        <v>97.7</v>
      </c>
      <c r="E60" s="1">
        <v>37349</v>
      </c>
      <c r="F60">
        <v>100.97</v>
      </c>
      <c r="G60" s="1">
        <v>37349</v>
      </c>
      <c r="H60">
        <v>101.1</v>
      </c>
      <c r="K60" s="1">
        <v>38593</v>
      </c>
    </row>
    <row r="61" spans="1:11" x14ac:dyDescent="0.25">
      <c r="A61" s="1">
        <v>37470</v>
      </c>
      <c r="B61">
        <v>102.37</v>
      </c>
      <c r="C61" s="1">
        <v>37350</v>
      </c>
      <c r="D61">
        <v>98.68</v>
      </c>
      <c r="E61" s="1">
        <v>37350</v>
      </c>
      <c r="F61">
        <v>101.15</v>
      </c>
      <c r="G61" s="1">
        <v>37350</v>
      </c>
      <c r="H61">
        <v>101.33</v>
      </c>
      <c r="K61" s="1">
        <v>38600</v>
      </c>
    </row>
    <row r="62" spans="1:11" x14ac:dyDescent="0.25">
      <c r="A62" s="1">
        <v>37473</v>
      </c>
      <c r="B62">
        <v>103.64</v>
      </c>
      <c r="C62" s="1">
        <v>37351</v>
      </c>
      <c r="D62">
        <v>98.07</v>
      </c>
      <c r="E62" s="1">
        <v>37351</v>
      </c>
      <c r="F62">
        <v>100.87</v>
      </c>
      <c r="G62" s="1">
        <v>37351</v>
      </c>
      <c r="H62">
        <v>101.39</v>
      </c>
      <c r="K62" s="1">
        <v>38635</v>
      </c>
    </row>
    <row r="63" spans="1:11" x14ac:dyDescent="0.25">
      <c r="A63" s="1">
        <v>37474</v>
      </c>
      <c r="B63">
        <v>103.46</v>
      </c>
      <c r="C63" s="1">
        <v>37354</v>
      </c>
      <c r="D63">
        <v>98.42</v>
      </c>
      <c r="E63" s="1">
        <v>37354</v>
      </c>
      <c r="F63">
        <v>100.59</v>
      </c>
      <c r="G63" s="1">
        <v>37354</v>
      </c>
      <c r="H63">
        <v>101.06</v>
      </c>
      <c r="K63" s="1">
        <v>38667</v>
      </c>
    </row>
    <row r="64" spans="1:11" x14ac:dyDescent="0.25">
      <c r="A64" s="1">
        <v>37475</v>
      </c>
      <c r="B64">
        <v>103.59</v>
      </c>
      <c r="C64" s="1">
        <v>37355</v>
      </c>
      <c r="D64">
        <v>98.93</v>
      </c>
      <c r="E64" s="1">
        <v>37355</v>
      </c>
      <c r="F64">
        <v>100.81</v>
      </c>
      <c r="G64" s="1">
        <v>37355</v>
      </c>
      <c r="H64">
        <v>101.24</v>
      </c>
      <c r="K64" s="1">
        <v>38680</v>
      </c>
    </row>
    <row r="65" spans="1:11" x14ac:dyDescent="0.25">
      <c r="A65" s="1">
        <v>37476</v>
      </c>
      <c r="B65">
        <v>103.46</v>
      </c>
      <c r="C65" s="1">
        <v>37356</v>
      </c>
      <c r="D65">
        <v>98.79</v>
      </c>
      <c r="E65" s="1">
        <v>37356</v>
      </c>
      <c r="F65">
        <v>100.6</v>
      </c>
      <c r="G65" s="1">
        <v>37356</v>
      </c>
      <c r="H65">
        <v>101.35</v>
      </c>
      <c r="K65" s="1">
        <v>38712</v>
      </c>
    </row>
    <row r="66" spans="1:11" x14ac:dyDescent="0.25">
      <c r="A66" s="1">
        <v>37477</v>
      </c>
      <c r="B66">
        <v>103.15</v>
      </c>
      <c r="C66" s="1">
        <v>37357</v>
      </c>
      <c r="D66">
        <v>98.52</v>
      </c>
      <c r="E66" s="1">
        <v>37357</v>
      </c>
      <c r="F66">
        <v>100.98</v>
      </c>
      <c r="G66" s="1">
        <v>37357</v>
      </c>
      <c r="H66">
        <v>101.82</v>
      </c>
      <c r="K66" s="1">
        <v>38713</v>
      </c>
    </row>
    <row r="67" spans="1:11" x14ac:dyDescent="0.25">
      <c r="A67" s="1">
        <v>37480</v>
      </c>
      <c r="B67">
        <v>103.23</v>
      </c>
      <c r="C67" s="1">
        <v>37358</v>
      </c>
      <c r="D67">
        <v>98.61</v>
      </c>
      <c r="E67" s="1">
        <v>37358</v>
      </c>
      <c r="F67">
        <v>100.96</v>
      </c>
      <c r="G67" s="1">
        <v>37358</v>
      </c>
      <c r="H67">
        <v>101.71</v>
      </c>
      <c r="K67" s="1">
        <v>38719</v>
      </c>
    </row>
    <row r="68" spans="1:11" x14ac:dyDescent="0.25">
      <c r="A68" s="1">
        <v>37481</v>
      </c>
      <c r="B68">
        <v>103.14</v>
      </c>
      <c r="C68" s="1">
        <v>37361</v>
      </c>
      <c r="D68">
        <v>98.46</v>
      </c>
      <c r="E68" s="1">
        <v>37361</v>
      </c>
      <c r="F68">
        <v>100.67</v>
      </c>
      <c r="G68" s="1">
        <v>37361</v>
      </c>
      <c r="H68">
        <v>101.41</v>
      </c>
      <c r="K68" s="1">
        <v>38733</v>
      </c>
    </row>
    <row r="69" spans="1:11" x14ac:dyDescent="0.25">
      <c r="A69" s="1">
        <v>37482</v>
      </c>
      <c r="B69">
        <v>102.73</v>
      </c>
      <c r="C69" s="1">
        <v>37362</v>
      </c>
      <c r="D69">
        <v>98.23</v>
      </c>
      <c r="E69" s="1">
        <v>37362</v>
      </c>
      <c r="F69">
        <v>100.04</v>
      </c>
      <c r="G69" s="1">
        <v>37362</v>
      </c>
      <c r="H69">
        <v>101.39</v>
      </c>
      <c r="K69" s="1">
        <v>38768</v>
      </c>
    </row>
    <row r="70" spans="1:11" x14ac:dyDescent="0.25">
      <c r="A70" s="1">
        <v>37483</v>
      </c>
      <c r="B70">
        <v>102.37</v>
      </c>
      <c r="C70" s="1">
        <v>37363</v>
      </c>
      <c r="D70">
        <v>98.25</v>
      </c>
      <c r="E70" s="1">
        <v>37363</v>
      </c>
      <c r="F70">
        <v>100.19</v>
      </c>
      <c r="G70" s="1">
        <v>37363</v>
      </c>
      <c r="H70">
        <v>101.84</v>
      </c>
      <c r="K70" s="1">
        <v>38821</v>
      </c>
    </row>
    <row r="71" spans="1:11" x14ac:dyDescent="0.25">
      <c r="A71" s="1">
        <v>37484</v>
      </c>
      <c r="B71">
        <v>102.39</v>
      </c>
      <c r="C71" s="1">
        <v>37364</v>
      </c>
      <c r="D71">
        <v>99.05</v>
      </c>
      <c r="E71" s="1">
        <v>37364</v>
      </c>
      <c r="F71">
        <v>99.95</v>
      </c>
      <c r="G71" s="1">
        <v>37364</v>
      </c>
      <c r="H71">
        <v>102.23</v>
      </c>
      <c r="K71" s="1">
        <v>38824</v>
      </c>
    </row>
    <row r="72" spans="1:11" x14ac:dyDescent="0.25">
      <c r="A72" s="1">
        <v>37487</v>
      </c>
      <c r="B72">
        <v>102.38</v>
      </c>
      <c r="C72" s="1">
        <v>37365</v>
      </c>
      <c r="D72">
        <v>97.37</v>
      </c>
      <c r="E72" s="1">
        <v>37365</v>
      </c>
      <c r="F72">
        <v>100.47</v>
      </c>
      <c r="G72" s="1">
        <v>37365</v>
      </c>
      <c r="H72">
        <v>101.78</v>
      </c>
      <c r="K72" s="1">
        <v>38838</v>
      </c>
    </row>
    <row r="73" spans="1:11" x14ac:dyDescent="0.25">
      <c r="A73" s="1">
        <v>37488</v>
      </c>
      <c r="B73">
        <v>102.8</v>
      </c>
      <c r="C73" s="1">
        <v>37368</v>
      </c>
      <c r="D73">
        <v>98.93</v>
      </c>
      <c r="E73" s="1">
        <v>37368</v>
      </c>
      <c r="F73">
        <v>100.43</v>
      </c>
      <c r="G73" s="1">
        <v>37368</v>
      </c>
      <c r="H73">
        <v>101.79</v>
      </c>
      <c r="K73" s="1">
        <v>38866</v>
      </c>
    </row>
    <row r="74" spans="1:11" x14ac:dyDescent="0.25">
      <c r="A74" s="1">
        <v>37489</v>
      </c>
      <c r="B74">
        <v>102.64</v>
      </c>
      <c r="C74" s="1">
        <v>37369</v>
      </c>
      <c r="D74">
        <v>98.83</v>
      </c>
      <c r="E74" s="1">
        <v>37369</v>
      </c>
      <c r="F74">
        <v>100.75</v>
      </c>
      <c r="G74" s="1">
        <v>37369</v>
      </c>
      <c r="H74">
        <v>101.49</v>
      </c>
      <c r="K74" s="1">
        <v>38902</v>
      </c>
    </row>
    <row r="75" spans="1:11" x14ac:dyDescent="0.25">
      <c r="A75" s="1">
        <v>37490</v>
      </c>
      <c r="B75">
        <v>102.83</v>
      </c>
      <c r="C75" s="1">
        <v>37370</v>
      </c>
      <c r="D75">
        <v>97.83</v>
      </c>
      <c r="E75" s="1">
        <v>37370</v>
      </c>
      <c r="F75">
        <v>101</v>
      </c>
      <c r="G75" s="1">
        <v>37370</v>
      </c>
      <c r="H75">
        <v>102.2</v>
      </c>
      <c r="K75" s="1">
        <v>38957</v>
      </c>
    </row>
    <row r="76" spans="1:11" x14ac:dyDescent="0.25">
      <c r="A76" s="1">
        <v>37491</v>
      </c>
      <c r="B76">
        <v>102.57</v>
      </c>
      <c r="C76" s="1">
        <v>37371</v>
      </c>
      <c r="D76">
        <v>98.87</v>
      </c>
      <c r="E76" s="1">
        <v>37371</v>
      </c>
      <c r="F76">
        <v>100.61</v>
      </c>
      <c r="G76" s="1">
        <v>37371</v>
      </c>
      <c r="H76">
        <v>102.17</v>
      </c>
      <c r="K76" s="1">
        <v>38964</v>
      </c>
    </row>
    <row r="77" spans="1:11" x14ac:dyDescent="0.25">
      <c r="A77" s="1">
        <v>37495</v>
      </c>
      <c r="B77">
        <v>103.39</v>
      </c>
      <c r="C77" s="1">
        <v>37372</v>
      </c>
      <c r="D77">
        <v>98.79</v>
      </c>
      <c r="E77" s="1">
        <v>37372</v>
      </c>
      <c r="F77">
        <v>100.53</v>
      </c>
      <c r="G77" s="1">
        <v>37372</v>
      </c>
      <c r="H77">
        <v>102.28</v>
      </c>
      <c r="K77" s="1">
        <v>38999</v>
      </c>
    </row>
    <row r="78" spans="1:11" x14ac:dyDescent="0.25">
      <c r="A78" s="1">
        <v>37496</v>
      </c>
      <c r="B78">
        <v>103.38</v>
      </c>
      <c r="C78" s="1">
        <v>37375</v>
      </c>
      <c r="D78">
        <v>99.02</v>
      </c>
      <c r="E78" s="1">
        <v>37375</v>
      </c>
      <c r="F78">
        <v>100.64</v>
      </c>
      <c r="G78" s="1">
        <v>37375</v>
      </c>
      <c r="H78">
        <v>102.66</v>
      </c>
      <c r="K78" s="1">
        <v>39044</v>
      </c>
    </row>
    <row r="79" spans="1:11" x14ac:dyDescent="0.25">
      <c r="A79" s="1">
        <v>37497</v>
      </c>
      <c r="B79">
        <v>103.45</v>
      </c>
      <c r="C79" s="1">
        <v>37376</v>
      </c>
      <c r="D79">
        <v>98.84</v>
      </c>
      <c r="E79" s="1">
        <v>37376</v>
      </c>
      <c r="F79">
        <v>100.42</v>
      </c>
      <c r="G79" s="1">
        <v>37376</v>
      </c>
      <c r="H79">
        <v>101.76</v>
      </c>
      <c r="K79" s="1">
        <v>39076</v>
      </c>
    </row>
    <row r="80" spans="1:11" x14ac:dyDescent="0.25">
      <c r="A80" s="1">
        <v>37498</v>
      </c>
      <c r="B80">
        <v>103.91</v>
      </c>
      <c r="C80" s="1">
        <v>37378</v>
      </c>
      <c r="D80">
        <v>97.33</v>
      </c>
      <c r="E80" s="1">
        <v>37378</v>
      </c>
      <c r="F80">
        <v>100.45</v>
      </c>
      <c r="G80" s="1">
        <v>37378</v>
      </c>
      <c r="H80">
        <v>101.39</v>
      </c>
      <c r="K80" s="1">
        <v>39077</v>
      </c>
    </row>
    <row r="81" spans="1:11" x14ac:dyDescent="0.25">
      <c r="A81" s="1">
        <v>37502</v>
      </c>
      <c r="B81">
        <v>104.02</v>
      </c>
      <c r="C81" s="1">
        <v>37379</v>
      </c>
      <c r="D81">
        <v>99.02</v>
      </c>
      <c r="E81" s="1">
        <v>37379</v>
      </c>
      <c r="F81">
        <v>100.07</v>
      </c>
      <c r="G81" s="1">
        <v>37379</v>
      </c>
      <c r="H81">
        <v>101.47</v>
      </c>
      <c r="K81" s="1">
        <v>39083</v>
      </c>
    </row>
    <row r="82" spans="1:11" x14ac:dyDescent="0.25">
      <c r="A82" s="1">
        <v>37503</v>
      </c>
      <c r="B82">
        <v>104.18</v>
      </c>
      <c r="C82" s="1">
        <v>37383</v>
      </c>
      <c r="D82">
        <v>98.89</v>
      </c>
      <c r="E82" s="1">
        <v>37383</v>
      </c>
      <c r="F82">
        <v>100.08</v>
      </c>
      <c r="G82" s="1">
        <v>37383</v>
      </c>
      <c r="H82">
        <v>101.83</v>
      </c>
      <c r="K82" s="1">
        <v>39084</v>
      </c>
    </row>
    <row r="83" spans="1:11" x14ac:dyDescent="0.25">
      <c r="A83" s="1">
        <v>37504</v>
      </c>
      <c r="B83">
        <v>104.96</v>
      </c>
      <c r="C83" s="1">
        <v>37384</v>
      </c>
      <c r="D83">
        <v>98.02</v>
      </c>
      <c r="E83" s="1">
        <v>37384</v>
      </c>
      <c r="F83">
        <v>100.38</v>
      </c>
      <c r="G83" s="1">
        <v>37384</v>
      </c>
      <c r="H83">
        <v>101.72</v>
      </c>
      <c r="K83" s="1">
        <v>39097</v>
      </c>
    </row>
    <row r="84" spans="1:11" x14ac:dyDescent="0.25">
      <c r="A84" s="1">
        <v>37505</v>
      </c>
      <c r="B84">
        <v>103.97</v>
      </c>
      <c r="C84" s="1">
        <v>37385</v>
      </c>
      <c r="D84">
        <v>98.29</v>
      </c>
      <c r="E84" s="1">
        <v>37385</v>
      </c>
      <c r="F84">
        <v>100.38</v>
      </c>
      <c r="G84" s="1">
        <v>37385</v>
      </c>
      <c r="H84">
        <v>102.59</v>
      </c>
      <c r="K84" s="1">
        <v>39132</v>
      </c>
    </row>
    <row r="85" spans="1:11" x14ac:dyDescent="0.25">
      <c r="A85" s="1">
        <v>37508</v>
      </c>
      <c r="B85">
        <v>104.51</v>
      </c>
      <c r="C85" s="1">
        <v>37386</v>
      </c>
      <c r="D85">
        <v>97.63</v>
      </c>
      <c r="E85" s="1">
        <v>37386</v>
      </c>
      <c r="F85">
        <v>100.43</v>
      </c>
      <c r="G85" s="1">
        <v>37386</v>
      </c>
      <c r="H85">
        <v>103.25</v>
      </c>
      <c r="K85" s="1">
        <v>39178</v>
      </c>
    </row>
    <row r="86" spans="1:11" x14ac:dyDescent="0.25">
      <c r="A86" s="1">
        <v>37509</v>
      </c>
      <c r="B86">
        <v>104.36</v>
      </c>
      <c r="C86" s="1">
        <v>37389</v>
      </c>
      <c r="D86">
        <v>97.87</v>
      </c>
      <c r="E86" s="1">
        <v>37389</v>
      </c>
      <c r="F86">
        <v>99.89</v>
      </c>
      <c r="G86" s="1">
        <v>37389</v>
      </c>
      <c r="H86">
        <v>102.82</v>
      </c>
      <c r="K86" s="1">
        <v>39181</v>
      </c>
    </row>
    <row r="87" spans="1:11" x14ac:dyDescent="0.25">
      <c r="A87" s="1">
        <v>37510</v>
      </c>
      <c r="B87">
        <v>104.18</v>
      </c>
      <c r="C87" s="1">
        <v>37390</v>
      </c>
      <c r="D87">
        <v>98.57</v>
      </c>
      <c r="E87" s="1">
        <v>37390</v>
      </c>
      <c r="F87">
        <v>100.29</v>
      </c>
      <c r="G87" s="1">
        <v>37390</v>
      </c>
      <c r="H87">
        <v>102.99</v>
      </c>
      <c r="K87" s="1">
        <v>39203</v>
      </c>
    </row>
    <row r="88" spans="1:11" x14ac:dyDescent="0.25">
      <c r="A88" s="1">
        <v>37511</v>
      </c>
      <c r="B88">
        <v>104.75</v>
      </c>
      <c r="C88" s="1">
        <v>37391</v>
      </c>
      <c r="D88">
        <v>98.05</v>
      </c>
      <c r="E88" s="1">
        <v>37391</v>
      </c>
      <c r="F88">
        <v>99.92</v>
      </c>
      <c r="G88" s="1">
        <v>37391</v>
      </c>
      <c r="H88">
        <v>102.88</v>
      </c>
      <c r="K88" s="1">
        <v>39209</v>
      </c>
    </row>
    <row r="89" spans="1:11" x14ac:dyDescent="0.25">
      <c r="A89" s="1">
        <v>37512</v>
      </c>
      <c r="B89">
        <v>104.8</v>
      </c>
      <c r="C89" s="1">
        <v>37392</v>
      </c>
      <c r="D89">
        <v>98.78</v>
      </c>
      <c r="E89" s="1">
        <v>37392</v>
      </c>
      <c r="F89">
        <v>100.6</v>
      </c>
      <c r="G89" s="1">
        <v>37392</v>
      </c>
      <c r="H89">
        <v>103.11</v>
      </c>
      <c r="K89" s="1">
        <v>39230</v>
      </c>
    </row>
    <row r="90" spans="1:11" x14ac:dyDescent="0.25">
      <c r="A90" s="1">
        <v>37515</v>
      </c>
      <c r="B90">
        <v>104.59</v>
      </c>
      <c r="C90" s="1">
        <v>37393</v>
      </c>
      <c r="D90">
        <v>99.2</v>
      </c>
      <c r="E90" s="1">
        <v>37393</v>
      </c>
      <c r="F90">
        <v>100.22</v>
      </c>
      <c r="G90" s="1">
        <v>37393</v>
      </c>
      <c r="H90">
        <v>103.59</v>
      </c>
      <c r="K90" s="1">
        <v>39267</v>
      </c>
    </row>
    <row r="91" spans="1:11" x14ac:dyDescent="0.25">
      <c r="A91" s="1">
        <v>37516</v>
      </c>
      <c r="B91">
        <v>104.92</v>
      </c>
      <c r="C91" s="1">
        <v>37396</v>
      </c>
      <c r="D91">
        <v>97.97</v>
      </c>
      <c r="E91" s="1">
        <v>37396</v>
      </c>
      <c r="F91">
        <v>101.13</v>
      </c>
      <c r="G91" s="1">
        <v>37396</v>
      </c>
      <c r="H91">
        <v>103.53</v>
      </c>
      <c r="K91" s="1">
        <v>39321</v>
      </c>
    </row>
    <row r="92" spans="1:11" x14ac:dyDescent="0.25">
      <c r="A92" s="1">
        <v>37517</v>
      </c>
      <c r="B92">
        <v>104.7</v>
      </c>
      <c r="C92" s="1">
        <v>37397</v>
      </c>
      <c r="D92">
        <v>98.96</v>
      </c>
      <c r="E92" s="1">
        <v>37397</v>
      </c>
      <c r="F92">
        <v>100.63</v>
      </c>
      <c r="G92" s="1">
        <v>37397</v>
      </c>
      <c r="H92">
        <v>102.81</v>
      </c>
      <c r="K92" s="1">
        <v>39328</v>
      </c>
    </row>
    <row r="93" spans="1:11" x14ac:dyDescent="0.25">
      <c r="A93" s="1">
        <v>37518</v>
      </c>
      <c r="B93">
        <v>105.03</v>
      </c>
      <c r="C93" s="1">
        <v>37398</v>
      </c>
      <c r="D93">
        <v>98.76</v>
      </c>
      <c r="E93" s="1">
        <v>37398</v>
      </c>
      <c r="F93">
        <v>101.25</v>
      </c>
      <c r="G93" s="1">
        <v>37398</v>
      </c>
      <c r="H93">
        <v>104.28</v>
      </c>
      <c r="K93" s="1">
        <v>39363</v>
      </c>
    </row>
    <row r="94" spans="1:11" x14ac:dyDescent="0.25">
      <c r="A94" s="1">
        <v>37519</v>
      </c>
      <c r="B94">
        <v>105.25</v>
      </c>
      <c r="C94" s="1">
        <v>37399</v>
      </c>
      <c r="D94">
        <v>99.1</v>
      </c>
      <c r="E94" s="1">
        <v>37399</v>
      </c>
      <c r="F94">
        <v>101.12</v>
      </c>
      <c r="G94" s="1">
        <v>37399</v>
      </c>
      <c r="H94">
        <v>103.97</v>
      </c>
      <c r="K94" s="1">
        <v>39398</v>
      </c>
    </row>
    <row r="95" spans="1:11" x14ac:dyDescent="0.25">
      <c r="A95" s="1">
        <v>37522</v>
      </c>
      <c r="B95">
        <v>105.55</v>
      </c>
      <c r="C95" s="1">
        <v>37400</v>
      </c>
      <c r="D95">
        <v>98.92</v>
      </c>
      <c r="E95" s="1">
        <v>37400</v>
      </c>
      <c r="F95">
        <v>101.27</v>
      </c>
      <c r="G95" s="1">
        <v>37400</v>
      </c>
      <c r="H95">
        <v>103.7</v>
      </c>
      <c r="K95" s="1">
        <v>39408</v>
      </c>
    </row>
    <row r="96" spans="1:11" x14ac:dyDescent="0.25">
      <c r="A96" s="1">
        <v>37523</v>
      </c>
      <c r="B96">
        <v>105.76</v>
      </c>
      <c r="C96" s="1">
        <v>37404</v>
      </c>
      <c r="D96">
        <v>98.28</v>
      </c>
      <c r="E96" s="1">
        <v>37404</v>
      </c>
      <c r="F96">
        <v>101.94</v>
      </c>
      <c r="G96" s="1">
        <v>37404</v>
      </c>
      <c r="H96">
        <v>103.97</v>
      </c>
      <c r="K96" s="1">
        <v>39441</v>
      </c>
    </row>
    <row r="97" spans="1:11" x14ac:dyDescent="0.25">
      <c r="A97" s="1">
        <v>37524</v>
      </c>
      <c r="B97">
        <v>105.77</v>
      </c>
      <c r="C97" s="1">
        <v>37405</v>
      </c>
      <c r="D97">
        <v>98.85</v>
      </c>
      <c r="E97" s="1">
        <v>37405</v>
      </c>
      <c r="F97">
        <v>101.87</v>
      </c>
      <c r="G97" s="1">
        <v>37405</v>
      </c>
      <c r="H97">
        <v>103.77</v>
      </c>
      <c r="K97" s="1">
        <v>39442</v>
      </c>
    </row>
    <row r="98" spans="1:11" x14ac:dyDescent="0.25">
      <c r="A98" s="1">
        <v>37525</v>
      </c>
      <c r="B98">
        <v>105.56</v>
      </c>
      <c r="C98" s="1">
        <v>37406</v>
      </c>
      <c r="D98">
        <v>98.87</v>
      </c>
      <c r="E98" s="1">
        <v>37406</v>
      </c>
      <c r="F98">
        <v>101.58</v>
      </c>
      <c r="G98" s="1">
        <v>37406</v>
      </c>
      <c r="H98">
        <v>103.91</v>
      </c>
      <c r="K98" s="1">
        <v>39448</v>
      </c>
    </row>
    <row r="99" spans="1:11" x14ac:dyDescent="0.25">
      <c r="A99" s="1">
        <v>37526</v>
      </c>
      <c r="B99">
        <v>105.87</v>
      </c>
      <c r="C99" s="1">
        <v>37407</v>
      </c>
      <c r="D99">
        <v>98.52</v>
      </c>
      <c r="E99" s="1">
        <v>37407</v>
      </c>
      <c r="F99">
        <v>101.6</v>
      </c>
      <c r="G99" s="1">
        <v>37407</v>
      </c>
      <c r="H99">
        <v>104.24</v>
      </c>
      <c r="K99" s="1">
        <v>39468</v>
      </c>
    </row>
    <row r="100" spans="1:11" x14ac:dyDescent="0.25">
      <c r="A100" s="1">
        <v>37529</v>
      </c>
      <c r="B100">
        <v>106.47</v>
      </c>
      <c r="C100" s="1">
        <v>37412</v>
      </c>
      <c r="D100">
        <v>99.19</v>
      </c>
      <c r="E100" s="1">
        <v>37412</v>
      </c>
      <c r="F100">
        <v>101.58</v>
      </c>
      <c r="G100" s="1">
        <v>37412</v>
      </c>
      <c r="H100">
        <v>104</v>
      </c>
      <c r="K100" s="1">
        <v>39496</v>
      </c>
    </row>
    <row r="101" spans="1:11" x14ac:dyDescent="0.25">
      <c r="A101" s="1">
        <v>37530</v>
      </c>
      <c r="B101">
        <v>106.1</v>
      </c>
      <c r="C101" s="1">
        <v>37413</v>
      </c>
      <c r="D101">
        <v>99.17</v>
      </c>
      <c r="E101" s="1">
        <v>37413</v>
      </c>
      <c r="F101">
        <v>101.78</v>
      </c>
      <c r="G101" s="1">
        <v>37413</v>
      </c>
      <c r="H101">
        <v>105.12</v>
      </c>
      <c r="K101" s="1">
        <v>39528</v>
      </c>
    </row>
    <row r="102" spans="1:11" x14ac:dyDescent="0.25">
      <c r="A102" s="1">
        <v>37531</v>
      </c>
      <c r="B102">
        <v>106.27</v>
      </c>
      <c r="C102" s="1">
        <v>37414</v>
      </c>
      <c r="D102">
        <v>99.18</v>
      </c>
      <c r="E102" s="1">
        <v>37414</v>
      </c>
      <c r="F102">
        <v>101.75</v>
      </c>
      <c r="G102" s="1">
        <v>37414</v>
      </c>
      <c r="H102">
        <v>104.43</v>
      </c>
      <c r="K102" s="1">
        <v>39531</v>
      </c>
    </row>
    <row r="103" spans="1:11" x14ac:dyDescent="0.25">
      <c r="A103" s="1">
        <v>37532</v>
      </c>
      <c r="B103">
        <v>106.3</v>
      </c>
      <c r="C103" s="1">
        <v>37417</v>
      </c>
      <c r="D103">
        <v>99.25</v>
      </c>
      <c r="E103" s="1">
        <v>37417</v>
      </c>
      <c r="F103">
        <v>100.94</v>
      </c>
      <c r="G103" s="1">
        <v>37417</v>
      </c>
      <c r="H103">
        <v>104.44</v>
      </c>
      <c r="K103" s="1">
        <v>39569</v>
      </c>
    </row>
    <row r="104" spans="1:11" x14ac:dyDescent="0.25">
      <c r="A104" s="1">
        <v>37533</v>
      </c>
      <c r="B104">
        <v>105.87</v>
      </c>
      <c r="C104" s="1">
        <v>37418</v>
      </c>
      <c r="D104">
        <v>99.5</v>
      </c>
      <c r="E104" s="1">
        <v>37418</v>
      </c>
      <c r="F104">
        <v>101.55</v>
      </c>
      <c r="G104" s="1">
        <v>37418</v>
      </c>
      <c r="H104">
        <v>104.25</v>
      </c>
      <c r="K104" s="1">
        <v>39573</v>
      </c>
    </row>
    <row r="105" spans="1:11" x14ac:dyDescent="0.25">
      <c r="A105" s="1">
        <v>37536</v>
      </c>
      <c r="B105">
        <v>106.36</v>
      </c>
      <c r="C105" s="1">
        <v>37419</v>
      </c>
      <c r="D105">
        <v>99.71</v>
      </c>
      <c r="E105" s="1">
        <v>37419</v>
      </c>
      <c r="F105">
        <v>102.12</v>
      </c>
      <c r="G105" s="1">
        <v>37419</v>
      </c>
      <c r="H105">
        <v>104.23</v>
      </c>
      <c r="K105" s="1">
        <v>39594</v>
      </c>
    </row>
    <row r="106" spans="1:11" x14ac:dyDescent="0.25">
      <c r="A106" s="1">
        <v>37537</v>
      </c>
      <c r="B106">
        <v>105.99</v>
      </c>
      <c r="C106" s="1">
        <v>37420</v>
      </c>
      <c r="D106">
        <v>99.74</v>
      </c>
      <c r="E106" s="1">
        <v>37420</v>
      </c>
      <c r="F106">
        <v>102.13</v>
      </c>
      <c r="G106" s="1">
        <v>37420</v>
      </c>
      <c r="H106">
        <v>103.95</v>
      </c>
      <c r="K106" s="1">
        <v>39633</v>
      </c>
    </row>
    <row r="107" spans="1:11" x14ac:dyDescent="0.25">
      <c r="A107" s="1">
        <v>37538</v>
      </c>
      <c r="B107">
        <v>106.02</v>
      </c>
      <c r="C107" s="1">
        <v>37421</v>
      </c>
      <c r="D107">
        <v>100.33</v>
      </c>
      <c r="E107" s="1">
        <v>37421</v>
      </c>
      <c r="F107">
        <v>101.64</v>
      </c>
      <c r="G107" s="1">
        <v>37421</v>
      </c>
      <c r="H107">
        <v>104.11</v>
      </c>
      <c r="K107" s="1">
        <v>39685</v>
      </c>
    </row>
    <row r="108" spans="1:11" x14ac:dyDescent="0.25">
      <c r="A108" s="1">
        <v>37539</v>
      </c>
      <c r="B108">
        <v>105.9</v>
      </c>
      <c r="C108" s="1">
        <v>37424</v>
      </c>
      <c r="D108">
        <v>100</v>
      </c>
      <c r="E108" s="1">
        <v>37424</v>
      </c>
      <c r="F108">
        <v>101.76</v>
      </c>
      <c r="G108" s="1">
        <v>37424</v>
      </c>
      <c r="H108">
        <v>104.51</v>
      </c>
      <c r="K108" s="1">
        <v>39692</v>
      </c>
    </row>
    <row r="109" spans="1:11" x14ac:dyDescent="0.25">
      <c r="A109" s="1">
        <v>37540</v>
      </c>
      <c r="B109">
        <v>105.94</v>
      </c>
      <c r="C109" s="1">
        <v>37425</v>
      </c>
      <c r="D109">
        <v>99.91</v>
      </c>
      <c r="E109" s="1">
        <v>37425</v>
      </c>
      <c r="F109">
        <v>101.58</v>
      </c>
      <c r="G109" s="1">
        <v>37425</v>
      </c>
      <c r="H109">
        <v>104.18</v>
      </c>
      <c r="K109" s="1">
        <v>39734</v>
      </c>
    </row>
    <row r="110" spans="1:11" x14ac:dyDescent="0.25">
      <c r="A110" s="1">
        <v>37544</v>
      </c>
      <c r="B110">
        <v>105.5</v>
      </c>
      <c r="C110" s="1">
        <v>37426</v>
      </c>
      <c r="D110">
        <v>99.81</v>
      </c>
      <c r="E110" s="1">
        <v>37426</v>
      </c>
      <c r="F110">
        <v>101.84</v>
      </c>
      <c r="G110" s="1">
        <v>37426</v>
      </c>
      <c r="H110">
        <v>104.71</v>
      </c>
      <c r="K110" s="1">
        <v>39763</v>
      </c>
    </row>
    <row r="111" spans="1:11" x14ac:dyDescent="0.25">
      <c r="A111" s="1">
        <v>37545</v>
      </c>
      <c r="B111">
        <v>105.16</v>
      </c>
      <c r="C111" s="1">
        <v>37427</v>
      </c>
      <c r="D111">
        <v>99.52</v>
      </c>
      <c r="E111" s="1">
        <v>37427</v>
      </c>
      <c r="F111">
        <v>101.56</v>
      </c>
      <c r="G111" s="1">
        <v>37427</v>
      </c>
      <c r="H111">
        <v>104.35</v>
      </c>
      <c r="K111" s="1">
        <v>39779</v>
      </c>
    </row>
    <row r="112" spans="1:11" x14ac:dyDescent="0.25">
      <c r="A112" s="1">
        <v>37546</v>
      </c>
      <c r="B112">
        <v>104.66</v>
      </c>
      <c r="C112" s="1">
        <v>37428</v>
      </c>
      <c r="D112">
        <v>99.02</v>
      </c>
      <c r="E112" s="1">
        <v>37428</v>
      </c>
      <c r="F112">
        <v>101.53</v>
      </c>
      <c r="G112" s="1">
        <v>37428</v>
      </c>
      <c r="H112">
        <v>103.73</v>
      </c>
      <c r="K112" s="1">
        <v>39807</v>
      </c>
    </row>
    <row r="113" spans="1:11" x14ac:dyDescent="0.25">
      <c r="A113" s="1">
        <v>37547</v>
      </c>
      <c r="B113">
        <v>105.11</v>
      </c>
      <c r="C113" s="1">
        <v>37431</v>
      </c>
      <c r="D113">
        <v>99.3</v>
      </c>
      <c r="E113" s="1">
        <v>37431</v>
      </c>
      <c r="F113">
        <v>101.04</v>
      </c>
      <c r="G113" s="1">
        <v>37431</v>
      </c>
      <c r="H113">
        <v>103.96</v>
      </c>
      <c r="K113" s="1">
        <v>39808</v>
      </c>
    </row>
    <row r="114" spans="1:11" x14ac:dyDescent="0.25">
      <c r="A114" s="1">
        <v>37550</v>
      </c>
      <c r="B114">
        <v>104.91</v>
      </c>
      <c r="C114" s="1">
        <v>37432</v>
      </c>
      <c r="D114">
        <v>99.7</v>
      </c>
      <c r="E114" s="1">
        <v>37432</v>
      </c>
      <c r="F114">
        <v>101.3</v>
      </c>
      <c r="G114" s="1">
        <v>37432</v>
      </c>
      <c r="H114">
        <v>104.12</v>
      </c>
      <c r="K114" s="1">
        <v>39814</v>
      </c>
    </row>
    <row r="115" spans="1:11" x14ac:dyDescent="0.25">
      <c r="A115" s="1">
        <v>37551</v>
      </c>
      <c r="B115">
        <v>105.03</v>
      </c>
      <c r="C115" s="1">
        <v>37433</v>
      </c>
      <c r="D115">
        <v>99.34</v>
      </c>
      <c r="E115" s="1">
        <v>37433</v>
      </c>
      <c r="F115">
        <v>101</v>
      </c>
      <c r="G115" s="1">
        <v>37433</v>
      </c>
      <c r="H115">
        <v>103.58</v>
      </c>
      <c r="K115" s="1">
        <v>39832</v>
      </c>
    </row>
    <row r="116" spans="1:11" x14ac:dyDescent="0.25">
      <c r="A116" s="1">
        <v>37552</v>
      </c>
      <c r="B116">
        <v>104.99</v>
      </c>
      <c r="C116" s="1">
        <v>37434</v>
      </c>
      <c r="D116">
        <v>99.39</v>
      </c>
      <c r="E116" s="1">
        <v>37434</v>
      </c>
      <c r="F116">
        <v>100.73</v>
      </c>
      <c r="G116" s="1">
        <v>37434</v>
      </c>
      <c r="H116">
        <v>103.86</v>
      </c>
      <c r="K116" s="1">
        <v>39860</v>
      </c>
    </row>
    <row r="117" spans="1:11" x14ac:dyDescent="0.25">
      <c r="A117" s="1">
        <v>37553</v>
      </c>
      <c r="B117">
        <v>105.28</v>
      </c>
      <c r="C117" s="1">
        <v>37435</v>
      </c>
      <c r="D117">
        <v>99.67</v>
      </c>
      <c r="E117" s="1">
        <v>37435</v>
      </c>
      <c r="F117">
        <v>101.05</v>
      </c>
      <c r="G117" s="1">
        <v>37435</v>
      </c>
      <c r="H117">
        <v>104.24</v>
      </c>
      <c r="K117" s="1">
        <v>39913</v>
      </c>
    </row>
    <row r="118" spans="1:11" x14ac:dyDescent="0.25">
      <c r="A118" s="1">
        <v>37554</v>
      </c>
      <c r="B118">
        <v>105.43</v>
      </c>
      <c r="C118" s="1">
        <v>37438</v>
      </c>
      <c r="D118">
        <v>100.34</v>
      </c>
      <c r="E118" s="1">
        <v>37438</v>
      </c>
      <c r="F118">
        <v>100.69</v>
      </c>
      <c r="G118" s="1">
        <v>37438</v>
      </c>
      <c r="H118">
        <v>104.19</v>
      </c>
      <c r="K118" s="1">
        <v>39916</v>
      </c>
    </row>
    <row r="119" spans="1:11" x14ac:dyDescent="0.25">
      <c r="A119" s="1">
        <v>37557</v>
      </c>
      <c r="B119">
        <v>105.71</v>
      </c>
      <c r="C119" s="1">
        <v>37439</v>
      </c>
      <c r="D119">
        <v>100.17</v>
      </c>
      <c r="E119" s="1">
        <v>37439</v>
      </c>
      <c r="F119">
        <v>101.17</v>
      </c>
      <c r="G119" s="1">
        <v>37439</v>
      </c>
      <c r="H119">
        <v>104.73</v>
      </c>
      <c r="K119" s="1">
        <v>39934</v>
      </c>
    </row>
    <row r="120" spans="1:11" x14ac:dyDescent="0.25">
      <c r="A120" s="1">
        <v>37558</v>
      </c>
      <c r="B120">
        <v>106.5</v>
      </c>
      <c r="C120" s="1">
        <v>37440</v>
      </c>
      <c r="D120">
        <v>99.96</v>
      </c>
      <c r="E120" s="1">
        <v>37440</v>
      </c>
      <c r="F120">
        <v>101.02</v>
      </c>
      <c r="G120" s="1">
        <v>37440</v>
      </c>
      <c r="H120">
        <v>104.76</v>
      </c>
      <c r="K120" s="1">
        <v>39937</v>
      </c>
    </row>
    <row r="121" spans="1:11" x14ac:dyDescent="0.25">
      <c r="A121" s="1">
        <v>37559</v>
      </c>
      <c r="B121">
        <v>106.81</v>
      </c>
      <c r="C121" s="1">
        <v>37442</v>
      </c>
      <c r="D121">
        <v>100.04</v>
      </c>
      <c r="E121" s="1">
        <v>37442</v>
      </c>
      <c r="F121">
        <v>101.21</v>
      </c>
      <c r="G121" s="1">
        <v>37442</v>
      </c>
      <c r="H121">
        <v>105.11</v>
      </c>
      <c r="K121" s="1">
        <v>39958</v>
      </c>
    </row>
    <row r="122" spans="1:11" x14ac:dyDescent="0.25">
      <c r="A122" s="1">
        <v>37560</v>
      </c>
      <c r="B122">
        <v>107.24</v>
      </c>
      <c r="C122" s="1">
        <v>37445</v>
      </c>
      <c r="D122">
        <v>99.88</v>
      </c>
      <c r="E122" s="1">
        <v>37445</v>
      </c>
      <c r="F122">
        <v>100.44</v>
      </c>
      <c r="G122" s="1">
        <v>37445</v>
      </c>
      <c r="H122">
        <v>104.23</v>
      </c>
      <c r="K122" s="1">
        <v>39997</v>
      </c>
    </row>
    <row r="123" spans="1:11" x14ac:dyDescent="0.25">
      <c r="A123" s="1">
        <v>37561</v>
      </c>
      <c r="B123">
        <v>106.54</v>
      </c>
      <c r="C123" s="1">
        <v>37446</v>
      </c>
      <c r="D123">
        <v>99.89</v>
      </c>
      <c r="E123" s="1">
        <v>37446</v>
      </c>
      <c r="F123">
        <v>100.49</v>
      </c>
      <c r="G123" s="1">
        <v>37446</v>
      </c>
      <c r="H123">
        <v>104.91</v>
      </c>
      <c r="K123" s="1">
        <v>40056</v>
      </c>
    </row>
    <row r="124" spans="1:11" x14ac:dyDescent="0.25">
      <c r="A124" s="1">
        <v>37564</v>
      </c>
      <c r="B124">
        <v>106.37</v>
      </c>
      <c r="C124" s="1">
        <v>37447</v>
      </c>
      <c r="D124">
        <v>100.07</v>
      </c>
      <c r="E124" s="1">
        <v>37447</v>
      </c>
      <c r="F124">
        <v>100.93</v>
      </c>
      <c r="G124" s="1">
        <v>37447</v>
      </c>
      <c r="H124">
        <v>105.51</v>
      </c>
      <c r="K124" s="1">
        <v>40063</v>
      </c>
    </row>
    <row r="125" spans="1:11" x14ac:dyDescent="0.25">
      <c r="A125" s="1">
        <v>37565</v>
      </c>
      <c r="B125">
        <v>106.53</v>
      </c>
      <c r="C125" s="1">
        <v>37448</v>
      </c>
      <c r="D125">
        <v>98.51</v>
      </c>
      <c r="E125" s="1">
        <v>37448</v>
      </c>
      <c r="F125">
        <v>100.71</v>
      </c>
      <c r="G125" s="1">
        <v>37448</v>
      </c>
      <c r="H125">
        <v>104.97</v>
      </c>
      <c r="K125" s="1">
        <v>40098</v>
      </c>
    </row>
    <row r="126" spans="1:11" x14ac:dyDescent="0.25">
      <c r="A126" s="1">
        <v>37566</v>
      </c>
      <c r="B126">
        <v>106.52</v>
      </c>
      <c r="C126" s="1">
        <v>37449</v>
      </c>
      <c r="D126">
        <v>99.74</v>
      </c>
      <c r="E126" s="1">
        <v>37449</v>
      </c>
      <c r="F126">
        <v>100.93</v>
      </c>
      <c r="G126" s="1">
        <v>37449</v>
      </c>
      <c r="H126">
        <v>105.15</v>
      </c>
      <c r="K126" s="1">
        <v>40128</v>
      </c>
    </row>
    <row r="127" spans="1:11" x14ac:dyDescent="0.25">
      <c r="A127" s="1">
        <v>37567</v>
      </c>
      <c r="B127">
        <v>106.45</v>
      </c>
      <c r="C127" s="1">
        <v>37452</v>
      </c>
      <c r="D127">
        <v>99.23</v>
      </c>
      <c r="E127" s="1">
        <v>37452</v>
      </c>
      <c r="F127">
        <v>100.32</v>
      </c>
      <c r="G127" s="1">
        <v>37452</v>
      </c>
      <c r="H127">
        <v>104.8</v>
      </c>
      <c r="K127" s="1">
        <v>40143</v>
      </c>
    </row>
    <row r="128" spans="1:11" x14ac:dyDescent="0.25">
      <c r="A128" s="1">
        <v>37568</v>
      </c>
      <c r="B128">
        <v>106.43</v>
      </c>
      <c r="C128" s="1">
        <v>37453</v>
      </c>
      <c r="D128">
        <v>99.61</v>
      </c>
      <c r="E128" s="1">
        <v>37453</v>
      </c>
      <c r="F128">
        <v>101.81</v>
      </c>
      <c r="G128" s="1">
        <v>37453</v>
      </c>
      <c r="H128">
        <v>105.12</v>
      </c>
      <c r="K128" s="1">
        <v>40172</v>
      </c>
    </row>
    <row r="129" spans="1:11" x14ac:dyDescent="0.25">
      <c r="A129" s="1">
        <v>37572</v>
      </c>
      <c r="B129">
        <v>106.55</v>
      </c>
      <c r="C129" s="1">
        <v>37454</v>
      </c>
      <c r="D129">
        <v>99.84</v>
      </c>
      <c r="E129" s="1">
        <v>37454</v>
      </c>
      <c r="F129">
        <v>101.14</v>
      </c>
      <c r="G129" s="1">
        <v>37454</v>
      </c>
      <c r="H129">
        <v>104.79</v>
      </c>
      <c r="K129" s="1">
        <v>40175</v>
      </c>
    </row>
    <row r="130" spans="1:11" x14ac:dyDescent="0.25">
      <c r="A130" s="1">
        <v>37573</v>
      </c>
      <c r="B130">
        <v>106.8</v>
      </c>
      <c r="C130" s="1">
        <v>37455</v>
      </c>
      <c r="D130">
        <v>99.92</v>
      </c>
      <c r="E130" s="1">
        <v>37455</v>
      </c>
      <c r="F130">
        <v>101.01</v>
      </c>
      <c r="G130" s="1">
        <v>37455</v>
      </c>
      <c r="H130">
        <v>105.58</v>
      </c>
      <c r="K130" s="1">
        <v>40179</v>
      </c>
    </row>
    <row r="131" spans="1:11" x14ac:dyDescent="0.25">
      <c r="A131" s="1">
        <v>37574</v>
      </c>
      <c r="B131">
        <v>106.64</v>
      </c>
      <c r="C131" s="1">
        <v>37456</v>
      </c>
      <c r="D131">
        <v>100.15</v>
      </c>
      <c r="E131" s="1">
        <v>37456</v>
      </c>
      <c r="F131">
        <v>101.17</v>
      </c>
      <c r="G131" s="1">
        <v>37456</v>
      </c>
      <c r="H131">
        <v>105.61</v>
      </c>
      <c r="K131" s="1">
        <v>40196</v>
      </c>
    </row>
    <row r="132" spans="1:11" x14ac:dyDescent="0.25">
      <c r="A132" s="1">
        <v>37575</v>
      </c>
      <c r="B132">
        <v>106.54</v>
      </c>
      <c r="C132" s="1">
        <v>37459</v>
      </c>
      <c r="D132">
        <v>100.26</v>
      </c>
      <c r="E132" s="1">
        <v>37459</v>
      </c>
      <c r="F132">
        <v>101.22</v>
      </c>
      <c r="G132" s="1">
        <v>37459</v>
      </c>
      <c r="H132">
        <v>106</v>
      </c>
      <c r="K132" s="1">
        <v>40224</v>
      </c>
    </row>
    <row r="133" spans="1:11" x14ac:dyDescent="0.25">
      <c r="A133" s="1">
        <v>37578</v>
      </c>
      <c r="B133">
        <v>106.47</v>
      </c>
      <c r="C133" s="1">
        <v>37460</v>
      </c>
      <c r="D133">
        <v>100.04</v>
      </c>
      <c r="E133" s="1">
        <v>37460</v>
      </c>
      <c r="F133">
        <v>100.89</v>
      </c>
      <c r="G133" s="1">
        <v>37460</v>
      </c>
      <c r="H133">
        <v>107.55</v>
      </c>
      <c r="K133" s="1">
        <v>40270</v>
      </c>
    </row>
    <row r="134" spans="1:11" x14ac:dyDescent="0.25">
      <c r="A134" s="1">
        <v>37579</v>
      </c>
      <c r="B134">
        <v>106.13</v>
      </c>
      <c r="C134" s="1">
        <v>37461</v>
      </c>
      <c r="D134">
        <v>100.17</v>
      </c>
      <c r="E134" s="1">
        <v>37461</v>
      </c>
      <c r="F134">
        <v>101.48</v>
      </c>
      <c r="G134" s="1">
        <v>37461</v>
      </c>
      <c r="H134">
        <v>106.92</v>
      </c>
      <c r="K134" s="1">
        <v>40273</v>
      </c>
    </row>
    <row r="135" spans="1:11" x14ac:dyDescent="0.25">
      <c r="A135" s="1">
        <v>37580</v>
      </c>
      <c r="B135">
        <v>105.95</v>
      </c>
      <c r="C135" s="1">
        <v>37462</v>
      </c>
      <c r="D135">
        <v>100.32</v>
      </c>
      <c r="E135" s="1">
        <v>37462</v>
      </c>
      <c r="F135">
        <v>100.54</v>
      </c>
      <c r="G135" s="1">
        <v>37462</v>
      </c>
      <c r="H135">
        <v>107.23</v>
      </c>
      <c r="K135" s="1">
        <v>40301</v>
      </c>
    </row>
    <row r="136" spans="1:11" x14ac:dyDescent="0.25">
      <c r="A136" s="1">
        <v>37581</v>
      </c>
      <c r="B136">
        <v>106.26</v>
      </c>
      <c r="C136" s="1">
        <v>37463</v>
      </c>
      <c r="D136">
        <v>99.25</v>
      </c>
      <c r="E136" s="1">
        <v>37463</v>
      </c>
      <c r="F136">
        <v>101.08</v>
      </c>
      <c r="G136" s="1">
        <v>37463</v>
      </c>
      <c r="H136">
        <v>106.9</v>
      </c>
      <c r="K136" s="1">
        <v>40329</v>
      </c>
    </row>
    <row r="137" spans="1:11" x14ac:dyDescent="0.25">
      <c r="A137" s="1">
        <v>37582</v>
      </c>
      <c r="B137">
        <v>106.23</v>
      </c>
      <c r="C137" s="1">
        <v>37466</v>
      </c>
      <c r="D137">
        <v>99.94</v>
      </c>
      <c r="E137" s="1">
        <v>37466</v>
      </c>
      <c r="F137">
        <v>101.12</v>
      </c>
      <c r="G137" s="1">
        <v>37466</v>
      </c>
      <c r="H137">
        <v>106.96</v>
      </c>
      <c r="K137" s="1">
        <v>40364</v>
      </c>
    </row>
    <row r="138" spans="1:11" x14ac:dyDescent="0.25">
      <c r="A138" s="1">
        <v>37585</v>
      </c>
      <c r="B138">
        <v>106.25</v>
      </c>
      <c r="C138" s="1">
        <v>37467</v>
      </c>
      <c r="D138">
        <v>100.39</v>
      </c>
      <c r="E138" s="1">
        <v>37467</v>
      </c>
      <c r="F138">
        <v>101.32</v>
      </c>
      <c r="G138" s="1">
        <v>37467</v>
      </c>
      <c r="H138">
        <v>107</v>
      </c>
      <c r="K138" s="1">
        <v>40420</v>
      </c>
    </row>
    <row r="139" spans="1:11" x14ac:dyDescent="0.25">
      <c r="A139" s="1">
        <v>37586</v>
      </c>
      <c r="B139">
        <v>106.16</v>
      </c>
      <c r="C139" s="1">
        <v>37468</v>
      </c>
      <c r="D139">
        <v>99.43</v>
      </c>
      <c r="E139" s="1">
        <v>37468</v>
      </c>
      <c r="F139">
        <v>101.35</v>
      </c>
      <c r="G139" s="1">
        <v>37468</v>
      </c>
      <c r="H139">
        <v>107.15</v>
      </c>
      <c r="K139" s="1">
        <v>40427</v>
      </c>
    </row>
    <row r="140" spans="1:11" x14ac:dyDescent="0.25">
      <c r="A140" s="1">
        <v>37587</v>
      </c>
      <c r="B140">
        <v>106.03</v>
      </c>
      <c r="C140" s="1">
        <v>37469</v>
      </c>
      <c r="D140">
        <v>100.55</v>
      </c>
      <c r="E140" s="1">
        <v>37469</v>
      </c>
      <c r="F140">
        <v>101.83</v>
      </c>
      <c r="G140" s="1">
        <v>37469</v>
      </c>
      <c r="H140">
        <v>107.7</v>
      </c>
      <c r="K140" s="1">
        <v>40462</v>
      </c>
    </row>
    <row r="141" spans="1:11" x14ac:dyDescent="0.25">
      <c r="A141" s="1">
        <v>37589</v>
      </c>
      <c r="B141">
        <v>105.71</v>
      </c>
      <c r="C141" s="1">
        <v>37470</v>
      </c>
      <c r="D141">
        <v>100.56</v>
      </c>
      <c r="E141" s="1">
        <v>37470</v>
      </c>
      <c r="F141">
        <v>99.56</v>
      </c>
      <c r="G141" s="1">
        <v>37470</v>
      </c>
      <c r="H141">
        <v>107.81</v>
      </c>
      <c r="K141" s="1">
        <v>40493</v>
      </c>
    </row>
    <row r="142" spans="1:11" x14ac:dyDescent="0.25">
      <c r="A142" s="1">
        <v>37592</v>
      </c>
      <c r="B142">
        <v>105.31</v>
      </c>
      <c r="C142" s="1">
        <v>37473</v>
      </c>
      <c r="D142">
        <v>100.94</v>
      </c>
      <c r="E142" s="1">
        <v>37473</v>
      </c>
      <c r="F142">
        <v>102.35</v>
      </c>
      <c r="G142" s="1">
        <v>37473</v>
      </c>
      <c r="H142">
        <v>108.12</v>
      </c>
      <c r="K142" s="1">
        <v>40507</v>
      </c>
    </row>
    <row r="143" spans="1:11" x14ac:dyDescent="0.25">
      <c r="A143" s="1">
        <v>37593</v>
      </c>
      <c r="B143">
        <v>105.42</v>
      </c>
      <c r="C143" s="1">
        <v>37474</v>
      </c>
      <c r="D143">
        <v>100.46</v>
      </c>
      <c r="E143" s="1">
        <v>37474</v>
      </c>
      <c r="F143">
        <v>102.65</v>
      </c>
      <c r="G143" s="1">
        <v>37474</v>
      </c>
      <c r="H143">
        <v>107.64</v>
      </c>
      <c r="K143" s="1">
        <v>40536</v>
      </c>
    </row>
    <row r="144" spans="1:11" x14ac:dyDescent="0.25">
      <c r="A144" s="1">
        <v>37594</v>
      </c>
      <c r="B144">
        <v>105.45</v>
      </c>
      <c r="C144" s="1">
        <v>37475</v>
      </c>
      <c r="D144">
        <v>100.63</v>
      </c>
      <c r="E144" s="1">
        <v>37475</v>
      </c>
      <c r="F144">
        <v>102.29</v>
      </c>
      <c r="G144" s="1">
        <v>37475</v>
      </c>
      <c r="H144">
        <v>108.31</v>
      </c>
      <c r="K144" s="1">
        <v>40539</v>
      </c>
    </row>
    <row r="145" spans="1:11" x14ac:dyDescent="0.25">
      <c r="A145" s="1">
        <v>37595</v>
      </c>
      <c r="B145">
        <v>105.45</v>
      </c>
      <c r="C145" s="1">
        <v>37476</v>
      </c>
      <c r="D145">
        <v>100.71</v>
      </c>
      <c r="E145" s="1">
        <v>37476</v>
      </c>
      <c r="F145">
        <v>102.36</v>
      </c>
      <c r="G145" s="1">
        <v>37476</v>
      </c>
      <c r="H145">
        <v>107.77</v>
      </c>
      <c r="K145" s="1">
        <v>40540</v>
      </c>
    </row>
    <row r="146" spans="1:11" x14ac:dyDescent="0.25">
      <c r="A146" s="1">
        <v>37596</v>
      </c>
      <c r="B146">
        <v>105.63</v>
      </c>
      <c r="C146" s="1">
        <v>37477</v>
      </c>
      <c r="D146">
        <v>100.26</v>
      </c>
      <c r="E146" s="1">
        <v>37477</v>
      </c>
      <c r="F146">
        <v>102.04</v>
      </c>
      <c r="G146" s="1">
        <v>37477</v>
      </c>
      <c r="H146">
        <v>107.6</v>
      </c>
      <c r="K146" s="1">
        <v>40543</v>
      </c>
    </row>
    <row r="147" spans="1:11" x14ac:dyDescent="0.25">
      <c r="A147" s="1">
        <v>37599</v>
      </c>
      <c r="B147">
        <v>103.92</v>
      </c>
      <c r="C147" s="1">
        <v>37480</v>
      </c>
      <c r="D147">
        <v>100.7</v>
      </c>
      <c r="E147" s="1">
        <v>37480</v>
      </c>
      <c r="F147">
        <v>102.1</v>
      </c>
      <c r="G147" s="1">
        <v>37480</v>
      </c>
      <c r="H147">
        <v>107.4</v>
      </c>
      <c r="K147" s="1">
        <v>40546</v>
      </c>
    </row>
    <row r="148" spans="1:11" x14ac:dyDescent="0.25">
      <c r="A148" s="1">
        <v>37600</v>
      </c>
      <c r="B148">
        <v>106.36</v>
      </c>
      <c r="C148" s="1">
        <v>37481</v>
      </c>
      <c r="D148">
        <v>100.28</v>
      </c>
      <c r="E148" s="1">
        <v>37481</v>
      </c>
      <c r="F148">
        <v>102.26</v>
      </c>
      <c r="G148" s="1">
        <v>37481</v>
      </c>
      <c r="H148">
        <v>107.31</v>
      </c>
      <c r="K148" s="1">
        <v>40560</v>
      </c>
    </row>
    <row r="149" spans="1:11" x14ac:dyDescent="0.25">
      <c r="A149" s="1">
        <v>37601</v>
      </c>
      <c r="B149">
        <v>106.39</v>
      </c>
      <c r="C149" s="1">
        <v>37482</v>
      </c>
      <c r="D149">
        <v>101.04</v>
      </c>
      <c r="E149" s="1">
        <v>37482</v>
      </c>
      <c r="F149">
        <v>102.09</v>
      </c>
      <c r="G149" s="1">
        <v>37482</v>
      </c>
      <c r="H149">
        <v>105.65</v>
      </c>
      <c r="K149" s="1">
        <v>40595</v>
      </c>
    </row>
    <row r="150" spans="1:11" x14ac:dyDescent="0.25">
      <c r="A150" s="1">
        <v>37602</v>
      </c>
      <c r="B150">
        <v>106.59</v>
      </c>
      <c r="C150" s="1">
        <v>37483</v>
      </c>
      <c r="D150">
        <v>99.87</v>
      </c>
      <c r="E150" s="1">
        <v>37483</v>
      </c>
      <c r="F150">
        <v>101.76</v>
      </c>
      <c r="G150" s="1">
        <v>37483</v>
      </c>
      <c r="H150">
        <v>105.91</v>
      </c>
      <c r="K150" s="1">
        <v>40655</v>
      </c>
    </row>
    <row r="151" spans="1:11" x14ac:dyDescent="0.25">
      <c r="A151" s="1">
        <v>37603</v>
      </c>
      <c r="B151">
        <v>107.05</v>
      </c>
      <c r="C151" s="1">
        <v>37484</v>
      </c>
      <c r="D151">
        <v>100.07</v>
      </c>
      <c r="E151" s="1">
        <v>37484</v>
      </c>
      <c r="F151">
        <v>101.63</v>
      </c>
      <c r="G151" s="1">
        <v>37484</v>
      </c>
      <c r="H151">
        <v>105.96</v>
      </c>
      <c r="K151" s="1">
        <v>40658</v>
      </c>
    </row>
    <row r="152" spans="1:11" x14ac:dyDescent="0.25">
      <c r="A152" s="1">
        <v>37606</v>
      </c>
      <c r="B152">
        <v>106.45</v>
      </c>
      <c r="C152" s="1">
        <v>37487</v>
      </c>
      <c r="D152">
        <v>100.38</v>
      </c>
      <c r="E152" s="1">
        <v>37487</v>
      </c>
      <c r="F152">
        <v>101.3</v>
      </c>
      <c r="G152" s="1">
        <v>37487</v>
      </c>
      <c r="H152">
        <v>106.04</v>
      </c>
      <c r="K152" s="1">
        <v>40662</v>
      </c>
    </row>
    <row r="153" spans="1:11" x14ac:dyDescent="0.25">
      <c r="A153" s="1">
        <v>37607</v>
      </c>
      <c r="B153">
        <v>106.77</v>
      </c>
      <c r="C153" s="1">
        <v>37488</v>
      </c>
      <c r="D153">
        <v>100.57</v>
      </c>
      <c r="E153" s="1">
        <v>37488</v>
      </c>
      <c r="F153">
        <v>101.76</v>
      </c>
      <c r="G153" s="1">
        <v>37488</v>
      </c>
      <c r="H153">
        <v>106.69</v>
      </c>
      <c r="K153" s="1">
        <v>40665</v>
      </c>
    </row>
    <row r="154" spans="1:11" x14ac:dyDescent="0.25">
      <c r="A154" s="1">
        <v>37608</v>
      </c>
      <c r="B154">
        <v>106.83</v>
      </c>
      <c r="C154" s="1">
        <v>37489</v>
      </c>
      <c r="D154">
        <v>100.26</v>
      </c>
      <c r="E154" s="1">
        <v>37489</v>
      </c>
      <c r="F154">
        <v>101.49</v>
      </c>
      <c r="G154" s="1">
        <v>37489</v>
      </c>
      <c r="H154">
        <v>106.78</v>
      </c>
      <c r="K154" s="1">
        <v>40693</v>
      </c>
    </row>
    <row r="155" spans="1:11" x14ac:dyDescent="0.25">
      <c r="A155" s="1">
        <v>37609</v>
      </c>
      <c r="B155">
        <v>107</v>
      </c>
      <c r="C155" s="1">
        <v>37490</v>
      </c>
      <c r="D155">
        <v>100.72</v>
      </c>
      <c r="E155" s="1">
        <v>37490</v>
      </c>
      <c r="F155">
        <v>101.2</v>
      </c>
      <c r="G155" s="1">
        <v>37490</v>
      </c>
      <c r="H155">
        <v>107.16</v>
      </c>
      <c r="K155" s="1">
        <v>40728</v>
      </c>
    </row>
    <row r="156" spans="1:11" x14ac:dyDescent="0.25">
      <c r="A156" s="1">
        <v>37610</v>
      </c>
      <c r="B156">
        <v>107.14</v>
      </c>
      <c r="C156" s="1">
        <v>37491</v>
      </c>
      <c r="D156">
        <v>99.61</v>
      </c>
      <c r="E156" s="1">
        <v>37491</v>
      </c>
      <c r="F156">
        <v>101.42</v>
      </c>
      <c r="G156" s="1">
        <v>37491</v>
      </c>
      <c r="H156">
        <v>107.31</v>
      </c>
      <c r="K156" s="1">
        <v>40784</v>
      </c>
    </row>
    <row r="157" spans="1:11" x14ac:dyDescent="0.25">
      <c r="A157" s="1">
        <v>37613</v>
      </c>
      <c r="B157">
        <v>106.88</v>
      </c>
      <c r="C157" s="1">
        <v>37495</v>
      </c>
      <c r="D157">
        <v>101.06</v>
      </c>
      <c r="E157" s="1">
        <v>37495</v>
      </c>
      <c r="F157">
        <v>101.94</v>
      </c>
      <c r="G157" s="1">
        <v>37495</v>
      </c>
      <c r="H157">
        <v>107.77</v>
      </c>
      <c r="K157" s="1">
        <v>40791</v>
      </c>
    </row>
    <row r="158" spans="1:11" x14ac:dyDescent="0.25">
      <c r="A158" s="1">
        <v>37614</v>
      </c>
      <c r="B158">
        <v>106.91</v>
      </c>
      <c r="C158" s="1">
        <v>37496</v>
      </c>
      <c r="D158">
        <v>101.22</v>
      </c>
      <c r="E158" s="1">
        <v>37496</v>
      </c>
      <c r="F158">
        <v>102.08</v>
      </c>
      <c r="G158" s="1">
        <v>37496</v>
      </c>
      <c r="H158">
        <v>107.45</v>
      </c>
      <c r="K158" s="1">
        <v>40826</v>
      </c>
    </row>
    <row r="159" spans="1:11" x14ac:dyDescent="0.25">
      <c r="A159" s="1">
        <v>37617</v>
      </c>
      <c r="B159">
        <v>107.3</v>
      </c>
      <c r="C159" s="1">
        <v>37497</v>
      </c>
      <c r="D159">
        <v>101.03</v>
      </c>
      <c r="E159" s="1">
        <v>37497</v>
      </c>
      <c r="F159">
        <v>102.32</v>
      </c>
      <c r="G159" s="1">
        <v>37497</v>
      </c>
      <c r="H159">
        <v>107.62</v>
      </c>
      <c r="K159" s="1">
        <v>40858</v>
      </c>
    </row>
    <row r="160" spans="1:11" x14ac:dyDescent="0.25">
      <c r="A160" s="1">
        <v>37620</v>
      </c>
      <c r="B160">
        <v>107.4</v>
      </c>
      <c r="C160" s="1">
        <v>37498</v>
      </c>
      <c r="D160">
        <v>100.29</v>
      </c>
      <c r="E160" s="1">
        <v>37498</v>
      </c>
      <c r="F160">
        <v>102.11</v>
      </c>
      <c r="G160" s="1">
        <v>37498</v>
      </c>
      <c r="H160">
        <v>109.94</v>
      </c>
      <c r="K160" s="1">
        <v>40871</v>
      </c>
    </row>
    <row r="161" spans="1:11" x14ac:dyDescent="0.25">
      <c r="A161" s="1">
        <v>37621</v>
      </c>
      <c r="B161">
        <v>107.43</v>
      </c>
      <c r="C161" s="1">
        <v>37502</v>
      </c>
      <c r="D161">
        <v>101.45</v>
      </c>
      <c r="E161" s="1">
        <v>37502</v>
      </c>
      <c r="F161">
        <v>102.32</v>
      </c>
      <c r="G161" s="1">
        <v>37502</v>
      </c>
      <c r="H161">
        <v>108.89</v>
      </c>
      <c r="K161" s="1">
        <v>40900</v>
      </c>
    </row>
    <row r="162" spans="1:11" x14ac:dyDescent="0.25">
      <c r="A162" s="1">
        <v>37623</v>
      </c>
      <c r="B162">
        <v>106.84</v>
      </c>
      <c r="C162" s="1">
        <v>37503</v>
      </c>
      <c r="D162">
        <v>101.83</v>
      </c>
      <c r="E162" s="1">
        <v>37503</v>
      </c>
      <c r="F162">
        <v>102.42</v>
      </c>
      <c r="G162" s="1">
        <v>37503</v>
      </c>
      <c r="H162">
        <v>108.88</v>
      </c>
      <c r="K162" s="1">
        <v>40903</v>
      </c>
    </row>
    <row r="163" spans="1:11" x14ac:dyDescent="0.25">
      <c r="A163" s="1">
        <v>37624</v>
      </c>
      <c r="B163">
        <v>107.02</v>
      </c>
      <c r="C163" s="1">
        <v>37504</v>
      </c>
      <c r="D163">
        <v>102.83</v>
      </c>
      <c r="E163" s="1">
        <v>37504</v>
      </c>
      <c r="F163">
        <v>103.4</v>
      </c>
      <c r="G163" s="1">
        <v>37504</v>
      </c>
      <c r="H163">
        <v>109.25</v>
      </c>
      <c r="K163" s="1">
        <v>40904</v>
      </c>
    </row>
    <row r="164" spans="1:11" x14ac:dyDescent="0.25">
      <c r="A164" s="1">
        <v>37627</v>
      </c>
      <c r="B164">
        <v>106.96</v>
      </c>
      <c r="C164" s="1">
        <v>37505</v>
      </c>
      <c r="D164">
        <v>100.36</v>
      </c>
      <c r="E164" s="1">
        <v>37505</v>
      </c>
      <c r="F164">
        <v>103.01</v>
      </c>
      <c r="G164" s="1">
        <v>37505</v>
      </c>
      <c r="H164">
        <v>109.2</v>
      </c>
      <c r="K164" s="1">
        <v>40907</v>
      </c>
    </row>
    <row r="165" spans="1:11" x14ac:dyDescent="0.25">
      <c r="A165" s="1">
        <v>37628</v>
      </c>
      <c r="B165">
        <v>107.29</v>
      </c>
      <c r="C165" s="1">
        <v>37508</v>
      </c>
      <c r="D165">
        <v>102.41</v>
      </c>
      <c r="E165" s="1">
        <v>37508</v>
      </c>
      <c r="F165">
        <v>102.93</v>
      </c>
      <c r="G165" s="1">
        <v>37508</v>
      </c>
      <c r="H165">
        <v>108.79</v>
      </c>
      <c r="K165" s="1">
        <v>40910</v>
      </c>
    </row>
    <row r="166" spans="1:11" x14ac:dyDescent="0.25">
      <c r="A166" s="1">
        <v>37629</v>
      </c>
      <c r="B166">
        <v>106.97</v>
      </c>
      <c r="C166" s="1">
        <v>37509</v>
      </c>
      <c r="D166">
        <v>102.2</v>
      </c>
      <c r="E166" s="1">
        <v>37509</v>
      </c>
      <c r="F166">
        <v>102.91</v>
      </c>
      <c r="G166" s="1">
        <v>37509</v>
      </c>
      <c r="H166">
        <v>108.57</v>
      </c>
      <c r="K166" s="1">
        <v>40924</v>
      </c>
    </row>
    <row r="167" spans="1:11" x14ac:dyDescent="0.25">
      <c r="A167" s="1">
        <v>37630</v>
      </c>
      <c r="B167">
        <v>106.7</v>
      </c>
      <c r="C167" s="1">
        <v>37510</v>
      </c>
      <c r="D167">
        <v>102.04</v>
      </c>
      <c r="E167" s="1">
        <v>37510</v>
      </c>
      <c r="F167">
        <v>102.21</v>
      </c>
      <c r="G167" s="1">
        <v>37510</v>
      </c>
      <c r="H167">
        <v>108.85</v>
      </c>
      <c r="K167" s="1">
        <v>40959</v>
      </c>
    </row>
    <row r="168" spans="1:11" x14ac:dyDescent="0.25">
      <c r="A168" s="1">
        <v>37631</v>
      </c>
      <c r="B168">
        <v>104.93</v>
      </c>
      <c r="C168" s="1">
        <v>37511</v>
      </c>
      <c r="D168">
        <v>102.51</v>
      </c>
      <c r="E168" s="1">
        <v>37511</v>
      </c>
      <c r="F168">
        <v>102.75</v>
      </c>
      <c r="G168" s="1">
        <v>37511</v>
      </c>
      <c r="H168">
        <v>109.57</v>
      </c>
      <c r="K168" s="1">
        <v>41005</v>
      </c>
    </row>
    <row r="169" spans="1:11" x14ac:dyDescent="0.25">
      <c r="A169" s="1">
        <v>37634</v>
      </c>
      <c r="B169">
        <v>107.02</v>
      </c>
      <c r="C169" s="1">
        <v>37512</v>
      </c>
      <c r="D169">
        <v>102.83</v>
      </c>
      <c r="E169" s="1">
        <v>37512</v>
      </c>
      <c r="F169">
        <v>102.87</v>
      </c>
      <c r="G169" s="1">
        <v>37512</v>
      </c>
      <c r="H169">
        <v>109.27</v>
      </c>
      <c r="K169" s="1">
        <v>41008</v>
      </c>
    </row>
    <row r="170" spans="1:11" x14ac:dyDescent="0.25">
      <c r="A170" s="1">
        <v>37635</v>
      </c>
      <c r="B170">
        <v>106.98</v>
      </c>
      <c r="C170" s="1">
        <v>37515</v>
      </c>
      <c r="D170">
        <v>102.29</v>
      </c>
      <c r="E170" s="1">
        <v>37515</v>
      </c>
      <c r="F170">
        <v>102.96</v>
      </c>
      <c r="G170" s="1">
        <v>37515</v>
      </c>
      <c r="H170">
        <v>109.12</v>
      </c>
      <c r="K170" s="1">
        <v>41030</v>
      </c>
    </row>
    <row r="171" spans="1:11" x14ac:dyDescent="0.25">
      <c r="A171" s="1">
        <v>37636</v>
      </c>
      <c r="B171">
        <v>107.02</v>
      </c>
      <c r="C171" s="1">
        <v>37516</v>
      </c>
      <c r="D171">
        <v>102.81</v>
      </c>
      <c r="E171" s="1">
        <v>37516</v>
      </c>
      <c r="F171">
        <v>102.86</v>
      </c>
      <c r="G171" s="1">
        <v>37516</v>
      </c>
      <c r="H171">
        <v>109.66</v>
      </c>
      <c r="K171" s="1">
        <v>41036</v>
      </c>
    </row>
    <row r="172" spans="1:11" x14ac:dyDescent="0.25">
      <c r="A172" s="1">
        <v>37637</v>
      </c>
      <c r="B172">
        <v>106.99</v>
      </c>
      <c r="C172" s="1">
        <v>37517</v>
      </c>
      <c r="D172">
        <v>102.49</v>
      </c>
      <c r="E172" s="1">
        <v>37517</v>
      </c>
      <c r="F172">
        <v>103.16</v>
      </c>
      <c r="G172" s="1">
        <v>37517</v>
      </c>
      <c r="H172">
        <v>109.06</v>
      </c>
      <c r="K172" s="1">
        <v>41057</v>
      </c>
    </row>
    <row r="173" spans="1:11" x14ac:dyDescent="0.25">
      <c r="A173" s="1">
        <v>37638</v>
      </c>
      <c r="B173">
        <v>107.18</v>
      </c>
      <c r="C173" s="1">
        <v>37518</v>
      </c>
      <c r="D173">
        <v>102.75</v>
      </c>
      <c r="E173" s="1">
        <v>37518</v>
      </c>
      <c r="F173">
        <v>103.41</v>
      </c>
      <c r="G173" s="1">
        <v>37518</v>
      </c>
      <c r="H173">
        <v>109.54</v>
      </c>
      <c r="K173" s="1">
        <v>41064</v>
      </c>
    </row>
    <row r="174" spans="1:11" x14ac:dyDescent="0.25">
      <c r="A174" s="1">
        <v>37642</v>
      </c>
      <c r="B174">
        <v>107.32</v>
      </c>
      <c r="C174" s="1">
        <v>37519</v>
      </c>
      <c r="D174">
        <v>103.06</v>
      </c>
      <c r="E174" s="1">
        <v>37519</v>
      </c>
      <c r="F174">
        <v>104.02</v>
      </c>
      <c r="G174" s="1">
        <v>37519</v>
      </c>
      <c r="H174">
        <v>109.31</v>
      </c>
      <c r="K174" s="1">
        <v>41065</v>
      </c>
    </row>
    <row r="175" spans="1:11" x14ac:dyDescent="0.25">
      <c r="A175" s="1">
        <v>37643</v>
      </c>
      <c r="B175">
        <v>107.64</v>
      </c>
      <c r="C175" s="1">
        <v>37522</v>
      </c>
      <c r="D175">
        <v>103.01</v>
      </c>
      <c r="E175" s="1">
        <v>37522</v>
      </c>
      <c r="F175">
        <v>104.32</v>
      </c>
      <c r="G175" s="1">
        <v>37522</v>
      </c>
      <c r="H175">
        <v>109.95</v>
      </c>
      <c r="K175" s="1">
        <v>41094</v>
      </c>
    </row>
    <row r="176" spans="1:11" x14ac:dyDescent="0.25">
      <c r="A176" s="1">
        <v>37644</v>
      </c>
      <c r="B176">
        <v>107.46</v>
      </c>
      <c r="C176" s="1">
        <v>37523</v>
      </c>
      <c r="D176">
        <v>103.02</v>
      </c>
      <c r="E176" s="1">
        <v>37523</v>
      </c>
      <c r="F176">
        <v>104.59</v>
      </c>
      <c r="G176" s="1">
        <v>37523</v>
      </c>
      <c r="H176">
        <v>110.38</v>
      </c>
      <c r="K176" s="1">
        <v>41148</v>
      </c>
    </row>
    <row r="177" spans="1:11" x14ac:dyDescent="0.25">
      <c r="A177" s="1">
        <v>37645</v>
      </c>
      <c r="B177">
        <v>107.36</v>
      </c>
      <c r="C177" s="1">
        <v>37524</v>
      </c>
      <c r="D177">
        <v>103.37</v>
      </c>
      <c r="E177" s="1">
        <v>37524</v>
      </c>
      <c r="F177">
        <v>104.53</v>
      </c>
      <c r="G177" s="1">
        <v>37524</v>
      </c>
      <c r="H177">
        <v>110.16</v>
      </c>
      <c r="K177" s="1">
        <v>41155</v>
      </c>
    </row>
    <row r="178" spans="1:11" x14ac:dyDescent="0.25">
      <c r="A178" s="1">
        <v>37648</v>
      </c>
      <c r="B178">
        <v>107.13</v>
      </c>
      <c r="C178" s="1">
        <v>37525</v>
      </c>
      <c r="D178">
        <v>103.21</v>
      </c>
      <c r="E178" s="1">
        <v>37525</v>
      </c>
      <c r="F178">
        <v>104.89</v>
      </c>
      <c r="G178" s="1">
        <v>37525</v>
      </c>
      <c r="H178">
        <v>109.28</v>
      </c>
      <c r="K178" s="1">
        <v>41190</v>
      </c>
    </row>
    <row r="179" spans="1:11" x14ac:dyDescent="0.25">
      <c r="A179" s="1">
        <v>37649</v>
      </c>
      <c r="B179">
        <v>107.33</v>
      </c>
      <c r="C179" s="1">
        <v>37526</v>
      </c>
      <c r="D179">
        <v>103.35</v>
      </c>
      <c r="E179" s="1">
        <v>37526</v>
      </c>
      <c r="F179">
        <v>104.72</v>
      </c>
      <c r="G179" s="1">
        <v>37526</v>
      </c>
      <c r="H179">
        <v>110.31</v>
      </c>
      <c r="K179" s="1">
        <v>41212</v>
      </c>
    </row>
    <row r="180" spans="1:11" x14ac:dyDescent="0.25">
      <c r="A180" s="1">
        <v>37650</v>
      </c>
      <c r="B180">
        <v>107.12</v>
      </c>
      <c r="C180" s="1">
        <v>37529</v>
      </c>
      <c r="D180">
        <v>104.11</v>
      </c>
      <c r="E180" s="1">
        <v>37529</v>
      </c>
      <c r="F180">
        <v>104.96</v>
      </c>
      <c r="G180" s="1">
        <v>37529</v>
      </c>
      <c r="H180">
        <v>111.32</v>
      </c>
      <c r="K180" s="1">
        <v>41225</v>
      </c>
    </row>
    <row r="181" spans="1:11" x14ac:dyDescent="0.25">
      <c r="A181" s="1">
        <v>37651</v>
      </c>
      <c r="B181">
        <v>107.12</v>
      </c>
      <c r="C181" s="1">
        <v>37530</v>
      </c>
      <c r="D181">
        <v>103.92</v>
      </c>
      <c r="E181" s="1">
        <v>37530</v>
      </c>
      <c r="F181">
        <v>105.31</v>
      </c>
      <c r="G181" s="1">
        <v>37530</v>
      </c>
      <c r="H181">
        <v>109.94</v>
      </c>
      <c r="K181" s="1">
        <v>41235</v>
      </c>
    </row>
    <row r="182" spans="1:11" x14ac:dyDescent="0.25">
      <c r="A182" s="1">
        <v>37652</v>
      </c>
      <c r="B182">
        <v>107.3</v>
      </c>
      <c r="C182" s="1">
        <v>37531</v>
      </c>
      <c r="D182">
        <v>103.85</v>
      </c>
      <c r="E182" s="1">
        <v>37531</v>
      </c>
      <c r="F182">
        <v>105.39</v>
      </c>
      <c r="G182" s="1">
        <v>37531</v>
      </c>
      <c r="H182">
        <v>110.49</v>
      </c>
      <c r="K182" s="1">
        <v>41267</v>
      </c>
    </row>
    <row r="183" spans="1:11" x14ac:dyDescent="0.25">
      <c r="A183" s="1">
        <v>37655</v>
      </c>
      <c r="B183">
        <v>106.97</v>
      </c>
      <c r="C183" s="1">
        <v>37532</v>
      </c>
      <c r="D183">
        <v>103.91</v>
      </c>
      <c r="E183" s="1">
        <v>37532</v>
      </c>
      <c r="F183">
        <v>105.26</v>
      </c>
      <c r="G183" s="1">
        <v>37532</v>
      </c>
      <c r="H183">
        <v>110.68</v>
      </c>
      <c r="K183" s="1">
        <v>41268</v>
      </c>
    </row>
    <row r="184" spans="1:11" x14ac:dyDescent="0.25">
      <c r="A184" s="1">
        <v>37656</v>
      </c>
      <c r="B184">
        <v>106.92</v>
      </c>
      <c r="C184" s="1">
        <v>37533</v>
      </c>
      <c r="D184">
        <v>103.23</v>
      </c>
      <c r="E184" s="1">
        <v>37533</v>
      </c>
      <c r="F184">
        <v>104.82</v>
      </c>
      <c r="G184" s="1">
        <v>37533</v>
      </c>
      <c r="H184">
        <v>110.34</v>
      </c>
      <c r="K184" s="1">
        <v>41269</v>
      </c>
    </row>
    <row r="185" spans="1:11" x14ac:dyDescent="0.25">
      <c r="A185" s="1">
        <v>37657</v>
      </c>
      <c r="B185">
        <v>107.03</v>
      </c>
      <c r="C185" s="1">
        <v>37536</v>
      </c>
      <c r="D185">
        <v>104.01</v>
      </c>
      <c r="E185" s="1">
        <v>37536</v>
      </c>
      <c r="F185">
        <v>105.08</v>
      </c>
      <c r="G185" s="1">
        <v>37536</v>
      </c>
      <c r="H185">
        <v>110.93</v>
      </c>
      <c r="K185" s="1">
        <v>41274</v>
      </c>
    </row>
    <row r="186" spans="1:11" x14ac:dyDescent="0.25">
      <c r="A186" s="1">
        <v>37658</v>
      </c>
      <c r="B186">
        <v>107.38</v>
      </c>
      <c r="C186" s="1">
        <v>37537</v>
      </c>
      <c r="D186">
        <v>103.12</v>
      </c>
      <c r="E186" s="1">
        <v>37537</v>
      </c>
      <c r="F186">
        <v>105.06</v>
      </c>
      <c r="G186" s="1">
        <v>37537</v>
      </c>
      <c r="H186">
        <v>110.57</v>
      </c>
      <c r="K186" s="1">
        <v>41275</v>
      </c>
    </row>
    <row r="187" spans="1:11" x14ac:dyDescent="0.25">
      <c r="A187" s="1">
        <v>37659</v>
      </c>
      <c r="B187">
        <v>107.48</v>
      </c>
      <c r="C187" s="1">
        <v>37538</v>
      </c>
      <c r="D187">
        <v>103.43</v>
      </c>
      <c r="E187" s="1">
        <v>37538</v>
      </c>
      <c r="F187">
        <v>104.99</v>
      </c>
      <c r="G187" s="1">
        <v>37538</v>
      </c>
      <c r="H187">
        <v>110.48</v>
      </c>
      <c r="K187" s="1">
        <v>41295</v>
      </c>
    </row>
    <row r="188" spans="1:11" x14ac:dyDescent="0.25">
      <c r="A188" s="1">
        <v>37662</v>
      </c>
      <c r="B188">
        <v>107.61</v>
      </c>
      <c r="C188" s="1">
        <v>37539</v>
      </c>
      <c r="D188">
        <v>102.98</v>
      </c>
      <c r="E188" s="1">
        <v>37539</v>
      </c>
      <c r="F188">
        <v>104.31</v>
      </c>
      <c r="G188" s="1">
        <v>37539</v>
      </c>
      <c r="H188">
        <v>111.16</v>
      </c>
      <c r="K188" s="1">
        <v>41323</v>
      </c>
    </row>
    <row r="189" spans="1:11" x14ac:dyDescent="0.25">
      <c r="A189" s="1">
        <v>37663</v>
      </c>
      <c r="B189">
        <v>107.78</v>
      </c>
      <c r="C189" s="1">
        <v>37540</v>
      </c>
      <c r="D189">
        <v>103.06</v>
      </c>
      <c r="E189" s="1">
        <v>37540</v>
      </c>
      <c r="F189">
        <v>104.33</v>
      </c>
      <c r="G189" s="1">
        <v>37540</v>
      </c>
      <c r="H189">
        <v>111.22</v>
      </c>
      <c r="K189" s="1">
        <v>41362</v>
      </c>
    </row>
    <row r="190" spans="1:11" x14ac:dyDescent="0.25">
      <c r="A190" s="1">
        <v>37664</v>
      </c>
      <c r="B190">
        <v>108.14</v>
      </c>
      <c r="C190" s="1">
        <v>37544</v>
      </c>
      <c r="D190">
        <v>102.81</v>
      </c>
      <c r="E190" s="1">
        <v>37544</v>
      </c>
      <c r="F190">
        <v>104.49</v>
      </c>
      <c r="G190" s="1">
        <v>37544</v>
      </c>
      <c r="H190">
        <v>109.82</v>
      </c>
      <c r="K190" s="1">
        <v>41365</v>
      </c>
    </row>
    <row r="191" spans="1:11" x14ac:dyDescent="0.25">
      <c r="A191" s="1">
        <v>37665</v>
      </c>
      <c r="B191">
        <v>108.52</v>
      </c>
      <c r="C191" s="1">
        <v>37545</v>
      </c>
      <c r="D191">
        <v>101.67</v>
      </c>
      <c r="E191" s="1">
        <v>37545</v>
      </c>
      <c r="F191">
        <v>104.78</v>
      </c>
      <c r="G191" s="1">
        <v>37545</v>
      </c>
      <c r="H191">
        <v>109.52</v>
      </c>
      <c r="K191" s="1">
        <v>41395</v>
      </c>
    </row>
    <row r="192" spans="1:11" x14ac:dyDescent="0.25">
      <c r="A192" s="1">
        <v>37666</v>
      </c>
      <c r="B192">
        <v>108.52</v>
      </c>
      <c r="C192" s="1">
        <v>37546</v>
      </c>
      <c r="D192">
        <v>102.08</v>
      </c>
      <c r="E192" s="1">
        <v>37546</v>
      </c>
      <c r="F192">
        <v>103.7</v>
      </c>
      <c r="G192" s="1">
        <v>37546</v>
      </c>
      <c r="H192">
        <v>108.56</v>
      </c>
      <c r="K192" s="1">
        <v>41400</v>
      </c>
    </row>
    <row r="193" spans="1:11" x14ac:dyDescent="0.25">
      <c r="A193" s="1">
        <v>37670</v>
      </c>
      <c r="B193">
        <v>108.26</v>
      </c>
      <c r="C193" s="1">
        <v>37547</v>
      </c>
      <c r="D193">
        <v>102.41</v>
      </c>
      <c r="E193" s="1">
        <v>37547</v>
      </c>
      <c r="F193">
        <v>103.99</v>
      </c>
      <c r="G193" s="1">
        <v>37547</v>
      </c>
      <c r="H193">
        <v>109.44</v>
      </c>
      <c r="K193" s="1">
        <v>41421</v>
      </c>
    </row>
    <row r="194" spans="1:11" x14ac:dyDescent="0.25">
      <c r="A194" s="1">
        <v>37671</v>
      </c>
      <c r="B194">
        <v>108.41</v>
      </c>
      <c r="C194" s="1">
        <v>37550</v>
      </c>
      <c r="D194">
        <v>101.89</v>
      </c>
      <c r="E194" s="1">
        <v>37550</v>
      </c>
      <c r="F194">
        <v>104.07</v>
      </c>
      <c r="G194" s="1">
        <v>37550</v>
      </c>
      <c r="H194">
        <v>109.19</v>
      </c>
      <c r="K194" s="1">
        <v>41459</v>
      </c>
    </row>
    <row r="195" spans="1:11" x14ac:dyDescent="0.25">
      <c r="A195" s="1">
        <v>37672</v>
      </c>
      <c r="B195">
        <v>108.53</v>
      </c>
      <c r="C195" s="1">
        <v>37551</v>
      </c>
      <c r="D195">
        <v>102.47</v>
      </c>
      <c r="E195" s="1">
        <v>37551</v>
      </c>
      <c r="F195">
        <v>104.01</v>
      </c>
      <c r="G195" s="1">
        <v>37551</v>
      </c>
      <c r="H195">
        <v>109.09</v>
      </c>
      <c r="K195" s="1">
        <v>41512</v>
      </c>
    </row>
    <row r="196" spans="1:11" x14ac:dyDescent="0.25">
      <c r="A196" s="1">
        <v>37673</v>
      </c>
      <c r="B196">
        <v>108.77</v>
      </c>
      <c r="C196" s="1">
        <v>37552</v>
      </c>
      <c r="D196">
        <v>102.39</v>
      </c>
      <c r="E196" s="1">
        <v>37552</v>
      </c>
      <c r="F196">
        <v>103.59</v>
      </c>
      <c r="G196" s="1">
        <v>37552</v>
      </c>
      <c r="H196">
        <v>109.47</v>
      </c>
      <c r="K196" s="1">
        <v>41519</v>
      </c>
    </row>
    <row r="197" spans="1:11" x14ac:dyDescent="0.25">
      <c r="A197" s="1">
        <v>37676</v>
      </c>
      <c r="B197">
        <v>108.95</v>
      </c>
      <c r="C197" s="1">
        <v>37553</v>
      </c>
      <c r="D197">
        <v>102.74</v>
      </c>
      <c r="E197" s="1">
        <v>37553</v>
      </c>
      <c r="F197">
        <v>103.92</v>
      </c>
      <c r="G197" s="1">
        <v>37553</v>
      </c>
      <c r="H197">
        <v>109.76</v>
      </c>
      <c r="K197" s="1">
        <v>41561</v>
      </c>
    </row>
    <row r="198" spans="1:11" x14ac:dyDescent="0.25">
      <c r="A198" s="1">
        <v>37677</v>
      </c>
      <c r="B198">
        <v>109.25</v>
      </c>
      <c r="C198" s="1">
        <v>37554</v>
      </c>
      <c r="D198">
        <v>102.6</v>
      </c>
      <c r="E198" s="1">
        <v>37554</v>
      </c>
      <c r="F198">
        <v>103.96</v>
      </c>
      <c r="G198" s="1">
        <v>37554</v>
      </c>
      <c r="H198">
        <v>110.33</v>
      </c>
      <c r="K198" s="1">
        <v>41589</v>
      </c>
    </row>
    <row r="199" spans="1:11" x14ac:dyDescent="0.25">
      <c r="A199" s="1">
        <v>37678</v>
      </c>
      <c r="B199">
        <v>109.47</v>
      </c>
      <c r="C199" s="1">
        <v>37557</v>
      </c>
      <c r="D199">
        <v>103.04</v>
      </c>
      <c r="E199" s="1">
        <v>37557</v>
      </c>
      <c r="F199">
        <v>104.23</v>
      </c>
      <c r="G199" s="1">
        <v>37557</v>
      </c>
      <c r="H199">
        <v>110.59</v>
      </c>
      <c r="K199" s="1">
        <v>41606</v>
      </c>
    </row>
    <row r="200" spans="1:11" x14ac:dyDescent="0.25">
      <c r="A200" s="1">
        <v>37679</v>
      </c>
      <c r="B200">
        <v>109.31</v>
      </c>
      <c r="C200" s="1">
        <v>37558</v>
      </c>
      <c r="D200">
        <v>103.37</v>
      </c>
      <c r="E200" s="1">
        <v>37558</v>
      </c>
      <c r="F200">
        <v>104.1</v>
      </c>
      <c r="G200" s="1">
        <v>37558</v>
      </c>
      <c r="H200">
        <v>112.88</v>
      </c>
      <c r="K200" s="1">
        <v>41632</v>
      </c>
    </row>
    <row r="201" spans="1:11" x14ac:dyDescent="0.25">
      <c r="A201" s="1">
        <v>37680</v>
      </c>
      <c r="B201">
        <v>109.6</v>
      </c>
      <c r="C201" s="1">
        <v>37559</v>
      </c>
      <c r="D201">
        <v>103.83</v>
      </c>
      <c r="E201" s="1">
        <v>37559</v>
      </c>
      <c r="F201">
        <v>104.66</v>
      </c>
      <c r="G201" s="1">
        <v>37559</v>
      </c>
      <c r="H201">
        <v>112.76</v>
      </c>
      <c r="K201" s="1">
        <v>41633</v>
      </c>
    </row>
    <row r="202" spans="1:11" x14ac:dyDescent="0.25">
      <c r="A202" s="1">
        <v>37683</v>
      </c>
      <c r="B202">
        <v>109.65</v>
      </c>
      <c r="C202" s="1">
        <v>37560</v>
      </c>
      <c r="D202">
        <v>104.11</v>
      </c>
      <c r="E202" s="1">
        <v>37560</v>
      </c>
      <c r="F202">
        <v>104.87</v>
      </c>
      <c r="G202" s="1">
        <v>37560</v>
      </c>
      <c r="H202">
        <v>113.6</v>
      </c>
      <c r="K202" s="1">
        <v>41634</v>
      </c>
    </row>
    <row r="203" spans="1:11" x14ac:dyDescent="0.25">
      <c r="A203" s="1">
        <v>37684</v>
      </c>
      <c r="B203">
        <v>109.75</v>
      </c>
      <c r="C203" s="1">
        <v>37561</v>
      </c>
      <c r="D203">
        <v>103.73</v>
      </c>
      <c r="E203" s="1">
        <v>37561</v>
      </c>
      <c r="F203">
        <v>104.48</v>
      </c>
      <c r="G203" s="1">
        <v>37561</v>
      </c>
      <c r="H203">
        <v>112.23</v>
      </c>
      <c r="K203" s="1">
        <v>41639</v>
      </c>
    </row>
    <row r="204" spans="1:11" x14ac:dyDescent="0.25">
      <c r="A204" s="1">
        <v>37685</v>
      </c>
      <c r="B204">
        <v>109.88</v>
      </c>
      <c r="C204" s="1">
        <v>37564</v>
      </c>
      <c r="D204">
        <v>103.92</v>
      </c>
      <c r="E204" s="1">
        <v>37564</v>
      </c>
      <c r="F204">
        <v>104.77</v>
      </c>
      <c r="G204" s="1">
        <v>37564</v>
      </c>
      <c r="H204">
        <v>111.22</v>
      </c>
      <c r="K204" s="1">
        <v>41640</v>
      </c>
    </row>
    <row r="205" spans="1:11" x14ac:dyDescent="0.25">
      <c r="A205" s="1">
        <v>37686</v>
      </c>
      <c r="B205">
        <v>109.98</v>
      </c>
      <c r="C205" s="1">
        <v>37565</v>
      </c>
      <c r="D205">
        <v>103.59</v>
      </c>
      <c r="E205" s="1">
        <v>37565</v>
      </c>
      <c r="F205">
        <v>104.87</v>
      </c>
      <c r="G205" s="1">
        <v>37565</v>
      </c>
      <c r="H205">
        <v>111.91</v>
      </c>
      <c r="K205" s="1">
        <v>41659</v>
      </c>
    </row>
    <row r="206" spans="1:11" x14ac:dyDescent="0.25">
      <c r="A206" s="1">
        <v>37687</v>
      </c>
      <c r="B206">
        <v>109.9</v>
      </c>
      <c r="C206" s="1">
        <v>37566</v>
      </c>
      <c r="D206">
        <v>103.48</v>
      </c>
      <c r="E206" s="1">
        <v>37566</v>
      </c>
      <c r="F206">
        <v>104.85</v>
      </c>
      <c r="G206" s="1">
        <v>37566</v>
      </c>
      <c r="H206">
        <v>112.02</v>
      </c>
      <c r="K206" s="1">
        <v>41687</v>
      </c>
    </row>
    <row r="207" spans="1:11" x14ac:dyDescent="0.25">
      <c r="A207" s="1">
        <v>37690</v>
      </c>
      <c r="B207">
        <v>109.92</v>
      </c>
      <c r="C207" s="1">
        <v>37567</v>
      </c>
      <c r="D207">
        <v>103.67</v>
      </c>
      <c r="E207" s="1">
        <v>37567</v>
      </c>
      <c r="F207">
        <v>104.56</v>
      </c>
      <c r="G207" s="1">
        <v>37567</v>
      </c>
      <c r="H207">
        <v>111.91</v>
      </c>
      <c r="K207" s="1">
        <v>41747</v>
      </c>
    </row>
    <row r="208" spans="1:11" x14ac:dyDescent="0.25">
      <c r="A208" s="1">
        <v>37691</v>
      </c>
      <c r="B208">
        <v>109.66</v>
      </c>
      <c r="C208" s="1">
        <v>37568</v>
      </c>
      <c r="D208">
        <v>103.99</v>
      </c>
      <c r="E208" s="1">
        <v>37568</v>
      </c>
      <c r="F208">
        <v>104.7</v>
      </c>
      <c r="G208" s="1">
        <v>37568</v>
      </c>
      <c r="H208">
        <v>111.39</v>
      </c>
      <c r="K208" s="1">
        <v>41750</v>
      </c>
    </row>
    <row r="209" spans="1:11" x14ac:dyDescent="0.25">
      <c r="A209" s="1">
        <v>37692</v>
      </c>
      <c r="B209">
        <v>109.38</v>
      </c>
      <c r="C209" s="1">
        <v>37572</v>
      </c>
      <c r="D209">
        <v>103.68</v>
      </c>
      <c r="E209" s="1">
        <v>37572</v>
      </c>
      <c r="F209">
        <v>105.1</v>
      </c>
      <c r="G209" s="1">
        <v>37572</v>
      </c>
      <c r="H209">
        <v>111.63</v>
      </c>
      <c r="K209" s="1">
        <v>41760</v>
      </c>
    </row>
    <row r="210" spans="1:11" x14ac:dyDescent="0.25">
      <c r="A210" s="1">
        <v>37693</v>
      </c>
      <c r="B210">
        <v>108.69</v>
      </c>
      <c r="C210" s="1">
        <v>37573</v>
      </c>
      <c r="D210">
        <v>103.91</v>
      </c>
      <c r="E210" s="1">
        <v>37573</v>
      </c>
      <c r="F210">
        <v>105.58</v>
      </c>
      <c r="G210" s="1">
        <v>37573</v>
      </c>
      <c r="H210">
        <v>111.66</v>
      </c>
      <c r="K210" s="1">
        <v>41764</v>
      </c>
    </row>
    <row r="211" spans="1:11" x14ac:dyDescent="0.25">
      <c r="A211" s="1">
        <v>37694</v>
      </c>
      <c r="B211">
        <v>108.42</v>
      </c>
      <c r="C211" s="1">
        <v>37574</v>
      </c>
      <c r="D211">
        <v>104.12</v>
      </c>
      <c r="E211" s="1">
        <v>37574</v>
      </c>
      <c r="F211">
        <v>105.17</v>
      </c>
      <c r="G211" s="1">
        <v>37574</v>
      </c>
      <c r="H211">
        <v>111.41</v>
      </c>
      <c r="K211" s="1">
        <v>41785</v>
      </c>
    </row>
    <row r="212" spans="1:11" x14ac:dyDescent="0.25">
      <c r="A212" s="1">
        <v>37697</v>
      </c>
      <c r="B212">
        <v>108.74</v>
      </c>
      <c r="C212" s="1">
        <v>37575</v>
      </c>
      <c r="D212">
        <v>103.88</v>
      </c>
      <c r="E212" s="1">
        <v>37575</v>
      </c>
      <c r="F212">
        <v>105.04</v>
      </c>
      <c r="G212" s="1">
        <v>37575</v>
      </c>
      <c r="H212">
        <v>111.48</v>
      </c>
      <c r="K212" s="1">
        <v>41824</v>
      </c>
    </row>
    <row r="213" spans="1:11" x14ac:dyDescent="0.25">
      <c r="A213" s="1">
        <v>37698</v>
      </c>
      <c r="B213">
        <v>108.1</v>
      </c>
      <c r="C213" s="1">
        <v>37578</v>
      </c>
      <c r="D213">
        <v>103.91</v>
      </c>
      <c r="E213" s="1">
        <v>37578</v>
      </c>
      <c r="F213">
        <v>105.3</v>
      </c>
      <c r="G213" s="1">
        <v>37578</v>
      </c>
      <c r="H213">
        <v>110.94</v>
      </c>
      <c r="K213" s="1">
        <v>41876</v>
      </c>
    </row>
    <row r="214" spans="1:11" x14ac:dyDescent="0.25">
      <c r="A214" s="1">
        <v>37699</v>
      </c>
      <c r="B214">
        <v>107.69</v>
      </c>
      <c r="C214" s="1">
        <v>37579</v>
      </c>
      <c r="D214">
        <v>103.63</v>
      </c>
      <c r="E214" s="1">
        <v>37579</v>
      </c>
      <c r="F214">
        <v>105.09</v>
      </c>
      <c r="G214" s="1">
        <v>37579</v>
      </c>
      <c r="H214">
        <v>110.41</v>
      </c>
      <c r="K214" s="1">
        <v>41883</v>
      </c>
    </row>
    <row r="215" spans="1:11" x14ac:dyDescent="0.25">
      <c r="A215" s="1">
        <v>37700</v>
      </c>
      <c r="B215">
        <v>107.86</v>
      </c>
      <c r="C215" s="1">
        <v>37580</v>
      </c>
      <c r="D215">
        <v>104.08</v>
      </c>
      <c r="E215" s="1">
        <v>37580</v>
      </c>
      <c r="F215">
        <v>105.24</v>
      </c>
      <c r="G215" s="1">
        <v>37580</v>
      </c>
      <c r="H215">
        <v>109.23</v>
      </c>
      <c r="K215" s="1">
        <v>41925</v>
      </c>
    </row>
    <row r="216" spans="1:11" x14ac:dyDescent="0.25">
      <c r="A216" s="1">
        <v>37701</v>
      </c>
      <c r="B216">
        <v>107.9</v>
      </c>
      <c r="C216" s="1">
        <v>37581</v>
      </c>
      <c r="D216">
        <v>104.14</v>
      </c>
      <c r="E216" s="1">
        <v>37581</v>
      </c>
      <c r="F216">
        <v>105.46</v>
      </c>
      <c r="G216" s="1">
        <v>37581</v>
      </c>
      <c r="H216">
        <v>109.89</v>
      </c>
      <c r="K216" s="1">
        <v>41954</v>
      </c>
    </row>
    <row r="217" spans="1:11" x14ac:dyDescent="0.25">
      <c r="A217" s="1">
        <v>37704</v>
      </c>
      <c r="B217">
        <v>107.84</v>
      </c>
      <c r="C217" s="1">
        <v>37582</v>
      </c>
      <c r="D217">
        <v>104.12</v>
      </c>
      <c r="E217" s="1">
        <v>37582</v>
      </c>
      <c r="F217">
        <v>105.44</v>
      </c>
      <c r="G217" s="1">
        <v>37582</v>
      </c>
      <c r="H217">
        <v>109.85</v>
      </c>
      <c r="K217" s="1">
        <v>41970</v>
      </c>
    </row>
    <row r="218" spans="1:11" x14ac:dyDescent="0.25">
      <c r="A218" s="1">
        <v>37705</v>
      </c>
      <c r="B218">
        <v>108.31</v>
      </c>
      <c r="C218" s="1">
        <v>37585</v>
      </c>
      <c r="D218">
        <v>104.29</v>
      </c>
      <c r="E218" s="1">
        <v>37585</v>
      </c>
      <c r="F218">
        <v>105.32</v>
      </c>
      <c r="G218" s="1">
        <v>37585</v>
      </c>
      <c r="H218">
        <v>109.88</v>
      </c>
      <c r="K218" s="1">
        <v>41997</v>
      </c>
    </row>
    <row r="219" spans="1:11" x14ac:dyDescent="0.25">
      <c r="A219" s="1">
        <v>37706</v>
      </c>
      <c r="B219">
        <v>108.26</v>
      </c>
      <c r="C219" s="1">
        <v>37586</v>
      </c>
      <c r="D219">
        <v>104.4</v>
      </c>
      <c r="E219" s="1">
        <v>37586</v>
      </c>
      <c r="F219">
        <v>105.01</v>
      </c>
      <c r="G219" s="1">
        <v>37586</v>
      </c>
      <c r="H219">
        <v>109.82</v>
      </c>
      <c r="K219" s="1">
        <v>41998</v>
      </c>
    </row>
    <row r="220" spans="1:11" x14ac:dyDescent="0.25">
      <c r="A220" s="1">
        <v>37707</v>
      </c>
      <c r="B220">
        <v>108.51</v>
      </c>
      <c r="C220" s="1">
        <v>37587</v>
      </c>
      <c r="D220">
        <v>103.8</v>
      </c>
      <c r="E220" s="1">
        <v>37587</v>
      </c>
      <c r="F220">
        <v>105.4</v>
      </c>
      <c r="G220" s="1">
        <v>37587</v>
      </c>
      <c r="H220">
        <v>109.6</v>
      </c>
      <c r="K220" s="1">
        <v>41999</v>
      </c>
    </row>
    <row r="221" spans="1:11" x14ac:dyDescent="0.25">
      <c r="A221" s="1">
        <v>37708</v>
      </c>
      <c r="B221">
        <v>108.79</v>
      </c>
      <c r="C221" s="1">
        <v>37589</v>
      </c>
      <c r="D221">
        <v>103.9</v>
      </c>
      <c r="E221" s="1">
        <v>37589</v>
      </c>
      <c r="F221">
        <v>104.27</v>
      </c>
      <c r="G221" s="1">
        <v>37589</v>
      </c>
      <c r="H221">
        <v>109.71</v>
      </c>
      <c r="K221" s="1">
        <v>42004</v>
      </c>
    </row>
    <row r="222" spans="1:11" x14ac:dyDescent="0.25">
      <c r="A222" s="1">
        <v>37711</v>
      </c>
      <c r="B222">
        <v>109.07</v>
      </c>
      <c r="C222" s="1">
        <v>37592</v>
      </c>
      <c r="D222">
        <v>103.86</v>
      </c>
      <c r="E222" s="1">
        <v>37592</v>
      </c>
      <c r="F222">
        <v>104.03</v>
      </c>
      <c r="G222" s="1">
        <v>37592</v>
      </c>
      <c r="H222">
        <v>108.79</v>
      </c>
      <c r="K222" s="1">
        <v>42005</v>
      </c>
    </row>
    <row r="223" spans="1:11" x14ac:dyDescent="0.25">
      <c r="A223" s="1">
        <v>37712</v>
      </c>
      <c r="B223">
        <v>109.1</v>
      </c>
      <c r="C223" s="1">
        <v>37593</v>
      </c>
      <c r="D223">
        <v>104.04</v>
      </c>
      <c r="E223" s="1">
        <v>37593</v>
      </c>
      <c r="F223">
        <v>104.1</v>
      </c>
      <c r="G223" s="1">
        <v>37593</v>
      </c>
      <c r="H223">
        <v>108.9</v>
      </c>
      <c r="K223" s="1">
        <v>42023</v>
      </c>
    </row>
    <row r="224" spans="1:11" x14ac:dyDescent="0.25">
      <c r="A224" s="1">
        <v>37713</v>
      </c>
      <c r="B224">
        <v>108.7</v>
      </c>
      <c r="C224" s="1">
        <v>37594</v>
      </c>
      <c r="D224">
        <v>103.88</v>
      </c>
      <c r="E224" s="1">
        <v>37594</v>
      </c>
      <c r="F224">
        <v>103.93</v>
      </c>
      <c r="G224" s="1">
        <v>37594</v>
      </c>
      <c r="H224">
        <v>109.44</v>
      </c>
      <c r="K224" s="1">
        <v>42051</v>
      </c>
    </row>
    <row r="225" spans="1:11" x14ac:dyDescent="0.25">
      <c r="A225" s="1">
        <v>37714</v>
      </c>
      <c r="B225">
        <v>108.62</v>
      </c>
      <c r="C225" s="1">
        <v>37595</v>
      </c>
      <c r="D225">
        <v>103.95</v>
      </c>
      <c r="E225" s="1">
        <v>37595</v>
      </c>
      <c r="F225">
        <v>103.81</v>
      </c>
      <c r="G225" s="1">
        <v>37595</v>
      </c>
      <c r="H225">
        <v>109.49</v>
      </c>
      <c r="K225" s="1">
        <v>42097</v>
      </c>
    </row>
    <row r="226" spans="1:11" x14ac:dyDescent="0.25">
      <c r="A226" s="1">
        <v>37715</v>
      </c>
      <c r="B226">
        <v>108.56</v>
      </c>
      <c r="C226" s="1">
        <v>37596</v>
      </c>
      <c r="D226">
        <v>104.1</v>
      </c>
      <c r="E226" s="1">
        <v>37596</v>
      </c>
      <c r="F226">
        <v>103.29</v>
      </c>
      <c r="G226" s="1">
        <v>37596</v>
      </c>
      <c r="H226">
        <v>110.66</v>
      </c>
      <c r="K226" s="1">
        <v>42100</v>
      </c>
    </row>
    <row r="227" spans="1:11" x14ac:dyDescent="0.25">
      <c r="A227" s="1">
        <v>37718</v>
      </c>
      <c r="B227">
        <v>107.98</v>
      </c>
      <c r="C227" s="1">
        <v>37599</v>
      </c>
      <c r="D227">
        <v>104.89</v>
      </c>
      <c r="E227" s="1">
        <v>37599</v>
      </c>
      <c r="F227">
        <v>98.23</v>
      </c>
      <c r="G227" s="1">
        <v>37599</v>
      </c>
      <c r="H227">
        <v>110.76</v>
      </c>
      <c r="K227" s="1">
        <v>42125</v>
      </c>
    </row>
    <row r="228" spans="1:11" x14ac:dyDescent="0.25">
      <c r="A228" s="1">
        <v>37719</v>
      </c>
      <c r="B228">
        <v>108.37</v>
      </c>
      <c r="C228" s="1">
        <v>37600</v>
      </c>
      <c r="D228">
        <v>104.81</v>
      </c>
      <c r="E228" s="1">
        <v>37600</v>
      </c>
      <c r="F228">
        <v>104.77</v>
      </c>
      <c r="G228" s="1">
        <v>37600</v>
      </c>
      <c r="H228">
        <v>110.4</v>
      </c>
      <c r="K228" s="1">
        <v>42128</v>
      </c>
    </row>
    <row r="229" spans="1:11" x14ac:dyDescent="0.25">
      <c r="A229" s="1">
        <v>37720</v>
      </c>
      <c r="B229">
        <v>108.76</v>
      </c>
      <c r="C229" s="1">
        <v>37601</v>
      </c>
      <c r="D229">
        <v>105.09</v>
      </c>
      <c r="E229" s="1">
        <v>37601</v>
      </c>
      <c r="F229">
        <v>104.47</v>
      </c>
      <c r="G229" s="1">
        <v>37601</v>
      </c>
      <c r="H229">
        <v>110.62</v>
      </c>
      <c r="K229" s="1">
        <v>42149</v>
      </c>
    </row>
    <row r="230" spans="1:11" x14ac:dyDescent="0.25">
      <c r="A230" s="1">
        <v>37721</v>
      </c>
      <c r="B230">
        <v>108.81</v>
      </c>
      <c r="C230" s="1">
        <v>37602</v>
      </c>
      <c r="D230">
        <v>105.29</v>
      </c>
      <c r="E230" s="1">
        <v>37602</v>
      </c>
      <c r="F230">
        <v>104.78</v>
      </c>
      <c r="G230" s="1">
        <v>37602</v>
      </c>
      <c r="H230">
        <v>110.65</v>
      </c>
      <c r="K230" s="1">
        <v>42188</v>
      </c>
    </row>
    <row r="231" spans="1:11" x14ac:dyDescent="0.25">
      <c r="A231" s="1">
        <v>37722</v>
      </c>
      <c r="B231">
        <v>108.43</v>
      </c>
      <c r="C231" s="1">
        <v>37603</v>
      </c>
      <c r="D231">
        <v>106.54</v>
      </c>
      <c r="E231" s="1">
        <v>37603</v>
      </c>
      <c r="F231">
        <v>104.89</v>
      </c>
      <c r="G231" s="1">
        <v>37603</v>
      </c>
      <c r="H231">
        <v>110.71</v>
      </c>
      <c r="K231" s="1">
        <v>42247</v>
      </c>
    </row>
    <row r="232" spans="1:11" x14ac:dyDescent="0.25">
      <c r="A232" s="1">
        <v>37725</v>
      </c>
      <c r="B232">
        <v>108.3</v>
      </c>
      <c r="C232" s="1">
        <v>37606</v>
      </c>
      <c r="D232">
        <v>105.02</v>
      </c>
      <c r="E232" s="1">
        <v>37606</v>
      </c>
      <c r="F232">
        <v>104.85</v>
      </c>
      <c r="G232" s="1">
        <v>37606</v>
      </c>
      <c r="H232">
        <v>110.37</v>
      </c>
      <c r="K232" s="1">
        <v>42254</v>
      </c>
    </row>
    <row r="233" spans="1:11" x14ac:dyDescent="0.25">
      <c r="A233" s="1">
        <v>37726</v>
      </c>
      <c r="B233">
        <v>108.31</v>
      </c>
      <c r="C233" s="1">
        <v>37607</v>
      </c>
      <c r="D233">
        <v>105.69</v>
      </c>
      <c r="E233" s="1">
        <v>37607</v>
      </c>
      <c r="F233">
        <v>104.64</v>
      </c>
      <c r="G233" s="1">
        <v>37607</v>
      </c>
      <c r="H233">
        <v>111.01</v>
      </c>
      <c r="K233" s="1">
        <v>42289</v>
      </c>
    </row>
    <row r="234" spans="1:11" x14ac:dyDescent="0.25">
      <c r="A234" s="1">
        <v>37727</v>
      </c>
      <c r="B234">
        <v>108.07</v>
      </c>
      <c r="C234" s="1">
        <v>37608</v>
      </c>
      <c r="D234">
        <v>105.41</v>
      </c>
      <c r="E234" s="1">
        <v>37608</v>
      </c>
      <c r="F234">
        <v>104.72</v>
      </c>
      <c r="G234" s="1">
        <v>37608</v>
      </c>
      <c r="H234">
        <v>111.47</v>
      </c>
      <c r="K234" s="1">
        <v>42319</v>
      </c>
    </row>
    <row r="235" spans="1:11" x14ac:dyDescent="0.25">
      <c r="A235" s="1">
        <v>37728</v>
      </c>
      <c r="B235">
        <v>107.92</v>
      </c>
      <c r="C235" s="1">
        <v>37609</v>
      </c>
      <c r="D235">
        <v>105.57</v>
      </c>
      <c r="E235" s="1">
        <v>37609</v>
      </c>
      <c r="F235">
        <v>104.7</v>
      </c>
      <c r="G235" s="1">
        <v>37609</v>
      </c>
      <c r="H235">
        <v>111.88</v>
      </c>
      <c r="K235" s="1">
        <v>42334</v>
      </c>
    </row>
    <row r="236" spans="1:11" x14ac:dyDescent="0.25">
      <c r="A236" s="1">
        <v>37733</v>
      </c>
      <c r="B236">
        <v>108.36</v>
      </c>
      <c r="C236" s="1">
        <v>37610</v>
      </c>
      <c r="D236">
        <v>105.62</v>
      </c>
      <c r="E236" s="1">
        <v>37610</v>
      </c>
      <c r="F236">
        <v>105.18</v>
      </c>
      <c r="G236" s="1">
        <v>37610</v>
      </c>
      <c r="H236">
        <v>111.66</v>
      </c>
      <c r="K236" s="1">
        <v>42363</v>
      </c>
    </row>
    <row r="237" spans="1:11" x14ac:dyDescent="0.25">
      <c r="A237" s="1">
        <v>37734</v>
      </c>
      <c r="B237">
        <v>108.34</v>
      </c>
      <c r="C237" s="1">
        <v>37613</v>
      </c>
      <c r="D237">
        <v>105.58</v>
      </c>
      <c r="E237" s="1">
        <v>37613</v>
      </c>
      <c r="F237">
        <v>104.71</v>
      </c>
      <c r="G237" s="1">
        <v>37613</v>
      </c>
      <c r="H237">
        <v>111.44</v>
      </c>
      <c r="K237" s="1">
        <v>42366</v>
      </c>
    </row>
    <row r="238" spans="1:11" x14ac:dyDescent="0.25">
      <c r="A238" s="1">
        <v>37735</v>
      </c>
      <c r="B238">
        <v>108.62</v>
      </c>
      <c r="C238" s="1">
        <v>37614</v>
      </c>
      <c r="D238">
        <v>105.59</v>
      </c>
      <c r="E238" s="1">
        <v>37614</v>
      </c>
      <c r="F238">
        <v>105.03</v>
      </c>
      <c r="G238" s="1">
        <v>37614</v>
      </c>
      <c r="H238">
        <v>111.11</v>
      </c>
      <c r="K238" s="1">
        <v>42370</v>
      </c>
    </row>
    <row r="239" spans="1:11" x14ac:dyDescent="0.25">
      <c r="A239" s="1">
        <v>37736</v>
      </c>
      <c r="B239">
        <v>108.74</v>
      </c>
      <c r="C239" s="1">
        <v>37617</v>
      </c>
      <c r="D239">
        <v>106.38</v>
      </c>
      <c r="E239" s="1">
        <v>37617</v>
      </c>
      <c r="F239">
        <v>104.84</v>
      </c>
      <c r="G239" s="1">
        <v>37617</v>
      </c>
      <c r="H239">
        <v>111.83</v>
      </c>
      <c r="K239" s="1">
        <v>42387</v>
      </c>
    </row>
    <row r="240" spans="1:11" x14ac:dyDescent="0.25">
      <c r="A240" s="1">
        <v>37739</v>
      </c>
      <c r="B240">
        <v>108.85</v>
      </c>
      <c r="C240" s="1">
        <v>37620</v>
      </c>
      <c r="D240">
        <v>105.88</v>
      </c>
      <c r="E240" s="1">
        <v>37620</v>
      </c>
      <c r="F240">
        <v>105.04</v>
      </c>
      <c r="G240" s="1">
        <v>37620</v>
      </c>
      <c r="H240">
        <v>112.47</v>
      </c>
      <c r="K240" s="1">
        <v>42415</v>
      </c>
    </row>
    <row r="241" spans="1:11" x14ac:dyDescent="0.25">
      <c r="A241" s="1">
        <v>37740</v>
      </c>
      <c r="B241">
        <v>108.53</v>
      </c>
      <c r="C241" s="1">
        <v>37621</v>
      </c>
      <c r="D241">
        <v>105.83</v>
      </c>
      <c r="E241" s="1">
        <v>37621</v>
      </c>
      <c r="F241">
        <v>104.9</v>
      </c>
      <c r="G241" s="1">
        <v>37621</v>
      </c>
      <c r="H241">
        <v>112.84</v>
      </c>
      <c r="K241" s="1">
        <v>42454</v>
      </c>
    </row>
    <row r="242" spans="1:11" x14ac:dyDescent="0.25">
      <c r="A242" s="1">
        <v>37741</v>
      </c>
      <c r="B242">
        <v>108.86</v>
      </c>
      <c r="C242" s="1">
        <v>37623</v>
      </c>
      <c r="D242">
        <v>104.86</v>
      </c>
      <c r="E242" s="1">
        <v>37623</v>
      </c>
      <c r="F242">
        <v>105.31</v>
      </c>
      <c r="G242" s="1">
        <v>37623</v>
      </c>
      <c r="H242">
        <v>111.29</v>
      </c>
      <c r="K242" s="1">
        <v>42457</v>
      </c>
    </row>
    <row r="243" spans="1:11" x14ac:dyDescent="0.25">
      <c r="A243" s="1">
        <v>37743</v>
      </c>
      <c r="B243">
        <v>108.74</v>
      </c>
      <c r="C243" s="1">
        <v>37624</v>
      </c>
      <c r="D243">
        <v>105.32</v>
      </c>
      <c r="E243" s="1">
        <v>37624</v>
      </c>
      <c r="F243">
        <v>105.48</v>
      </c>
      <c r="G243" s="1">
        <v>37624</v>
      </c>
      <c r="H243">
        <v>111.16</v>
      </c>
      <c r="K243" s="1">
        <v>42492</v>
      </c>
    </row>
    <row r="244" spans="1:11" x14ac:dyDescent="0.25">
      <c r="A244" s="1">
        <v>37747</v>
      </c>
      <c r="B244">
        <v>109.48</v>
      </c>
      <c r="C244" s="1">
        <v>37627</v>
      </c>
      <c r="D244">
        <v>105.86</v>
      </c>
      <c r="E244" s="1">
        <v>37627</v>
      </c>
      <c r="F244">
        <v>105.4</v>
      </c>
      <c r="G244" s="1">
        <v>37627</v>
      </c>
      <c r="H244">
        <v>110.45</v>
      </c>
      <c r="K244" s="1">
        <v>42520</v>
      </c>
    </row>
    <row r="245" spans="1:11" x14ac:dyDescent="0.25">
      <c r="A245" s="1">
        <v>37748</v>
      </c>
      <c r="B245">
        <v>109.79</v>
      </c>
      <c r="C245" s="1">
        <v>37628</v>
      </c>
      <c r="D245">
        <v>106.36</v>
      </c>
      <c r="E245" s="1">
        <v>37628</v>
      </c>
      <c r="F245">
        <v>105.34</v>
      </c>
      <c r="G245" s="1">
        <v>37628</v>
      </c>
      <c r="H245">
        <v>111.07</v>
      </c>
      <c r="K245" s="1">
        <v>42555</v>
      </c>
    </row>
    <row r="246" spans="1:11" x14ac:dyDescent="0.25">
      <c r="A246" s="1">
        <v>37749</v>
      </c>
      <c r="B246">
        <v>109.94</v>
      </c>
      <c r="C246" s="1">
        <v>37629</v>
      </c>
      <c r="D246">
        <v>106.36</v>
      </c>
      <c r="E246" s="1">
        <v>37629</v>
      </c>
      <c r="F246">
        <v>105.28</v>
      </c>
      <c r="G246" s="1">
        <v>37629</v>
      </c>
      <c r="H246">
        <v>110.08</v>
      </c>
      <c r="K246" s="1">
        <v>42611</v>
      </c>
    </row>
    <row r="247" spans="1:11" x14ac:dyDescent="0.25">
      <c r="A247" s="1">
        <v>37750</v>
      </c>
      <c r="B247">
        <v>110.15</v>
      </c>
      <c r="C247" s="1">
        <v>37630</v>
      </c>
      <c r="D247">
        <v>106.16</v>
      </c>
      <c r="E247" s="1">
        <v>37630</v>
      </c>
      <c r="F247">
        <v>105.52</v>
      </c>
      <c r="G247" s="1">
        <v>37630</v>
      </c>
      <c r="H247">
        <v>109.27</v>
      </c>
      <c r="K247" s="1">
        <v>42618</v>
      </c>
    </row>
    <row r="248" spans="1:11" x14ac:dyDescent="0.25">
      <c r="A248" s="1">
        <v>37753</v>
      </c>
      <c r="B248">
        <v>110.11</v>
      </c>
      <c r="C248" s="1">
        <v>37631</v>
      </c>
      <c r="D248">
        <v>101.55</v>
      </c>
      <c r="E248" s="1">
        <v>37631</v>
      </c>
      <c r="F248">
        <v>105.34</v>
      </c>
      <c r="G248" s="1">
        <v>37631</v>
      </c>
      <c r="H248">
        <v>109.05</v>
      </c>
      <c r="K248" s="1">
        <v>42653</v>
      </c>
    </row>
    <row r="249" spans="1:11" x14ac:dyDescent="0.25">
      <c r="A249" s="1">
        <v>37754</v>
      </c>
      <c r="B249">
        <v>110.44</v>
      </c>
      <c r="C249" s="1">
        <v>37634</v>
      </c>
      <c r="D249">
        <v>106.2</v>
      </c>
      <c r="E249" s="1">
        <v>37634</v>
      </c>
      <c r="F249">
        <v>105.32</v>
      </c>
      <c r="G249" s="1">
        <v>37634</v>
      </c>
      <c r="H249">
        <v>110.41</v>
      </c>
      <c r="K249" s="1">
        <v>42685</v>
      </c>
    </row>
    <row r="250" spans="1:11" x14ac:dyDescent="0.25">
      <c r="A250" s="1">
        <v>37755</v>
      </c>
      <c r="B250">
        <v>110.4</v>
      </c>
      <c r="C250" s="1">
        <v>37635</v>
      </c>
      <c r="D250">
        <v>105.94</v>
      </c>
      <c r="E250" s="1">
        <v>37635</v>
      </c>
      <c r="F250">
        <v>105.09</v>
      </c>
      <c r="G250" s="1">
        <v>37635</v>
      </c>
      <c r="H250">
        <v>110.74</v>
      </c>
      <c r="K250" s="1">
        <v>42698</v>
      </c>
    </row>
    <row r="251" spans="1:11" x14ac:dyDescent="0.25">
      <c r="A251" s="1">
        <v>37756</v>
      </c>
      <c r="B251">
        <v>110.19</v>
      </c>
      <c r="C251" s="1">
        <v>37636</v>
      </c>
      <c r="D251">
        <v>106.3</v>
      </c>
      <c r="E251" s="1">
        <v>37636</v>
      </c>
      <c r="F251">
        <v>105.17</v>
      </c>
      <c r="G251" s="1">
        <v>37636</v>
      </c>
      <c r="H251">
        <v>110.37</v>
      </c>
      <c r="K251" s="1">
        <v>42727</v>
      </c>
    </row>
    <row r="252" spans="1:11" x14ac:dyDescent="0.25">
      <c r="A252" s="1">
        <v>37757</v>
      </c>
      <c r="B252">
        <v>110.1</v>
      </c>
      <c r="C252" s="1">
        <v>37637</v>
      </c>
      <c r="D252">
        <v>106.34</v>
      </c>
      <c r="E252" s="1">
        <v>37637</v>
      </c>
      <c r="F252">
        <v>105.15</v>
      </c>
      <c r="G252" s="1">
        <v>37637</v>
      </c>
      <c r="H252">
        <v>110.27</v>
      </c>
      <c r="K252" s="1">
        <v>42730</v>
      </c>
    </row>
    <row r="253" spans="1:11" x14ac:dyDescent="0.25">
      <c r="A253" s="1">
        <v>37760</v>
      </c>
      <c r="B253">
        <v>110.56</v>
      </c>
      <c r="C253" s="1">
        <v>37638</v>
      </c>
      <c r="D253">
        <v>106.72</v>
      </c>
      <c r="E253" s="1">
        <v>37638</v>
      </c>
      <c r="F253">
        <v>105.16</v>
      </c>
      <c r="G253" s="1">
        <v>37638</v>
      </c>
      <c r="H253">
        <v>110.43</v>
      </c>
      <c r="K253" s="1">
        <v>42731</v>
      </c>
    </row>
    <row r="254" spans="1:11" x14ac:dyDescent="0.25">
      <c r="A254" s="1">
        <v>37761</v>
      </c>
      <c r="B254">
        <v>110.53</v>
      </c>
      <c r="C254" s="1">
        <v>37642</v>
      </c>
      <c r="D254">
        <v>106.41</v>
      </c>
      <c r="E254" s="1">
        <v>37642</v>
      </c>
      <c r="F254">
        <v>105.52</v>
      </c>
      <c r="G254" s="1">
        <v>37642</v>
      </c>
      <c r="H254">
        <v>110.96</v>
      </c>
      <c r="K254" s="1">
        <v>42734</v>
      </c>
    </row>
    <row r="255" spans="1:11" x14ac:dyDescent="0.25">
      <c r="A255" s="1">
        <v>37762</v>
      </c>
      <c r="B255">
        <v>110.19</v>
      </c>
      <c r="C255" s="1">
        <v>37643</v>
      </c>
      <c r="D255">
        <v>106.67</v>
      </c>
      <c r="E255" s="1">
        <v>37643</v>
      </c>
      <c r="F255">
        <v>105.6</v>
      </c>
      <c r="G255" s="1">
        <v>37643</v>
      </c>
      <c r="H255">
        <v>111.62</v>
      </c>
      <c r="K255" s="1">
        <v>42737</v>
      </c>
    </row>
    <row r="256" spans="1:11" x14ac:dyDescent="0.25">
      <c r="A256" s="1">
        <v>37763</v>
      </c>
      <c r="B256">
        <v>110.18</v>
      </c>
      <c r="C256" s="1">
        <v>37644</v>
      </c>
      <c r="D256">
        <v>106.45</v>
      </c>
      <c r="E256" s="1">
        <v>37644</v>
      </c>
      <c r="F256">
        <v>105.39</v>
      </c>
      <c r="G256" s="1">
        <v>37644</v>
      </c>
      <c r="H256">
        <v>111.47</v>
      </c>
      <c r="K256" s="1">
        <v>42751</v>
      </c>
    </row>
    <row r="257" spans="1:11" x14ac:dyDescent="0.25">
      <c r="A257" s="1">
        <v>37764</v>
      </c>
      <c r="B257">
        <v>110.01</v>
      </c>
      <c r="C257" s="1">
        <v>37645</v>
      </c>
      <c r="D257">
        <v>106.44</v>
      </c>
      <c r="E257" s="1">
        <v>37645</v>
      </c>
      <c r="F257">
        <v>105.29</v>
      </c>
      <c r="G257" s="1">
        <v>37645</v>
      </c>
      <c r="H257">
        <v>111.22</v>
      </c>
      <c r="K257" s="1">
        <v>42786</v>
      </c>
    </row>
    <row r="258" spans="1:11" x14ac:dyDescent="0.25">
      <c r="A258" s="1">
        <v>37768</v>
      </c>
      <c r="B258">
        <v>110.36</v>
      </c>
      <c r="C258" s="1">
        <v>37648</v>
      </c>
      <c r="D258">
        <v>105.79</v>
      </c>
      <c r="E258" s="1">
        <v>37648</v>
      </c>
      <c r="F258">
        <v>104.78</v>
      </c>
      <c r="G258" s="1">
        <v>37648</v>
      </c>
      <c r="H258">
        <v>111.6</v>
      </c>
      <c r="K258" s="1">
        <v>42839</v>
      </c>
    </row>
    <row r="259" spans="1:11" x14ac:dyDescent="0.25">
      <c r="A259" s="1">
        <v>37769</v>
      </c>
      <c r="B259">
        <v>110.83</v>
      </c>
      <c r="C259" s="1">
        <v>37649</v>
      </c>
      <c r="D259">
        <v>106.53</v>
      </c>
      <c r="E259" s="1">
        <v>37649</v>
      </c>
      <c r="F259">
        <v>104.9</v>
      </c>
      <c r="G259" s="1">
        <v>37649</v>
      </c>
      <c r="H259">
        <v>111.31</v>
      </c>
      <c r="K259" s="1">
        <v>42842</v>
      </c>
    </row>
    <row r="260" spans="1:11" x14ac:dyDescent="0.25">
      <c r="A260" s="1">
        <v>37770</v>
      </c>
      <c r="B260">
        <v>110.85</v>
      </c>
      <c r="C260" s="1">
        <v>37650</v>
      </c>
      <c r="D260">
        <v>106.49</v>
      </c>
      <c r="E260" s="1">
        <v>37650</v>
      </c>
      <c r="F260">
        <v>105.25</v>
      </c>
      <c r="G260" s="1">
        <v>37650</v>
      </c>
      <c r="H260">
        <v>110.44</v>
      </c>
      <c r="K260" s="1">
        <v>42856</v>
      </c>
    </row>
    <row r="261" spans="1:11" x14ac:dyDescent="0.25">
      <c r="A261" s="1">
        <v>37771</v>
      </c>
      <c r="B261">
        <v>110.94</v>
      </c>
      <c r="C261" s="1">
        <v>37651</v>
      </c>
      <c r="D261">
        <v>106.34</v>
      </c>
      <c r="E261" s="1">
        <v>37651</v>
      </c>
      <c r="F261">
        <v>105.14</v>
      </c>
      <c r="G261" s="1">
        <v>37651</v>
      </c>
      <c r="H261">
        <v>110.67</v>
      </c>
      <c r="K261" s="1">
        <v>42884</v>
      </c>
    </row>
    <row r="262" spans="1:11" x14ac:dyDescent="0.25">
      <c r="A262" s="1">
        <v>37774</v>
      </c>
      <c r="B262">
        <v>110.91</v>
      </c>
      <c r="C262" s="1">
        <v>37652</v>
      </c>
      <c r="D262">
        <v>106.69</v>
      </c>
      <c r="E262" s="1">
        <v>37652</v>
      </c>
      <c r="F262">
        <v>105.64</v>
      </c>
      <c r="G262" s="1">
        <v>37652</v>
      </c>
      <c r="H262">
        <v>110.49</v>
      </c>
      <c r="K262" s="1">
        <v>42920</v>
      </c>
    </row>
    <row r="263" spans="1:11" x14ac:dyDescent="0.25">
      <c r="A263" s="1">
        <v>37775</v>
      </c>
      <c r="B263">
        <v>111.44</v>
      </c>
      <c r="C263" s="1">
        <v>37655</v>
      </c>
      <c r="D263">
        <v>106.54</v>
      </c>
      <c r="E263" s="1">
        <v>37655</v>
      </c>
      <c r="F263">
        <v>105.84</v>
      </c>
      <c r="G263" s="1">
        <v>37655</v>
      </c>
      <c r="H263">
        <v>109.47</v>
      </c>
      <c r="K263" s="1">
        <v>42975</v>
      </c>
    </row>
    <row r="264" spans="1:11" x14ac:dyDescent="0.25">
      <c r="A264" s="1">
        <v>37776</v>
      </c>
      <c r="B264">
        <v>110.78</v>
      </c>
      <c r="C264" s="1">
        <v>37656</v>
      </c>
      <c r="D264">
        <v>106.24</v>
      </c>
      <c r="E264" s="1">
        <v>37656</v>
      </c>
      <c r="F264">
        <v>105.58</v>
      </c>
      <c r="G264" s="1">
        <v>37656</v>
      </c>
      <c r="H264">
        <v>109.84</v>
      </c>
      <c r="K264" s="1">
        <v>42982</v>
      </c>
    </row>
    <row r="265" spans="1:11" x14ac:dyDescent="0.25">
      <c r="A265" s="1">
        <v>37777</v>
      </c>
      <c r="B265">
        <v>111.21</v>
      </c>
      <c r="C265" s="1">
        <v>37657</v>
      </c>
      <c r="D265">
        <v>106.84</v>
      </c>
      <c r="E265" s="1">
        <v>37657</v>
      </c>
      <c r="F265">
        <v>105.52</v>
      </c>
      <c r="G265" s="1">
        <v>37657</v>
      </c>
      <c r="H265">
        <v>109.56</v>
      </c>
      <c r="K265" s="1">
        <v>43017</v>
      </c>
    </row>
    <row r="266" spans="1:11" x14ac:dyDescent="0.25">
      <c r="A266" s="1">
        <v>37778</v>
      </c>
      <c r="B266">
        <v>111.21</v>
      </c>
      <c r="C266" s="1">
        <v>37658</v>
      </c>
      <c r="D266">
        <v>107.07</v>
      </c>
      <c r="E266" s="1">
        <v>37658</v>
      </c>
      <c r="F266">
        <v>106.04</v>
      </c>
      <c r="G266" s="1">
        <v>37658</v>
      </c>
      <c r="H266">
        <v>110.05</v>
      </c>
      <c r="K266" s="1">
        <v>43062</v>
      </c>
    </row>
    <row r="267" spans="1:11" x14ac:dyDescent="0.25">
      <c r="A267" s="1">
        <v>37781</v>
      </c>
      <c r="B267">
        <v>111.29</v>
      </c>
      <c r="C267" s="1">
        <v>37659</v>
      </c>
      <c r="D267">
        <v>107.44</v>
      </c>
      <c r="E267" s="1">
        <v>37659</v>
      </c>
      <c r="F267">
        <v>106.14</v>
      </c>
      <c r="G267" s="1">
        <v>37659</v>
      </c>
      <c r="H267">
        <v>109.87</v>
      </c>
      <c r="K267" s="1">
        <v>43094</v>
      </c>
    </row>
    <row r="268" spans="1:11" x14ac:dyDescent="0.25">
      <c r="A268" s="1">
        <v>37782</v>
      </c>
      <c r="B268">
        <v>111.65</v>
      </c>
      <c r="C268" s="1">
        <v>37662</v>
      </c>
      <c r="D268">
        <v>107.45</v>
      </c>
      <c r="E268" s="1">
        <v>37662</v>
      </c>
      <c r="F268">
        <v>106.4</v>
      </c>
      <c r="G268" s="1">
        <v>37662</v>
      </c>
      <c r="H268">
        <v>110.09</v>
      </c>
      <c r="K268" s="1">
        <v>43095</v>
      </c>
    </row>
    <row r="269" spans="1:11" x14ac:dyDescent="0.25">
      <c r="A269" s="1">
        <v>37783</v>
      </c>
      <c r="B269">
        <v>111.86</v>
      </c>
      <c r="C269" s="1">
        <v>37663</v>
      </c>
      <c r="D269">
        <v>107.91</v>
      </c>
      <c r="E269" s="1">
        <v>37663</v>
      </c>
      <c r="F269">
        <v>106.5</v>
      </c>
      <c r="G269" s="1">
        <v>37663</v>
      </c>
      <c r="H269">
        <v>110.2</v>
      </c>
      <c r="K269" s="1">
        <v>43101</v>
      </c>
    </row>
    <row r="270" spans="1:11" x14ac:dyDescent="0.25">
      <c r="A270" s="1">
        <v>37784</v>
      </c>
      <c r="B270">
        <v>111.73</v>
      </c>
      <c r="C270" s="1">
        <v>37664</v>
      </c>
      <c r="D270">
        <v>108.56</v>
      </c>
      <c r="E270" s="1">
        <v>37664</v>
      </c>
      <c r="F270">
        <v>106.46</v>
      </c>
      <c r="G270" s="1">
        <v>37664</v>
      </c>
      <c r="H270">
        <v>110.85</v>
      </c>
      <c r="K270" s="1">
        <v>43115</v>
      </c>
    </row>
    <row r="271" spans="1:11" x14ac:dyDescent="0.25">
      <c r="A271" s="1">
        <v>37785</v>
      </c>
      <c r="B271">
        <v>111.49</v>
      </c>
      <c r="C271" s="1">
        <v>37665</v>
      </c>
      <c r="D271">
        <v>109.31</v>
      </c>
      <c r="E271" s="1">
        <v>37665</v>
      </c>
      <c r="F271">
        <v>106.87</v>
      </c>
      <c r="G271" s="1">
        <v>37665</v>
      </c>
      <c r="H271">
        <v>111.14</v>
      </c>
      <c r="K271" s="1">
        <v>43150</v>
      </c>
    </row>
    <row r="272" spans="1:11" x14ac:dyDescent="0.25">
      <c r="A272" s="1">
        <v>37788</v>
      </c>
      <c r="B272">
        <v>111.25</v>
      </c>
      <c r="C272" s="1">
        <v>37666</v>
      </c>
      <c r="D272">
        <v>108.99</v>
      </c>
      <c r="E272" s="1">
        <v>37666</v>
      </c>
      <c r="F272">
        <v>107.01</v>
      </c>
      <c r="G272" s="1">
        <v>37666</v>
      </c>
      <c r="H272">
        <v>111.29</v>
      </c>
      <c r="K272" s="1">
        <v>43189</v>
      </c>
    </row>
    <row r="273" spans="1:11" x14ac:dyDescent="0.25">
      <c r="A273" s="1">
        <v>37789</v>
      </c>
      <c r="B273">
        <v>111.04</v>
      </c>
      <c r="C273" s="1">
        <v>37670</v>
      </c>
      <c r="D273">
        <v>108.42</v>
      </c>
      <c r="E273" s="1">
        <v>37670</v>
      </c>
      <c r="F273">
        <v>106.63</v>
      </c>
      <c r="G273" s="1">
        <v>37670</v>
      </c>
      <c r="H273">
        <v>111.22</v>
      </c>
      <c r="K273" s="1">
        <v>43192</v>
      </c>
    </row>
    <row r="274" spans="1:11" x14ac:dyDescent="0.25">
      <c r="A274" s="1">
        <v>37790</v>
      </c>
      <c r="B274">
        <v>110.96</v>
      </c>
      <c r="C274" s="1">
        <v>37671</v>
      </c>
      <c r="D274">
        <v>108.76</v>
      </c>
      <c r="E274" s="1">
        <v>37671</v>
      </c>
      <c r="F274">
        <v>106.91</v>
      </c>
      <c r="G274" s="1">
        <v>37671</v>
      </c>
      <c r="H274">
        <v>111.21</v>
      </c>
      <c r="K274" s="1">
        <v>43221</v>
      </c>
    </row>
    <row r="275" spans="1:11" x14ac:dyDescent="0.25">
      <c r="A275" s="1">
        <v>37791</v>
      </c>
      <c r="B275">
        <v>111.58</v>
      </c>
      <c r="C275" s="1">
        <v>37672</v>
      </c>
      <c r="D275">
        <v>108.97</v>
      </c>
      <c r="E275" s="1">
        <v>37672</v>
      </c>
      <c r="F275">
        <v>106.63</v>
      </c>
      <c r="G275" s="1">
        <v>37672</v>
      </c>
      <c r="H275">
        <v>111.62</v>
      </c>
      <c r="K275" s="1">
        <v>43227</v>
      </c>
    </row>
    <row r="276" spans="1:11" x14ac:dyDescent="0.25">
      <c r="A276" s="1">
        <v>37792</v>
      </c>
      <c r="B276">
        <v>111.42</v>
      </c>
      <c r="C276" s="1">
        <v>37673</v>
      </c>
      <c r="D276">
        <v>109.16</v>
      </c>
      <c r="E276" s="1">
        <v>37673</v>
      </c>
      <c r="F276">
        <v>107.06</v>
      </c>
      <c r="G276" s="1">
        <v>37673</v>
      </c>
      <c r="H276">
        <v>111.91</v>
      </c>
      <c r="K276" s="1">
        <v>43248</v>
      </c>
    </row>
    <row r="277" spans="1:11" x14ac:dyDescent="0.25">
      <c r="A277" s="1">
        <v>37795</v>
      </c>
      <c r="B277">
        <v>111.37</v>
      </c>
      <c r="C277" s="1">
        <v>37676</v>
      </c>
      <c r="D277">
        <v>109.25</v>
      </c>
      <c r="E277" s="1">
        <v>37676</v>
      </c>
      <c r="F277">
        <v>107.46</v>
      </c>
      <c r="G277" s="1">
        <v>37676</v>
      </c>
      <c r="H277">
        <v>112.1</v>
      </c>
      <c r="K277" s="1">
        <v>43285</v>
      </c>
    </row>
    <row r="278" spans="1:11" x14ac:dyDescent="0.25">
      <c r="A278" s="1">
        <v>37796</v>
      </c>
      <c r="B278">
        <v>111.41</v>
      </c>
      <c r="C278" s="1">
        <v>37677</v>
      </c>
      <c r="D278">
        <v>110.24</v>
      </c>
      <c r="E278" s="1">
        <v>37677</v>
      </c>
      <c r="F278">
        <v>107.89</v>
      </c>
      <c r="G278" s="1">
        <v>37677</v>
      </c>
      <c r="H278">
        <v>111.94</v>
      </c>
      <c r="K278" s="1">
        <v>43339</v>
      </c>
    </row>
    <row r="279" spans="1:11" x14ac:dyDescent="0.25">
      <c r="A279" s="1">
        <v>37797</v>
      </c>
      <c r="B279">
        <v>111.22</v>
      </c>
      <c r="C279" s="1">
        <v>37678</v>
      </c>
      <c r="D279">
        <v>110.18</v>
      </c>
      <c r="E279" s="1">
        <v>37678</v>
      </c>
      <c r="F279">
        <v>107.98</v>
      </c>
      <c r="G279" s="1">
        <v>37678</v>
      </c>
      <c r="H279">
        <v>112.6</v>
      </c>
      <c r="K279" s="1">
        <v>43346</v>
      </c>
    </row>
    <row r="280" spans="1:11" x14ac:dyDescent="0.25">
      <c r="A280" s="1">
        <v>37798</v>
      </c>
      <c r="B280">
        <v>110.69</v>
      </c>
      <c r="C280" s="1">
        <v>37679</v>
      </c>
      <c r="D280">
        <v>109.96</v>
      </c>
      <c r="E280" s="1">
        <v>37679</v>
      </c>
      <c r="F280">
        <v>108.27</v>
      </c>
      <c r="G280" s="1">
        <v>37679</v>
      </c>
      <c r="H280">
        <v>112.09</v>
      </c>
    </row>
    <row r="281" spans="1:11" x14ac:dyDescent="0.25">
      <c r="A281" s="1">
        <v>37799</v>
      </c>
      <c r="B281">
        <v>110.99</v>
      </c>
      <c r="C281" s="1">
        <v>37680</v>
      </c>
      <c r="D281">
        <v>110.55</v>
      </c>
      <c r="E281" s="1">
        <v>37680</v>
      </c>
      <c r="F281">
        <v>107.86</v>
      </c>
      <c r="G281" s="1">
        <v>37680</v>
      </c>
      <c r="H281">
        <v>112.79</v>
      </c>
    </row>
    <row r="282" spans="1:11" x14ac:dyDescent="0.25">
      <c r="A282" s="1">
        <v>37802</v>
      </c>
      <c r="B282">
        <v>111.23</v>
      </c>
      <c r="C282" s="1">
        <v>37683</v>
      </c>
      <c r="D282">
        <v>110.25</v>
      </c>
      <c r="E282" s="1">
        <v>37683</v>
      </c>
      <c r="F282">
        <v>108.23</v>
      </c>
      <c r="G282" s="1">
        <v>37683</v>
      </c>
      <c r="H282">
        <v>112.92</v>
      </c>
    </row>
    <row r="283" spans="1:11" x14ac:dyDescent="0.25">
      <c r="A283" s="1">
        <v>37803</v>
      </c>
      <c r="B283">
        <v>111.43</v>
      </c>
      <c r="C283" s="1">
        <v>37684</v>
      </c>
      <c r="D283">
        <v>110.13</v>
      </c>
      <c r="E283" s="1">
        <v>37684</v>
      </c>
      <c r="F283">
        <v>108.94</v>
      </c>
      <c r="G283" s="1">
        <v>37684</v>
      </c>
      <c r="H283">
        <v>112.83</v>
      </c>
    </row>
    <row r="284" spans="1:11" x14ac:dyDescent="0.25">
      <c r="A284" s="1">
        <v>37804</v>
      </c>
      <c r="B284">
        <v>111.5</v>
      </c>
      <c r="C284" s="1">
        <v>37685</v>
      </c>
      <c r="D284">
        <v>110.1</v>
      </c>
      <c r="E284" s="1">
        <v>37685</v>
      </c>
      <c r="F284">
        <v>108.81</v>
      </c>
      <c r="G284" s="1">
        <v>37685</v>
      </c>
      <c r="H284">
        <v>113.36</v>
      </c>
    </row>
    <row r="285" spans="1:11" x14ac:dyDescent="0.25">
      <c r="A285" s="1">
        <v>37805</v>
      </c>
      <c r="B285">
        <v>111.32</v>
      </c>
      <c r="C285" s="1">
        <v>37686</v>
      </c>
      <c r="D285">
        <v>110.55</v>
      </c>
      <c r="E285" s="1">
        <v>37686</v>
      </c>
      <c r="F285">
        <v>108.74</v>
      </c>
      <c r="G285" s="1">
        <v>37686</v>
      </c>
      <c r="H285">
        <v>113.35</v>
      </c>
    </row>
    <row r="286" spans="1:11" x14ac:dyDescent="0.25">
      <c r="A286" s="1">
        <v>37809</v>
      </c>
      <c r="B286">
        <v>111.14</v>
      </c>
      <c r="C286" s="1">
        <v>37687</v>
      </c>
      <c r="D286">
        <v>109.99</v>
      </c>
      <c r="E286" s="1">
        <v>37687</v>
      </c>
      <c r="F286">
        <v>109.02</v>
      </c>
      <c r="G286" s="1">
        <v>37687</v>
      </c>
      <c r="H286">
        <v>113.36</v>
      </c>
    </row>
    <row r="287" spans="1:11" x14ac:dyDescent="0.25">
      <c r="A287" s="1">
        <v>37810</v>
      </c>
      <c r="B287">
        <v>111.02</v>
      </c>
      <c r="C287" s="1">
        <v>37690</v>
      </c>
      <c r="D287">
        <v>109.82</v>
      </c>
      <c r="E287" s="1">
        <v>37690</v>
      </c>
      <c r="F287">
        <v>108.69</v>
      </c>
      <c r="G287" s="1">
        <v>37690</v>
      </c>
      <c r="H287">
        <v>113.82</v>
      </c>
    </row>
    <row r="288" spans="1:11" x14ac:dyDescent="0.25">
      <c r="A288" s="1">
        <v>37811</v>
      </c>
      <c r="B288">
        <v>111.13</v>
      </c>
      <c r="C288" s="1">
        <v>37691</v>
      </c>
      <c r="D288">
        <v>109.36</v>
      </c>
      <c r="E288" s="1">
        <v>37691</v>
      </c>
      <c r="F288">
        <v>108.92</v>
      </c>
      <c r="G288" s="1">
        <v>37691</v>
      </c>
      <c r="H288">
        <v>113.2</v>
      </c>
    </row>
    <row r="289" spans="1:8" x14ac:dyDescent="0.25">
      <c r="A289" s="1">
        <v>37812</v>
      </c>
      <c r="B289">
        <v>111.93</v>
      </c>
      <c r="C289" s="1">
        <v>37692</v>
      </c>
      <c r="D289">
        <v>109.32</v>
      </c>
      <c r="E289" s="1">
        <v>37692</v>
      </c>
      <c r="F289">
        <v>108.79</v>
      </c>
      <c r="G289" s="1">
        <v>37692</v>
      </c>
      <c r="H289">
        <v>112.44</v>
      </c>
    </row>
    <row r="290" spans="1:8" x14ac:dyDescent="0.25">
      <c r="A290" s="1">
        <v>37813</v>
      </c>
      <c r="B290">
        <v>111.92</v>
      </c>
      <c r="C290" s="1">
        <v>37693</v>
      </c>
      <c r="D290">
        <v>108.24</v>
      </c>
      <c r="E290" s="1">
        <v>37693</v>
      </c>
      <c r="F290">
        <v>108.27</v>
      </c>
      <c r="G290" s="1">
        <v>37693</v>
      </c>
      <c r="H290">
        <v>111.53</v>
      </c>
    </row>
    <row r="291" spans="1:8" x14ac:dyDescent="0.25">
      <c r="A291" s="1">
        <v>37816</v>
      </c>
      <c r="B291">
        <v>111.68</v>
      </c>
      <c r="C291" s="1">
        <v>37694</v>
      </c>
      <c r="D291">
        <v>107.68</v>
      </c>
      <c r="E291" s="1">
        <v>37694</v>
      </c>
      <c r="F291">
        <v>107.91</v>
      </c>
      <c r="G291" s="1">
        <v>37694</v>
      </c>
      <c r="H291">
        <v>111.39</v>
      </c>
    </row>
    <row r="292" spans="1:8" x14ac:dyDescent="0.25">
      <c r="A292" s="1">
        <v>37817</v>
      </c>
      <c r="B292">
        <v>110.51</v>
      </c>
      <c r="C292" s="1">
        <v>37697</v>
      </c>
      <c r="D292">
        <v>108.93</v>
      </c>
      <c r="E292" s="1">
        <v>37697</v>
      </c>
      <c r="F292">
        <v>107.53</v>
      </c>
      <c r="G292" s="1">
        <v>37697</v>
      </c>
      <c r="H292">
        <v>111.64</v>
      </c>
    </row>
    <row r="293" spans="1:8" x14ac:dyDescent="0.25">
      <c r="A293" s="1">
        <v>37818</v>
      </c>
      <c r="B293">
        <v>110.37</v>
      </c>
      <c r="C293" s="1">
        <v>37698</v>
      </c>
      <c r="D293">
        <v>106.78</v>
      </c>
      <c r="E293" s="1">
        <v>37698</v>
      </c>
      <c r="F293">
        <v>107.2</v>
      </c>
      <c r="G293" s="1">
        <v>37698</v>
      </c>
      <c r="H293">
        <v>111</v>
      </c>
    </row>
    <row r="294" spans="1:8" x14ac:dyDescent="0.25">
      <c r="A294" s="1">
        <v>37819</v>
      </c>
      <c r="B294">
        <v>110.39</v>
      </c>
      <c r="C294" s="1">
        <v>37699</v>
      </c>
      <c r="D294">
        <v>106.3</v>
      </c>
      <c r="E294" s="1">
        <v>37699</v>
      </c>
      <c r="F294">
        <v>106.56</v>
      </c>
      <c r="G294" s="1">
        <v>37699</v>
      </c>
      <c r="H294">
        <v>110.5</v>
      </c>
    </row>
    <row r="295" spans="1:8" x14ac:dyDescent="0.25">
      <c r="A295" s="1">
        <v>37820</v>
      </c>
      <c r="B295">
        <v>110.15</v>
      </c>
      <c r="C295" s="1">
        <v>37700</v>
      </c>
      <c r="D295">
        <v>106.82</v>
      </c>
      <c r="E295" s="1">
        <v>37700</v>
      </c>
      <c r="F295">
        <v>106.6</v>
      </c>
      <c r="G295" s="1">
        <v>37700</v>
      </c>
      <c r="H295">
        <v>110.77</v>
      </c>
    </row>
    <row r="296" spans="1:8" x14ac:dyDescent="0.25">
      <c r="A296" s="1">
        <v>37823</v>
      </c>
      <c r="B296">
        <v>109.16</v>
      </c>
      <c r="C296" s="1">
        <v>37701</v>
      </c>
      <c r="D296">
        <v>107.04</v>
      </c>
      <c r="E296" s="1">
        <v>37701</v>
      </c>
      <c r="F296">
        <v>106.93</v>
      </c>
      <c r="G296" s="1">
        <v>37701</v>
      </c>
      <c r="H296">
        <v>110.38</v>
      </c>
    </row>
    <row r="297" spans="1:8" x14ac:dyDescent="0.25">
      <c r="A297" s="1">
        <v>37824</v>
      </c>
      <c r="B297">
        <v>108.8</v>
      </c>
      <c r="C297" s="1">
        <v>37704</v>
      </c>
      <c r="D297">
        <v>106.91</v>
      </c>
      <c r="E297" s="1">
        <v>37704</v>
      </c>
      <c r="F297">
        <v>106.47</v>
      </c>
      <c r="G297" s="1">
        <v>37704</v>
      </c>
      <c r="H297">
        <v>110.8</v>
      </c>
    </row>
    <row r="298" spans="1:8" x14ac:dyDescent="0.25">
      <c r="A298" s="1">
        <v>37825</v>
      </c>
      <c r="B298">
        <v>109.66</v>
      </c>
      <c r="C298" s="1">
        <v>37705</v>
      </c>
      <c r="D298">
        <v>107.56</v>
      </c>
      <c r="E298" s="1">
        <v>37705</v>
      </c>
      <c r="F298">
        <v>107.3</v>
      </c>
      <c r="G298" s="1">
        <v>37705</v>
      </c>
      <c r="H298">
        <v>111.23</v>
      </c>
    </row>
    <row r="299" spans="1:8" x14ac:dyDescent="0.25">
      <c r="A299" s="1">
        <v>37826</v>
      </c>
      <c r="B299">
        <v>109.43</v>
      </c>
      <c r="C299" s="1">
        <v>37706</v>
      </c>
      <c r="D299">
        <v>107.58</v>
      </c>
      <c r="E299" s="1">
        <v>37706</v>
      </c>
      <c r="F299">
        <v>107.23</v>
      </c>
      <c r="G299" s="1">
        <v>37706</v>
      </c>
      <c r="H299">
        <v>111.12</v>
      </c>
    </row>
    <row r="300" spans="1:8" x14ac:dyDescent="0.25">
      <c r="A300" s="1">
        <v>37827</v>
      </c>
      <c r="B300">
        <v>109.72</v>
      </c>
      <c r="C300" s="1">
        <v>37707</v>
      </c>
      <c r="D300">
        <v>108.15</v>
      </c>
      <c r="E300" s="1">
        <v>37707</v>
      </c>
      <c r="F300">
        <v>107.14</v>
      </c>
      <c r="G300" s="1">
        <v>37707</v>
      </c>
      <c r="H300">
        <v>111.84</v>
      </c>
    </row>
    <row r="301" spans="1:8" x14ac:dyDescent="0.25">
      <c r="A301" s="1">
        <v>37830</v>
      </c>
      <c r="B301">
        <v>109.2</v>
      </c>
      <c r="C301" s="1">
        <v>37708</v>
      </c>
      <c r="D301">
        <v>108.26</v>
      </c>
      <c r="E301" s="1">
        <v>37708</v>
      </c>
      <c r="F301">
        <v>107.56</v>
      </c>
      <c r="G301" s="1">
        <v>37708</v>
      </c>
      <c r="H301">
        <v>112.34</v>
      </c>
    </row>
    <row r="302" spans="1:8" x14ac:dyDescent="0.25">
      <c r="A302" s="1">
        <v>37831</v>
      </c>
      <c r="B302">
        <v>108.14</v>
      </c>
      <c r="C302" s="1">
        <v>37711</v>
      </c>
      <c r="D302">
        <v>108.72</v>
      </c>
      <c r="E302" s="1">
        <v>37711</v>
      </c>
      <c r="F302">
        <v>107.88</v>
      </c>
      <c r="G302" s="1">
        <v>37711</v>
      </c>
      <c r="H302">
        <v>112.78</v>
      </c>
    </row>
    <row r="303" spans="1:8" x14ac:dyDescent="0.25">
      <c r="A303" s="1">
        <v>37832</v>
      </c>
      <c r="B303">
        <v>108.4</v>
      </c>
      <c r="C303" s="1">
        <v>37712</v>
      </c>
      <c r="D303">
        <v>108.61</v>
      </c>
      <c r="E303" s="1">
        <v>37712</v>
      </c>
      <c r="F303">
        <v>108.03</v>
      </c>
      <c r="G303" s="1">
        <v>37712</v>
      </c>
      <c r="H303">
        <v>112.77</v>
      </c>
    </row>
    <row r="304" spans="1:8" x14ac:dyDescent="0.25">
      <c r="A304" s="1">
        <v>37833</v>
      </c>
      <c r="B304">
        <v>109.1</v>
      </c>
      <c r="C304" s="1">
        <v>37713</v>
      </c>
      <c r="D304">
        <v>107.96</v>
      </c>
      <c r="E304" s="1">
        <v>37713</v>
      </c>
      <c r="F304">
        <v>107.56</v>
      </c>
      <c r="G304" s="1">
        <v>37713</v>
      </c>
      <c r="H304">
        <v>112.21</v>
      </c>
    </row>
    <row r="305" spans="1:8" x14ac:dyDescent="0.25">
      <c r="A305" s="1">
        <v>37834</v>
      </c>
      <c r="B305">
        <v>107.96</v>
      </c>
      <c r="C305" s="1">
        <v>37714</v>
      </c>
      <c r="D305">
        <v>108.92</v>
      </c>
      <c r="E305" s="1">
        <v>37714</v>
      </c>
      <c r="F305">
        <v>106.76</v>
      </c>
      <c r="G305" s="1">
        <v>37714</v>
      </c>
      <c r="H305">
        <v>112.23</v>
      </c>
    </row>
    <row r="306" spans="1:8" x14ac:dyDescent="0.25">
      <c r="A306" s="1">
        <v>37837</v>
      </c>
      <c r="B306">
        <v>107.34</v>
      </c>
      <c r="C306" s="1">
        <v>37715</v>
      </c>
      <c r="D306">
        <v>108.09</v>
      </c>
      <c r="E306" s="1">
        <v>37715</v>
      </c>
      <c r="F306">
        <v>106.76</v>
      </c>
      <c r="G306" s="1">
        <v>37715</v>
      </c>
      <c r="H306">
        <v>112.55</v>
      </c>
    </row>
    <row r="307" spans="1:8" x14ac:dyDescent="0.25">
      <c r="A307" s="1">
        <v>37838</v>
      </c>
      <c r="B307">
        <v>107.74</v>
      </c>
      <c r="C307" s="1">
        <v>37718</v>
      </c>
      <c r="D307">
        <v>105.98</v>
      </c>
      <c r="E307" s="1">
        <v>37718</v>
      </c>
      <c r="F307">
        <v>106.49</v>
      </c>
      <c r="G307" s="1">
        <v>37718</v>
      </c>
      <c r="H307">
        <v>111.94</v>
      </c>
    </row>
    <row r="308" spans="1:8" x14ac:dyDescent="0.25">
      <c r="A308" s="1">
        <v>37839</v>
      </c>
      <c r="B308">
        <v>107.62</v>
      </c>
      <c r="C308" s="1">
        <v>37719</v>
      </c>
      <c r="D308">
        <v>107.74</v>
      </c>
      <c r="E308" s="1">
        <v>37719</v>
      </c>
      <c r="F308">
        <v>106.85</v>
      </c>
      <c r="G308" s="1">
        <v>37719</v>
      </c>
      <c r="H308">
        <v>111.89</v>
      </c>
    </row>
    <row r="309" spans="1:8" x14ac:dyDescent="0.25">
      <c r="A309" s="1">
        <v>37840</v>
      </c>
      <c r="B309">
        <v>107.74</v>
      </c>
      <c r="C309" s="1">
        <v>37720</v>
      </c>
      <c r="D309">
        <v>108.66</v>
      </c>
      <c r="E309" s="1">
        <v>37720</v>
      </c>
      <c r="F309">
        <v>107.26</v>
      </c>
      <c r="G309" s="1">
        <v>37720</v>
      </c>
      <c r="H309">
        <v>112.32</v>
      </c>
    </row>
    <row r="310" spans="1:8" x14ac:dyDescent="0.25">
      <c r="A310" s="1">
        <v>37841</v>
      </c>
      <c r="B310">
        <v>108.4</v>
      </c>
      <c r="C310" s="1">
        <v>37721</v>
      </c>
      <c r="D310">
        <v>108.09</v>
      </c>
      <c r="E310" s="1">
        <v>37721</v>
      </c>
      <c r="F310">
        <v>107.4</v>
      </c>
      <c r="G310" s="1">
        <v>37721</v>
      </c>
      <c r="H310">
        <v>112.74</v>
      </c>
    </row>
    <row r="311" spans="1:8" x14ac:dyDescent="0.25">
      <c r="A311" s="1">
        <v>37844</v>
      </c>
      <c r="B311">
        <v>108.07</v>
      </c>
      <c r="C311" s="1">
        <v>37722</v>
      </c>
      <c r="D311">
        <v>107.42</v>
      </c>
      <c r="E311" s="1">
        <v>37722</v>
      </c>
      <c r="F311">
        <v>106.93</v>
      </c>
      <c r="G311" s="1">
        <v>37722</v>
      </c>
      <c r="H311">
        <v>112.23</v>
      </c>
    </row>
    <row r="312" spans="1:8" x14ac:dyDescent="0.25">
      <c r="A312" s="1">
        <v>37845</v>
      </c>
      <c r="B312">
        <v>107.85</v>
      </c>
      <c r="C312" s="1">
        <v>37725</v>
      </c>
      <c r="D312">
        <v>107</v>
      </c>
      <c r="E312" s="1">
        <v>37725</v>
      </c>
      <c r="F312">
        <v>106.73</v>
      </c>
      <c r="G312" s="1">
        <v>37725</v>
      </c>
      <c r="H312">
        <v>112.24</v>
      </c>
    </row>
    <row r="313" spans="1:8" x14ac:dyDescent="0.25">
      <c r="A313" s="1">
        <v>37846</v>
      </c>
      <c r="B313">
        <v>107.57</v>
      </c>
      <c r="C313" s="1">
        <v>37726</v>
      </c>
      <c r="D313">
        <v>107.69</v>
      </c>
      <c r="E313" s="1">
        <v>37726</v>
      </c>
      <c r="F313">
        <v>106.74</v>
      </c>
      <c r="G313" s="1">
        <v>37726</v>
      </c>
      <c r="H313">
        <v>111.83</v>
      </c>
    </row>
    <row r="314" spans="1:8" x14ac:dyDescent="0.25">
      <c r="A314" s="1">
        <v>37847</v>
      </c>
      <c r="B314">
        <v>108.53</v>
      </c>
      <c r="C314" s="1">
        <v>37727</v>
      </c>
      <c r="D314">
        <v>107.63</v>
      </c>
      <c r="E314" s="1">
        <v>37727</v>
      </c>
      <c r="F314">
        <v>105.77</v>
      </c>
      <c r="G314" s="1">
        <v>37727</v>
      </c>
      <c r="H314">
        <v>112.11</v>
      </c>
    </row>
    <row r="315" spans="1:8" x14ac:dyDescent="0.25">
      <c r="A315" s="1">
        <v>37848</v>
      </c>
      <c r="B315">
        <v>107.03</v>
      </c>
      <c r="C315" s="1">
        <v>37728</v>
      </c>
      <c r="D315">
        <v>107.22</v>
      </c>
      <c r="E315" s="1">
        <v>37728</v>
      </c>
      <c r="F315">
        <v>106.03</v>
      </c>
      <c r="G315" s="1">
        <v>37728</v>
      </c>
      <c r="H315">
        <v>111.43</v>
      </c>
    </row>
    <row r="316" spans="1:8" x14ac:dyDescent="0.25">
      <c r="A316" s="1">
        <v>37851</v>
      </c>
      <c r="B316">
        <v>107.43</v>
      </c>
      <c r="C316" s="1">
        <v>37733</v>
      </c>
      <c r="D316">
        <v>108.23</v>
      </c>
      <c r="E316" s="1">
        <v>37733</v>
      </c>
      <c r="F316">
        <v>106.84</v>
      </c>
      <c r="G316" s="1">
        <v>37733</v>
      </c>
      <c r="H316">
        <v>111.54</v>
      </c>
    </row>
    <row r="317" spans="1:8" x14ac:dyDescent="0.25">
      <c r="A317" s="1">
        <v>37852</v>
      </c>
      <c r="B317">
        <v>107.43</v>
      </c>
      <c r="C317" s="1">
        <v>37734</v>
      </c>
      <c r="D317">
        <v>108.39</v>
      </c>
      <c r="E317" s="1">
        <v>37734</v>
      </c>
      <c r="F317">
        <v>106.91</v>
      </c>
      <c r="G317" s="1">
        <v>37734</v>
      </c>
      <c r="H317">
        <v>111.29</v>
      </c>
    </row>
    <row r="318" spans="1:8" x14ac:dyDescent="0.25">
      <c r="A318" s="1">
        <v>37853</v>
      </c>
      <c r="B318">
        <v>107.13</v>
      </c>
      <c r="C318" s="1">
        <v>37735</v>
      </c>
      <c r="D318">
        <v>108.75</v>
      </c>
      <c r="E318" s="1">
        <v>37735</v>
      </c>
      <c r="F318">
        <v>107.36</v>
      </c>
      <c r="G318" s="1">
        <v>37735</v>
      </c>
      <c r="H318">
        <v>111.55</v>
      </c>
    </row>
    <row r="319" spans="1:8" x14ac:dyDescent="0.25">
      <c r="A319" s="1">
        <v>37854</v>
      </c>
      <c r="B319">
        <v>106.62</v>
      </c>
      <c r="C319" s="1">
        <v>37736</v>
      </c>
      <c r="D319">
        <v>109.09</v>
      </c>
      <c r="E319" s="1">
        <v>37736</v>
      </c>
      <c r="F319">
        <v>107.44</v>
      </c>
      <c r="G319" s="1">
        <v>37736</v>
      </c>
      <c r="H319">
        <v>111.63</v>
      </c>
    </row>
    <row r="320" spans="1:8" x14ac:dyDescent="0.25">
      <c r="A320" s="1">
        <v>37855</v>
      </c>
      <c r="B320">
        <v>106.36</v>
      </c>
      <c r="C320" s="1">
        <v>37739</v>
      </c>
      <c r="D320">
        <v>108.73</v>
      </c>
      <c r="E320" s="1">
        <v>37739</v>
      </c>
      <c r="F320">
        <v>107.61</v>
      </c>
      <c r="G320" s="1">
        <v>37739</v>
      </c>
      <c r="H320">
        <v>112.13</v>
      </c>
    </row>
    <row r="321" spans="1:8" x14ac:dyDescent="0.25">
      <c r="A321" s="1">
        <v>37859</v>
      </c>
      <c r="B321">
        <v>106.57</v>
      </c>
      <c r="C321" s="1">
        <v>37740</v>
      </c>
      <c r="D321">
        <v>108.95</v>
      </c>
      <c r="E321" s="1">
        <v>37740</v>
      </c>
      <c r="F321">
        <v>107.31</v>
      </c>
      <c r="G321" s="1">
        <v>37740</v>
      </c>
      <c r="H321">
        <v>111.14</v>
      </c>
    </row>
    <row r="322" spans="1:8" x14ac:dyDescent="0.25">
      <c r="A322" s="1">
        <v>37860</v>
      </c>
      <c r="B322">
        <v>106.58</v>
      </c>
      <c r="C322" s="1">
        <v>37741</v>
      </c>
      <c r="D322">
        <v>109.15</v>
      </c>
      <c r="E322" s="1">
        <v>37741</v>
      </c>
      <c r="F322">
        <v>107.22</v>
      </c>
      <c r="G322" s="1">
        <v>37741</v>
      </c>
      <c r="H322">
        <v>112.25</v>
      </c>
    </row>
    <row r="323" spans="1:8" x14ac:dyDescent="0.25">
      <c r="A323" s="1">
        <v>37861</v>
      </c>
      <c r="B323">
        <v>106.33</v>
      </c>
      <c r="C323" s="1">
        <v>37743</v>
      </c>
      <c r="D323">
        <v>108.85</v>
      </c>
      <c r="E323" s="1">
        <v>37743</v>
      </c>
      <c r="F323">
        <v>107.55</v>
      </c>
      <c r="G323" s="1">
        <v>37743</v>
      </c>
      <c r="H323">
        <v>111.69</v>
      </c>
    </row>
    <row r="324" spans="1:8" x14ac:dyDescent="0.25">
      <c r="A324" s="1">
        <v>37862</v>
      </c>
      <c r="B324">
        <v>105.82</v>
      </c>
      <c r="C324" s="1">
        <v>37747</v>
      </c>
      <c r="D324">
        <v>109.24</v>
      </c>
      <c r="E324" s="1">
        <v>37747</v>
      </c>
      <c r="F324">
        <v>108.03</v>
      </c>
      <c r="G324" s="1">
        <v>37747</v>
      </c>
      <c r="H324">
        <v>113.53</v>
      </c>
    </row>
    <row r="325" spans="1:8" x14ac:dyDescent="0.25">
      <c r="A325" s="1">
        <v>37866</v>
      </c>
      <c r="B325">
        <v>105.97</v>
      </c>
      <c r="C325" s="1">
        <v>37748</v>
      </c>
      <c r="D325">
        <v>109.77</v>
      </c>
      <c r="E325" s="1">
        <v>37748</v>
      </c>
      <c r="F325">
        <v>108.02</v>
      </c>
      <c r="G325" s="1">
        <v>37748</v>
      </c>
      <c r="H325">
        <v>114.24</v>
      </c>
    </row>
    <row r="326" spans="1:8" x14ac:dyDescent="0.25">
      <c r="A326" s="1">
        <v>37867</v>
      </c>
      <c r="B326">
        <v>105.76</v>
      </c>
      <c r="C326" s="1">
        <v>37749</v>
      </c>
      <c r="D326">
        <v>109.55</v>
      </c>
      <c r="E326" s="1">
        <v>37749</v>
      </c>
      <c r="F326">
        <v>107.81</v>
      </c>
      <c r="G326" s="1">
        <v>37749</v>
      </c>
      <c r="H326">
        <v>115.19</v>
      </c>
    </row>
    <row r="327" spans="1:8" x14ac:dyDescent="0.25">
      <c r="A327" s="1">
        <v>37868</v>
      </c>
      <c r="B327">
        <v>106.23</v>
      </c>
      <c r="C327" s="1">
        <v>37750</v>
      </c>
      <c r="D327">
        <v>110.47</v>
      </c>
      <c r="E327" s="1">
        <v>37750</v>
      </c>
      <c r="F327">
        <v>107.9</v>
      </c>
      <c r="G327" s="1">
        <v>37750</v>
      </c>
      <c r="H327">
        <v>115.14</v>
      </c>
    </row>
    <row r="328" spans="1:8" x14ac:dyDescent="0.25">
      <c r="A328" s="1">
        <v>37869</v>
      </c>
      <c r="B328">
        <v>106.6</v>
      </c>
      <c r="C328" s="1">
        <v>37753</v>
      </c>
      <c r="D328">
        <v>110.32</v>
      </c>
      <c r="E328" s="1">
        <v>37753</v>
      </c>
      <c r="F328">
        <v>108.41</v>
      </c>
      <c r="G328" s="1">
        <v>37753</v>
      </c>
      <c r="H328">
        <v>114.52</v>
      </c>
    </row>
    <row r="329" spans="1:8" x14ac:dyDescent="0.25">
      <c r="A329" s="1">
        <v>37872</v>
      </c>
      <c r="B329">
        <v>107.23</v>
      </c>
      <c r="C329" s="1">
        <v>37754</v>
      </c>
      <c r="D329">
        <v>110.96</v>
      </c>
      <c r="E329" s="1">
        <v>37754</v>
      </c>
      <c r="F329">
        <v>108.68</v>
      </c>
      <c r="G329" s="1">
        <v>37754</v>
      </c>
      <c r="H329">
        <v>114.94</v>
      </c>
    </row>
    <row r="330" spans="1:8" x14ac:dyDescent="0.25">
      <c r="A330" s="1">
        <v>37873</v>
      </c>
      <c r="B330">
        <v>107.24</v>
      </c>
      <c r="C330" s="1">
        <v>37755</v>
      </c>
      <c r="D330">
        <v>111.22</v>
      </c>
      <c r="E330" s="1">
        <v>37755</v>
      </c>
      <c r="F330">
        <v>108.93</v>
      </c>
      <c r="G330" s="1">
        <v>37755</v>
      </c>
      <c r="H330">
        <v>114.32</v>
      </c>
    </row>
    <row r="331" spans="1:8" x14ac:dyDescent="0.25">
      <c r="A331" s="1">
        <v>37874</v>
      </c>
      <c r="B331">
        <v>107.61</v>
      </c>
      <c r="C331" s="1">
        <v>37756</v>
      </c>
      <c r="D331">
        <v>111.03</v>
      </c>
      <c r="E331" s="1">
        <v>37756</v>
      </c>
      <c r="F331">
        <v>108.76</v>
      </c>
      <c r="G331" s="1">
        <v>37756</v>
      </c>
      <c r="H331">
        <v>113.89</v>
      </c>
    </row>
    <row r="332" spans="1:8" x14ac:dyDescent="0.25">
      <c r="A332" s="1">
        <v>37875</v>
      </c>
      <c r="B332">
        <v>107.18</v>
      </c>
      <c r="C332" s="1">
        <v>37757</v>
      </c>
      <c r="D332">
        <v>109.88</v>
      </c>
      <c r="E332" s="1">
        <v>37757</v>
      </c>
      <c r="F332">
        <v>108.68</v>
      </c>
      <c r="G332" s="1">
        <v>37757</v>
      </c>
      <c r="H332">
        <v>114.55</v>
      </c>
    </row>
    <row r="333" spans="1:8" x14ac:dyDescent="0.25">
      <c r="A333" s="1">
        <v>37876</v>
      </c>
      <c r="B333">
        <v>107.8</v>
      </c>
      <c r="C333" s="1">
        <v>37760</v>
      </c>
      <c r="D333">
        <v>110.6</v>
      </c>
      <c r="E333" s="1">
        <v>37760</v>
      </c>
      <c r="F333">
        <v>109.13</v>
      </c>
      <c r="G333" s="1">
        <v>37760</v>
      </c>
      <c r="H333">
        <v>115.17</v>
      </c>
    </row>
    <row r="334" spans="1:8" x14ac:dyDescent="0.25">
      <c r="A334" s="1">
        <v>37879</v>
      </c>
      <c r="B334">
        <v>107.89</v>
      </c>
      <c r="C334" s="1">
        <v>37761</v>
      </c>
      <c r="D334">
        <v>110.57</v>
      </c>
      <c r="E334" s="1">
        <v>37761</v>
      </c>
      <c r="F334">
        <v>108.71</v>
      </c>
      <c r="G334" s="1">
        <v>37761</v>
      </c>
      <c r="H334">
        <v>115.55</v>
      </c>
    </row>
    <row r="335" spans="1:8" x14ac:dyDescent="0.25">
      <c r="A335" s="1">
        <v>37880</v>
      </c>
      <c r="B335">
        <v>107.9</v>
      </c>
      <c r="C335" s="1">
        <v>37762</v>
      </c>
      <c r="D335">
        <v>110.09</v>
      </c>
      <c r="E335" s="1">
        <v>37762</v>
      </c>
      <c r="F335">
        <v>108.8</v>
      </c>
      <c r="G335" s="1">
        <v>37762</v>
      </c>
      <c r="H335">
        <v>114.6</v>
      </c>
    </row>
    <row r="336" spans="1:8" x14ac:dyDescent="0.25">
      <c r="A336" s="1">
        <v>37881</v>
      </c>
      <c r="B336">
        <v>107.82</v>
      </c>
      <c r="C336" s="1">
        <v>37763</v>
      </c>
      <c r="D336">
        <v>110.43</v>
      </c>
      <c r="E336" s="1">
        <v>37763</v>
      </c>
      <c r="F336">
        <v>108.52</v>
      </c>
      <c r="G336" s="1">
        <v>37763</v>
      </c>
      <c r="H336">
        <v>114.58</v>
      </c>
    </row>
    <row r="337" spans="1:8" x14ac:dyDescent="0.25">
      <c r="A337" s="1">
        <v>37882</v>
      </c>
      <c r="B337">
        <v>107.8</v>
      </c>
      <c r="C337" s="1">
        <v>37764</v>
      </c>
      <c r="D337">
        <v>110.02</v>
      </c>
      <c r="E337" s="1">
        <v>37764</v>
      </c>
      <c r="F337">
        <v>108.44</v>
      </c>
      <c r="G337" s="1">
        <v>37764</v>
      </c>
      <c r="H337">
        <v>114.38</v>
      </c>
    </row>
    <row r="338" spans="1:8" x14ac:dyDescent="0.25">
      <c r="A338" s="1">
        <v>37883</v>
      </c>
      <c r="B338">
        <v>107.46</v>
      </c>
      <c r="C338" s="1">
        <v>37768</v>
      </c>
      <c r="D338">
        <v>109.99</v>
      </c>
      <c r="E338" s="1">
        <v>37768</v>
      </c>
      <c r="F338">
        <v>108.32</v>
      </c>
      <c r="G338" s="1">
        <v>37768</v>
      </c>
      <c r="H338">
        <v>115.8</v>
      </c>
    </row>
    <row r="339" spans="1:8" x14ac:dyDescent="0.25">
      <c r="A339" s="1">
        <v>37886</v>
      </c>
      <c r="B339">
        <v>107.83</v>
      </c>
      <c r="C339" s="1">
        <v>37769</v>
      </c>
      <c r="D339">
        <v>110.78</v>
      </c>
      <c r="E339" s="1">
        <v>37769</v>
      </c>
      <c r="F339">
        <v>108.9</v>
      </c>
      <c r="G339" s="1">
        <v>37769</v>
      </c>
      <c r="H339">
        <v>116.1</v>
      </c>
    </row>
    <row r="340" spans="1:8" x14ac:dyDescent="0.25">
      <c r="A340" s="1">
        <v>37887</v>
      </c>
      <c r="B340">
        <v>107.82</v>
      </c>
      <c r="C340" s="1">
        <v>37770</v>
      </c>
      <c r="D340">
        <v>111.73</v>
      </c>
      <c r="E340" s="1">
        <v>37770</v>
      </c>
      <c r="F340">
        <v>108.34</v>
      </c>
      <c r="G340" s="1">
        <v>37770</v>
      </c>
      <c r="H340">
        <v>116</v>
      </c>
    </row>
    <row r="341" spans="1:8" x14ac:dyDescent="0.25">
      <c r="A341" s="1">
        <v>37888</v>
      </c>
      <c r="B341">
        <v>107.85</v>
      </c>
      <c r="C341" s="1">
        <v>37771</v>
      </c>
      <c r="D341">
        <v>111.03</v>
      </c>
      <c r="E341" s="1">
        <v>37771</v>
      </c>
      <c r="F341">
        <v>108.67</v>
      </c>
      <c r="G341" s="1">
        <v>37771</v>
      </c>
      <c r="H341">
        <v>116.54</v>
      </c>
    </row>
    <row r="342" spans="1:8" x14ac:dyDescent="0.25">
      <c r="A342" s="1">
        <v>37889</v>
      </c>
      <c r="B342">
        <v>108.11</v>
      </c>
      <c r="C342" s="1">
        <v>37774</v>
      </c>
      <c r="D342">
        <v>111.11</v>
      </c>
      <c r="E342" s="1">
        <v>37774</v>
      </c>
      <c r="F342">
        <v>108.79</v>
      </c>
      <c r="G342" s="1">
        <v>37774</v>
      </c>
      <c r="H342">
        <v>116.22</v>
      </c>
    </row>
    <row r="343" spans="1:8" x14ac:dyDescent="0.25">
      <c r="A343" s="1">
        <v>37890</v>
      </c>
      <c r="B343">
        <v>108.08</v>
      </c>
      <c r="C343" s="1">
        <v>37775</v>
      </c>
      <c r="D343">
        <v>111.62</v>
      </c>
      <c r="E343" s="1">
        <v>37775</v>
      </c>
      <c r="F343">
        <v>109.44</v>
      </c>
      <c r="G343" s="1">
        <v>37775</v>
      </c>
      <c r="H343">
        <v>116.84</v>
      </c>
    </row>
    <row r="344" spans="1:8" x14ac:dyDescent="0.25">
      <c r="A344" s="1">
        <v>37893</v>
      </c>
      <c r="B344">
        <v>108.33</v>
      </c>
      <c r="C344" s="1">
        <v>37776</v>
      </c>
      <c r="D344">
        <v>110.31</v>
      </c>
      <c r="E344" s="1">
        <v>37776</v>
      </c>
      <c r="F344">
        <v>108.21</v>
      </c>
      <c r="G344" s="1">
        <v>37776</v>
      </c>
      <c r="H344">
        <v>117.17</v>
      </c>
    </row>
    <row r="345" spans="1:8" x14ac:dyDescent="0.25">
      <c r="A345" s="1">
        <v>37894</v>
      </c>
      <c r="B345">
        <v>108.41</v>
      </c>
      <c r="C345" s="1">
        <v>37777</v>
      </c>
      <c r="D345">
        <v>111.99</v>
      </c>
      <c r="E345" s="1">
        <v>37777</v>
      </c>
      <c r="F345">
        <v>108.49</v>
      </c>
      <c r="G345" s="1">
        <v>37777</v>
      </c>
      <c r="H345">
        <v>116.85</v>
      </c>
    </row>
    <row r="346" spans="1:8" x14ac:dyDescent="0.25">
      <c r="A346" s="1">
        <v>37895</v>
      </c>
      <c r="B346">
        <v>108.75</v>
      </c>
      <c r="C346" s="1">
        <v>37778</v>
      </c>
      <c r="D346">
        <v>112.03</v>
      </c>
      <c r="E346" s="1">
        <v>37778</v>
      </c>
      <c r="F346">
        <v>109.42</v>
      </c>
      <c r="G346" s="1">
        <v>37778</v>
      </c>
      <c r="H346">
        <v>115.69</v>
      </c>
    </row>
    <row r="347" spans="1:8" x14ac:dyDescent="0.25">
      <c r="A347" s="1">
        <v>37896</v>
      </c>
      <c r="B347">
        <v>108.29</v>
      </c>
      <c r="C347" s="1">
        <v>37781</v>
      </c>
      <c r="D347">
        <v>112.17</v>
      </c>
      <c r="E347" s="1">
        <v>37781</v>
      </c>
      <c r="F347">
        <v>109.02</v>
      </c>
      <c r="G347" s="1">
        <v>37781</v>
      </c>
      <c r="H347">
        <v>116.34</v>
      </c>
    </row>
    <row r="348" spans="1:8" x14ac:dyDescent="0.25">
      <c r="A348" s="1">
        <v>37897</v>
      </c>
      <c r="B348">
        <v>107.38</v>
      </c>
      <c r="C348" s="1">
        <v>37782</v>
      </c>
      <c r="D348">
        <v>111.79</v>
      </c>
      <c r="E348" s="1">
        <v>37782</v>
      </c>
      <c r="F348">
        <v>109.68</v>
      </c>
      <c r="G348" s="1">
        <v>37782</v>
      </c>
      <c r="H348">
        <v>117.14</v>
      </c>
    </row>
    <row r="349" spans="1:8" x14ac:dyDescent="0.25">
      <c r="A349" s="1">
        <v>37900</v>
      </c>
      <c r="B349">
        <v>107.45</v>
      </c>
      <c r="C349" s="1">
        <v>37783</v>
      </c>
      <c r="D349">
        <v>112.92</v>
      </c>
      <c r="E349" s="1">
        <v>37783</v>
      </c>
      <c r="F349">
        <v>110.18</v>
      </c>
      <c r="G349" s="1">
        <v>37783</v>
      </c>
      <c r="H349">
        <v>116.29</v>
      </c>
    </row>
    <row r="350" spans="1:8" x14ac:dyDescent="0.25">
      <c r="A350" s="1">
        <v>37901</v>
      </c>
      <c r="B350">
        <v>107.53</v>
      </c>
      <c r="C350" s="1">
        <v>37784</v>
      </c>
      <c r="D350">
        <v>111.88</v>
      </c>
      <c r="E350" s="1">
        <v>37784</v>
      </c>
      <c r="F350">
        <v>110.44</v>
      </c>
      <c r="G350" s="1">
        <v>37784</v>
      </c>
      <c r="H350">
        <v>116.43</v>
      </c>
    </row>
    <row r="351" spans="1:8" x14ac:dyDescent="0.25">
      <c r="A351" s="1">
        <v>37902</v>
      </c>
      <c r="B351">
        <v>107.8</v>
      </c>
      <c r="C351" s="1">
        <v>37785</v>
      </c>
      <c r="D351">
        <v>112.53</v>
      </c>
      <c r="E351" s="1">
        <v>37785</v>
      </c>
      <c r="F351">
        <v>109.38</v>
      </c>
      <c r="G351" s="1">
        <v>37785</v>
      </c>
      <c r="H351">
        <v>116.29</v>
      </c>
    </row>
    <row r="352" spans="1:8" x14ac:dyDescent="0.25">
      <c r="A352" s="1">
        <v>37903</v>
      </c>
      <c r="B352">
        <v>107.44</v>
      </c>
      <c r="C352" s="1">
        <v>37788</v>
      </c>
      <c r="D352">
        <v>111.32</v>
      </c>
      <c r="E352" s="1">
        <v>37788</v>
      </c>
      <c r="F352">
        <v>109.54</v>
      </c>
      <c r="G352" s="1">
        <v>37788</v>
      </c>
      <c r="H352">
        <v>116.33</v>
      </c>
    </row>
    <row r="353" spans="1:8" x14ac:dyDescent="0.25">
      <c r="A353" s="1">
        <v>37904</v>
      </c>
      <c r="B353">
        <v>107.81</v>
      </c>
      <c r="C353" s="1">
        <v>37789</v>
      </c>
      <c r="D353">
        <v>112.02</v>
      </c>
      <c r="E353" s="1">
        <v>37789</v>
      </c>
      <c r="F353">
        <v>109.14</v>
      </c>
      <c r="G353" s="1">
        <v>37789</v>
      </c>
      <c r="H353">
        <v>115.41</v>
      </c>
    </row>
    <row r="354" spans="1:8" x14ac:dyDescent="0.25">
      <c r="A354" s="1">
        <v>37908</v>
      </c>
      <c r="B354">
        <v>107.55</v>
      </c>
      <c r="C354" s="1">
        <v>37790</v>
      </c>
      <c r="D354">
        <v>111.57</v>
      </c>
      <c r="E354" s="1">
        <v>37790</v>
      </c>
      <c r="F354">
        <v>109.21</v>
      </c>
      <c r="G354" s="1">
        <v>37790</v>
      </c>
      <c r="H354">
        <v>115.45</v>
      </c>
    </row>
    <row r="355" spans="1:8" x14ac:dyDescent="0.25">
      <c r="A355" s="1">
        <v>37909</v>
      </c>
      <c r="B355">
        <v>107.11</v>
      </c>
      <c r="C355" s="1">
        <v>37791</v>
      </c>
      <c r="D355">
        <v>112.05</v>
      </c>
      <c r="E355" s="1">
        <v>37791</v>
      </c>
      <c r="F355">
        <v>110.01</v>
      </c>
      <c r="G355" s="1">
        <v>37791</v>
      </c>
      <c r="H355">
        <v>116.28</v>
      </c>
    </row>
    <row r="356" spans="1:8" x14ac:dyDescent="0.25">
      <c r="A356" s="1">
        <v>37910</v>
      </c>
      <c r="B356">
        <v>106.52</v>
      </c>
      <c r="C356" s="1">
        <v>37792</v>
      </c>
      <c r="D356">
        <v>111.38</v>
      </c>
      <c r="E356" s="1">
        <v>37792</v>
      </c>
      <c r="F356">
        <v>109.9</v>
      </c>
      <c r="G356" s="1">
        <v>37792</v>
      </c>
      <c r="H356">
        <v>116.41</v>
      </c>
    </row>
    <row r="357" spans="1:8" x14ac:dyDescent="0.25">
      <c r="A357" s="1">
        <v>37911</v>
      </c>
      <c r="B357">
        <v>106.74</v>
      </c>
      <c r="C357" s="1">
        <v>37795</v>
      </c>
      <c r="D357">
        <v>111.54</v>
      </c>
      <c r="E357" s="1">
        <v>37795</v>
      </c>
      <c r="F357">
        <v>109.65</v>
      </c>
      <c r="G357" s="1">
        <v>37795</v>
      </c>
      <c r="H357">
        <v>116.41</v>
      </c>
    </row>
    <row r="358" spans="1:8" x14ac:dyDescent="0.25">
      <c r="A358" s="1">
        <v>37914</v>
      </c>
      <c r="B358">
        <v>106.75</v>
      </c>
      <c r="C358" s="1">
        <v>37796</v>
      </c>
      <c r="D358">
        <v>111.72</v>
      </c>
      <c r="E358" s="1">
        <v>37796</v>
      </c>
      <c r="F358">
        <v>109.54</v>
      </c>
      <c r="G358" s="1">
        <v>37796</v>
      </c>
      <c r="H358">
        <v>116.53</v>
      </c>
    </row>
    <row r="359" spans="1:8" x14ac:dyDescent="0.25">
      <c r="A359" s="1">
        <v>37915</v>
      </c>
      <c r="B359">
        <v>106.81</v>
      </c>
      <c r="C359" s="1">
        <v>37797</v>
      </c>
      <c r="D359">
        <v>111.36</v>
      </c>
      <c r="E359" s="1">
        <v>37797</v>
      </c>
      <c r="F359">
        <v>109.23</v>
      </c>
      <c r="G359" s="1">
        <v>37797</v>
      </c>
      <c r="H359">
        <v>116.56</v>
      </c>
    </row>
    <row r="360" spans="1:8" x14ac:dyDescent="0.25">
      <c r="A360" s="1">
        <v>37916</v>
      </c>
      <c r="B360">
        <v>106.91</v>
      </c>
      <c r="C360" s="1">
        <v>37798</v>
      </c>
      <c r="D360">
        <v>110.59</v>
      </c>
      <c r="E360" s="1">
        <v>37798</v>
      </c>
      <c r="F360">
        <v>108.52</v>
      </c>
      <c r="G360" s="1">
        <v>37798</v>
      </c>
      <c r="H360">
        <v>116.23</v>
      </c>
    </row>
    <row r="361" spans="1:8" x14ac:dyDescent="0.25">
      <c r="A361" s="1">
        <v>37917</v>
      </c>
      <c r="B361">
        <v>106.87</v>
      </c>
      <c r="C361" s="1">
        <v>37799</v>
      </c>
      <c r="D361">
        <v>110.5</v>
      </c>
      <c r="E361" s="1">
        <v>37799</v>
      </c>
      <c r="F361">
        <v>109</v>
      </c>
      <c r="G361" s="1">
        <v>37799</v>
      </c>
      <c r="H361">
        <v>116.78</v>
      </c>
    </row>
    <row r="362" spans="1:8" x14ac:dyDescent="0.25">
      <c r="A362" s="1">
        <v>37918</v>
      </c>
      <c r="B362">
        <v>106.87</v>
      </c>
      <c r="C362" s="1">
        <v>37802</v>
      </c>
      <c r="D362">
        <v>111.47</v>
      </c>
      <c r="E362" s="1">
        <v>37802</v>
      </c>
      <c r="F362">
        <v>109.28</v>
      </c>
      <c r="G362" s="1">
        <v>37802</v>
      </c>
      <c r="H362">
        <v>116.44</v>
      </c>
    </row>
    <row r="363" spans="1:8" x14ac:dyDescent="0.25">
      <c r="A363" s="1">
        <v>37921</v>
      </c>
      <c r="B363">
        <v>106.62</v>
      </c>
      <c r="C363" s="1">
        <v>37803</v>
      </c>
      <c r="D363">
        <v>111.26</v>
      </c>
      <c r="E363" s="1">
        <v>37803</v>
      </c>
      <c r="F363">
        <v>110.05</v>
      </c>
      <c r="G363" s="1">
        <v>37803</v>
      </c>
      <c r="H363">
        <v>116.38</v>
      </c>
    </row>
    <row r="364" spans="1:8" x14ac:dyDescent="0.25">
      <c r="A364" s="1">
        <v>37922</v>
      </c>
      <c r="B364">
        <v>106.6</v>
      </c>
      <c r="C364" s="1">
        <v>37804</v>
      </c>
      <c r="D364">
        <v>111.28</v>
      </c>
      <c r="E364" s="1">
        <v>37804</v>
      </c>
      <c r="F364">
        <v>109.73</v>
      </c>
      <c r="G364" s="1">
        <v>37804</v>
      </c>
      <c r="H364">
        <v>116.99</v>
      </c>
    </row>
    <row r="365" spans="1:8" x14ac:dyDescent="0.25">
      <c r="A365" s="1">
        <v>37923</v>
      </c>
      <c r="B365">
        <v>106.24</v>
      </c>
      <c r="C365" s="1">
        <v>37805</v>
      </c>
      <c r="D365">
        <v>111.64</v>
      </c>
      <c r="E365" s="1">
        <v>37805</v>
      </c>
      <c r="F365">
        <v>109.33</v>
      </c>
      <c r="G365" s="1">
        <v>37805</v>
      </c>
      <c r="H365">
        <v>116.55</v>
      </c>
    </row>
    <row r="366" spans="1:8" x14ac:dyDescent="0.25">
      <c r="A366" s="1">
        <v>37924</v>
      </c>
      <c r="B366">
        <v>106.36</v>
      </c>
      <c r="C366" s="1">
        <v>37809</v>
      </c>
      <c r="D366">
        <v>111.24</v>
      </c>
      <c r="E366" s="1">
        <v>37809</v>
      </c>
      <c r="F366">
        <v>109.27</v>
      </c>
      <c r="G366" s="1">
        <v>37809</v>
      </c>
      <c r="H366">
        <v>116.39</v>
      </c>
    </row>
    <row r="367" spans="1:8" x14ac:dyDescent="0.25">
      <c r="A367" s="1">
        <v>37925</v>
      </c>
      <c r="B367">
        <v>106.18</v>
      </c>
      <c r="C367" s="1">
        <v>37810</v>
      </c>
      <c r="D367">
        <v>111.22</v>
      </c>
      <c r="E367" s="1">
        <v>37810</v>
      </c>
      <c r="F367">
        <v>109.07</v>
      </c>
      <c r="G367" s="1">
        <v>37810</v>
      </c>
      <c r="H367">
        <v>116.26</v>
      </c>
    </row>
    <row r="368" spans="1:8" x14ac:dyDescent="0.25">
      <c r="A368" s="1">
        <v>37928</v>
      </c>
      <c r="B368">
        <v>106.1</v>
      </c>
      <c r="C368" s="1">
        <v>37811</v>
      </c>
      <c r="D368">
        <v>111.16</v>
      </c>
      <c r="E368" s="1">
        <v>37811</v>
      </c>
      <c r="F368">
        <v>109.23</v>
      </c>
      <c r="G368" s="1">
        <v>37811</v>
      </c>
      <c r="H368">
        <v>116.5</v>
      </c>
    </row>
    <row r="369" spans="1:8" x14ac:dyDescent="0.25">
      <c r="A369" s="1">
        <v>37929</v>
      </c>
      <c r="B369">
        <v>106.12</v>
      </c>
      <c r="C369" s="1">
        <v>37812</v>
      </c>
      <c r="D369">
        <v>112.05</v>
      </c>
      <c r="E369" s="1">
        <v>37812</v>
      </c>
      <c r="F369">
        <v>110.28</v>
      </c>
      <c r="G369" s="1">
        <v>37812</v>
      </c>
      <c r="H369">
        <v>117</v>
      </c>
    </row>
    <row r="370" spans="1:8" x14ac:dyDescent="0.25">
      <c r="A370" s="1">
        <v>37930</v>
      </c>
      <c r="B370">
        <v>106.05</v>
      </c>
      <c r="C370" s="1">
        <v>37813</v>
      </c>
      <c r="D370">
        <v>112</v>
      </c>
      <c r="E370" s="1">
        <v>37813</v>
      </c>
      <c r="F370">
        <v>109.58</v>
      </c>
      <c r="G370" s="1">
        <v>37813</v>
      </c>
      <c r="H370">
        <v>117.83</v>
      </c>
    </row>
    <row r="371" spans="1:8" x14ac:dyDescent="0.25">
      <c r="A371" s="1">
        <v>37931</v>
      </c>
      <c r="B371">
        <v>106.07</v>
      </c>
      <c r="C371" s="1">
        <v>37816</v>
      </c>
      <c r="D371">
        <v>112.16</v>
      </c>
      <c r="E371" s="1">
        <v>37816</v>
      </c>
      <c r="F371">
        <v>109.2</v>
      </c>
      <c r="G371" s="1">
        <v>37816</v>
      </c>
      <c r="H371">
        <v>117.37</v>
      </c>
    </row>
    <row r="372" spans="1:8" x14ac:dyDescent="0.25">
      <c r="A372" s="1">
        <v>37932</v>
      </c>
      <c r="B372">
        <v>105.85</v>
      </c>
      <c r="C372" s="1">
        <v>37817</v>
      </c>
      <c r="D372">
        <v>110.19</v>
      </c>
      <c r="E372" s="1">
        <v>37817</v>
      </c>
      <c r="F372">
        <v>108.96</v>
      </c>
      <c r="G372" s="1">
        <v>37817</v>
      </c>
      <c r="H372">
        <v>115.7</v>
      </c>
    </row>
    <row r="373" spans="1:8" x14ac:dyDescent="0.25">
      <c r="A373" s="1">
        <v>37935</v>
      </c>
      <c r="B373">
        <v>106.02</v>
      </c>
      <c r="C373" s="1">
        <v>37818</v>
      </c>
      <c r="D373">
        <v>110.11</v>
      </c>
      <c r="E373" s="1">
        <v>37818</v>
      </c>
      <c r="F373">
        <v>108.81</v>
      </c>
      <c r="G373" s="1">
        <v>37818</v>
      </c>
      <c r="H373">
        <v>115.5</v>
      </c>
    </row>
    <row r="374" spans="1:8" x14ac:dyDescent="0.25">
      <c r="A374" s="1">
        <v>37937</v>
      </c>
      <c r="B374">
        <v>106.2</v>
      </c>
      <c r="C374" s="1">
        <v>37819</v>
      </c>
      <c r="D374">
        <v>110.15</v>
      </c>
      <c r="E374" s="1">
        <v>37819</v>
      </c>
      <c r="F374">
        <v>108.69</v>
      </c>
      <c r="G374" s="1">
        <v>37819</v>
      </c>
      <c r="H374">
        <v>115.66</v>
      </c>
    </row>
    <row r="375" spans="1:8" x14ac:dyDescent="0.25">
      <c r="A375" s="1">
        <v>37938</v>
      </c>
      <c r="B375">
        <v>107.44</v>
      </c>
      <c r="C375" s="1">
        <v>37820</v>
      </c>
      <c r="D375">
        <v>111.22</v>
      </c>
      <c r="E375" s="1">
        <v>37820</v>
      </c>
      <c r="F375">
        <v>108.47</v>
      </c>
      <c r="G375" s="1">
        <v>37820</v>
      </c>
      <c r="H375">
        <v>114.16</v>
      </c>
    </row>
    <row r="376" spans="1:8" x14ac:dyDescent="0.25">
      <c r="A376" s="1">
        <v>37939</v>
      </c>
      <c r="B376">
        <v>106.71</v>
      </c>
      <c r="C376" s="1">
        <v>37823</v>
      </c>
      <c r="D376">
        <v>109.69</v>
      </c>
      <c r="E376" s="1">
        <v>37823</v>
      </c>
      <c r="F376">
        <v>108.48</v>
      </c>
      <c r="G376" s="1">
        <v>37823</v>
      </c>
      <c r="H376">
        <v>112.37</v>
      </c>
    </row>
    <row r="377" spans="1:8" x14ac:dyDescent="0.25">
      <c r="A377" s="1">
        <v>37942</v>
      </c>
      <c r="B377">
        <v>106.84</v>
      </c>
      <c r="C377" s="1">
        <v>37824</v>
      </c>
      <c r="D377">
        <v>107.39</v>
      </c>
      <c r="E377" s="1">
        <v>37824</v>
      </c>
      <c r="F377">
        <v>108.6</v>
      </c>
      <c r="G377" s="1">
        <v>37824</v>
      </c>
      <c r="H377">
        <v>113.18</v>
      </c>
    </row>
    <row r="378" spans="1:8" x14ac:dyDescent="0.25">
      <c r="A378" s="1">
        <v>37943</v>
      </c>
      <c r="B378">
        <v>106.89</v>
      </c>
      <c r="C378" s="1">
        <v>37825</v>
      </c>
      <c r="D378">
        <v>110.26</v>
      </c>
      <c r="E378" s="1">
        <v>37825</v>
      </c>
      <c r="F378">
        <v>108.41</v>
      </c>
      <c r="G378" s="1">
        <v>37825</v>
      </c>
      <c r="H378">
        <v>113.55</v>
      </c>
    </row>
    <row r="379" spans="1:8" x14ac:dyDescent="0.25">
      <c r="A379" s="1">
        <v>37944</v>
      </c>
      <c r="B379">
        <v>106.79</v>
      </c>
      <c r="C379" s="1">
        <v>37826</v>
      </c>
      <c r="D379">
        <v>109.42</v>
      </c>
      <c r="E379" s="1">
        <v>37826</v>
      </c>
      <c r="F379">
        <v>108.35</v>
      </c>
      <c r="G379" s="1">
        <v>37826</v>
      </c>
      <c r="H379">
        <v>113.66</v>
      </c>
    </row>
    <row r="380" spans="1:8" x14ac:dyDescent="0.25">
      <c r="A380" s="1">
        <v>37945</v>
      </c>
      <c r="B380">
        <v>106.96</v>
      </c>
      <c r="C380" s="1">
        <v>37827</v>
      </c>
      <c r="D380">
        <v>110.69</v>
      </c>
      <c r="E380" s="1">
        <v>37827</v>
      </c>
      <c r="F380">
        <v>108.18</v>
      </c>
      <c r="G380" s="1">
        <v>37827</v>
      </c>
      <c r="H380">
        <v>113.61</v>
      </c>
    </row>
    <row r="381" spans="1:8" x14ac:dyDescent="0.25">
      <c r="A381" s="1">
        <v>37946</v>
      </c>
      <c r="B381">
        <v>106.85</v>
      </c>
      <c r="C381" s="1">
        <v>37830</v>
      </c>
      <c r="D381">
        <v>109.93</v>
      </c>
      <c r="E381" s="1">
        <v>37830</v>
      </c>
      <c r="F381">
        <v>108.43</v>
      </c>
      <c r="G381" s="1">
        <v>37830</v>
      </c>
      <c r="H381">
        <v>112.37</v>
      </c>
    </row>
    <row r="382" spans="1:8" x14ac:dyDescent="0.25">
      <c r="A382" s="1">
        <v>37949</v>
      </c>
      <c r="B382">
        <v>106.84</v>
      </c>
      <c r="C382" s="1">
        <v>37831</v>
      </c>
      <c r="D382">
        <v>109.61</v>
      </c>
      <c r="E382" s="1">
        <v>37831</v>
      </c>
      <c r="F382">
        <v>107.86</v>
      </c>
      <c r="G382" s="1">
        <v>37831</v>
      </c>
      <c r="H382">
        <v>109.92</v>
      </c>
    </row>
    <row r="383" spans="1:8" x14ac:dyDescent="0.25">
      <c r="A383" s="1">
        <v>37950</v>
      </c>
      <c r="B383">
        <v>106.68</v>
      </c>
      <c r="C383" s="1">
        <v>37832</v>
      </c>
      <c r="D383">
        <v>109.42</v>
      </c>
      <c r="E383" s="1">
        <v>37832</v>
      </c>
      <c r="F383">
        <v>107.8</v>
      </c>
      <c r="G383" s="1">
        <v>37832</v>
      </c>
      <c r="H383">
        <v>110.98</v>
      </c>
    </row>
    <row r="384" spans="1:8" x14ac:dyDescent="0.25">
      <c r="A384" s="1">
        <v>37951</v>
      </c>
      <c r="B384">
        <v>106.49</v>
      </c>
      <c r="C384" s="1">
        <v>37833</v>
      </c>
      <c r="D384">
        <v>109.09</v>
      </c>
      <c r="E384" s="1">
        <v>37833</v>
      </c>
      <c r="F384">
        <v>108.39</v>
      </c>
      <c r="G384" s="1">
        <v>37833</v>
      </c>
      <c r="H384">
        <v>112.85</v>
      </c>
    </row>
    <row r="385" spans="1:8" x14ac:dyDescent="0.25">
      <c r="A385" s="1">
        <v>37953</v>
      </c>
      <c r="B385">
        <v>106.32</v>
      </c>
      <c r="C385" s="1">
        <v>37834</v>
      </c>
      <c r="D385">
        <v>107.89</v>
      </c>
      <c r="E385" s="1">
        <v>37834</v>
      </c>
      <c r="F385">
        <v>105.63</v>
      </c>
      <c r="G385" s="1">
        <v>37834</v>
      </c>
      <c r="H385">
        <v>113.52</v>
      </c>
    </row>
    <row r="386" spans="1:8" x14ac:dyDescent="0.25">
      <c r="A386" s="1">
        <v>37956</v>
      </c>
      <c r="B386">
        <v>106.01</v>
      </c>
      <c r="C386" s="1">
        <v>37837</v>
      </c>
      <c r="D386">
        <v>106.84</v>
      </c>
      <c r="E386" s="1">
        <v>37837</v>
      </c>
      <c r="F386">
        <v>104.64</v>
      </c>
      <c r="G386" s="1">
        <v>37837</v>
      </c>
      <c r="H386">
        <v>113.64</v>
      </c>
    </row>
    <row r="387" spans="1:8" x14ac:dyDescent="0.25">
      <c r="A387" s="1">
        <v>37957</v>
      </c>
      <c r="B387">
        <v>106.05</v>
      </c>
      <c r="C387" s="1">
        <v>37838</v>
      </c>
      <c r="D387">
        <v>107.3</v>
      </c>
      <c r="E387" s="1">
        <v>37838</v>
      </c>
      <c r="F387">
        <v>105.31</v>
      </c>
      <c r="G387" s="1">
        <v>37838</v>
      </c>
      <c r="H387">
        <v>113.88</v>
      </c>
    </row>
    <row r="388" spans="1:8" x14ac:dyDescent="0.25">
      <c r="A388" s="1">
        <v>37958</v>
      </c>
      <c r="B388">
        <v>106.46</v>
      </c>
      <c r="C388" s="1">
        <v>37839</v>
      </c>
      <c r="D388">
        <v>107.53</v>
      </c>
      <c r="E388" s="1">
        <v>37839</v>
      </c>
      <c r="F388">
        <v>105.14</v>
      </c>
      <c r="G388" s="1">
        <v>37839</v>
      </c>
      <c r="H388">
        <v>113.41</v>
      </c>
    </row>
    <row r="389" spans="1:8" x14ac:dyDescent="0.25">
      <c r="A389" s="1">
        <v>37959</v>
      </c>
      <c r="B389">
        <v>106.5</v>
      </c>
      <c r="C389" s="1">
        <v>37840</v>
      </c>
      <c r="D389">
        <v>107.6</v>
      </c>
      <c r="E389" s="1">
        <v>37840</v>
      </c>
      <c r="F389">
        <v>105.12</v>
      </c>
      <c r="G389" s="1">
        <v>37840</v>
      </c>
      <c r="H389">
        <v>113.83</v>
      </c>
    </row>
    <row r="390" spans="1:8" x14ac:dyDescent="0.25">
      <c r="A390" s="1">
        <v>37960</v>
      </c>
      <c r="B390">
        <v>106.89</v>
      </c>
      <c r="C390" s="1">
        <v>37841</v>
      </c>
      <c r="D390">
        <v>109.05</v>
      </c>
      <c r="E390" s="1">
        <v>37841</v>
      </c>
      <c r="F390">
        <v>106.15</v>
      </c>
      <c r="G390" s="1">
        <v>37841</v>
      </c>
      <c r="H390">
        <v>113.55</v>
      </c>
    </row>
    <row r="391" spans="1:8" x14ac:dyDescent="0.25">
      <c r="A391" s="1">
        <v>37963</v>
      </c>
      <c r="B391">
        <v>106.61</v>
      </c>
      <c r="C391" s="1">
        <v>37844</v>
      </c>
      <c r="D391">
        <v>108.37</v>
      </c>
      <c r="E391" s="1">
        <v>37844</v>
      </c>
      <c r="F391">
        <v>105.61</v>
      </c>
      <c r="G391" s="1">
        <v>37844</v>
      </c>
      <c r="H391">
        <v>113.68</v>
      </c>
    </row>
    <row r="392" spans="1:8" x14ac:dyDescent="0.25">
      <c r="A392" s="1">
        <v>37964</v>
      </c>
      <c r="B392">
        <v>106.68</v>
      </c>
      <c r="C392" s="1">
        <v>37845</v>
      </c>
      <c r="D392">
        <v>107.77</v>
      </c>
      <c r="E392" s="1">
        <v>37845</v>
      </c>
      <c r="F392">
        <v>105.81</v>
      </c>
      <c r="G392" s="1">
        <v>37845</v>
      </c>
      <c r="H392">
        <v>113.19</v>
      </c>
    </row>
    <row r="393" spans="1:8" x14ac:dyDescent="0.25">
      <c r="A393" s="1">
        <v>37965</v>
      </c>
      <c r="B393">
        <v>106.76</v>
      </c>
      <c r="C393" s="1">
        <v>37846</v>
      </c>
      <c r="D393">
        <v>107.86</v>
      </c>
      <c r="E393" s="1">
        <v>37846</v>
      </c>
      <c r="F393">
        <v>105.54</v>
      </c>
      <c r="G393" s="1">
        <v>37846</v>
      </c>
      <c r="H393">
        <v>112.39</v>
      </c>
    </row>
    <row r="394" spans="1:8" x14ac:dyDescent="0.25">
      <c r="A394" s="1">
        <v>37966</v>
      </c>
      <c r="B394">
        <v>106.82</v>
      </c>
      <c r="C394" s="1">
        <v>37847</v>
      </c>
      <c r="D394">
        <v>107.29</v>
      </c>
      <c r="E394" s="1">
        <v>37847</v>
      </c>
      <c r="F394">
        <v>105.44</v>
      </c>
      <c r="G394" s="1">
        <v>37847</v>
      </c>
      <c r="H394">
        <v>116.7</v>
      </c>
    </row>
    <row r="395" spans="1:8" x14ac:dyDescent="0.25">
      <c r="A395" s="1">
        <v>37967</v>
      </c>
      <c r="B395">
        <v>107.03</v>
      </c>
      <c r="C395" s="1">
        <v>37848</v>
      </c>
      <c r="D395">
        <v>107.2</v>
      </c>
      <c r="E395" s="1">
        <v>37848</v>
      </c>
      <c r="F395">
        <v>105.11</v>
      </c>
      <c r="G395" s="1">
        <v>37848</v>
      </c>
      <c r="H395">
        <v>111.56</v>
      </c>
    </row>
    <row r="396" spans="1:8" x14ac:dyDescent="0.25">
      <c r="A396" s="1">
        <v>37970</v>
      </c>
      <c r="B396">
        <v>107.05</v>
      </c>
      <c r="C396" s="1">
        <v>37851</v>
      </c>
      <c r="D396">
        <v>107.32</v>
      </c>
      <c r="E396" s="1">
        <v>37851</v>
      </c>
      <c r="F396">
        <v>105.13</v>
      </c>
      <c r="G396" s="1">
        <v>37851</v>
      </c>
      <c r="H396">
        <v>112.93</v>
      </c>
    </row>
    <row r="397" spans="1:8" x14ac:dyDescent="0.25">
      <c r="A397" s="1">
        <v>37971</v>
      </c>
      <c r="B397">
        <v>107.19</v>
      </c>
      <c r="C397" s="1">
        <v>37852</v>
      </c>
      <c r="D397">
        <v>107.16</v>
      </c>
      <c r="E397" s="1">
        <v>37852</v>
      </c>
      <c r="F397">
        <v>104.96</v>
      </c>
      <c r="G397" s="1">
        <v>37852</v>
      </c>
      <c r="H397">
        <v>113.31</v>
      </c>
    </row>
    <row r="398" spans="1:8" x14ac:dyDescent="0.25">
      <c r="A398" s="1">
        <v>37972</v>
      </c>
      <c r="B398">
        <v>107.11</v>
      </c>
      <c r="C398" s="1">
        <v>37853</v>
      </c>
      <c r="D398">
        <v>107.08</v>
      </c>
      <c r="E398" s="1">
        <v>37853</v>
      </c>
      <c r="F398">
        <v>104.97</v>
      </c>
      <c r="G398" s="1">
        <v>37853</v>
      </c>
      <c r="H398">
        <v>112.25</v>
      </c>
    </row>
    <row r="399" spans="1:8" x14ac:dyDescent="0.25">
      <c r="A399" s="1">
        <v>37973</v>
      </c>
      <c r="B399">
        <v>106.91</v>
      </c>
      <c r="C399" s="1">
        <v>37854</v>
      </c>
      <c r="D399">
        <v>106.83</v>
      </c>
      <c r="E399" s="1">
        <v>37854</v>
      </c>
      <c r="F399">
        <v>104.92</v>
      </c>
      <c r="G399" s="1">
        <v>37854</v>
      </c>
      <c r="H399">
        <v>110.65</v>
      </c>
    </row>
    <row r="400" spans="1:8" x14ac:dyDescent="0.25">
      <c r="A400" s="1">
        <v>37974</v>
      </c>
      <c r="B400">
        <v>106.92</v>
      </c>
      <c r="C400" s="1">
        <v>37855</v>
      </c>
      <c r="D400">
        <v>106</v>
      </c>
      <c r="E400" s="1">
        <v>37855</v>
      </c>
      <c r="F400">
        <v>104.55</v>
      </c>
      <c r="G400" s="1">
        <v>37855</v>
      </c>
      <c r="H400">
        <v>110.98</v>
      </c>
    </row>
    <row r="401" spans="1:8" x14ac:dyDescent="0.25">
      <c r="A401" s="1">
        <v>37977</v>
      </c>
      <c r="B401">
        <v>106.9</v>
      </c>
      <c r="C401" s="1">
        <v>37859</v>
      </c>
      <c r="D401">
        <v>107.45</v>
      </c>
      <c r="E401" s="1">
        <v>37859</v>
      </c>
      <c r="F401">
        <v>104.29</v>
      </c>
      <c r="G401" s="1">
        <v>37859</v>
      </c>
      <c r="H401">
        <v>110.61</v>
      </c>
    </row>
    <row r="402" spans="1:8" x14ac:dyDescent="0.25">
      <c r="A402" s="1">
        <v>37978</v>
      </c>
      <c r="B402">
        <v>106.69</v>
      </c>
      <c r="C402" s="1">
        <v>37860</v>
      </c>
      <c r="D402">
        <v>107.56</v>
      </c>
      <c r="E402" s="1">
        <v>37860</v>
      </c>
      <c r="F402">
        <v>104.39</v>
      </c>
      <c r="G402" s="1">
        <v>37860</v>
      </c>
      <c r="H402">
        <v>110.43</v>
      </c>
    </row>
    <row r="403" spans="1:8" x14ac:dyDescent="0.25">
      <c r="A403" s="1">
        <v>37979</v>
      </c>
      <c r="B403">
        <v>107.14</v>
      </c>
      <c r="C403" s="1">
        <v>37861</v>
      </c>
      <c r="D403">
        <v>107.21</v>
      </c>
      <c r="E403" s="1">
        <v>37861</v>
      </c>
      <c r="F403">
        <v>103.9</v>
      </c>
      <c r="G403" s="1">
        <v>37861</v>
      </c>
      <c r="H403">
        <v>110.45</v>
      </c>
    </row>
    <row r="404" spans="1:8" x14ac:dyDescent="0.25">
      <c r="A404" s="1">
        <v>37984</v>
      </c>
      <c r="B404">
        <v>106.95</v>
      </c>
      <c r="C404" s="1">
        <v>37862</v>
      </c>
      <c r="D404">
        <v>105.69</v>
      </c>
      <c r="E404" s="1">
        <v>37862</v>
      </c>
      <c r="F404">
        <v>104.14</v>
      </c>
      <c r="G404" s="1">
        <v>37862</v>
      </c>
      <c r="H404">
        <v>109.75</v>
      </c>
    </row>
    <row r="405" spans="1:8" x14ac:dyDescent="0.25">
      <c r="A405" s="1">
        <v>37985</v>
      </c>
      <c r="B405">
        <v>107.03</v>
      </c>
      <c r="C405" s="1">
        <v>37866</v>
      </c>
      <c r="D405">
        <v>106.91</v>
      </c>
      <c r="E405" s="1">
        <v>37866</v>
      </c>
      <c r="F405">
        <v>104.21</v>
      </c>
      <c r="G405" s="1">
        <v>37866</v>
      </c>
      <c r="H405">
        <v>109.03</v>
      </c>
    </row>
    <row r="406" spans="1:8" x14ac:dyDescent="0.25">
      <c r="A406" s="1">
        <v>37986</v>
      </c>
      <c r="B406">
        <v>106.68</v>
      </c>
      <c r="C406" s="1">
        <v>37867</v>
      </c>
      <c r="D406">
        <v>106.78</v>
      </c>
      <c r="E406" s="1">
        <v>37867</v>
      </c>
      <c r="F406">
        <v>103.46</v>
      </c>
      <c r="G406" s="1">
        <v>37867</v>
      </c>
      <c r="H406">
        <v>109.3</v>
      </c>
    </row>
    <row r="407" spans="1:8" x14ac:dyDescent="0.25">
      <c r="A407" s="1">
        <v>37988</v>
      </c>
      <c r="B407">
        <v>106.74</v>
      </c>
      <c r="C407" s="1">
        <v>37868</v>
      </c>
      <c r="D407">
        <v>106.67</v>
      </c>
      <c r="E407" s="1">
        <v>37868</v>
      </c>
      <c r="F407">
        <v>104.23</v>
      </c>
      <c r="G407" s="1">
        <v>37868</v>
      </c>
      <c r="H407">
        <v>110.21</v>
      </c>
    </row>
    <row r="408" spans="1:8" x14ac:dyDescent="0.25">
      <c r="A408" s="1">
        <v>37991</v>
      </c>
      <c r="B408">
        <v>106.77</v>
      </c>
      <c r="C408" s="1">
        <v>37869</v>
      </c>
      <c r="D408">
        <v>106.57</v>
      </c>
      <c r="E408" s="1">
        <v>37869</v>
      </c>
      <c r="F408">
        <v>104.02</v>
      </c>
      <c r="G408" s="1">
        <v>37869</v>
      </c>
      <c r="H408">
        <v>111.96</v>
      </c>
    </row>
    <row r="409" spans="1:8" x14ac:dyDescent="0.25">
      <c r="A409" s="1">
        <v>37992</v>
      </c>
      <c r="B409">
        <v>107.07</v>
      </c>
      <c r="C409" s="1">
        <v>37872</v>
      </c>
      <c r="D409">
        <v>107.83</v>
      </c>
      <c r="E409" s="1">
        <v>37872</v>
      </c>
      <c r="F409">
        <v>105.12</v>
      </c>
      <c r="G409" s="1">
        <v>37872</v>
      </c>
      <c r="H409">
        <v>111.66</v>
      </c>
    </row>
    <row r="410" spans="1:8" x14ac:dyDescent="0.25">
      <c r="A410" s="1">
        <v>37993</v>
      </c>
      <c r="B410">
        <v>107.13</v>
      </c>
      <c r="C410" s="1">
        <v>37873</v>
      </c>
      <c r="D410">
        <v>107.94</v>
      </c>
      <c r="E410" s="1">
        <v>37873</v>
      </c>
      <c r="F410">
        <v>104.97</v>
      </c>
      <c r="G410" s="1">
        <v>37873</v>
      </c>
      <c r="H410">
        <v>111.88</v>
      </c>
    </row>
    <row r="411" spans="1:8" x14ac:dyDescent="0.25">
      <c r="A411" s="1">
        <v>37994</v>
      </c>
      <c r="B411">
        <v>107.05</v>
      </c>
      <c r="C411" s="1">
        <v>37874</v>
      </c>
      <c r="D411">
        <v>107.96</v>
      </c>
      <c r="E411" s="1">
        <v>37874</v>
      </c>
      <c r="F411">
        <v>104.98</v>
      </c>
      <c r="G411" s="1">
        <v>37874</v>
      </c>
      <c r="H411">
        <v>113.56</v>
      </c>
    </row>
    <row r="412" spans="1:8" x14ac:dyDescent="0.25">
      <c r="A412" s="1">
        <v>37995</v>
      </c>
      <c r="B412">
        <v>107.64</v>
      </c>
      <c r="C412" s="1">
        <v>37875</v>
      </c>
      <c r="D412">
        <v>107.47</v>
      </c>
      <c r="E412" s="1">
        <v>37875</v>
      </c>
      <c r="F412">
        <v>104.81</v>
      </c>
      <c r="G412" s="1">
        <v>37875</v>
      </c>
      <c r="H412">
        <v>112.41</v>
      </c>
    </row>
    <row r="413" spans="1:8" x14ac:dyDescent="0.25">
      <c r="A413" s="1">
        <v>37998</v>
      </c>
      <c r="B413">
        <v>107.69</v>
      </c>
      <c r="C413" s="1">
        <v>37876</v>
      </c>
      <c r="D413">
        <v>108.33</v>
      </c>
      <c r="E413" s="1">
        <v>37876</v>
      </c>
      <c r="F413">
        <v>104.8</v>
      </c>
      <c r="G413" s="1">
        <v>37876</v>
      </c>
      <c r="H413">
        <v>114.29</v>
      </c>
    </row>
    <row r="414" spans="1:8" x14ac:dyDescent="0.25">
      <c r="A414" s="1">
        <v>37999</v>
      </c>
      <c r="B414">
        <v>108.06</v>
      </c>
      <c r="C414" s="1">
        <v>37879</v>
      </c>
      <c r="D414">
        <v>108.25</v>
      </c>
      <c r="E414" s="1">
        <v>37879</v>
      </c>
      <c r="F414">
        <v>104.86</v>
      </c>
      <c r="G414" s="1">
        <v>37879</v>
      </c>
      <c r="H414">
        <v>114.73</v>
      </c>
    </row>
    <row r="415" spans="1:8" x14ac:dyDescent="0.25">
      <c r="A415" s="1">
        <v>38000</v>
      </c>
      <c r="B415">
        <v>107.94</v>
      </c>
      <c r="C415" s="1">
        <v>37880</v>
      </c>
      <c r="D415">
        <v>108.22</v>
      </c>
      <c r="E415" s="1">
        <v>37880</v>
      </c>
      <c r="F415">
        <v>104.23</v>
      </c>
      <c r="G415" s="1">
        <v>37880</v>
      </c>
      <c r="H415">
        <v>115.75</v>
      </c>
    </row>
    <row r="416" spans="1:8" x14ac:dyDescent="0.25">
      <c r="A416" s="1">
        <v>38001</v>
      </c>
      <c r="B416">
        <v>107.82</v>
      </c>
      <c r="C416" s="1">
        <v>37881</v>
      </c>
      <c r="D416">
        <v>108.74</v>
      </c>
      <c r="E416" s="1">
        <v>37881</v>
      </c>
      <c r="F416">
        <v>104.04</v>
      </c>
      <c r="G416" s="1">
        <v>37881</v>
      </c>
      <c r="H416">
        <v>115.01</v>
      </c>
    </row>
    <row r="417" spans="1:8" x14ac:dyDescent="0.25">
      <c r="A417" s="1">
        <v>38002</v>
      </c>
      <c r="B417">
        <v>107.62</v>
      </c>
      <c r="C417" s="1">
        <v>37882</v>
      </c>
      <c r="D417">
        <v>108.64</v>
      </c>
      <c r="E417" s="1">
        <v>37882</v>
      </c>
      <c r="F417">
        <v>104.18</v>
      </c>
      <c r="G417" s="1">
        <v>37882</v>
      </c>
      <c r="H417">
        <v>114.83</v>
      </c>
    </row>
    <row r="418" spans="1:8" x14ac:dyDescent="0.25">
      <c r="A418" s="1">
        <v>38006</v>
      </c>
      <c r="B418">
        <v>107.87</v>
      </c>
      <c r="C418" s="1">
        <v>37883</v>
      </c>
      <c r="D418">
        <v>108.84</v>
      </c>
      <c r="E418" s="1">
        <v>37883</v>
      </c>
      <c r="F418">
        <v>103.64</v>
      </c>
      <c r="G418" s="1">
        <v>37883</v>
      </c>
      <c r="H418">
        <v>113.75</v>
      </c>
    </row>
    <row r="419" spans="1:8" x14ac:dyDescent="0.25">
      <c r="A419" s="1">
        <v>38007</v>
      </c>
      <c r="B419">
        <v>107.83</v>
      </c>
      <c r="C419" s="1">
        <v>37886</v>
      </c>
      <c r="D419">
        <v>109.47</v>
      </c>
      <c r="E419" s="1">
        <v>37886</v>
      </c>
      <c r="F419">
        <v>103.6</v>
      </c>
      <c r="G419" s="1">
        <v>37886</v>
      </c>
      <c r="H419">
        <v>114.78</v>
      </c>
    </row>
    <row r="420" spans="1:8" x14ac:dyDescent="0.25">
      <c r="A420" s="1">
        <v>38008</v>
      </c>
      <c r="B420">
        <v>107.97</v>
      </c>
      <c r="C420" s="1">
        <v>37887</v>
      </c>
      <c r="D420">
        <v>109.25</v>
      </c>
      <c r="E420" s="1">
        <v>37887</v>
      </c>
      <c r="F420">
        <v>103.74</v>
      </c>
      <c r="G420" s="1">
        <v>37887</v>
      </c>
      <c r="H420">
        <v>114.79</v>
      </c>
    </row>
    <row r="421" spans="1:8" x14ac:dyDescent="0.25">
      <c r="A421" s="1">
        <v>38009</v>
      </c>
      <c r="B421">
        <v>107.77</v>
      </c>
      <c r="C421" s="1">
        <v>37888</v>
      </c>
      <c r="D421">
        <v>109.8</v>
      </c>
      <c r="E421" s="1">
        <v>37888</v>
      </c>
      <c r="F421">
        <v>103.8</v>
      </c>
      <c r="G421" s="1">
        <v>37888</v>
      </c>
      <c r="H421">
        <v>114.17</v>
      </c>
    </row>
    <row r="422" spans="1:8" x14ac:dyDescent="0.25">
      <c r="A422" s="1">
        <v>38012</v>
      </c>
      <c r="B422">
        <v>107.7</v>
      </c>
      <c r="C422" s="1">
        <v>37889</v>
      </c>
      <c r="D422">
        <v>110.38</v>
      </c>
      <c r="E422" s="1">
        <v>37889</v>
      </c>
      <c r="F422">
        <v>104.26</v>
      </c>
      <c r="G422" s="1">
        <v>37889</v>
      </c>
      <c r="H422">
        <v>114.02</v>
      </c>
    </row>
    <row r="423" spans="1:8" x14ac:dyDescent="0.25">
      <c r="A423" s="1">
        <v>38013</v>
      </c>
      <c r="B423">
        <v>107.65</v>
      </c>
      <c r="C423" s="1">
        <v>37890</v>
      </c>
      <c r="D423">
        <v>110.08</v>
      </c>
      <c r="E423" s="1">
        <v>37890</v>
      </c>
      <c r="F423">
        <v>103.66</v>
      </c>
      <c r="G423" s="1">
        <v>37890</v>
      </c>
      <c r="H423">
        <v>115.12</v>
      </c>
    </row>
    <row r="424" spans="1:8" x14ac:dyDescent="0.25">
      <c r="A424" s="1">
        <v>38014</v>
      </c>
      <c r="B424">
        <v>107.51</v>
      </c>
      <c r="C424" s="1">
        <v>37893</v>
      </c>
      <c r="D424">
        <v>110.32</v>
      </c>
      <c r="E424" s="1">
        <v>37893</v>
      </c>
      <c r="F424">
        <v>104.26</v>
      </c>
      <c r="G424" s="1">
        <v>37893</v>
      </c>
      <c r="H424">
        <v>115.14</v>
      </c>
    </row>
    <row r="425" spans="1:8" x14ac:dyDescent="0.25">
      <c r="A425" s="1">
        <v>38015</v>
      </c>
      <c r="B425">
        <v>107.34</v>
      </c>
      <c r="C425" s="1">
        <v>37894</v>
      </c>
      <c r="D425">
        <v>110.54</v>
      </c>
      <c r="E425" s="1">
        <v>37894</v>
      </c>
      <c r="F425">
        <v>104.25</v>
      </c>
      <c r="G425" s="1">
        <v>37894</v>
      </c>
      <c r="H425">
        <v>115.27</v>
      </c>
    </row>
    <row r="426" spans="1:8" x14ac:dyDescent="0.25">
      <c r="A426" s="1">
        <v>38016</v>
      </c>
      <c r="B426">
        <v>107.45</v>
      </c>
      <c r="C426" s="1">
        <v>37895</v>
      </c>
      <c r="D426">
        <v>110.53</v>
      </c>
      <c r="E426" s="1">
        <v>37895</v>
      </c>
      <c r="F426">
        <v>105.04</v>
      </c>
      <c r="G426" s="1">
        <v>37895</v>
      </c>
      <c r="H426">
        <v>115.7</v>
      </c>
    </row>
    <row r="427" spans="1:8" x14ac:dyDescent="0.25">
      <c r="A427" s="1">
        <v>38019</v>
      </c>
      <c r="B427">
        <v>107.54</v>
      </c>
      <c r="C427" s="1">
        <v>37896</v>
      </c>
      <c r="D427">
        <v>109.76</v>
      </c>
      <c r="E427" s="1">
        <v>37896</v>
      </c>
      <c r="F427">
        <v>104.36</v>
      </c>
      <c r="G427" s="1">
        <v>37896</v>
      </c>
      <c r="H427">
        <v>115.5</v>
      </c>
    </row>
    <row r="428" spans="1:8" x14ac:dyDescent="0.25">
      <c r="A428" s="1">
        <v>38020</v>
      </c>
      <c r="B428">
        <v>107.81</v>
      </c>
      <c r="C428" s="1">
        <v>37897</v>
      </c>
      <c r="D428">
        <v>107.99</v>
      </c>
      <c r="E428" s="1">
        <v>37897</v>
      </c>
      <c r="F428">
        <v>103.87</v>
      </c>
      <c r="G428" s="1">
        <v>37897</v>
      </c>
      <c r="H428">
        <v>114.06</v>
      </c>
    </row>
    <row r="429" spans="1:8" x14ac:dyDescent="0.25">
      <c r="A429" s="1">
        <v>38021</v>
      </c>
      <c r="B429">
        <v>107.56</v>
      </c>
      <c r="C429" s="1">
        <v>37900</v>
      </c>
      <c r="D429">
        <v>108.64</v>
      </c>
      <c r="E429" s="1">
        <v>37900</v>
      </c>
      <c r="F429">
        <v>103.36</v>
      </c>
      <c r="G429" s="1">
        <v>37900</v>
      </c>
      <c r="H429">
        <v>114.35</v>
      </c>
    </row>
    <row r="430" spans="1:8" x14ac:dyDescent="0.25">
      <c r="A430" s="1">
        <v>38022</v>
      </c>
      <c r="B430">
        <v>107.52</v>
      </c>
      <c r="C430" s="1">
        <v>37901</v>
      </c>
      <c r="D430">
        <v>108.4</v>
      </c>
      <c r="E430" s="1">
        <v>37901</v>
      </c>
      <c r="F430">
        <v>103.81</v>
      </c>
      <c r="G430" s="1">
        <v>37901</v>
      </c>
      <c r="H430">
        <v>114.37</v>
      </c>
    </row>
    <row r="431" spans="1:8" x14ac:dyDescent="0.25">
      <c r="A431" s="1">
        <v>38023</v>
      </c>
      <c r="B431">
        <v>107.6</v>
      </c>
      <c r="C431" s="1">
        <v>37902</v>
      </c>
      <c r="D431">
        <v>109.14</v>
      </c>
      <c r="E431" s="1">
        <v>37902</v>
      </c>
      <c r="F431">
        <v>103.56</v>
      </c>
      <c r="G431" s="1">
        <v>37902</v>
      </c>
      <c r="H431">
        <v>115.09</v>
      </c>
    </row>
    <row r="432" spans="1:8" x14ac:dyDescent="0.25">
      <c r="A432" s="1">
        <v>38026</v>
      </c>
      <c r="B432">
        <v>107.97</v>
      </c>
      <c r="C432" s="1">
        <v>37903</v>
      </c>
      <c r="D432">
        <v>107.68</v>
      </c>
      <c r="E432" s="1">
        <v>37903</v>
      </c>
      <c r="F432">
        <v>103.83</v>
      </c>
      <c r="G432" s="1">
        <v>37903</v>
      </c>
      <c r="H432">
        <v>114.81</v>
      </c>
    </row>
    <row r="433" spans="1:8" x14ac:dyDescent="0.25">
      <c r="A433" s="1">
        <v>38027</v>
      </c>
      <c r="B433">
        <v>107.89</v>
      </c>
      <c r="C433" s="1">
        <v>37904</v>
      </c>
      <c r="D433">
        <v>109.26</v>
      </c>
      <c r="E433" s="1">
        <v>37904</v>
      </c>
      <c r="F433">
        <v>103.56</v>
      </c>
      <c r="G433" s="1">
        <v>37904</v>
      </c>
      <c r="H433">
        <v>114.98</v>
      </c>
    </row>
    <row r="434" spans="1:8" x14ac:dyDescent="0.25">
      <c r="A434" s="1">
        <v>38028</v>
      </c>
      <c r="B434">
        <v>108.1</v>
      </c>
      <c r="C434" s="1">
        <v>37908</v>
      </c>
      <c r="D434">
        <v>108.26</v>
      </c>
      <c r="E434" s="1">
        <v>37908</v>
      </c>
      <c r="F434">
        <v>103.2</v>
      </c>
      <c r="G434" s="1">
        <v>37908</v>
      </c>
      <c r="H434">
        <v>115.51</v>
      </c>
    </row>
    <row r="435" spans="1:8" x14ac:dyDescent="0.25">
      <c r="A435" s="1">
        <v>38029</v>
      </c>
      <c r="B435">
        <v>108.13</v>
      </c>
      <c r="C435" s="1">
        <v>37909</v>
      </c>
      <c r="D435">
        <v>107.69</v>
      </c>
      <c r="E435" s="1">
        <v>37909</v>
      </c>
      <c r="F435">
        <v>102.86</v>
      </c>
      <c r="G435" s="1">
        <v>37909</v>
      </c>
      <c r="H435">
        <v>114.43</v>
      </c>
    </row>
    <row r="436" spans="1:8" x14ac:dyDescent="0.25">
      <c r="A436" s="1">
        <v>38030</v>
      </c>
      <c r="B436">
        <v>108.08</v>
      </c>
      <c r="C436" s="1">
        <v>37910</v>
      </c>
      <c r="D436">
        <v>107.56</v>
      </c>
      <c r="E436" s="1">
        <v>37910</v>
      </c>
      <c r="F436">
        <v>101.53</v>
      </c>
      <c r="G436" s="1">
        <v>37910</v>
      </c>
      <c r="H436">
        <v>113.51</v>
      </c>
    </row>
    <row r="437" spans="1:8" x14ac:dyDescent="0.25">
      <c r="A437" s="1">
        <v>38034</v>
      </c>
      <c r="B437">
        <v>108.46</v>
      </c>
      <c r="C437" s="1">
        <v>37911</v>
      </c>
      <c r="D437">
        <v>107.36</v>
      </c>
      <c r="E437" s="1">
        <v>37911</v>
      </c>
      <c r="F437">
        <v>102.01</v>
      </c>
      <c r="G437" s="1">
        <v>37911</v>
      </c>
      <c r="H437">
        <v>114.2</v>
      </c>
    </row>
    <row r="438" spans="1:8" x14ac:dyDescent="0.25">
      <c r="A438" s="1">
        <v>38035</v>
      </c>
      <c r="B438">
        <v>108.3</v>
      </c>
      <c r="C438" s="1">
        <v>37914</v>
      </c>
      <c r="D438">
        <v>107.16</v>
      </c>
      <c r="E438" s="1">
        <v>37914</v>
      </c>
      <c r="F438">
        <v>102.01</v>
      </c>
      <c r="G438" s="1">
        <v>37914</v>
      </c>
      <c r="H438">
        <v>114.5</v>
      </c>
    </row>
    <row r="439" spans="1:8" x14ac:dyDescent="0.25">
      <c r="A439" s="1">
        <v>38036</v>
      </c>
      <c r="B439">
        <v>108.49</v>
      </c>
      <c r="C439" s="1">
        <v>37915</v>
      </c>
      <c r="D439">
        <v>107.42</v>
      </c>
      <c r="E439" s="1">
        <v>37915</v>
      </c>
      <c r="F439">
        <v>102.21</v>
      </c>
      <c r="G439" s="1">
        <v>37915</v>
      </c>
      <c r="H439">
        <v>114.17</v>
      </c>
    </row>
    <row r="440" spans="1:8" x14ac:dyDescent="0.25">
      <c r="A440" s="1">
        <v>38037</v>
      </c>
      <c r="B440">
        <v>108.18</v>
      </c>
      <c r="C440" s="1">
        <v>37916</v>
      </c>
      <c r="D440">
        <v>107.46</v>
      </c>
      <c r="E440" s="1">
        <v>37916</v>
      </c>
      <c r="F440">
        <v>101.84</v>
      </c>
      <c r="G440" s="1">
        <v>37916</v>
      </c>
      <c r="H440">
        <v>115.27</v>
      </c>
    </row>
    <row r="441" spans="1:8" x14ac:dyDescent="0.25">
      <c r="A441" s="1">
        <v>38040</v>
      </c>
      <c r="B441">
        <v>108.24</v>
      </c>
      <c r="C441" s="1">
        <v>37917</v>
      </c>
      <c r="D441">
        <v>107.29</v>
      </c>
      <c r="E441" s="1">
        <v>37917</v>
      </c>
      <c r="F441">
        <v>102</v>
      </c>
      <c r="G441" s="1">
        <v>37917</v>
      </c>
      <c r="H441">
        <v>115.02</v>
      </c>
    </row>
    <row r="442" spans="1:8" x14ac:dyDescent="0.25">
      <c r="A442" s="1">
        <v>38041</v>
      </c>
      <c r="B442">
        <v>108.36</v>
      </c>
      <c r="C442" s="1">
        <v>37918</v>
      </c>
      <c r="D442">
        <v>107.59</v>
      </c>
      <c r="E442" s="1">
        <v>37918</v>
      </c>
      <c r="F442">
        <v>101.75</v>
      </c>
      <c r="G442" s="1">
        <v>37918</v>
      </c>
      <c r="H442">
        <v>115.03</v>
      </c>
    </row>
    <row r="443" spans="1:8" x14ac:dyDescent="0.25">
      <c r="A443" s="1">
        <v>38042</v>
      </c>
      <c r="B443">
        <v>108.27</v>
      </c>
      <c r="C443" s="1">
        <v>37921</v>
      </c>
      <c r="D443">
        <v>107.25</v>
      </c>
      <c r="E443" s="1">
        <v>37921</v>
      </c>
      <c r="F443">
        <v>100.92</v>
      </c>
      <c r="G443" s="1">
        <v>37921</v>
      </c>
      <c r="H443">
        <v>115.39</v>
      </c>
    </row>
    <row r="444" spans="1:8" x14ac:dyDescent="0.25">
      <c r="A444" s="1">
        <v>38043</v>
      </c>
      <c r="B444">
        <v>108.62</v>
      </c>
      <c r="C444" s="1">
        <v>37922</v>
      </c>
      <c r="D444">
        <v>107.39</v>
      </c>
      <c r="E444" s="1">
        <v>37922</v>
      </c>
      <c r="F444">
        <v>100.51</v>
      </c>
      <c r="G444" s="1">
        <v>37922</v>
      </c>
      <c r="H444">
        <v>115.77</v>
      </c>
    </row>
    <row r="445" spans="1:8" x14ac:dyDescent="0.25">
      <c r="A445" s="1">
        <v>38044</v>
      </c>
      <c r="B445">
        <v>108.31</v>
      </c>
      <c r="C445" s="1">
        <v>37923</v>
      </c>
      <c r="D445">
        <v>107.62</v>
      </c>
      <c r="E445" s="1">
        <v>37923</v>
      </c>
      <c r="F445">
        <v>99.47</v>
      </c>
      <c r="G445" s="1">
        <v>37923</v>
      </c>
      <c r="H445">
        <v>115.15</v>
      </c>
    </row>
    <row r="446" spans="1:8" x14ac:dyDescent="0.25">
      <c r="A446" s="1">
        <v>38047</v>
      </c>
      <c r="B446">
        <v>108.12</v>
      </c>
      <c r="C446" s="1">
        <v>37924</v>
      </c>
      <c r="D446">
        <v>107.45</v>
      </c>
      <c r="E446" s="1">
        <v>37924</v>
      </c>
      <c r="F446">
        <v>100.62</v>
      </c>
      <c r="G446" s="1">
        <v>37924</v>
      </c>
      <c r="H446">
        <v>114.18</v>
      </c>
    </row>
    <row r="447" spans="1:8" x14ac:dyDescent="0.25">
      <c r="A447" s="1">
        <v>38048</v>
      </c>
      <c r="B447">
        <v>107.93</v>
      </c>
      <c r="C447" s="1">
        <v>37925</v>
      </c>
      <c r="D447">
        <v>107.39</v>
      </c>
      <c r="E447" s="1">
        <v>37925</v>
      </c>
      <c r="F447">
        <v>100.48</v>
      </c>
      <c r="G447" s="1">
        <v>37925</v>
      </c>
      <c r="H447">
        <v>113.54</v>
      </c>
    </row>
    <row r="448" spans="1:8" x14ac:dyDescent="0.25">
      <c r="A448" s="1">
        <v>38049</v>
      </c>
      <c r="B448">
        <v>107.77</v>
      </c>
      <c r="C448" s="1">
        <v>37928</v>
      </c>
      <c r="D448">
        <v>107.15</v>
      </c>
      <c r="E448" s="1">
        <v>37928</v>
      </c>
      <c r="F448">
        <v>100.46</v>
      </c>
      <c r="G448" s="1">
        <v>37928</v>
      </c>
      <c r="H448">
        <v>113.38</v>
      </c>
    </row>
    <row r="449" spans="1:8" x14ac:dyDescent="0.25">
      <c r="A449" s="1">
        <v>38050</v>
      </c>
      <c r="B449">
        <v>107.97</v>
      </c>
      <c r="C449" s="1">
        <v>37929</v>
      </c>
      <c r="D449">
        <v>107.11</v>
      </c>
      <c r="E449" s="1">
        <v>37929</v>
      </c>
      <c r="F449">
        <v>100.3</v>
      </c>
      <c r="G449" s="1">
        <v>37929</v>
      </c>
      <c r="H449">
        <v>113.8</v>
      </c>
    </row>
    <row r="450" spans="1:8" x14ac:dyDescent="0.25">
      <c r="A450" s="1">
        <v>38051</v>
      </c>
      <c r="B450">
        <v>108.59</v>
      </c>
      <c r="C450" s="1">
        <v>37930</v>
      </c>
      <c r="D450">
        <v>107.22</v>
      </c>
      <c r="E450" s="1">
        <v>37930</v>
      </c>
      <c r="F450">
        <v>100.23</v>
      </c>
      <c r="G450" s="1">
        <v>37930</v>
      </c>
      <c r="H450">
        <v>113.41</v>
      </c>
    </row>
    <row r="451" spans="1:8" x14ac:dyDescent="0.25">
      <c r="A451" s="1">
        <v>38054</v>
      </c>
      <c r="B451">
        <v>108.82</v>
      </c>
      <c r="C451" s="1">
        <v>37931</v>
      </c>
      <c r="D451">
        <v>107.03</v>
      </c>
      <c r="E451" s="1">
        <v>37931</v>
      </c>
      <c r="F451">
        <v>100.44</v>
      </c>
      <c r="G451" s="1">
        <v>37931</v>
      </c>
      <c r="H451">
        <v>113.45</v>
      </c>
    </row>
    <row r="452" spans="1:8" x14ac:dyDescent="0.25">
      <c r="A452" s="1">
        <v>38055</v>
      </c>
      <c r="B452">
        <v>108.62</v>
      </c>
      <c r="C452" s="1">
        <v>37932</v>
      </c>
      <c r="D452">
        <v>106.62</v>
      </c>
      <c r="E452" s="1">
        <v>37932</v>
      </c>
      <c r="F452">
        <v>100.18</v>
      </c>
      <c r="G452" s="1">
        <v>37932</v>
      </c>
      <c r="H452">
        <v>113.16</v>
      </c>
    </row>
    <row r="453" spans="1:8" x14ac:dyDescent="0.25">
      <c r="A453" s="1">
        <v>38056</v>
      </c>
      <c r="B453">
        <v>108.77</v>
      </c>
      <c r="C453" s="1">
        <v>37935</v>
      </c>
      <c r="D453">
        <v>106.81</v>
      </c>
      <c r="E453" s="1">
        <v>37935</v>
      </c>
      <c r="F453">
        <v>100.52</v>
      </c>
      <c r="G453" s="1">
        <v>37935</v>
      </c>
      <c r="H453">
        <v>113.32</v>
      </c>
    </row>
    <row r="454" spans="1:8" x14ac:dyDescent="0.25">
      <c r="A454" s="1">
        <v>38057</v>
      </c>
      <c r="B454">
        <v>109.06</v>
      </c>
      <c r="C454" s="1">
        <v>37937</v>
      </c>
      <c r="D454">
        <v>107.2</v>
      </c>
      <c r="E454" s="1">
        <v>37937</v>
      </c>
      <c r="F454">
        <v>100.87</v>
      </c>
      <c r="G454" s="1">
        <v>37937</v>
      </c>
      <c r="H454">
        <v>113.27</v>
      </c>
    </row>
    <row r="455" spans="1:8" x14ac:dyDescent="0.25">
      <c r="A455" s="1">
        <v>38058</v>
      </c>
      <c r="B455">
        <v>108.89</v>
      </c>
      <c r="C455" s="1">
        <v>37938</v>
      </c>
      <c r="D455">
        <v>111.19</v>
      </c>
      <c r="E455" s="1">
        <v>37938</v>
      </c>
      <c r="F455">
        <v>101.45</v>
      </c>
      <c r="G455" s="1">
        <v>37938</v>
      </c>
      <c r="H455">
        <v>114.03</v>
      </c>
    </row>
    <row r="456" spans="1:8" x14ac:dyDescent="0.25">
      <c r="A456" s="1">
        <v>38061</v>
      </c>
      <c r="B456">
        <v>108.95</v>
      </c>
      <c r="C456" s="1">
        <v>37939</v>
      </c>
      <c r="D456">
        <v>107.64</v>
      </c>
      <c r="E456" s="1">
        <v>37939</v>
      </c>
      <c r="F456">
        <v>101.47</v>
      </c>
      <c r="G456" s="1">
        <v>37939</v>
      </c>
      <c r="H456">
        <v>114.51</v>
      </c>
    </row>
    <row r="457" spans="1:8" x14ac:dyDescent="0.25">
      <c r="A457" s="1">
        <v>38062</v>
      </c>
      <c r="B457">
        <v>108.93</v>
      </c>
      <c r="C457" s="1">
        <v>37942</v>
      </c>
      <c r="D457">
        <v>107.56</v>
      </c>
      <c r="E457" s="1">
        <v>37942</v>
      </c>
      <c r="F457">
        <v>101.6</v>
      </c>
      <c r="G457" s="1">
        <v>37942</v>
      </c>
      <c r="H457">
        <v>115.1</v>
      </c>
    </row>
    <row r="458" spans="1:8" x14ac:dyDescent="0.25">
      <c r="A458" s="1">
        <v>38063</v>
      </c>
      <c r="B458">
        <v>109.14</v>
      </c>
      <c r="C458" s="1">
        <v>37943</v>
      </c>
      <c r="D458">
        <v>108.02</v>
      </c>
      <c r="E458" s="1">
        <v>37943</v>
      </c>
      <c r="F458">
        <v>101.52</v>
      </c>
      <c r="G458" s="1">
        <v>37943</v>
      </c>
      <c r="H458">
        <v>115.05</v>
      </c>
    </row>
    <row r="459" spans="1:8" x14ac:dyDescent="0.25">
      <c r="A459" s="1">
        <v>38064</v>
      </c>
      <c r="B459">
        <v>109</v>
      </c>
      <c r="C459" s="1">
        <v>37944</v>
      </c>
      <c r="D459">
        <v>107.8</v>
      </c>
      <c r="E459" s="1">
        <v>37944</v>
      </c>
      <c r="F459">
        <v>101.59</v>
      </c>
      <c r="G459" s="1">
        <v>37944</v>
      </c>
      <c r="H459">
        <v>114.63</v>
      </c>
    </row>
    <row r="460" spans="1:8" x14ac:dyDescent="0.25">
      <c r="A460" s="1">
        <v>38065</v>
      </c>
      <c r="B460">
        <v>109.05</v>
      </c>
      <c r="C460" s="1">
        <v>37945</v>
      </c>
      <c r="D460">
        <v>107.88</v>
      </c>
      <c r="E460" s="1">
        <v>37945</v>
      </c>
      <c r="F460">
        <v>101.97</v>
      </c>
      <c r="G460" s="1">
        <v>37945</v>
      </c>
      <c r="H460">
        <v>114.94</v>
      </c>
    </row>
    <row r="461" spans="1:8" x14ac:dyDescent="0.25">
      <c r="A461" s="1">
        <v>38068</v>
      </c>
      <c r="B461">
        <v>109</v>
      </c>
      <c r="C461" s="1">
        <v>37946</v>
      </c>
      <c r="D461">
        <v>108.01</v>
      </c>
      <c r="E461" s="1">
        <v>37946</v>
      </c>
      <c r="F461">
        <v>101.72</v>
      </c>
      <c r="G461" s="1">
        <v>37946</v>
      </c>
      <c r="H461">
        <v>114.5</v>
      </c>
    </row>
    <row r="462" spans="1:8" x14ac:dyDescent="0.25">
      <c r="A462" s="1">
        <v>38069</v>
      </c>
      <c r="B462">
        <v>109.15</v>
      </c>
      <c r="C462" s="1">
        <v>37949</v>
      </c>
      <c r="D462">
        <v>107.81</v>
      </c>
      <c r="E462" s="1">
        <v>37949</v>
      </c>
      <c r="F462">
        <v>101.89</v>
      </c>
      <c r="G462" s="1">
        <v>37949</v>
      </c>
      <c r="H462">
        <v>114.39</v>
      </c>
    </row>
    <row r="463" spans="1:8" x14ac:dyDescent="0.25">
      <c r="A463" s="1">
        <v>38070</v>
      </c>
      <c r="B463">
        <v>109.1</v>
      </c>
      <c r="C463" s="1">
        <v>37950</v>
      </c>
      <c r="D463">
        <v>107.56</v>
      </c>
      <c r="E463" s="1">
        <v>37950</v>
      </c>
      <c r="F463">
        <v>101.48</v>
      </c>
      <c r="G463" s="1">
        <v>37950</v>
      </c>
      <c r="H463">
        <v>114.43</v>
      </c>
    </row>
    <row r="464" spans="1:8" x14ac:dyDescent="0.25">
      <c r="A464" s="1">
        <v>38071</v>
      </c>
      <c r="B464">
        <v>109.3</v>
      </c>
      <c r="C464" s="1">
        <v>37951</v>
      </c>
      <c r="D464">
        <v>107.46</v>
      </c>
      <c r="E464" s="1">
        <v>37951</v>
      </c>
      <c r="F464">
        <v>101.1</v>
      </c>
      <c r="G464" s="1">
        <v>37951</v>
      </c>
      <c r="H464">
        <v>114</v>
      </c>
    </row>
    <row r="465" spans="1:8" x14ac:dyDescent="0.25">
      <c r="A465" s="1">
        <v>38072</v>
      </c>
      <c r="B465">
        <v>109.24</v>
      </c>
      <c r="C465" s="1">
        <v>37953</v>
      </c>
      <c r="D465">
        <v>106.64</v>
      </c>
      <c r="E465" s="1">
        <v>37953</v>
      </c>
      <c r="F465">
        <v>101.23</v>
      </c>
      <c r="G465" s="1">
        <v>37953</v>
      </c>
      <c r="H465">
        <v>113.72</v>
      </c>
    </row>
    <row r="466" spans="1:8" x14ac:dyDescent="0.25">
      <c r="A466" s="1">
        <v>38075</v>
      </c>
      <c r="B466">
        <v>109.13</v>
      </c>
      <c r="C466" s="1">
        <v>37956</v>
      </c>
      <c r="D466">
        <v>106.29</v>
      </c>
      <c r="E466" s="1">
        <v>37956</v>
      </c>
      <c r="F466">
        <v>100.75</v>
      </c>
      <c r="G466" s="1">
        <v>37956</v>
      </c>
      <c r="H466">
        <v>113.08</v>
      </c>
    </row>
    <row r="467" spans="1:8" x14ac:dyDescent="0.25">
      <c r="A467" s="1">
        <v>38076</v>
      </c>
      <c r="B467">
        <v>109.04</v>
      </c>
      <c r="C467" s="1">
        <v>37957</v>
      </c>
      <c r="D467">
        <v>106.88</v>
      </c>
      <c r="E467" s="1">
        <v>37957</v>
      </c>
      <c r="F467">
        <v>100.67</v>
      </c>
      <c r="G467" s="1">
        <v>37957</v>
      </c>
      <c r="H467">
        <v>112.74</v>
      </c>
    </row>
    <row r="468" spans="1:8" x14ac:dyDescent="0.25">
      <c r="A468" s="1">
        <v>38077</v>
      </c>
      <c r="B468">
        <v>109.38</v>
      </c>
      <c r="C468" s="1">
        <v>37958</v>
      </c>
      <c r="D468">
        <v>107.27</v>
      </c>
      <c r="E468" s="1">
        <v>37958</v>
      </c>
      <c r="F468">
        <v>101.45</v>
      </c>
      <c r="G468" s="1">
        <v>37958</v>
      </c>
      <c r="H468">
        <v>113.49</v>
      </c>
    </row>
    <row r="469" spans="1:8" x14ac:dyDescent="0.25">
      <c r="A469" s="1">
        <v>38078</v>
      </c>
      <c r="B469">
        <v>108.95</v>
      </c>
      <c r="C469" s="1">
        <v>37959</v>
      </c>
      <c r="D469">
        <v>107.38</v>
      </c>
      <c r="E469" s="1">
        <v>37959</v>
      </c>
      <c r="F469">
        <v>101.44</v>
      </c>
      <c r="G469" s="1">
        <v>37959</v>
      </c>
      <c r="H469">
        <v>113.63</v>
      </c>
    </row>
    <row r="470" spans="1:8" x14ac:dyDescent="0.25">
      <c r="A470" s="1">
        <v>38079</v>
      </c>
      <c r="B470">
        <v>108.33</v>
      </c>
      <c r="C470" s="1">
        <v>37960</v>
      </c>
      <c r="D470">
        <v>107.69</v>
      </c>
      <c r="E470" s="1">
        <v>37960</v>
      </c>
      <c r="F470">
        <v>101.81</v>
      </c>
      <c r="G470" s="1">
        <v>37960</v>
      </c>
      <c r="H470">
        <v>114.97</v>
      </c>
    </row>
    <row r="471" spans="1:8" x14ac:dyDescent="0.25">
      <c r="A471" s="1">
        <v>38082</v>
      </c>
      <c r="B471">
        <v>107.67</v>
      </c>
      <c r="C471" s="1">
        <v>37963</v>
      </c>
      <c r="D471">
        <v>107.07</v>
      </c>
      <c r="E471" s="1">
        <v>37963</v>
      </c>
      <c r="F471">
        <v>101.53</v>
      </c>
      <c r="G471" s="1">
        <v>37963</v>
      </c>
      <c r="H471">
        <v>114.47</v>
      </c>
    </row>
    <row r="472" spans="1:8" x14ac:dyDescent="0.25">
      <c r="A472" s="1">
        <v>38083</v>
      </c>
      <c r="B472">
        <v>108.51</v>
      </c>
      <c r="C472" s="1">
        <v>37964</v>
      </c>
      <c r="D472">
        <v>107.5</v>
      </c>
      <c r="E472" s="1">
        <v>37964</v>
      </c>
      <c r="F472">
        <v>101.72</v>
      </c>
      <c r="G472" s="1">
        <v>37964</v>
      </c>
      <c r="H472">
        <v>114.1</v>
      </c>
    </row>
    <row r="473" spans="1:8" x14ac:dyDescent="0.25">
      <c r="A473" s="1">
        <v>38084</v>
      </c>
      <c r="B473">
        <v>108.67</v>
      </c>
      <c r="C473" s="1">
        <v>37965</v>
      </c>
      <c r="D473">
        <v>107.72</v>
      </c>
      <c r="E473" s="1">
        <v>37965</v>
      </c>
      <c r="F473">
        <v>101.64</v>
      </c>
      <c r="G473" s="1">
        <v>37965</v>
      </c>
      <c r="H473">
        <v>114.46</v>
      </c>
    </row>
    <row r="474" spans="1:8" x14ac:dyDescent="0.25">
      <c r="A474" s="1">
        <v>38085</v>
      </c>
      <c r="B474">
        <v>108.29</v>
      </c>
      <c r="C474" s="1">
        <v>37966</v>
      </c>
      <c r="D474">
        <v>107.52</v>
      </c>
      <c r="E474" s="1">
        <v>37966</v>
      </c>
      <c r="F474">
        <v>101.57</v>
      </c>
      <c r="G474" s="1">
        <v>37966</v>
      </c>
      <c r="H474">
        <v>115.16</v>
      </c>
    </row>
    <row r="475" spans="1:8" x14ac:dyDescent="0.25">
      <c r="A475" s="1">
        <v>38090</v>
      </c>
      <c r="B475">
        <v>107.76</v>
      </c>
      <c r="C475" s="1">
        <v>37967</v>
      </c>
      <c r="D475">
        <v>108.23</v>
      </c>
      <c r="E475" s="1">
        <v>37967</v>
      </c>
      <c r="F475">
        <v>101.79</v>
      </c>
      <c r="G475" s="1">
        <v>37967</v>
      </c>
      <c r="H475">
        <v>115.17</v>
      </c>
    </row>
    <row r="476" spans="1:8" x14ac:dyDescent="0.25">
      <c r="A476" s="1">
        <v>38091</v>
      </c>
      <c r="B476">
        <v>107.85</v>
      </c>
      <c r="C476" s="1">
        <v>37970</v>
      </c>
      <c r="D476">
        <v>108.29</v>
      </c>
      <c r="E476" s="1">
        <v>37970</v>
      </c>
      <c r="F476">
        <v>101.76</v>
      </c>
      <c r="G476" s="1">
        <v>37970</v>
      </c>
      <c r="H476">
        <v>115.29</v>
      </c>
    </row>
    <row r="477" spans="1:8" x14ac:dyDescent="0.25">
      <c r="A477" s="1">
        <v>38092</v>
      </c>
      <c r="B477">
        <v>107.79</v>
      </c>
      <c r="C477" s="1">
        <v>37971</v>
      </c>
      <c r="D477">
        <v>108.19</v>
      </c>
      <c r="E477" s="1">
        <v>37971</v>
      </c>
      <c r="F477">
        <v>102.39</v>
      </c>
      <c r="G477" s="1">
        <v>37971</v>
      </c>
      <c r="H477">
        <v>115.24</v>
      </c>
    </row>
    <row r="478" spans="1:8" x14ac:dyDescent="0.25">
      <c r="A478" s="1">
        <v>38093</v>
      </c>
      <c r="B478">
        <v>107.85</v>
      </c>
      <c r="C478" s="1">
        <v>37972</v>
      </c>
      <c r="D478">
        <v>108.33</v>
      </c>
      <c r="E478" s="1">
        <v>37972</v>
      </c>
      <c r="F478">
        <v>102.16</v>
      </c>
      <c r="G478" s="1">
        <v>37972</v>
      </c>
      <c r="H478">
        <v>114.96</v>
      </c>
    </row>
    <row r="479" spans="1:8" x14ac:dyDescent="0.25">
      <c r="A479" s="1">
        <v>38096</v>
      </c>
      <c r="B479">
        <v>107.84</v>
      </c>
      <c r="C479" s="1">
        <v>37973</v>
      </c>
      <c r="D479">
        <v>108.33</v>
      </c>
      <c r="E479" s="1">
        <v>37973</v>
      </c>
      <c r="F479">
        <v>102.04</v>
      </c>
      <c r="G479" s="1">
        <v>37973</v>
      </c>
      <c r="H479">
        <v>113.95</v>
      </c>
    </row>
    <row r="480" spans="1:8" x14ac:dyDescent="0.25">
      <c r="A480" s="1">
        <v>38097</v>
      </c>
      <c r="B480">
        <v>107.88</v>
      </c>
      <c r="C480" s="1">
        <v>37974</v>
      </c>
      <c r="D480">
        <v>108.24</v>
      </c>
      <c r="E480" s="1">
        <v>37974</v>
      </c>
      <c r="F480">
        <v>102.38</v>
      </c>
      <c r="G480" s="1">
        <v>37974</v>
      </c>
      <c r="H480">
        <v>113.59</v>
      </c>
    </row>
    <row r="481" spans="1:8" x14ac:dyDescent="0.25">
      <c r="A481" s="1">
        <v>38098</v>
      </c>
      <c r="B481">
        <v>107.8</v>
      </c>
      <c r="C481" s="1">
        <v>37977</v>
      </c>
      <c r="D481">
        <v>108.4</v>
      </c>
      <c r="E481" s="1">
        <v>37977</v>
      </c>
      <c r="F481">
        <v>102.31</v>
      </c>
      <c r="G481" s="1">
        <v>37977</v>
      </c>
      <c r="H481">
        <v>113.41</v>
      </c>
    </row>
    <row r="482" spans="1:8" x14ac:dyDescent="0.25">
      <c r="A482" s="1">
        <v>38099</v>
      </c>
      <c r="B482">
        <v>107.59</v>
      </c>
      <c r="C482" s="1">
        <v>37978</v>
      </c>
      <c r="D482">
        <v>108.17</v>
      </c>
      <c r="E482" s="1">
        <v>37978</v>
      </c>
      <c r="F482">
        <v>102.12</v>
      </c>
      <c r="G482" s="1">
        <v>37978</v>
      </c>
      <c r="H482">
        <v>112.93</v>
      </c>
    </row>
    <row r="483" spans="1:8" x14ac:dyDescent="0.25">
      <c r="A483" s="1">
        <v>38100</v>
      </c>
      <c r="B483">
        <v>107.45</v>
      </c>
      <c r="C483" s="1">
        <v>37979</v>
      </c>
      <c r="D483">
        <v>107.99</v>
      </c>
      <c r="E483" s="1">
        <v>37979</v>
      </c>
      <c r="F483">
        <v>102.35</v>
      </c>
      <c r="G483" s="1">
        <v>37979</v>
      </c>
      <c r="H483">
        <v>114.75</v>
      </c>
    </row>
    <row r="484" spans="1:8" x14ac:dyDescent="0.25">
      <c r="A484" s="1">
        <v>38103</v>
      </c>
      <c r="B484">
        <v>107.44</v>
      </c>
      <c r="C484" s="1">
        <v>37984</v>
      </c>
      <c r="D484">
        <v>108.33</v>
      </c>
      <c r="E484" s="1">
        <v>37984</v>
      </c>
      <c r="F484">
        <v>102.49</v>
      </c>
      <c r="G484" s="1">
        <v>37984</v>
      </c>
      <c r="H484">
        <v>113.48</v>
      </c>
    </row>
    <row r="485" spans="1:8" x14ac:dyDescent="0.25">
      <c r="A485" s="1">
        <v>38104</v>
      </c>
      <c r="B485">
        <v>107.59</v>
      </c>
      <c r="C485" s="1">
        <v>37985</v>
      </c>
      <c r="D485">
        <v>108.51</v>
      </c>
      <c r="E485" s="1">
        <v>37985</v>
      </c>
      <c r="F485">
        <v>102.43</v>
      </c>
      <c r="G485" s="1">
        <v>37985</v>
      </c>
      <c r="H485">
        <v>113.76</v>
      </c>
    </row>
    <row r="486" spans="1:8" x14ac:dyDescent="0.25">
      <c r="A486" s="1">
        <v>38105</v>
      </c>
      <c r="B486">
        <v>107.2</v>
      </c>
      <c r="C486" s="1">
        <v>37986</v>
      </c>
      <c r="D486">
        <v>108.35</v>
      </c>
      <c r="E486" s="1">
        <v>37986</v>
      </c>
      <c r="F486">
        <v>101.95</v>
      </c>
      <c r="G486" s="1">
        <v>37986</v>
      </c>
      <c r="H486">
        <v>112.93</v>
      </c>
    </row>
    <row r="487" spans="1:8" x14ac:dyDescent="0.25">
      <c r="A487" s="1">
        <v>38106</v>
      </c>
      <c r="B487">
        <v>107.04</v>
      </c>
      <c r="C487" s="1">
        <v>37988</v>
      </c>
      <c r="D487">
        <v>108.21</v>
      </c>
      <c r="E487" s="1">
        <v>37988</v>
      </c>
      <c r="F487">
        <v>101.85</v>
      </c>
      <c r="G487" s="1">
        <v>37988</v>
      </c>
      <c r="H487">
        <v>113.43</v>
      </c>
    </row>
    <row r="488" spans="1:8" x14ac:dyDescent="0.25">
      <c r="A488" s="1">
        <v>38107</v>
      </c>
      <c r="B488">
        <v>107.28</v>
      </c>
      <c r="C488" s="1">
        <v>37991</v>
      </c>
      <c r="D488">
        <v>108.64</v>
      </c>
      <c r="E488" s="1">
        <v>37991</v>
      </c>
      <c r="F488">
        <v>101.38</v>
      </c>
      <c r="G488" s="1">
        <v>37991</v>
      </c>
      <c r="H488">
        <v>113.78</v>
      </c>
    </row>
    <row r="489" spans="1:8" x14ac:dyDescent="0.25">
      <c r="A489" s="1">
        <v>38111</v>
      </c>
      <c r="B489">
        <v>107.04</v>
      </c>
      <c r="C489" s="1">
        <v>37992</v>
      </c>
      <c r="D489">
        <v>108.79</v>
      </c>
      <c r="E489" s="1">
        <v>37992</v>
      </c>
      <c r="F489">
        <v>101.84</v>
      </c>
      <c r="G489" s="1">
        <v>37992</v>
      </c>
      <c r="H489">
        <v>114.41</v>
      </c>
    </row>
    <row r="490" spans="1:8" x14ac:dyDescent="0.25">
      <c r="A490" s="1">
        <v>38112</v>
      </c>
      <c r="B490">
        <v>107.18</v>
      </c>
      <c r="C490" s="1">
        <v>37993</v>
      </c>
      <c r="D490">
        <v>109.18</v>
      </c>
      <c r="E490" s="1">
        <v>37993</v>
      </c>
      <c r="F490">
        <v>101.46</v>
      </c>
      <c r="G490" s="1">
        <v>37993</v>
      </c>
      <c r="H490">
        <v>114.76</v>
      </c>
    </row>
    <row r="491" spans="1:8" x14ac:dyDescent="0.25">
      <c r="A491" s="1">
        <v>38113</v>
      </c>
      <c r="B491">
        <v>107.16</v>
      </c>
      <c r="C491" s="1">
        <v>37994</v>
      </c>
      <c r="D491">
        <v>109.25</v>
      </c>
      <c r="E491" s="1">
        <v>37994</v>
      </c>
      <c r="F491">
        <v>101.4</v>
      </c>
      <c r="G491" s="1">
        <v>37994</v>
      </c>
      <c r="H491">
        <v>114.46</v>
      </c>
    </row>
    <row r="492" spans="1:8" x14ac:dyDescent="0.25">
      <c r="A492" s="1">
        <v>38114</v>
      </c>
      <c r="B492">
        <v>106.34</v>
      </c>
      <c r="C492" s="1">
        <v>37995</v>
      </c>
      <c r="D492">
        <v>109.67</v>
      </c>
      <c r="E492" s="1">
        <v>37995</v>
      </c>
      <c r="F492">
        <v>101.94</v>
      </c>
      <c r="G492" s="1">
        <v>37995</v>
      </c>
      <c r="H492">
        <v>116</v>
      </c>
    </row>
    <row r="493" spans="1:8" x14ac:dyDescent="0.25">
      <c r="A493" s="1">
        <v>38117</v>
      </c>
      <c r="B493">
        <v>106.55</v>
      </c>
      <c r="C493" s="1">
        <v>37998</v>
      </c>
      <c r="D493">
        <v>109.89</v>
      </c>
      <c r="E493" s="1">
        <v>37998</v>
      </c>
      <c r="F493">
        <v>102.07</v>
      </c>
      <c r="G493" s="1">
        <v>37998</v>
      </c>
      <c r="H493">
        <v>115.91</v>
      </c>
    </row>
    <row r="494" spans="1:8" x14ac:dyDescent="0.25">
      <c r="A494" s="1">
        <v>38118</v>
      </c>
      <c r="B494">
        <v>106.65</v>
      </c>
      <c r="C494" s="1">
        <v>37999</v>
      </c>
      <c r="D494">
        <v>109.78</v>
      </c>
      <c r="E494" s="1">
        <v>37999</v>
      </c>
      <c r="F494">
        <v>102.52</v>
      </c>
      <c r="G494" s="1">
        <v>37999</v>
      </c>
      <c r="H494">
        <v>117.04</v>
      </c>
    </row>
    <row r="495" spans="1:8" x14ac:dyDescent="0.25">
      <c r="A495" s="1">
        <v>38119</v>
      </c>
      <c r="B495">
        <v>106.72</v>
      </c>
      <c r="C495" s="1">
        <v>38000</v>
      </c>
      <c r="D495">
        <v>109.6</v>
      </c>
      <c r="E495" s="1">
        <v>38000</v>
      </c>
      <c r="F495">
        <v>102.28</v>
      </c>
      <c r="G495" s="1">
        <v>38000</v>
      </c>
      <c r="H495">
        <v>116.96</v>
      </c>
    </row>
    <row r="496" spans="1:8" x14ac:dyDescent="0.25">
      <c r="A496" s="1">
        <v>38120</v>
      </c>
      <c r="B496">
        <v>106.81</v>
      </c>
      <c r="C496" s="1">
        <v>38001</v>
      </c>
      <c r="D496">
        <v>109.71</v>
      </c>
      <c r="E496" s="1">
        <v>38001</v>
      </c>
      <c r="F496">
        <v>102.36</v>
      </c>
      <c r="G496" s="1">
        <v>38001</v>
      </c>
      <c r="H496">
        <v>116.26</v>
      </c>
    </row>
    <row r="497" spans="1:8" x14ac:dyDescent="0.25">
      <c r="A497" s="1">
        <v>38121</v>
      </c>
      <c r="B497">
        <v>106.68</v>
      </c>
      <c r="C497" s="1">
        <v>38002</v>
      </c>
      <c r="D497">
        <v>109.49</v>
      </c>
      <c r="E497" s="1">
        <v>38002</v>
      </c>
      <c r="F497">
        <v>102.41</v>
      </c>
      <c r="G497" s="1">
        <v>38002</v>
      </c>
      <c r="H497">
        <v>115.5</v>
      </c>
    </row>
    <row r="498" spans="1:8" x14ac:dyDescent="0.25">
      <c r="A498" s="1">
        <v>38124</v>
      </c>
      <c r="B498">
        <v>106.84</v>
      </c>
      <c r="C498" s="1">
        <v>38006</v>
      </c>
      <c r="D498">
        <v>110.08</v>
      </c>
      <c r="E498" s="1">
        <v>38006</v>
      </c>
      <c r="F498">
        <v>102.41</v>
      </c>
      <c r="G498" s="1">
        <v>38006</v>
      </c>
      <c r="H498">
        <v>116.11</v>
      </c>
    </row>
    <row r="499" spans="1:8" x14ac:dyDescent="0.25">
      <c r="A499" s="1">
        <v>38125</v>
      </c>
      <c r="B499">
        <v>107.13</v>
      </c>
      <c r="C499" s="1">
        <v>38007</v>
      </c>
      <c r="D499">
        <v>109.85</v>
      </c>
      <c r="E499" s="1">
        <v>38007</v>
      </c>
      <c r="F499">
        <v>102.5</v>
      </c>
      <c r="G499" s="1">
        <v>38007</v>
      </c>
      <c r="H499">
        <v>116.01</v>
      </c>
    </row>
    <row r="500" spans="1:8" x14ac:dyDescent="0.25">
      <c r="A500" s="1">
        <v>38126</v>
      </c>
      <c r="B500">
        <v>106.71</v>
      </c>
      <c r="C500" s="1">
        <v>38008</v>
      </c>
      <c r="D500">
        <v>109.94</v>
      </c>
      <c r="E500" s="1">
        <v>38008</v>
      </c>
      <c r="F500">
        <v>102.49</v>
      </c>
      <c r="G500" s="1">
        <v>38008</v>
      </c>
      <c r="H500">
        <v>116.55</v>
      </c>
    </row>
    <row r="501" spans="1:8" x14ac:dyDescent="0.25">
      <c r="A501" s="1">
        <v>38127</v>
      </c>
      <c r="B501">
        <v>106.9</v>
      </c>
      <c r="C501" s="1">
        <v>38009</v>
      </c>
      <c r="D501">
        <v>110.15</v>
      </c>
      <c r="E501" s="1">
        <v>38009</v>
      </c>
      <c r="F501">
        <v>102.24</v>
      </c>
      <c r="G501" s="1">
        <v>38009</v>
      </c>
      <c r="H501">
        <v>115.82</v>
      </c>
    </row>
    <row r="502" spans="1:8" x14ac:dyDescent="0.25">
      <c r="A502" s="1">
        <v>38128</v>
      </c>
      <c r="B502">
        <v>106.67</v>
      </c>
      <c r="C502" s="1">
        <v>38012</v>
      </c>
      <c r="D502">
        <v>110.27</v>
      </c>
      <c r="E502" s="1">
        <v>38012</v>
      </c>
      <c r="F502">
        <v>101.98</v>
      </c>
      <c r="G502" s="1">
        <v>38012</v>
      </c>
      <c r="H502">
        <v>115.72</v>
      </c>
    </row>
    <row r="503" spans="1:8" x14ac:dyDescent="0.25">
      <c r="A503" s="1">
        <v>38131</v>
      </c>
      <c r="B503">
        <v>106.46</v>
      </c>
      <c r="C503" s="1">
        <v>38013</v>
      </c>
      <c r="D503">
        <v>110.12</v>
      </c>
      <c r="E503" s="1">
        <v>38013</v>
      </c>
      <c r="F503">
        <v>101.88</v>
      </c>
      <c r="G503" s="1">
        <v>38013</v>
      </c>
      <c r="H503">
        <v>115.81</v>
      </c>
    </row>
    <row r="504" spans="1:8" x14ac:dyDescent="0.25">
      <c r="A504" s="1">
        <v>38132</v>
      </c>
      <c r="B504">
        <v>106.35</v>
      </c>
      <c r="C504" s="1">
        <v>38014</v>
      </c>
      <c r="D504">
        <v>110.32</v>
      </c>
      <c r="E504" s="1">
        <v>38014</v>
      </c>
      <c r="F504">
        <v>102.04</v>
      </c>
      <c r="G504" s="1">
        <v>38014</v>
      </c>
      <c r="H504">
        <v>114.82</v>
      </c>
    </row>
    <row r="505" spans="1:8" x14ac:dyDescent="0.25">
      <c r="A505" s="1">
        <v>38133</v>
      </c>
      <c r="B505">
        <v>106.69</v>
      </c>
      <c r="C505" s="1">
        <v>38015</v>
      </c>
      <c r="D505">
        <v>109.73</v>
      </c>
      <c r="E505" s="1">
        <v>38015</v>
      </c>
      <c r="F505">
        <v>101.9</v>
      </c>
      <c r="G505" s="1">
        <v>38015</v>
      </c>
      <c r="H505">
        <v>114.81</v>
      </c>
    </row>
    <row r="506" spans="1:8" x14ac:dyDescent="0.25">
      <c r="A506" s="1">
        <v>38134</v>
      </c>
      <c r="B506">
        <v>106.84</v>
      </c>
      <c r="C506" s="1">
        <v>38016</v>
      </c>
      <c r="D506">
        <v>109.88</v>
      </c>
      <c r="E506" s="1">
        <v>38016</v>
      </c>
      <c r="F506">
        <v>101.97</v>
      </c>
      <c r="G506" s="1">
        <v>38016</v>
      </c>
      <c r="H506">
        <v>115.07</v>
      </c>
    </row>
    <row r="507" spans="1:8" x14ac:dyDescent="0.25">
      <c r="A507" s="1">
        <v>38135</v>
      </c>
      <c r="B507">
        <v>106.51</v>
      </c>
      <c r="C507" s="1">
        <v>38019</v>
      </c>
      <c r="D507">
        <v>110.07</v>
      </c>
      <c r="E507" s="1">
        <v>38019</v>
      </c>
      <c r="F507">
        <v>101.99</v>
      </c>
      <c r="G507" s="1">
        <v>38019</v>
      </c>
      <c r="H507">
        <v>115.24</v>
      </c>
    </row>
    <row r="508" spans="1:8" x14ac:dyDescent="0.25">
      <c r="A508" s="1">
        <v>38139</v>
      </c>
      <c r="B508">
        <v>106.74</v>
      </c>
      <c r="C508" s="1">
        <v>38020</v>
      </c>
      <c r="D508">
        <v>110.13</v>
      </c>
      <c r="E508" s="1">
        <v>38020</v>
      </c>
      <c r="F508">
        <v>102.41</v>
      </c>
      <c r="G508" s="1">
        <v>38020</v>
      </c>
      <c r="H508">
        <v>115.78</v>
      </c>
    </row>
    <row r="509" spans="1:8" x14ac:dyDescent="0.25">
      <c r="A509" s="1">
        <v>38140</v>
      </c>
      <c r="B509">
        <v>106.56</v>
      </c>
      <c r="C509" s="1">
        <v>38021</v>
      </c>
      <c r="D509">
        <v>110.15</v>
      </c>
      <c r="E509" s="1">
        <v>38021</v>
      </c>
      <c r="F509">
        <v>102.18</v>
      </c>
      <c r="G509" s="1">
        <v>38021</v>
      </c>
      <c r="H509">
        <v>115</v>
      </c>
    </row>
    <row r="510" spans="1:8" x14ac:dyDescent="0.25">
      <c r="A510" s="1">
        <v>38141</v>
      </c>
      <c r="B510">
        <v>106.31</v>
      </c>
      <c r="C510" s="1">
        <v>38022</v>
      </c>
      <c r="D510">
        <v>110.1</v>
      </c>
      <c r="E510" s="1">
        <v>38022</v>
      </c>
      <c r="F510">
        <v>102.49</v>
      </c>
      <c r="G510" s="1">
        <v>38022</v>
      </c>
      <c r="H510">
        <v>114.46</v>
      </c>
    </row>
    <row r="511" spans="1:8" x14ac:dyDescent="0.25">
      <c r="A511" s="1">
        <v>38142</v>
      </c>
      <c r="B511">
        <v>106.21</v>
      </c>
      <c r="C511" s="1">
        <v>38023</v>
      </c>
      <c r="D511">
        <v>110.46</v>
      </c>
      <c r="E511" s="1">
        <v>38023</v>
      </c>
      <c r="F511">
        <v>102.3</v>
      </c>
      <c r="G511" s="1">
        <v>38023</v>
      </c>
      <c r="H511">
        <v>114.73</v>
      </c>
    </row>
    <row r="512" spans="1:8" x14ac:dyDescent="0.25">
      <c r="A512" s="1">
        <v>38145</v>
      </c>
      <c r="B512">
        <v>106.24</v>
      </c>
      <c r="C512" s="1">
        <v>38026</v>
      </c>
      <c r="D512">
        <v>110.45</v>
      </c>
      <c r="E512" s="1">
        <v>38026</v>
      </c>
      <c r="F512">
        <v>102.71</v>
      </c>
      <c r="G512" s="1">
        <v>38026</v>
      </c>
      <c r="H512">
        <v>115.76</v>
      </c>
    </row>
    <row r="513" spans="1:8" x14ac:dyDescent="0.25">
      <c r="A513" s="1">
        <v>38146</v>
      </c>
      <c r="B513">
        <v>106.3</v>
      </c>
      <c r="C513" s="1">
        <v>38027</v>
      </c>
      <c r="D513">
        <v>110.19</v>
      </c>
      <c r="E513" s="1">
        <v>38027</v>
      </c>
      <c r="F513">
        <v>102.79</v>
      </c>
      <c r="G513" s="1">
        <v>38027</v>
      </c>
      <c r="H513">
        <v>115.57</v>
      </c>
    </row>
    <row r="514" spans="1:8" x14ac:dyDescent="0.25">
      <c r="A514" s="1">
        <v>38147</v>
      </c>
      <c r="B514">
        <v>106.3</v>
      </c>
      <c r="C514" s="1">
        <v>38028</v>
      </c>
      <c r="D514">
        <v>110.97</v>
      </c>
      <c r="E514" s="1">
        <v>38028</v>
      </c>
      <c r="F514">
        <v>102.58</v>
      </c>
      <c r="G514" s="1">
        <v>38028</v>
      </c>
      <c r="H514">
        <v>116.03</v>
      </c>
    </row>
    <row r="515" spans="1:8" x14ac:dyDescent="0.25">
      <c r="A515" s="1">
        <v>38148</v>
      </c>
      <c r="B515">
        <v>106.12</v>
      </c>
      <c r="C515" s="1">
        <v>38029</v>
      </c>
      <c r="D515">
        <v>110.88</v>
      </c>
      <c r="E515" s="1">
        <v>38029</v>
      </c>
      <c r="F515">
        <v>102.55</v>
      </c>
      <c r="G515" s="1">
        <v>38029</v>
      </c>
      <c r="H515">
        <v>116.28</v>
      </c>
    </row>
    <row r="516" spans="1:8" x14ac:dyDescent="0.25">
      <c r="A516" s="1">
        <v>38152</v>
      </c>
      <c r="B516">
        <v>106.12</v>
      </c>
      <c r="C516" s="1">
        <v>38030</v>
      </c>
      <c r="D516">
        <v>110.6</v>
      </c>
      <c r="E516" s="1">
        <v>38030</v>
      </c>
      <c r="F516">
        <v>102.58</v>
      </c>
      <c r="G516" s="1">
        <v>38030</v>
      </c>
      <c r="H516">
        <v>116.3</v>
      </c>
    </row>
    <row r="517" spans="1:8" x14ac:dyDescent="0.25">
      <c r="A517" s="1">
        <v>38153</v>
      </c>
      <c r="B517">
        <v>106.37</v>
      </c>
      <c r="C517" s="1">
        <v>38034</v>
      </c>
      <c r="D517">
        <v>111.11</v>
      </c>
      <c r="E517" s="1">
        <v>38034</v>
      </c>
      <c r="F517">
        <v>103.04</v>
      </c>
      <c r="G517" s="1">
        <v>38034</v>
      </c>
      <c r="H517">
        <v>116.84</v>
      </c>
    </row>
    <row r="518" spans="1:8" x14ac:dyDescent="0.25">
      <c r="A518" s="1">
        <v>38154</v>
      </c>
      <c r="B518">
        <v>106.23</v>
      </c>
      <c r="C518" s="1">
        <v>38035</v>
      </c>
      <c r="D518">
        <v>111.24</v>
      </c>
      <c r="E518" s="1">
        <v>38035</v>
      </c>
      <c r="F518">
        <v>102.65</v>
      </c>
      <c r="G518" s="1">
        <v>38035</v>
      </c>
      <c r="H518">
        <v>116.55</v>
      </c>
    </row>
    <row r="519" spans="1:8" x14ac:dyDescent="0.25">
      <c r="A519" s="1">
        <v>38155</v>
      </c>
      <c r="B519">
        <v>105.96</v>
      </c>
      <c r="C519" s="1">
        <v>38036</v>
      </c>
      <c r="D519">
        <v>111.45</v>
      </c>
      <c r="E519" s="1">
        <v>38036</v>
      </c>
      <c r="F519">
        <v>102.95</v>
      </c>
      <c r="G519" s="1">
        <v>38036</v>
      </c>
      <c r="H519">
        <v>116.77</v>
      </c>
    </row>
    <row r="520" spans="1:8" x14ac:dyDescent="0.25">
      <c r="A520" s="1">
        <v>38156</v>
      </c>
      <c r="B520">
        <v>106.01</v>
      </c>
      <c r="C520" s="1">
        <v>38037</v>
      </c>
      <c r="D520">
        <v>111.01</v>
      </c>
      <c r="E520" s="1">
        <v>38037</v>
      </c>
      <c r="F520">
        <v>102.67</v>
      </c>
      <c r="G520" s="1">
        <v>38037</v>
      </c>
      <c r="H520">
        <v>116.2</v>
      </c>
    </row>
    <row r="521" spans="1:8" x14ac:dyDescent="0.25">
      <c r="A521" s="1">
        <v>38159</v>
      </c>
      <c r="B521">
        <v>106.24</v>
      </c>
      <c r="C521" s="1">
        <v>38040</v>
      </c>
      <c r="D521">
        <v>111.15</v>
      </c>
      <c r="E521" s="1">
        <v>38040</v>
      </c>
      <c r="F521">
        <v>102.59</v>
      </c>
      <c r="G521" s="1">
        <v>38040</v>
      </c>
      <c r="H521">
        <v>116.43</v>
      </c>
    </row>
    <row r="522" spans="1:8" x14ac:dyDescent="0.25">
      <c r="A522" s="1">
        <v>38160</v>
      </c>
      <c r="B522">
        <v>106.33</v>
      </c>
      <c r="C522" s="1">
        <v>38041</v>
      </c>
      <c r="D522">
        <v>111.41</v>
      </c>
      <c r="E522" s="1">
        <v>38041</v>
      </c>
      <c r="F522">
        <v>102.58</v>
      </c>
      <c r="G522" s="1">
        <v>38041</v>
      </c>
      <c r="H522">
        <v>116.74</v>
      </c>
    </row>
    <row r="523" spans="1:8" x14ac:dyDescent="0.25">
      <c r="A523" s="1">
        <v>38161</v>
      </c>
      <c r="B523">
        <v>106.64</v>
      </c>
      <c r="C523" s="1">
        <v>38042</v>
      </c>
      <c r="D523">
        <v>111.61</v>
      </c>
      <c r="E523" s="1">
        <v>38042</v>
      </c>
      <c r="F523">
        <v>102.14</v>
      </c>
      <c r="G523" s="1">
        <v>38042</v>
      </c>
      <c r="H523">
        <v>116.76</v>
      </c>
    </row>
    <row r="524" spans="1:8" x14ac:dyDescent="0.25">
      <c r="A524" s="1">
        <v>38162</v>
      </c>
      <c r="B524">
        <v>106.59</v>
      </c>
      <c r="C524" s="1">
        <v>38043</v>
      </c>
      <c r="D524">
        <v>111.71</v>
      </c>
      <c r="E524" s="1">
        <v>38043</v>
      </c>
      <c r="F524">
        <v>103.27</v>
      </c>
      <c r="G524" s="1">
        <v>38043</v>
      </c>
      <c r="H524">
        <v>116.63</v>
      </c>
    </row>
    <row r="525" spans="1:8" x14ac:dyDescent="0.25">
      <c r="A525" s="1">
        <v>38163</v>
      </c>
      <c r="B525">
        <v>106.5</v>
      </c>
      <c r="C525" s="1">
        <v>38044</v>
      </c>
      <c r="D525">
        <v>111.59</v>
      </c>
      <c r="E525" s="1">
        <v>38044</v>
      </c>
      <c r="F525">
        <v>102.73</v>
      </c>
      <c r="G525" s="1">
        <v>38044</v>
      </c>
      <c r="H525">
        <v>116.15</v>
      </c>
    </row>
    <row r="526" spans="1:8" x14ac:dyDescent="0.25">
      <c r="A526" s="1">
        <v>38166</v>
      </c>
      <c r="B526">
        <v>106.3</v>
      </c>
      <c r="C526" s="1">
        <v>38047</v>
      </c>
      <c r="D526">
        <v>111.38</v>
      </c>
      <c r="E526" s="1">
        <v>38047</v>
      </c>
      <c r="F526">
        <v>102.26</v>
      </c>
      <c r="G526" s="1">
        <v>38047</v>
      </c>
      <c r="H526">
        <v>116.16</v>
      </c>
    </row>
    <row r="527" spans="1:8" x14ac:dyDescent="0.25">
      <c r="A527" s="1">
        <v>38167</v>
      </c>
      <c r="B527">
        <v>106.48</v>
      </c>
      <c r="C527" s="1">
        <v>38048</v>
      </c>
      <c r="D527">
        <v>110.67</v>
      </c>
      <c r="E527" s="1">
        <v>38048</v>
      </c>
      <c r="F527">
        <v>102.48</v>
      </c>
      <c r="G527" s="1">
        <v>38048</v>
      </c>
      <c r="H527">
        <v>116.04</v>
      </c>
    </row>
    <row r="528" spans="1:8" x14ac:dyDescent="0.25">
      <c r="A528" s="1">
        <v>38168</v>
      </c>
      <c r="B528">
        <v>106.69</v>
      </c>
      <c r="C528" s="1">
        <v>38049</v>
      </c>
      <c r="D528">
        <v>110.65</v>
      </c>
      <c r="E528" s="1">
        <v>38049</v>
      </c>
      <c r="F528">
        <v>101.97</v>
      </c>
      <c r="G528" s="1">
        <v>38049</v>
      </c>
      <c r="H528">
        <v>116.11</v>
      </c>
    </row>
    <row r="529" spans="1:8" x14ac:dyDescent="0.25">
      <c r="A529" s="1">
        <v>38169</v>
      </c>
      <c r="B529">
        <v>106.89</v>
      </c>
      <c r="C529" s="1">
        <v>38050</v>
      </c>
      <c r="D529">
        <v>111.19</v>
      </c>
      <c r="E529" s="1">
        <v>38050</v>
      </c>
      <c r="F529">
        <v>101.83</v>
      </c>
      <c r="G529" s="1">
        <v>38050</v>
      </c>
      <c r="H529">
        <v>116.48</v>
      </c>
    </row>
    <row r="530" spans="1:8" x14ac:dyDescent="0.25">
      <c r="A530" s="1">
        <v>38170</v>
      </c>
      <c r="B530">
        <v>107.07</v>
      </c>
      <c r="C530" s="1">
        <v>38051</v>
      </c>
      <c r="D530">
        <v>112.14</v>
      </c>
      <c r="E530" s="1">
        <v>38051</v>
      </c>
      <c r="F530">
        <v>102.36</v>
      </c>
      <c r="G530" s="1">
        <v>38051</v>
      </c>
      <c r="H530">
        <v>117.18</v>
      </c>
    </row>
    <row r="531" spans="1:8" x14ac:dyDescent="0.25">
      <c r="A531" s="1">
        <v>38174</v>
      </c>
      <c r="B531">
        <v>107.07</v>
      </c>
      <c r="C531" s="1">
        <v>38054</v>
      </c>
      <c r="D531">
        <v>112.23</v>
      </c>
      <c r="E531" s="1">
        <v>38054</v>
      </c>
      <c r="F531">
        <v>102.44</v>
      </c>
      <c r="G531" s="1">
        <v>38054</v>
      </c>
      <c r="H531">
        <v>118.03</v>
      </c>
    </row>
    <row r="532" spans="1:8" x14ac:dyDescent="0.25">
      <c r="A532" s="1">
        <v>38175</v>
      </c>
      <c r="B532">
        <v>107.25</v>
      </c>
      <c r="C532" s="1">
        <v>38055</v>
      </c>
      <c r="D532">
        <v>111.56</v>
      </c>
      <c r="E532" s="1">
        <v>38055</v>
      </c>
      <c r="F532">
        <v>102.38</v>
      </c>
      <c r="G532" s="1">
        <v>38055</v>
      </c>
      <c r="H532">
        <v>118.16</v>
      </c>
    </row>
    <row r="533" spans="1:8" x14ac:dyDescent="0.25">
      <c r="A533" s="1">
        <v>38176</v>
      </c>
      <c r="B533">
        <v>107.08</v>
      </c>
      <c r="C533" s="1">
        <v>38056</v>
      </c>
      <c r="D533">
        <v>111.9</v>
      </c>
      <c r="E533" s="1">
        <v>38056</v>
      </c>
      <c r="F533">
        <v>102.38</v>
      </c>
      <c r="G533" s="1">
        <v>38056</v>
      </c>
      <c r="H533">
        <v>118.37</v>
      </c>
    </row>
    <row r="534" spans="1:8" x14ac:dyDescent="0.25">
      <c r="A534" s="1">
        <v>38177</v>
      </c>
      <c r="B534">
        <v>107.3</v>
      </c>
      <c r="C534" s="1">
        <v>38057</v>
      </c>
      <c r="D534">
        <v>112.18</v>
      </c>
      <c r="E534" s="1">
        <v>38057</v>
      </c>
      <c r="F534">
        <v>102.66</v>
      </c>
      <c r="G534" s="1">
        <v>38057</v>
      </c>
      <c r="H534">
        <v>118.91</v>
      </c>
    </row>
    <row r="535" spans="1:8" x14ac:dyDescent="0.25">
      <c r="A535" s="1">
        <v>38180</v>
      </c>
      <c r="B535">
        <v>107.21</v>
      </c>
      <c r="C535" s="1">
        <v>38058</v>
      </c>
      <c r="D535">
        <v>111.99</v>
      </c>
      <c r="E535" s="1">
        <v>38058</v>
      </c>
      <c r="F535">
        <v>102.58</v>
      </c>
      <c r="G535" s="1">
        <v>38058</v>
      </c>
      <c r="H535">
        <v>118.52</v>
      </c>
    </row>
    <row r="536" spans="1:8" x14ac:dyDescent="0.25">
      <c r="A536" s="1">
        <v>38181</v>
      </c>
      <c r="B536">
        <v>107.11</v>
      </c>
      <c r="C536" s="1">
        <v>38061</v>
      </c>
      <c r="D536">
        <v>112.12</v>
      </c>
      <c r="E536" s="1">
        <v>38061</v>
      </c>
      <c r="F536">
        <v>102.99</v>
      </c>
      <c r="G536" s="1">
        <v>38061</v>
      </c>
      <c r="H536">
        <v>117.98</v>
      </c>
    </row>
    <row r="537" spans="1:8" x14ac:dyDescent="0.25">
      <c r="A537" s="1">
        <v>38182</v>
      </c>
      <c r="B537">
        <v>107</v>
      </c>
      <c r="C537" s="1">
        <v>38062</v>
      </c>
      <c r="D537">
        <v>111.9</v>
      </c>
      <c r="E537" s="1">
        <v>38062</v>
      </c>
      <c r="F537">
        <v>102.67</v>
      </c>
      <c r="G537" s="1">
        <v>38062</v>
      </c>
      <c r="H537">
        <v>118.7</v>
      </c>
    </row>
    <row r="538" spans="1:8" x14ac:dyDescent="0.25">
      <c r="A538" s="1">
        <v>38183</v>
      </c>
      <c r="B538">
        <v>106.81</v>
      </c>
      <c r="C538" s="1">
        <v>38063</v>
      </c>
      <c r="D538">
        <v>112.16</v>
      </c>
      <c r="E538" s="1">
        <v>38063</v>
      </c>
      <c r="F538">
        <v>103.08</v>
      </c>
      <c r="G538" s="1">
        <v>38063</v>
      </c>
      <c r="H538">
        <v>118.7</v>
      </c>
    </row>
    <row r="539" spans="1:8" x14ac:dyDescent="0.25">
      <c r="A539" s="1">
        <v>38184</v>
      </c>
      <c r="B539">
        <v>107.37</v>
      </c>
      <c r="C539" s="1">
        <v>38064</v>
      </c>
      <c r="D539">
        <v>112.23</v>
      </c>
      <c r="E539" s="1">
        <v>38064</v>
      </c>
      <c r="F539">
        <v>102.72</v>
      </c>
      <c r="G539" s="1">
        <v>38064</v>
      </c>
      <c r="H539">
        <v>118.5</v>
      </c>
    </row>
    <row r="540" spans="1:8" x14ac:dyDescent="0.25">
      <c r="A540" s="1">
        <v>38187</v>
      </c>
      <c r="B540">
        <v>107.42</v>
      </c>
      <c r="C540" s="1">
        <v>38065</v>
      </c>
      <c r="D540">
        <v>112.39</v>
      </c>
      <c r="E540" s="1">
        <v>38065</v>
      </c>
      <c r="F540">
        <v>102.89</v>
      </c>
      <c r="G540" s="1">
        <v>38065</v>
      </c>
      <c r="H540">
        <v>118.21</v>
      </c>
    </row>
    <row r="541" spans="1:8" x14ac:dyDescent="0.25">
      <c r="A541" s="1">
        <v>38188</v>
      </c>
      <c r="B541">
        <v>107.13</v>
      </c>
      <c r="C541" s="1">
        <v>38068</v>
      </c>
      <c r="D541">
        <v>112.43</v>
      </c>
      <c r="E541" s="1">
        <v>38068</v>
      </c>
      <c r="F541">
        <v>102.58</v>
      </c>
      <c r="G541" s="1">
        <v>38068</v>
      </c>
      <c r="H541">
        <v>118.41</v>
      </c>
    </row>
    <row r="542" spans="1:8" x14ac:dyDescent="0.25">
      <c r="A542" s="1">
        <v>38189</v>
      </c>
      <c r="B542">
        <v>106.77</v>
      </c>
      <c r="C542" s="1">
        <v>38069</v>
      </c>
      <c r="D542">
        <v>112.43</v>
      </c>
      <c r="E542" s="1">
        <v>38069</v>
      </c>
      <c r="F542">
        <v>103.14</v>
      </c>
      <c r="G542" s="1">
        <v>38069</v>
      </c>
      <c r="H542">
        <v>118.28</v>
      </c>
    </row>
    <row r="543" spans="1:8" x14ac:dyDescent="0.25">
      <c r="A543" s="1">
        <v>38190</v>
      </c>
      <c r="B543">
        <v>106.78</v>
      </c>
      <c r="C543" s="1">
        <v>38070</v>
      </c>
      <c r="D543">
        <v>112.75</v>
      </c>
      <c r="E543" s="1">
        <v>38070</v>
      </c>
      <c r="F543">
        <v>102.5</v>
      </c>
      <c r="G543" s="1">
        <v>38070</v>
      </c>
      <c r="H543">
        <v>118.52</v>
      </c>
    </row>
    <row r="544" spans="1:8" x14ac:dyDescent="0.25">
      <c r="A544" s="1">
        <v>38191</v>
      </c>
      <c r="B544">
        <v>106.72</v>
      </c>
      <c r="C544" s="1">
        <v>38071</v>
      </c>
      <c r="D544">
        <v>113.21</v>
      </c>
      <c r="E544" s="1">
        <v>38071</v>
      </c>
      <c r="F544">
        <v>102.67</v>
      </c>
      <c r="G544" s="1">
        <v>38071</v>
      </c>
      <c r="H544">
        <v>118.56</v>
      </c>
    </row>
    <row r="545" spans="1:8" x14ac:dyDescent="0.25">
      <c r="A545" s="1">
        <v>38194</v>
      </c>
      <c r="B545">
        <v>106.3</v>
      </c>
      <c r="C545" s="1">
        <v>38072</v>
      </c>
      <c r="D545">
        <v>113.32</v>
      </c>
      <c r="E545" s="1">
        <v>38072</v>
      </c>
      <c r="F545">
        <v>102.63</v>
      </c>
      <c r="G545" s="1">
        <v>38072</v>
      </c>
      <c r="H545">
        <v>118.16</v>
      </c>
    </row>
    <row r="546" spans="1:8" x14ac:dyDescent="0.25">
      <c r="A546" s="1">
        <v>38195</v>
      </c>
      <c r="B546">
        <v>106.43</v>
      </c>
      <c r="C546" s="1">
        <v>38075</v>
      </c>
      <c r="D546">
        <v>112.94</v>
      </c>
      <c r="E546" s="1">
        <v>38075</v>
      </c>
      <c r="F546">
        <v>102.8</v>
      </c>
      <c r="G546" s="1">
        <v>38075</v>
      </c>
      <c r="H546">
        <v>117.93</v>
      </c>
    </row>
    <row r="547" spans="1:8" x14ac:dyDescent="0.25">
      <c r="A547" s="1">
        <v>38196</v>
      </c>
      <c r="B547">
        <v>106.37</v>
      </c>
      <c r="C547" s="1">
        <v>38076</v>
      </c>
      <c r="D547">
        <v>112.72</v>
      </c>
      <c r="E547" s="1">
        <v>38076</v>
      </c>
      <c r="F547">
        <v>102.71</v>
      </c>
      <c r="G547" s="1">
        <v>38076</v>
      </c>
      <c r="H547">
        <v>117.97</v>
      </c>
    </row>
    <row r="548" spans="1:8" x14ac:dyDescent="0.25">
      <c r="A548" s="1">
        <v>38197</v>
      </c>
      <c r="B548">
        <v>106.48</v>
      </c>
      <c r="C548" s="1">
        <v>38077</v>
      </c>
      <c r="D548">
        <v>113.06</v>
      </c>
      <c r="E548" s="1">
        <v>38077</v>
      </c>
      <c r="F548">
        <v>102.83</v>
      </c>
      <c r="G548" s="1">
        <v>38077</v>
      </c>
      <c r="H548">
        <v>118.88</v>
      </c>
    </row>
    <row r="549" spans="1:8" x14ac:dyDescent="0.25">
      <c r="A549" s="1">
        <v>38198</v>
      </c>
      <c r="B549">
        <v>106.71</v>
      </c>
      <c r="C549" s="1">
        <v>38078</v>
      </c>
      <c r="D549">
        <v>112.61</v>
      </c>
      <c r="E549" s="1">
        <v>38078</v>
      </c>
      <c r="F549">
        <v>102.52</v>
      </c>
      <c r="G549" s="1">
        <v>38078</v>
      </c>
      <c r="H549">
        <v>117.98</v>
      </c>
    </row>
    <row r="550" spans="1:8" x14ac:dyDescent="0.25">
      <c r="A550" s="1">
        <v>38201</v>
      </c>
      <c r="B550">
        <v>106.78</v>
      </c>
      <c r="C550" s="1">
        <v>38079</v>
      </c>
      <c r="D550">
        <v>111.38</v>
      </c>
      <c r="E550" s="1">
        <v>38079</v>
      </c>
      <c r="F550">
        <v>102.61</v>
      </c>
      <c r="G550" s="1">
        <v>38079</v>
      </c>
      <c r="H550">
        <v>116.71</v>
      </c>
    </row>
    <row r="551" spans="1:8" x14ac:dyDescent="0.25">
      <c r="A551" s="1">
        <v>38202</v>
      </c>
      <c r="B551">
        <v>107.15</v>
      </c>
      <c r="C551" s="1">
        <v>38082</v>
      </c>
      <c r="D551">
        <v>110.02</v>
      </c>
      <c r="E551" s="1">
        <v>38082</v>
      </c>
      <c r="F551">
        <v>102.19</v>
      </c>
      <c r="G551" s="1">
        <v>38082</v>
      </c>
      <c r="H551">
        <v>116.23</v>
      </c>
    </row>
    <row r="552" spans="1:8" x14ac:dyDescent="0.25">
      <c r="A552" s="1">
        <v>38203</v>
      </c>
      <c r="B552">
        <v>106.78</v>
      </c>
      <c r="C552" s="1">
        <v>38083</v>
      </c>
      <c r="D552">
        <v>111.91</v>
      </c>
      <c r="E552" s="1">
        <v>38083</v>
      </c>
      <c r="F552">
        <v>102.43</v>
      </c>
      <c r="G552" s="1">
        <v>38083</v>
      </c>
      <c r="H552">
        <v>116.84</v>
      </c>
    </row>
    <row r="553" spans="1:8" x14ac:dyDescent="0.25">
      <c r="A553" s="1">
        <v>38204</v>
      </c>
      <c r="B553">
        <v>107.13</v>
      </c>
      <c r="C553" s="1">
        <v>38084</v>
      </c>
      <c r="D553">
        <v>112.45</v>
      </c>
      <c r="E553" s="1">
        <v>38084</v>
      </c>
      <c r="F553">
        <v>102.39</v>
      </c>
      <c r="G553" s="1">
        <v>38084</v>
      </c>
      <c r="H553">
        <v>116.8</v>
      </c>
    </row>
    <row r="554" spans="1:8" x14ac:dyDescent="0.25">
      <c r="A554" s="1">
        <v>38205</v>
      </c>
      <c r="B554">
        <v>107.79</v>
      </c>
      <c r="C554" s="1">
        <v>38085</v>
      </c>
      <c r="D554">
        <v>111.83</v>
      </c>
      <c r="E554" s="1">
        <v>38085</v>
      </c>
      <c r="F554">
        <v>102.32</v>
      </c>
      <c r="G554" s="1">
        <v>38085</v>
      </c>
      <c r="H554">
        <v>116.21</v>
      </c>
    </row>
    <row r="555" spans="1:8" x14ac:dyDescent="0.25">
      <c r="A555" s="1">
        <v>38208</v>
      </c>
      <c r="B555">
        <v>107.81</v>
      </c>
      <c r="C555" s="1">
        <v>38090</v>
      </c>
      <c r="D555">
        <v>111.18</v>
      </c>
      <c r="E555" s="1">
        <v>38090</v>
      </c>
      <c r="F555">
        <v>101.69</v>
      </c>
      <c r="G555" s="1">
        <v>38090</v>
      </c>
      <c r="H555">
        <v>115.8</v>
      </c>
    </row>
    <row r="556" spans="1:8" x14ac:dyDescent="0.25">
      <c r="A556" s="1">
        <v>38209</v>
      </c>
      <c r="B556">
        <v>107.46</v>
      </c>
      <c r="C556" s="1">
        <v>38091</v>
      </c>
      <c r="D556">
        <v>111.24</v>
      </c>
      <c r="E556" s="1">
        <v>38091</v>
      </c>
      <c r="F556">
        <v>102.07</v>
      </c>
      <c r="G556" s="1">
        <v>38091</v>
      </c>
      <c r="H556">
        <v>115.58</v>
      </c>
    </row>
    <row r="557" spans="1:8" x14ac:dyDescent="0.25">
      <c r="A557" s="1">
        <v>38210</v>
      </c>
      <c r="B557">
        <v>107.63</v>
      </c>
      <c r="C557" s="1">
        <v>38092</v>
      </c>
      <c r="D557">
        <v>111.22</v>
      </c>
      <c r="E557" s="1">
        <v>38092</v>
      </c>
      <c r="F557">
        <v>102.1</v>
      </c>
      <c r="G557" s="1">
        <v>38092</v>
      </c>
      <c r="H557">
        <v>115.32</v>
      </c>
    </row>
    <row r="558" spans="1:8" x14ac:dyDescent="0.25">
      <c r="A558" s="1">
        <v>38211</v>
      </c>
      <c r="B558">
        <v>107.79</v>
      </c>
      <c r="C558" s="1">
        <v>38093</v>
      </c>
      <c r="D558">
        <v>111.11</v>
      </c>
      <c r="E558" s="1">
        <v>38093</v>
      </c>
      <c r="F558">
        <v>101.87</v>
      </c>
      <c r="G558" s="1">
        <v>38093</v>
      </c>
      <c r="H558">
        <v>116.01</v>
      </c>
    </row>
    <row r="559" spans="1:8" x14ac:dyDescent="0.25">
      <c r="A559" s="1">
        <v>38212</v>
      </c>
      <c r="B559">
        <v>108</v>
      </c>
      <c r="C559" s="1">
        <v>38096</v>
      </c>
      <c r="D559">
        <v>111.15</v>
      </c>
      <c r="E559" s="1">
        <v>38096</v>
      </c>
      <c r="F559">
        <v>101.99</v>
      </c>
      <c r="G559" s="1">
        <v>38096</v>
      </c>
      <c r="H559">
        <v>115.74</v>
      </c>
    </row>
    <row r="560" spans="1:8" x14ac:dyDescent="0.25">
      <c r="A560" s="1">
        <v>38215</v>
      </c>
      <c r="B560">
        <v>108.04</v>
      </c>
      <c r="C560" s="1">
        <v>38097</v>
      </c>
      <c r="D560">
        <v>111.36</v>
      </c>
      <c r="E560" s="1">
        <v>38097</v>
      </c>
      <c r="F560">
        <v>102.12</v>
      </c>
      <c r="G560" s="1">
        <v>38097</v>
      </c>
      <c r="H560">
        <v>115.46</v>
      </c>
    </row>
    <row r="561" spans="1:8" x14ac:dyDescent="0.25">
      <c r="A561" s="1">
        <v>38216</v>
      </c>
      <c r="B561">
        <v>108.05</v>
      </c>
      <c r="C561" s="1">
        <v>38098</v>
      </c>
      <c r="D561">
        <v>111.06</v>
      </c>
      <c r="E561" s="1">
        <v>38098</v>
      </c>
      <c r="F561">
        <v>102.45</v>
      </c>
      <c r="G561" s="1">
        <v>38098</v>
      </c>
      <c r="H561">
        <v>115.06</v>
      </c>
    </row>
    <row r="562" spans="1:8" x14ac:dyDescent="0.25">
      <c r="A562" s="1">
        <v>38217</v>
      </c>
      <c r="B562">
        <v>108.13</v>
      </c>
      <c r="C562" s="1">
        <v>38099</v>
      </c>
      <c r="D562">
        <v>111.25</v>
      </c>
      <c r="E562" s="1">
        <v>38099</v>
      </c>
      <c r="F562">
        <v>101.71</v>
      </c>
      <c r="G562" s="1">
        <v>38099</v>
      </c>
      <c r="H562">
        <v>115</v>
      </c>
    </row>
    <row r="563" spans="1:8" x14ac:dyDescent="0.25">
      <c r="A563" s="1">
        <v>38218</v>
      </c>
      <c r="B563">
        <v>108.31</v>
      </c>
      <c r="C563" s="1">
        <v>38100</v>
      </c>
      <c r="D563">
        <v>110.62</v>
      </c>
      <c r="E563" s="1">
        <v>38100</v>
      </c>
      <c r="F563">
        <v>102.38</v>
      </c>
      <c r="G563" s="1">
        <v>38100</v>
      </c>
      <c r="H563">
        <v>114.32</v>
      </c>
    </row>
    <row r="564" spans="1:8" x14ac:dyDescent="0.25">
      <c r="A564" s="1">
        <v>38219</v>
      </c>
      <c r="B564">
        <v>108.18</v>
      </c>
      <c r="C564" s="1">
        <v>38103</v>
      </c>
      <c r="D564">
        <v>110.78</v>
      </c>
      <c r="E564" s="1">
        <v>38103</v>
      </c>
      <c r="F564">
        <v>102.06</v>
      </c>
      <c r="G564" s="1">
        <v>38103</v>
      </c>
      <c r="H564">
        <v>114.53</v>
      </c>
    </row>
    <row r="565" spans="1:8" x14ac:dyDescent="0.25">
      <c r="A565" s="1">
        <v>38222</v>
      </c>
      <c r="B565">
        <v>108.12</v>
      </c>
      <c r="C565" s="1">
        <v>38104</v>
      </c>
      <c r="D565">
        <v>110.67</v>
      </c>
      <c r="E565" s="1">
        <v>38104</v>
      </c>
      <c r="F565">
        <v>102.21</v>
      </c>
      <c r="G565" s="1">
        <v>38104</v>
      </c>
      <c r="H565">
        <v>115.07</v>
      </c>
    </row>
    <row r="566" spans="1:8" x14ac:dyDescent="0.25">
      <c r="A566" s="1">
        <v>38223</v>
      </c>
      <c r="B566">
        <v>107.84</v>
      </c>
      <c r="C566" s="1">
        <v>38105</v>
      </c>
      <c r="D566">
        <v>110.69</v>
      </c>
      <c r="E566" s="1">
        <v>38105</v>
      </c>
      <c r="F566">
        <v>101.71</v>
      </c>
      <c r="G566" s="1">
        <v>38105</v>
      </c>
      <c r="H566">
        <v>114.18</v>
      </c>
    </row>
    <row r="567" spans="1:8" x14ac:dyDescent="0.25">
      <c r="A567" s="1">
        <v>38224</v>
      </c>
      <c r="B567">
        <v>107.94</v>
      </c>
      <c r="C567" s="1">
        <v>38106</v>
      </c>
      <c r="D567">
        <v>110.78</v>
      </c>
      <c r="E567" s="1">
        <v>38106</v>
      </c>
      <c r="F567">
        <v>101.39</v>
      </c>
      <c r="G567" s="1">
        <v>38106</v>
      </c>
      <c r="H567">
        <v>113.86</v>
      </c>
    </row>
    <row r="568" spans="1:8" x14ac:dyDescent="0.25">
      <c r="A568" s="1">
        <v>38225</v>
      </c>
      <c r="B568">
        <v>108.01</v>
      </c>
      <c r="C568" s="1">
        <v>38107</v>
      </c>
      <c r="D568">
        <v>111.2</v>
      </c>
      <c r="E568" s="1">
        <v>38107</v>
      </c>
      <c r="F568">
        <v>101.68</v>
      </c>
      <c r="G568" s="1">
        <v>38107</v>
      </c>
      <c r="H568">
        <v>113.88</v>
      </c>
    </row>
    <row r="569" spans="1:8" x14ac:dyDescent="0.25">
      <c r="A569" s="1">
        <v>38226</v>
      </c>
      <c r="B569">
        <v>107.97</v>
      </c>
      <c r="C569" s="1">
        <v>38111</v>
      </c>
      <c r="D569">
        <v>110.86</v>
      </c>
      <c r="E569" s="1">
        <v>38111</v>
      </c>
      <c r="F569">
        <v>101.55</v>
      </c>
      <c r="G569" s="1">
        <v>38111</v>
      </c>
      <c r="H569">
        <v>113.53</v>
      </c>
    </row>
    <row r="570" spans="1:8" x14ac:dyDescent="0.25">
      <c r="A570" s="1">
        <v>38230</v>
      </c>
      <c r="B570">
        <v>108.19</v>
      </c>
      <c r="C570" s="1">
        <v>38112</v>
      </c>
      <c r="D570">
        <v>110.97</v>
      </c>
      <c r="E570" s="1">
        <v>38112</v>
      </c>
      <c r="F570">
        <v>101.8</v>
      </c>
      <c r="G570" s="1">
        <v>38112</v>
      </c>
      <c r="H570">
        <v>113.63</v>
      </c>
    </row>
    <row r="571" spans="1:8" x14ac:dyDescent="0.25">
      <c r="A571" s="1">
        <v>38231</v>
      </c>
      <c r="B571">
        <v>108.22</v>
      </c>
      <c r="C571" s="1">
        <v>38113</v>
      </c>
      <c r="D571">
        <v>110.96</v>
      </c>
      <c r="E571" s="1">
        <v>38113</v>
      </c>
      <c r="F571">
        <v>101.71</v>
      </c>
      <c r="G571" s="1">
        <v>38113</v>
      </c>
      <c r="H571">
        <v>113.69</v>
      </c>
    </row>
    <row r="572" spans="1:8" x14ac:dyDescent="0.25">
      <c r="A572" s="1">
        <v>38232</v>
      </c>
      <c r="B572">
        <v>108.16</v>
      </c>
      <c r="C572" s="1">
        <v>38114</v>
      </c>
      <c r="D572">
        <v>110.26</v>
      </c>
      <c r="E572" s="1">
        <v>38114</v>
      </c>
      <c r="F572">
        <v>101.64</v>
      </c>
      <c r="G572" s="1">
        <v>38114</v>
      </c>
      <c r="H572">
        <v>111.41</v>
      </c>
    </row>
    <row r="573" spans="1:8" x14ac:dyDescent="0.25">
      <c r="A573" s="1">
        <v>38233</v>
      </c>
      <c r="B573">
        <v>107.93</v>
      </c>
      <c r="C573" s="1">
        <v>38117</v>
      </c>
      <c r="D573">
        <v>110.24</v>
      </c>
      <c r="E573" s="1">
        <v>38117</v>
      </c>
      <c r="F573">
        <v>101.77</v>
      </c>
      <c r="G573" s="1">
        <v>38117</v>
      </c>
      <c r="H573">
        <v>112.09</v>
      </c>
    </row>
    <row r="574" spans="1:8" x14ac:dyDescent="0.25">
      <c r="A574" s="1">
        <v>38237</v>
      </c>
      <c r="B574">
        <v>107.83</v>
      </c>
      <c r="C574" s="1">
        <v>38118</v>
      </c>
      <c r="D574">
        <v>110.24</v>
      </c>
      <c r="E574" s="1">
        <v>38118</v>
      </c>
      <c r="F574">
        <v>102.09</v>
      </c>
      <c r="G574" s="1">
        <v>38118</v>
      </c>
      <c r="H574">
        <v>112.04</v>
      </c>
    </row>
    <row r="575" spans="1:8" x14ac:dyDescent="0.25">
      <c r="A575" s="1">
        <v>38238</v>
      </c>
      <c r="B575">
        <v>108.1</v>
      </c>
      <c r="C575" s="1">
        <v>38119</v>
      </c>
      <c r="D575">
        <v>110.3</v>
      </c>
      <c r="E575" s="1">
        <v>38119</v>
      </c>
      <c r="F575">
        <v>101.7</v>
      </c>
      <c r="G575" s="1">
        <v>38119</v>
      </c>
      <c r="H575">
        <v>112.73</v>
      </c>
    </row>
    <row r="576" spans="1:8" x14ac:dyDescent="0.25">
      <c r="A576" s="1">
        <v>38239</v>
      </c>
      <c r="B576">
        <v>108.17</v>
      </c>
      <c r="C576" s="1">
        <v>38120</v>
      </c>
      <c r="D576">
        <v>110.03</v>
      </c>
      <c r="E576" s="1">
        <v>38120</v>
      </c>
      <c r="F576">
        <v>102.45</v>
      </c>
      <c r="G576" s="1">
        <v>38120</v>
      </c>
      <c r="H576">
        <v>112.37</v>
      </c>
    </row>
    <row r="577" spans="1:8" x14ac:dyDescent="0.25">
      <c r="A577" s="1">
        <v>38240</v>
      </c>
      <c r="B577">
        <v>108.28</v>
      </c>
      <c r="C577" s="1">
        <v>38121</v>
      </c>
      <c r="D577">
        <v>109.84</v>
      </c>
      <c r="E577" s="1">
        <v>38121</v>
      </c>
      <c r="F577">
        <v>101.89</v>
      </c>
      <c r="G577" s="1">
        <v>38121</v>
      </c>
      <c r="H577">
        <v>112.82</v>
      </c>
    </row>
    <row r="578" spans="1:8" x14ac:dyDescent="0.25">
      <c r="A578" s="1">
        <v>38243</v>
      </c>
      <c r="B578">
        <v>108.32</v>
      </c>
      <c r="C578" s="1">
        <v>38124</v>
      </c>
      <c r="D578">
        <v>110.41</v>
      </c>
      <c r="E578" s="1">
        <v>38124</v>
      </c>
      <c r="F578">
        <v>101.57</v>
      </c>
      <c r="G578" s="1">
        <v>38124</v>
      </c>
      <c r="H578">
        <v>113.17</v>
      </c>
    </row>
    <row r="579" spans="1:8" x14ac:dyDescent="0.25">
      <c r="A579" s="1">
        <v>38244</v>
      </c>
      <c r="B579">
        <v>108.38</v>
      </c>
      <c r="C579" s="1">
        <v>38125</v>
      </c>
      <c r="D579">
        <v>110.59</v>
      </c>
      <c r="E579" s="1">
        <v>38125</v>
      </c>
      <c r="F579">
        <v>101.98</v>
      </c>
      <c r="G579" s="1">
        <v>38125</v>
      </c>
      <c r="H579">
        <v>113.45</v>
      </c>
    </row>
    <row r="580" spans="1:8" x14ac:dyDescent="0.25">
      <c r="A580" s="1">
        <v>38245</v>
      </c>
      <c r="B580">
        <v>108.39</v>
      </c>
      <c r="C580" s="1">
        <v>38126</v>
      </c>
      <c r="D580">
        <v>109.91</v>
      </c>
      <c r="E580" s="1">
        <v>38126</v>
      </c>
      <c r="F580">
        <v>101.58</v>
      </c>
      <c r="G580" s="1">
        <v>38126</v>
      </c>
      <c r="H580">
        <v>113.26</v>
      </c>
    </row>
    <row r="581" spans="1:8" x14ac:dyDescent="0.25">
      <c r="A581" s="1">
        <v>38246</v>
      </c>
      <c r="B581">
        <v>108.55</v>
      </c>
      <c r="C581" s="1">
        <v>38127</v>
      </c>
      <c r="D581">
        <v>110.28</v>
      </c>
      <c r="E581" s="1">
        <v>38127</v>
      </c>
      <c r="F581">
        <v>101.39</v>
      </c>
      <c r="G581" s="1">
        <v>38127</v>
      </c>
      <c r="H581">
        <v>113.75</v>
      </c>
    </row>
    <row r="582" spans="1:8" x14ac:dyDescent="0.25">
      <c r="A582" s="1">
        <v>38247</v>
      </c>
      <c r="B582">
        <v>108.56</v>
      </c>
      <c r="C582" s="1">
        <v>38128</v>
      </c>
      <c r="D582">
        <v>110.07</v>
      </c>
      <c r="E582" s="1">
        <v>38128</v>
      </c>
      <c r="F582">
        <v>101.44</v>
      </c>
      <c r="G582" s="1">
        <v>38128</v>
      </c>
      <c r="H582">
        <v>113.14</v>
      </c>
    </row>
    <row r="583" spans="1:8" x14ac:dyDescent="0.25">
      <c r="A583" s="1">
        <v>38250</v>
      </c>
      <c r="B583">
        <v>108.54</v>
      </c>
      <c r="C583" s="1">
        <v>38131</v>
      </c>
      <c r="D583">
        <v>110.01</v>
      </c>
      <c r="E583" s="1">
        <v>38131</v>
      </c>
      <c r="F583">
        <v>101.16</v>
      </c>
      <c r="G583" s="1">
        <v>38131</v>
      </c>
      <c r="H583">
        <v>112.85</v>
      </c>
    </row>
    <row r="584" spans="1:8" x14ac:dyDescent="0.25">
      <c r="A584" s="1">
        <v>38251</v>
      </c>
      <c r="B584">
        <v>108.42</v>
      </c>
      <c r="C584" s="1">
        <v>38132</v>
      </c>
      <c r="D584">
        <v>110.07</v>
      </c>
      <c r="E584" s="1">
        <v>38132</v>
      </c>
      <c r="F584">
        <v>100.99</v>
      </c>
      <c r="G584" s="1">
        <v>38132</v>
      </c>
      <c r="H584">
        <v>112.62</v>
      </c>
    </row>
    <row r="585" spans="1:8" x14ac:dyDescent="0.25">
      <c r="A585" s="1">
        <v>38252</v>
      </c>
      <c r="B585">
        <v>108.45</v>
      </c>
      <c r="C585" s="1">
        <v>38133</v>
      </c>
      <c r="D585">
        <v>110.33</v>
      </c>
      <c r="E585" s="1">
        <v>38133</v>
      </c>
      <c r="F585">
        <v>101.12</v>
      </c>
      <c r="G585" s="1">
        <v>38133</v>
      </c>
      <c r="H585">
        <v>113.31</v>
      </c>
    </row>
    <row r="586" spans="1:8" x14ac:dyDescent="0.25">
      <c r="A586" s="1">
        <v>38253</v>
      </c>
      <c r="B586">
        <v>108.51</v>
      </c>
      <c r="C586" s="1">
        <v>38134</v>
      </c>
      <c r="D586">
        <v>110.8</v>
      </c>
      <c r="E586" s="1">
        <v>38134</v>
      </c>
      <c r="F586">
        <v>100.87</v>
      </c>
      <c r="G586" s="1">
        <v>38134</v>
      </c>
      <c r="H586">
        <v>113.65</v>
      </c>
    </row>
    <row r="587" spans="1:8" x14ac:dyDescent="0.25">
      <c r="A587" s="1">
        <v>38254</v>
      </c>
      <c r="B587">
        <v>108.23</v>
      </c>
      <c r="C587" s="1">
        <v>38135</v>
      </c>
      <c r="D587">
        <v>110.1</v>
      </c>
      <c r="E587" s="1">
        <v>38135</v>
      </c>
      <c r="F587">
        <v>100.61</v>
      </c>
      <c r="G587" s="1">
        <v>38135</v>
      </c>
      <c r="H587">
        <v>113.61</v>
      </c>
    </row>
    <row r="588" spans="1:8" x14ac:dyDescent="0.25">
      <c r="A588" s="1">
        <v>38257</v>
      </c>
      <c r="B588">
        <v>108.47</v>
      </c>
      <c r="C588" s="1">
        <v>38139</v>
      </c>
      <c r="D588">
        <v>110.24</v>
      </c>
      <c r="E588" s="1">
        <v>38139</v>
      </c>
      <c r="F588">
        <v>100.68</v>
      </c>
      <c r="G588" s="1">
        <v>38139</v>
      </c>
      <c r="H588">
        <v>114.15</v>
      </c>
    </row>
    <row r="589" spans="1:8" x14ac:dyDescent="0.25">
      <c r="A589" s="1">
        <v>38258</v>
      </c>
      <c r="B589">
        <v>108.37</v>
      </c>
      <c r="C589" s="1">
        <v>38140</v>
      </c>
      <c r="D589">
        <v>110.11</v>
      </c>
      <c r="E589" s="1">
        <v>38140</v>
      </c>
      <c r="F589">
        <v>100.74</v>
      </c>
      <c r="G589" s="1">
        <v>38140</v>
      </c>
      <c r="H589">
        <v>113.59</v>
      </c>
    </row>
    <row r="590" spans="1:8" x14ac:dyDescent="0.25">
      <c r="A590" s="1">
        <v>38259</v>
      </c>
      <c r="B590">
        <v>108.45</v>
      </c>
      <c r="C590" s="1">
        <v>38141</v>
      </c>
      <c r="D590">
        <v>110.1</v>
      </c>
      <c r="E590" s="1">
        <v>38141</v>
      </c>
      <c r="F590">
        <v>99.96</v>
      </c>
      <c r="G590" s="1">
        <v>38141</v>
      </c>
      <c r="H590">
        <v>113.76</v>
      </c>
    </row>
    <row r="591" spans="1:8" x14ac:dyDescent="0.25">
      <c r="A591" s="1">
        <v>38260</v>
      </c>
      <c r="B591">
        <v>108.67</v>
      </c>
      <c r="C591" s="1">
        <v>38142</v>
      </c>
      <c r="D591">
        <v>109.93</v>
      </c>
      <c r="E591" s="1">
        <v>38142</v>
      </c>
      <c r="F591">
        <v>100.33</v>
      </c>
      <c r="G591" s="1">
        <v>38142</v>
      </c>
      <c r="H591">
        <v>113.14</v>
      </c>
    </row>
    <row r="592" spans="1:8" x14ac:dyDescent="0.25">
      <c r="A592" s="1">
        <v>38261</v>
      </c>
      <c r="B592">
        <v>108.87</v>
      </c>
      <c r="C592" s="1">
        <v>38145</v>
      </c>
      <c r="D592">
        <v>109.7</v>
      </c>
      <c r="E592" s="1">
        <v>38145</v>
      </c>
      <c r="F592">
        <v>100.31</v>
      </c>
      <c r="G592" s="1">
        <v>38145</v>
      </c>
      <c r="H592">
        <v>113.51</v>
      </c>
    </row>
    <row r="593" spans="1:8" x14ac:dyDescent="0.25">
      <c r="A593" s="1">
        <v>38264</v>
      </c>
      <c r="B593">
        <v>108.53</v>
      </c>
      <c r="C593" s="1">
        <v>38146</v>
      </c>
      <c r="D593">
        <v>110.05</v>
      </c>
      <c r="E593" s="1">
        <v>38146</v>
      </c>
      <c r="F593">
        <v>99.99</v>
      </c>
      <c r="G593" s="1">
        <v>38146</v>
      </c>
      <c r="H593">
        <v>113.76</v>
      </c>
    </row>
    <row r="594" spans="1:8" x14ac:dyDescent="0.25">
      <c r="A594" s="1">
        <v>38265</v>
      </c>
      <c r="B594">
        <v>108.68</v>
      </c>
      <c r="C594" s="1">
        <v>38147</v>
      </c>
      <c r="D594">
        <v>109.6</v>
      </c>
      <c r="E594" s="1">
        <v>38147</v>
      </c>
      <c r="F594">
        <v>100.03</v>
      </c>
      <c r="G594" s="1">
        <v>38147</v>
      </c>
      <c r="H594">
        <v>114.19</v>
      </c>
    </row>
    <row r="595" spans="1:8" x14ac:dyDescent="0.25">
      <c r="A595" s="1">
        <v>38266</v>
      </c>
      <c r="B595">
        <v>108.77</v>
      </c>
      <c r="C595" s="1">
        <v>38148</v>
      </c>
      <c r="D595">
        <v>109.36</v>
      </c>
      <c r="E595" s="1">
        <v>38148</v>
      </c>
      <c r="F595">
        <v>99.85</v>
      </c>
      <c r="G595" s="1">
        <v>38148</v>
      </c>
      <c r="H595">
        <v>114.04</v>
      </c>
    </row>
    <row r="596" spans="1:8" x14ac:dyDescent="0.25">
      <c r="A596" s="1">
        <v>38267</v>
      </c>
      <c r="B596">
        <v>108.96</v>
      </c>
      <c r="C596" s="1">
        <v>38152</v>
      </c>
      <c r="D596">
        <v>108.84</v>
      </c>
      <c r="E596" s="1">
        <v>38152</v>
      </c>
      <c r="F596">
        <v>100.44</v>
      </c>
      <c r="G596" s="1">
        <v>38152</v>
      </c>
      <c r="H596">
        <v>113.83</v>
      </c>
    </row>
    <row r="597" spans="1:8" x14ac:dyDescent="0.25">
      <c r="A597" s="1">
        <v>38268</v>
      </c>
      <c r="B597">
        <v>108.96</v>
      </c>
      <c r="C597" s="1">
        <v>38153</v>
      </c>
      <c r="D597">
        <v>109.47</v>
      </c>
      <c r="E597" s="1">
        <v>38153</v>
      </c>
      <c r="F597">
        <v>100.07</v>
      </c>
      <c r="G597" s="1">
        <v>38153</v>
      </c>
      <c r="H597">
        <v>114.52</v>
      </c>
    </row>
    <row r="598" spans="1:8" x14ac:dyDescent="0.25">
      <c r="A598" s="1">
        <v>38272</v>
      </c>
      <c r="B598">
        <v>109.17</v>
      </c>
      <c r="C598" s="1">
        <v>38154</v>
      </c>
      <c r="D598">
        <v>109.06</v>
      </c>
      <c r="E598" s="1">
        <v>38154</v>
      </c>
      <c r="F598">
        <v>100.23</v>
      </c>
      <c r="G598" s="1">
        <v>38154</v>
      </c>
      <c r="H598">
        <v>114.25</v>
      </c>
    </row>
    <row r="599" spans="1:8" x14ac:dyDescent="0.25">
      <c r="A599" s="1">
        <v>38273</v>
      </c>
      <c r="B599">
        <v>109.36</v>
      </c>
      <c r="C599" s="1">
        <v>38155</v>
      </c>
      <c r="D599">
        <v>108.77</v>
      </c>
      <c r="E599" s="1">
        <v>38155</v>
      </c>
      <c r="F599">
        <v>100.01</v>
      </c>
      <c r="G599" s="1">
        <v>38155</v>
      </c>
      <c r="H599">
        <v>113.94</v>
      </c>
    </row>
    <row r="600" spans="1:8" x14ac:dyDescent="0.25">
      <c r="A600" s="1">
        <v>38274</v>
      </c>
      <c r="B600">
        <v>109.31</v>
      </c>
      <c r="C600" s="1">
        <v>38156</v>
      </c>
      <c r="D600">
        <v>109.17</v>
      </c>
      <c r="E600" s="1">
        <v>38156</v>
      </c>
      <c r="F600">
        <v>99.84</v>
      </c>
      <c r="G600" s="1">
        <v>38156</v>
      </c>
      <c r="H600">
        <v>113.9</v>
      </c>
    </row>
    <row r="601" spans="1:8" x14ac:dyDescent="0.25">
      <c r="A601" s="1">
        <v>38275</v>
      </c>
      <c r="B601">
        <v>109.16</v>
      </c>
      <c r="C601" s="1">
        <v>38159</v>
      </c>
      <c r="D601">
        <v>109.38</v>
      </c>
      <c r="E601" s="1">
        <v>38159</v>
      </c>
      <c r="F601">
        <v>100.04</v>
      </c>
      <c r="G601" s="1">
        <v>38159</v>
      </c>
      <c r="H601">
        <v>114.18</v>
      </c>
    </row>
    <row r="602" spans="1:8" x14ac:dyDescent="0.25">
      <c r="A602" s="1">
        <v>38278</v>
      </c>
      <c r="B602">
        <v>109.09</v>
      </c>
      <c r="C602" s="1">
        <v>38160</v>
      </c>
      <c r="D602">
        <v>109.31</v>
      </c>
      <c r="E602" s="1">
        <v>38160</v>
      </c>
      <c r="F602">
        <v>100.1</v>
      </c>
      <c r="G602" s="1">
        <v>38160</v>
      </c>
      <c r="H602">
        <v>114.51</v>
      </c>
    </row>
    <row r="603" spans="1:8" x14ac:dyDescent="0.25">
      <c r="A603" s="1">
        <v>38279</v>
      </c>
      <c r="B603">
        <v>109.08</v>
      </c>
      <c r="C603" s="1">
        <v>38161</v>
      </c>
      <c r="D603">
        <v>109.56</v>
      </c>
      <c r="E603" s="1">
        <v>38161</v>
      </c>
      <c r="F603">
        <v>100.71</v>
      </c>
      <c r="G603" s="1">
        <v>38161</v>
      </c>
      <c r="H603">
        <v>114.48</v>
      </c>
    </row>
    <row r="604" spans="1:8" x14ac:dyDescent="0.25">
      <c r="A604" s="1">
        <v>38280</v>
      </c>
      <c r="B604">
        <v>110.37</v>
      </c>
      <c r="C604" s="1">
        <v>38162</v>
      </c>
      <c r="D604">
        <v>109.63</v>
      </c>
      <c r="E604" s="1">
        <v>38162</v>
      </c>
      <c r="F604">
        <v>100.58</v>
      </c>
      <c r="G604" s="1">
        <v>38162</v>
      </c>
      <c r="H604">
        <v>114.42</v>
      </c>
    </row>
    <row r="605" spans="1:8" x14ac:dyDescent="0.25">
      <c r="A605" s="1">
        <v>38281</v>
      </c>
      <c r="B605">
        <v>109.14</v>
      </c>
      <c r="C605" s="1">
        <v>38163</v>
      </c>
      <c r="D605">
        <v>109.58</v>
      </c>
      <c r="E605" s="1">
        <v>38163</v>
      </c>
      <c r="F605">
        <v>100.46</v>
      </c>
      <c r="G605" s="1">
        <v>38163</v>
      </c>
      <c r="H605">
        <v>114.31</v>
      </c>
    </row>
    <row r="606" spans="1:8" x14ac:dyDescent="0.25">
      <c r="A606" s="1">
        <v>38282</v>
      </c>
      <c r="B606">
        <v>109.03</v>
      </c>
      <c r="C606" s="1">
        <v>38166</v>
      </c>
      <c r="D606">
        <v>109.05</v>
      </c>
      <c r="E606" s="1">
        <v>38166</v>
      </c>
      <c r="F606">
        <v>100.71</v>
      </c>
      <c r="G606" s="1">
        <v>38166</v>
      </c>
      <c r="H606">
        <v>113.87</v>
      </c>
    </row>
    <row r="607" spans="1:8" x14ac:dyDescent="0.25">
      <c r="A607" s="1">
        <v>38285</v>
      </c>
      <c r="B607">
        <v>109.31</v>
      </c>
      <c r="C607" s="1">
        <v>38167</v>
      </c>
      <c r="D607">
        <v>109.19</v>
      </c>
      <c r="E607" s="1">
        <v>38167</v>
      </c>
      <c r="F607">
        <v>100.83</v>
      </c>
      <c r="G607" s="1">
        <v>38167</v>
      </c>
      <c r="H607">
        <v>114.18</v>
      </c>
    </row>
    <row r="608" spans="1:8" x14ac:dyDescent="0.25">
      <c r="A608" s="1">
        <v>38286</v>
      </c>
      <c r="B608">
        <v>109.38</v>
      </c>
      <c r="C608" s="1">
        <v>38168</v>
      </c>
      <c r="D608">
        <v>109.43</v>
      </c>
      <c r="E608" s="1">
        <v>38168</v>
      </c>
      <c r="F608">
        <v>101.01</v>
      </c>
      <c r="G608" s="1">
        <v>38168</v>
      </c>
      <c r="H608">
        <v>114.39</v>
      </c>
    </row>
    <row r="609" spans="1:8" x14ac:dyDescent="0.25">
      <c r="A609" s="1">
        <v>38287</v>
      </c>
      <c r="B609">
        <v>109.04</v>
      </c>
      <c r="C609" s="1">
        <v>38169</v>
      </c>
      <c r="D609">
        <v>109.27</v>
      </c>
      <c r="E609" s="1">
        <v>38169</v>
      </c>
      <c r="F609">
        <v>101.09</v>
      </c>
      <c r="G609" s="1">
        <v>38169</v>
      </c>
      <c r="H609">
        <v>115.18</v>
      </c>
    </row>
    <row r="610" spans="1:8" x14ac:dyDescent="0.25">
      <c r="A610" s="1">
        <v>38288</v>
      </c>
      <c r="B610">
        <v>109.08</v>
      </c>
      <c r="C610" s="1">
        <v>38170</v>
      </c>
      <c r="D610">
        <v>109.95</v>
      </c>
      <c r="E610" s="1">
        <v>38170</v>
      </c>
      <c r="F610">
        <v>100.7</v>
      </c>
      <c r="G610" s="1">
        <v>38170</v>
      </c>
      <c r="H610">
        <v>115.58</v>
      </c>
    </row>
    <row r="611" spans="1:8" x14ac:dyDescent="0.25">
      <c r="A611" s="1">
        <v>38289</v>
      </c>
      <c r="B611">
        <v>109.22</v>
      </c>
      <c r="C611" s="1">
        <v>38174</v>
      </c>
      <c r="D611">
        <v>110.09</v>
      </c>
      <c r="E611" s="1">
        <v>38174</v>
      </c>
      <c r="F611">
        <v>100.87</v>
      </c>
      <c r="G611" s="1">
        <v>38174</v>
      </c>
      <c r="H611">
        <v>115.16</v>
      </c>
    </row>
    <row r="612" spans="1:8" x14ac:dyDescent="0.25">
      <c r="A612" s="1">
        <v>38292</v>
      </c>
      <c r="B612">
        <v>109.35</v>
      </c>
      <c r="C612" s="1">
        <v>38175</v>
      </c>
      <c r="D612">
        <v>110.39</v>
      </c>
      <c r="E612" s="1">
        <v>38175</v>
      </c>
      <c r="F612">
        <v>100.98</v>
      </c>
      <c r="G612" s="1">
        <v>38175</v>
      </c>
      <c r="H612">
        <v>115.33</v>
      </c>
    </row>
    <row r="613" spans="1:8" x14ac:dyDescent="0.25">
      <c r="A613" s="1">
        <v>38293</v>
      </c>
      <c r="B613">
        <v>109.07</v>
      </c>
      <c r="C613" s="1">
        <v>38176</v>
      </c>
      <c r="D613">
        <v>109.99</v>
      </c>
      <c r="E613" s="1">
        <v>38176</v>
      </c>
      <c r="F613">
        <v>100.71</v>
      </c>
      <c r="G613" s="1">
        <v>38176</v>
      </c>
      <c r="H613">
        <v>115.52</v>
      </c>
    </row>
    <row r="614" spans="1:8" x14ac:dyDescent="0.25">
      <c r="A614" s="1">
        <v>38294</v>
      </c>
      <c r="B614">
        <v>109.21</v>
      </c>
      <c r="C614" s="1">
        <v>38177</v>
      </c>
      <c r="D614">
        <v>110.16</v>
      </c>
      <c r="E614" s="1">
        <v>38177</v>
      </c>
      <c r="F614">
        <v>101.19</v>
      </c>
      <c r="G614" s="1">
        <v>38177</v>
      </c>
      <c r="H614">
        <v>115.5</v>
      </c>
    </row>
    <row r="615" spans="1:8" x14ac:dyDescent="0.25">
      <c r="A615" s="1">
        <v>38295</v>
      </c>
      <c r="B615">
        <v>109.21</v>
      </c>
      <c r="C615" s="1">
        <v>38180</v>
      </c>
      <c r="D615">
        <v>110.18</v>
      </c>
      <c r="E615" s="1">
        <v>38180</v>
      </c>
      <c r="F615">
        <v>100.8</v>
      </c>
      <c r="G615" s="1">
        <v>38180</v>
      </c>
      <c r="H615">
        <v>115.64</v>
      </c>
    </row>
    <row r="616" spans="1:8" x14ac:dyDescent="0.25">
      <c r="A616" s="1">
        <v>38296</v>
      </c>
      <c r="B616">
        <v>109.12</v>
      </c>
      <c r="C616" s="1">
        <v>38181</v>
      </c>
      <c r="D616">
        <v>109.88</v>
      </c>
      <c r="E616" s="1">
        <v>38181</v>
      </c>
      <c r="F616">
        <v>100.91</v>
      </c>
      <c r="G616" s="1">
        <v>38181</v>
      </c>
      <c r="H616">
        <v>115.52</v>
      </c>
    </row>
    <row r="617" spans="1:8" x14ac:dyDescent="0.25">
      <c r="A617" s="1">
        <v>38299</v>
      </c>
      <c r="B617">
        <v>108.69</v>
      </c>
      <c r="C617" s="1">
        <v>38182</v>
      </c>
      <c r="D617">
        <v>109.85</v>
      </c>
      <c r="E617" s="1">
        <v>38182</v>
      </c>
      <c r="F617">
        <v>100.79</v>
      </c>
      <c r="G617" s="1">
        <v>38182</v>
      </c>
      <c r="H617">
        <v>115.31</v>
      </c>
    </row>
    <row r="618" spans="1:8" x14ac:dyDescent="0.25">
      <c r="A618" s="1">
        <v>38300</v>
      </c>
      <c r="B618">
        <v>109.03</v>
      </c>
      <c r="C618" s="1">
        <v>38183</v>
      </c>
      <c r="D618">
        <v>109.89</v>
      </c>
      <c r="E618" s="1">
        <v>38183</v>
      </c>
      <c r="F618">
        <v>100.38</v>
      </c>
      <c r="G618" s="1">
        <v>38183</v>
      </c>
      <c r="H618">
        <v>115.16</v>
      </c>
    </row>
    <row r="619" spans="1:8" x14ac:dyDescent="0.25">
      <c r="A619" s="1">
        <v>38301</v>
      </c>
      <c r="B619">
        <v>109.13</v>
      </c>
      <c r="C619" s="1">
        <v>38184</v>
      </c>
      <c r="D619">
        <v>110.45</v>
      </c>
      <c r="E619" s="1">
        <v>38184</v>
      </c>
      <c r="F619">
        <v>100.99</v>
      </c>
      <c r="G619" s="1">
        <v>38184</v>
      </c>
      <c r="H619">
        <v>115.68</v>
      </c>
    </row>
    <row r="620" spans="1:8" x14ac:dyDescent="0.25">
      <c r="A620" s="1">
        <v>38303</v>
      </c>
      <c r="B620">
        <v>109.31</v>
      </c>
      <c r="C620" s="1">
        <v>38187</v>
      </c>
      <c r="D620">
        <v>110.79</v>
      </c>
      <c r="E620" s="1">
        <v>38187</v>
      </c>
      <c r="F620">
        <v>100.79</v>
      </c>
      <c r="G620" s="1">
        <v>38187</v>
      </c>
      <c r="H620">
        <v>115.72</v>
      </c>
    </row>
    <row r="621" spans="1:8" x14ac:dyDescent="0.25">
      <c r="A621" s="1">
        <v>38306</v>
      </c>
      <c r="B621">
        <v>108.91</v>
      </c>
      <c r="C621" s="1">
        <v>38188</v>
      </c>
      <c r="D621">
        <v>110.71</v>
      </c>
      <c r="E621" s="1">
        <v>38188</v>
      </c>
      <c r="F621">
        <v>100.74</v>
      </c>
      <c r="G621" s="1">
        <v>38188</v>
      </c>
      <c r="H621">
        <v>114.87</v>
      </c>
    </row>
    <row r="622" spans="1:8" x14ac:dyDescent="0.25">
      <c r="A622" s="1">
        <v>38307</v>
      </c>
      <c r="B622">
        <v>108.78</v>
      </c>
      <c r="C622" s="1">
        <v>38189</v>
      </c>
      <c r="D622">
        <v>109.92</v>
      </c>
      <c r="E622" s="1">
        <v>38189</v>
      </c>
      <c r="F622">
        <v>100.52</v>
      </c>
      <c r="G622" s="1">
        <v>38189</v>
      </c>
      <c r="H622">
        <v>114.86</v>
      </c>
    </row>
    <row r="623" spans="1:8" x14ac:dyDescent="0.25">
      <c r="A623" s="1">
        <v>38308</v>
      </c>
      <c r="B623">
        <v>108.86</v>
      </c>
      <c r="C623" s="1">
        <v>38190</v>
      </c>
      <c r="D623">
        <v>110.02</v>
      </c>
      <c r="E623" s="1">
        <v>38190</v>
      </c>
      <c r="F623">
        <v>100.4</v>
      </c>
      <c r="G623" s="1">
        <v>38190</v>
      </c>
      <c r="H623">
        <v>114.91</v>
      </c>
    </row>
    <row r="624" spans="1:8" x14ac:dyDescent="0.25">
      <c r="A624" s="1">
        <v>38309</v>
      </c>
      <c r="B624">
        <v>108.75</v>
      </c>
      <c r="C624" s="1">
        <v>38191</v>
      </c>
      <c r="D624">
        <v>109.77</v>
      </c>
      <c r="E624" s="1">
        <v>38191</v>
      </c>
      <c r="F624">
        <v>100.47</v>
      </c>
      <c r="G624" s="1">
        <v>38191</v>
      </c>
      <c r="H624">
        <v>114.91</v>
      </c>
    </row>
    <row r="625" spans="1:8" x14ac:dyDescent="0.25">
      <c r="A625" s="1">
        <v>38310</v>
      </c>
      <c r="B625">
        <v>108.58</v>
      </c>
      <c r="C625" s="1">
        <v>38194</v>
      </c>
      <c r="D625">
        <v>109.19</v>
      </c>
      <c r="E625" s="1">
        <v>38194</v>
      </c>
      <c r="F625">
        <v>100.14</v>
      </c>
      <c r="G625" s="1">
        <v>38194</v>
      </c>
      <c r="H625">
        <v>114.57</v>
      </c>
    </row>
    <row r="626" spans="1:8" x14ac:dyDescent="0.25">
      <c r="A626" s="1">
        <v>38313</v>
      </c>
      <c r="B626">
        <v>108.59</v>
      </c>
      <c r="C626" s="1">
        <v>38195</v>
      </c>
      <c r="D626">
        <v>109.36</v>
      </c>
      <c r="E626" s="1">
        <v>38195</v>
      </c>
      <c r="F626">
        <v>100.24</v>
      </c>
      <c r="G626" s="1">
        <v>38195</v>
      </c>
      <c r="H626">
        <v>114.71</v>
      </c>
    </row>
    <row r="627" spans="1:8" x14ac:dyDescent="0.25">
      <c r="A627" s="1">
        <v>38314</v>
      </c>
      <c r="B627">
        <v>108.6</v>
      </c>
      <c r="C627" s="1">
        <v>38196</v>
      </c>
      <c r="D627">
        <v>109.41</v>
      </c>
      <c r="E627" s="1">
        <v>38196</v>
      </c>
      <c r="F627">
        <v>99.83</v>
      </c>
      <c r="G627" s="1">
        <v>38196</v>
      </c>
      <c r="H627">
        <v>114.94</v>
      </c>
    </row>
    <row r="628" spans="1:8" x14ac:dyDescent="0.25">
      <c r="A628" s="1">
        <v>38315</v>
      </c>
      <c r="B628">
        <v>108.49</v>
      </c>
      <c r="C628" s="1">
        <v>38197</v>
      </c>
      <c r="D628">
        <v>109.71</v>
      </c>
      <c r="E628" s="1">
        <v>38197</v>
      </c>
      <c r="F628">
        <v>100.07</v>
      </c>
      <c r="G628" s="1">
        <v>38197</v>
      </c>
      <c r="H628">
        <v>114.68</v>
      </c>
    </row>
    <row r="629" spans="1:8" x14ac:dyDescent="0.25">
      <c r="A629" s="1">
        <v>38317</v>
      </c>
      <c r="B629">
        <v>108.82</v>
      </c>
      <c r="C629" s="1">
        <v>38198</v>
      </c>
      <c r="D629">
        <v>110.01</v>
      </c>
      <c r="E629" s="1">
        <v>38198</v>
      </c>
      <c r="F629">
        <v>100.24</v>
      </c>
      <c r="G629" s="1">
        <v>38198</v>
      </c>
      <c r="H629">
        <v>114.88</v>
      </c>
    </row>
    <row r="630" spans="1:8" x14ac:dyDescent="0.25">
      <c r="A630" s="1">
        <v>38320</v>
      </c>
      <c r="B630">
        <v>108.84</v>
      </c>
      <c r="C630" s="1">
        <v>38201</v>
      </c>
      <c r="D630">
        <v>110.23</v>
      </c>
      <c r="E630" s="1">
        <v>38201</v>
      </c>
      <c r="F630">
        <v>100.17</v>
      </c>
      <c r="G630" s="1">
        <v>38201</v>
      </c>
      <c r="H630">
        <v>114.96</v>
      </c>
    </row>
    <row r="631" spans="1:8" x14ac:dyDescent="0.25">
      <c r="A631" s="1">
        <v>38321</v>
      </c>
      <c r="B631">
        <v>109.07</v>
      </c>
      <c r="C631" s="1">
        <v>38202</v>
      </c>
      <c r="D631">
        <v>110.39</v>
      </c>
      <c r="E631" s="1">
        <v>38202</v>
      </c>
      <c r="F631">
        <v>100.78</v>
      </c>
      <c r="G631" s="1">
        <v>38202</v>
      </c>
      <c r="H631">
        <v>115.29</v>
      </c>
    </row>
    <row r="632" spans="1:8" x14ac:dyDescent="0.25">
      <c r="A632" s="1">
        <v>38322</v>
      </c>
      <c r="B632">
        <v>109.05</v>
      </c>
      <c r="C632" s="1">
        <v>38203</v>
      </c>
      <c r="D632">
        <v>110.3</v>
      </c>
      <c r="E632" s="1">
        <v>38203</v>
      </c>
      <c r="F632">
        <v>100.04</v>
      </c>
      <c r="G632" s="1">
        <v>38203</v>
      </c>
      <c r="H632">
        <v>115.04</v>
      </c>
    </row>
    <row r="633" spans="1:8" x14ac:dyDescent="0.25">
      <c r="A633" s="1">
        <v>38323</v>
      </c>
      <c r="B633">
        <v>108.72</v>
      </c>
      <c r="C633" s="1">
        <v>38204</v>
      </c>
      <c r="D633">
        <v>110.36</v>
      </c>
      <c r="E633" s="1">
        <v>38204</v>
      </c>
      <c r="F633">
        <v>100.62</v>
      </c>
      <c r="G633" s="1">
        <v>38204</v>
      </c>
      <c r="H633">
        <v>115.47</v>
      </c>
    </row>
    <row r="634" spans="1:8" x14ac:dyDescent="0.25">
      <c r="A634" s="1">
        <v>38324</v>
      </c>
      <c r="B634">
        <v>109.38</v>
      </c>
      <c r="C634" s="1">
        <v>38205</v>
      </c>
      <c r="D634">
        <v>111.01</v>
      </c>
      <c r="E634" s="1">
        <v>38205</v>
      </c>
      <c r="F634">
        <v>100.79</v>
      </c>
      <c r="G634" s="1">
        <v>38205</v>
      </c>
      <c r="H634">
        <v>116.82</v>
      </c>
    </row>
    <row r="635" spans="1:8" x14ac:dyDescent="0.25">
      <c r="A635" s="1">
        <v>38327</v>
      </c>
      <c r="B635">
        <v>109.23</v>
      </c>
      <c r="C635" s="1">
        <v>38208</v>
      </c>
      <c r="D635">
        <v>110.96</v>
      </c>
      <c r="E635" s="1">
        <v>38208</v>
      </c>
      <c r="F635">
        <v>101.09</v>
      </c>
      <c r="G635" s="1">
        <v>38208</v>
      </c>
      <c r="H635">
        <v>116.55</v>
      </c>
    </row>
    <row r="636" spans="1:8" x14ac:dyDescent="0.25">
      <c r="A636" s="1">
        <v>38328</v>
      </c>
      <c r="B636">
        <v>109.24</v>
      </c>
      <c r="C636" s="1">
        <v>38209</v>
      </c>
      <c r="D636">
        <v>110.67</v>
      </c>
      <c r="E636" s="1">
        <v>38209</v>
      </c>
      <c r="F636">
        <v>101.1</v>
      </c>
      <c r="G636" s="1">
        <v>38209</v>
      </c>
      <c r="H636">
        <v>115.64</v>
      </c>
    </row>
    <row r="637" spans="1:8" x14ac:dyDescent="0.25">
      <c r="A637" s="1">
        <v>38329</v>
      </c>
      <c r="B637">
        <v>109.41</v>
      </c>
      <c r="C637" s="1">
        <v>38210</v>
      </c>
      <c r="D637">
        <v>110.82</v>
      </c>
      <c r="E637" s="1">
        <v>38210</v>
      </c>
      <c r="F637">
        <v>101.16</v>
      </c>
      <c r="G637" s="1">
        <v>38210</v>
      </c>
      <c r="H637">
        <v>115.99</v>
      </c>
    </row>
    <row r="638" spans="1:8" x14ac:dyDescent="0.25">
      <c r="A638" s="1">
        <v>38330</v>
      </c>
      <c r="B638">
        <v>109.3</v>
      </c>
      <c r="C638" s="1">
        <v>38211</v>
      </c>
      <c r="D638">
        <v>111.01</v>
      </c>
      <c r="E638" s="1">
        <v>38211</v>
      </c>
      <c r="F638">
        <v>101.13</v>
      </c>
      <c r="G638" s="1">
        <v>38211</v>
      </c>
      <c r="H638">
        <v>116.37</v>
      </c>
    </row>
    <row r="639" spans="1:8" x14ac:dyDescent="0.25">
      <c r="A639" s="1">
        <v>38331</v>
      </c>
      <c r="B639">
        <v>109.26</v>
      </c>
      <c r="C639" s="1">
        <v>38212</v>
      </c>
      <c r="D639">
        <v>111.23</v>
      </c>
      <c r="E639" s="1">
        <v>38212</v>
      </c>
      <c r="F639">
        <v>101.33</v>
      </c>
      <c r="G639" s="1">
        <v>38212</v>
      </c>
      <c r="H639">
        <v>116.56</v>
      </c>
    </row>
    <row r="640" spans="1:8" x14ac:dyDescent="0.25">
      <c r="A640" s="1">
        <v>38334</v>
      </c>
      <c r="B640">
        <v>109.25</v>
      </c>
      <c r="C640" s="1">
        <v>38215</v>
      </c>
      <c r="D640">
        <v>111.04</v>
      </c>
      <c r="E640" s="1">
        <v>38215</v>
      </c>
      <c r="F640">
        <v>101.25</v>
      </c>
      <c r="G640" s="1">
        <v>38215</v>
      </c>
      <c r="H640">
        <v>117.08</v>
      </c>
    </row>
    <row r="641" spans="1:8" x14ac:dyDescent="0.25">
      <c r="A641" s="1">
        <v>38335</v>
      </c>
      <c r="B641">
        <v>109.19</v>
      </c>
      <c r="C641" s="1">
        <v>38216</v>
      </c>
      <c r="D641">
        <v>111.08</v>
      </c>
      <c r="E641" s="1">
        <v>38216</v>
      </c>
      <c r="F641">
        <v>101.19</v>
      </c>
      <c r="G641" s="1">
        <v>38216</v>
      </c>
      <c r="H641">
        <v>117.12</v>
      </c>
    </row>
    <row r="642" spans="1:8" x14ac:dyDescent="0.25">
      <c r="A642" s="1">
        <v>38336</v>
      </c>
      <c r="B642">
        <v>109.03</v>
      </c>
      <c r="C642" s="1">
        <v>38217</v>
      </c>
      <c r="D642">
        <v>111.37</v>
      </c>
      <c r="E642" s="1">
        <v>38217</v>
      </c>
      <c r="F642">
        <v>101.11</v>
      </c>
      <c r="G642" s="1">
        <v>38217</v>
      </c>
      <c r="H642">
        <v>117.18</v>
      </c>
    </row>
    <row r="643" spans="1:8" x14ac:dyDescent="0.25">
      <c r="A643" s="1">
        <v>38337</v>
      </c>
      <c r="B643">
        <v>108.95</v>
      </c>
      <c r="C643" s="1">
        <v>38218</v>
      </c>
      <c r="D643">
        <v>111.17</v>
      </c>
      <c r="E643" s="1">
        <v>38218</v>
      </c>
      <c r="F643">
        <v>101.64</v>
      </c>
      <c r="G643" s="1">
        <v>38218</v>
      </c>
      <c r="H643">
        <v>117.37</v>
      </c>
    </row>
    <row r="644" spans="1:8" x14ac:dyDescent="0.25">
      <c r="A644" s="1">
        <v>38338</v>
      </c>
      <c r="B644">
        <v>108.72</v>
      </c>
      <c r="C644" s="1">
        <v>38219</v>
      </c>
      <c r="D644">
        <v>111.31</v>
      </c>
      <c r="E644" s="1">
        <v>38219</v>
      </c>
      <c r="F644">
        <v>101.52</v>
      </c>
      <c r="G644" s="1">
        <v>38219</v>
      </c>
      <c r="H644">
        <v>116.88</v>
      </c>
    </row>
    <row r="645" spans="1:8" x14ac:dyDescent="0.25">
      <c r="A645" s="1">
        <v>38341</v>
      </c>
      <c r="B645">
        <v>108.6</v>
      </c>
      <c r="C645" s="1">
        <v>38222</v>
      </c>
      <c r="D645">
        <v>110.99</v>
      </c>
      <c r="E645" s="1">
        <v>38222</v>
      </c>
      <c r="F645">
        <v>101.5</v>
      </c>
      <c r="G645" s="1">
        <v>38222</v>
      </c>
      <c r="H645">
        <v>117.1</v>
      </c>
    </row>
    <row r="646" spans="1:8" x14ac:dyDescent="0.25">
      <c r="A646" s="1">
        <v>38342</v>
      </c>
      <c r="B646">
        <v>108.6</v>
      </c>
      <c r="C646" s="1">
        <v>38223</v>
      </c>
      <c r="D646">
        <v>110.91</v>
      </c>
      <c r="E646" s="1">
        <v>38223</v>
      </c>
      <c r="F646">
        <v>101.02</v>
      </c>
      <c r="G646" s="1">
        <v>38223</v>
      </c>
      <c r="H646">
        <v>116.83</v>
      </c>
    </row>
    <row r="647" spans="1:8" x14ac:dyDescent="0.25">
      <c r="A647" s="1">
        <v>38343</v>
      </c>
      <c r="B647">
        <v>109.06</v>
      </c>
      <c r="C647" s="1">
        <v>38224</v>
      </c>
      <c r="D647">
        <v>110.93</v>
      </c>
      <c r="E647" s="1">
        <v>38224</v>
      </c>
      <c r="F647">
        <v>101.33</v>
      </c>
      <c r="G647" s="1">
        <v>38224</v>
      </c>
      <c r="H647">
        <v>116.76</v>
      </c>
    </row>
    <row r="648" spans="1:8" x14ac:dyDescent="0.25">
      <c r="A648" s="1">
        <v>38344</v>
      </c>
      <c r="B648">
        <v>108.79</v>
      </c>
      <c r="C648" s="1">
        <v>38225</v>
      </c>
      <c r="D648">
        <v>111.01</v>
      </c>
      <c r="E648" s="1">
        <v>38225</v>
      </c>
      <c r="F648">
        <v>101.26</v>
      </c>
      <c r="G648" s="1">
        <v>38225</v>
      </c>
      <c r="H648">
        <v>117.01</v>
      </c>
    </row>
    <row r="649" spans="1:8" x14ac:dyDescent="0.25">
      <c r="A649" s="1">
        <v>38350</v>
      </c>
      <c r="B649">
        <v>108.27</v>
      </c>
      <c r="C649" s="1">
        <v>38226</v>
      </c>
      <c r="D649">
        <v>111.22</v>
      </c>
      <c r="E649" s="1">
        <v>38226</v>
      </c>
      <c r="F649">
        <v>101.3</v>
      </c>
      <c r="G649" s="1">
        <v>38226</v>
      </c>
      <c r="H649">
        <v>116.56</v>
      </c>
    </row>
    <row r="650" spans="1:8" x14ac:dyDescent="0.25">
      <c r="A650" s="1">
        <v>38351</v>
      </c>
      <c r="B650">
        <v>108.72</v>
      </c>
      <c r="C650" s="1">
        <v>38230</v>
      </c>
      <c r="D650">
        <v>111.79</v>
      </c>
      <c r="E650" s="1">
        <v>38230</v>
      </c>
      <c r="F650">
        <v>100.98</v>
      </c>
      <c r="G650" s="1">
        <v>38230</v>
      </c>
      <c r="H650">
        <v>117.06</v>
      </c>
    </row>
    <row r="651" spans="1:8" x14ac:dyDescent="0.25">
      <c r="A651" s="1">
        <v>38352</v>
      </c>
      <c r="B651">
        <v>108.61</v>
      </c>
      <c r="C651" s="1">
        <v>38231</v>
      </c>
      <c r="D651">
        <v>111.26</v>
      </c>
      <c r="E651" s="1">
        <v>38231</v>
      </c>
      <c r="F651">
        <v>101.34</v>
      </c>
      <c r="G651" s="1">
        <v>38231</v>
      </c>
      <c r="H651">
        <v>117.34</v>
      </c>
    </row>
    <row r="652" spans="1:8" x14ac:dyDescent="0.25">
      <c r="A652" s="1">
        <v>38356</v>
      </c>
      <c r="B652">
        <v>108.33</v>
      </c>
      <c r="C652" s="1">
        <v>38232</v>
      </c>
      <c r="D652">
        <v>111.17</v>
      </c>
      <c r="E652" s="1">
        <v>38232</v>
      </c>
      <c r="F652">
        <v>101.49</v>
      </c>
      <c r="G652" s="1">
        <v>38232</v>
      </c>
      <c r="H652">
        <v>117.05</v>
      </c>
    </row>
    <row r="653" spans="1:8" x14ac:dyDescent="0.25">
      <c r="A653" s="1">
        <v>38357</v>
      </c>
      <c r="B653">
        <v>108.46</v>
      </c>
      <c r="C653" s="1">
        <v>38233</v>
      </c>
      <c r="D653">
        <v>110.81</v>
      </c>
      <c r="E653" s="1">
        <v>38233</v>
      </c>
      <c r="F653">
        <v>101.75</v>
      </c>
      <c r="G653" s="1">
        <v>38233</v>
      </c>
      <c r="H653">
        <v>116.36</v>
      </c>
    </row>
    <row r="654" spans="1:8" x14ac:dyDescent="0.25">
      <c r="A654" s="1">
        <v>38358</v>
      </c>
      <c r="B654">
        <v>108.43</v>
      </c>
      <c r="C654" s="1">
        <v>38237</v>
      </c>
      <c r="D654">
        <v>110.3</v>
      </c>
      <c r="E654" s="1">
        <v>38237</v>
      </c>
      <c r="F654">
        <v>101.64</v>
      </c>
      <c r="G654" s="1">
        <v>38237</v>
      </c>
      <c r="H654">
        <v>116.74</v>
      </c>
    </row>
    <row r="655" spans="1:8" x14ac:dyDescent="0.25">
      <c r="A655" s="1">
        <v>38359</v>
      </c>
      <c r="B655">
        <v>108.09</v>
      </c>
      <c r="C655" s="1">
        <v>38238</v>
      </c>
      <c r="D655">
        <v>110.75</v>
      </c>
      <c r="E655" s="1">
        <v>38238</v>
      </c>
      <c r="F655">
        <v>101.54</v>
      </c>
      <c r="G655" s="1">
        <v>38238</v>
      </c>
      <c r="H655">
        <v>117.28</v>
      </c>
    </row>
    <row r="656" spans="1:8" x14ac:dyDescent="0.25">
      <c r="A656" s="1">
        <v>38362</v>
      </c>
      <c r="B656">
        <v>107.96</v>
      </c>
      <c r="C656" s="1">
        <v>38239</v>
      </c>
      <c r="D656">
        <v>110.86</v>
      </c>
      <c r="E656" s="1">
        <v>38239</v>
      </c>
      <c r="F656">
        <v>101.41</v>
      </c>
      <c r="G656" s="1">
        <v>38239</v>
      </c>
      <c r="H656">
        <v>117.55</v>
      </c>
    </row>
    <row r="657" spans="1:8" x14ac:dyDescent="0.25">
      <c r="A657" s="1">
        <v>38363</v>
      </c>
      <c r="B657">
        <v>108.06</v>
      </c>
      <c r="C657" s="1">
        <v>38240</v>
      </c>
      <c r="D657">
        <v>111.27</v>
      </c>
      <c r="E657" s="1">
        <v>38240</v>
      </c>
      <c r="F657">
        <v>101.62</v>
      </c>
      <c r="G657" s="1">
        <v>38240</v>
      </c>
      <c r="H657">
        <v>117.19</v>
      </c>
    </row>
    <row r="658" spans="1:8" x14ac:dyDescent="0.25">
      <c r="A658" s="1">
        <v>38364</v>
      </c>
      <c r="B658">
        <v>107.91</v>
      </c>
      <c r="C658" s="1">
        <v>38243</v>
      </c>
      <c r="D658">
        <v>110.95</v>
      </c>
      <c r="E658" s="1">
        <v>38243</v>
      </c>
      <c r="F658">
        <v>102.11</v>
      </c>
      <c r="G658" s="1">
        <v>38243</v>
      </c>
      <c r="H658">
        <v>117.09</v>
      </c>
    </row>
    <row r="659" spans="1:8" x14ac:dyDescent="0.25">
      <c r="A659" s="1">
        <v>38365</v>
      </c>
      <c r="B659">
        <v>108.22</v>
      </c>
      <c r="C659" s="1">
        <v>38244</v>
      </c>
      <c r="D659">
        <v>111.26</v>
      </c>
      <c r="E659" s="1">
        <v>38244</v>
      </c>
      <c r="F659">
        <v>101.72</v>
      </c>
      <c r="G659" s="1">
        <v>38244</v>
      </c>
      <c r="H659">
        <v>117.4</v>
      </c>
    </row>
    <row r="660" spans="1:8" x14ac:dyDescent="0.25">
      <c r="A660" s="1">
        <v>38366</v>
      </c>
      <c r="B660">
        <v>107.98</v>
      </c>
      <c r="C660" s="1">
        <v>38245</v>
      </c>
      <c r="D660">
        <v>111.11</v>
      </c>
      <c r="E660" s="1">
        <v>38245</v>
      </c>
      <c r="F660">
        <v>101.93</v>
      </c>
      <c r="G660" s="1">
        <v>38245</v>
      </c>
      <c r="H660">
        <v>117.36</v>
      </c>
    </row>
    <row r="661" spans="1:8" x14ac:dyDescent="0.25">
      <c r="A661" s="1">
        <v>38370</v>
      </c>
      <c r="B661">
        <v>107.47</v>
      </c>
      <c r="C661" s="1">
        <v>38246</v>
      </c>
      <c r="D661">
        <v>111.31</v>
      </c>
      <c r="E661" s="1">
        <v>38246</v>
      </c>
      <c r="F661">
        <v>101.66</v>
      </c>
      <c r="G661" s="1">
        <v>38246</v>
      </c>
      <c r="H661">
        <v>118</v>
      </c>
    </row>
    <row r="662" spans="1:8" x14ac:dyDescent="0.25">
      <c r="A662" s="1">
        <v>38371</v>
      </c>
      <c r="B662">
        <v>107.44</v>
      </c>
      <c r="C662" s="1">
        <v>38247</v>
      </c>
      <c r="D662">
        <v>111.32</v>
      </c>
      <c r="E662" s="1">
        <v>38247</v>
      </c>
      <c r="F662">
        <v>101.88</v>
      </c>
      <c r="G662" s="1">
        <v>38247</v>
      </c>
      <c r="H662">
        <v>117.76</v>
      </c>
    </row>
    <row r="663" spans="1:8" x14ac:dyDescent="0.25">
      <c r="A663" s="1">
        <v>38372</v>
      </c>
      <c r="B663">
        <v>107.61</v>
      </c>
      <c r="C663" s="1">
        <v>38250</v>
      </c>
      <c r="D663">
        <v>111.25</v>
      </c>
      <c r="E663" s="1">
        <v>38250</v>
      </c>
      <c r="F663">
        <v>101.69</v>
      </c>
      <c r="G663" s="1">
        <v>38250</v>
      </c>
      <c r="H663">
        <v>118.01</v>
      </c>
    </row>
    <row r="664" spans="1:8" x14ac:dyDescent="0.25">
      <c r="A664" s="1">
        <v>38373</v>
      </c>
      <c r="B664">
        <v>107.83</v>
      </c>
      <c r="C664" s="1">
        <v>38251</v>
      </c>
      <c r="D664">
        <v>111.07</v>
      </c>
      <c r="E664" s="1">
        <v>38251</v>
      </c>
      <c r="F664">
        <v>101.93</v>
      </c>
      <c r="G664" s="1">
        <v>38251</v>
      </c>
      <c r="H664">
        <v>117.5</v>
      </c>
    </row>
    <row r="665" spans="1:8" x14ac:dyDescent="0.25">
      <c r="A665" s="1">
        <v>38376</v>
      </c>
      <c r="B665">
        <v>107.59</v>
      </c>
      <c r="C665" s="1">
        <v>38252</v>
      </c>
      <c r="D665">
        <v>111.45</v>
      </c>
      <c r="E665" s="1">
        <v>38252</v>
      </c>
      <c r="F665">
        <v>102.03</v>
      </c>
      <c r="G665" s="1">
        <v>38252</v>
      </c>
      <c r="H665">
        <v>117.05</v>
      </c>
    </row>
    <row r="666" spans="1:8" x14ac:dyDescent="0.25">
      <c r="A666" s="1">
        <v>38377</v>
      </c>
      <c r="B666">
        <v>107.67</v>
      </c>
      <c r="C666" s="1">
        <v>38253</v>
      </c>
      <c r="D666">
        <v>111.35</v>
      </c>
      <c r="E666" s="1">
        <v>38253</v>
      </c>
      <c r="F666">
        <v>102.46</v>
      </c>
      <c r="G666" s="1">
        <v>38253</v>
      </c>
      <c r="H666">
        <v>116.81</v>
      </c>
    </row>
    <row r="667" spans="1:8" x14ac:dyDescent="0.25">
      <c r="A667" s="1">
        <v>38378</v>
      </c>
      <c r="B667">
        <v>107.45</v>
      </c>
      <c r="C667" s="1">
        <v>38254</v>
      </c>
      <c r="D667">
        <v>111.18</v>
      </c>
      <c r="E667" s="1">
        <v>38254</v>
      </c>
      <c r="F667">
        <v>102.24</v>
      </c>
      <c r="G667" s="1">
        <v>38254</v>
      </c>
      <c r="H667">
        <v>116.34</v>
      </c>
    </row>
    <row r="668" spans="1:8" x14ac:dyDescent="0.25">
      <c r="A668" s="1">
        <v>38379</v>
      </c>
      <c r="B668">
        <v>107.44</v>
      </c>
      <c r="C668" s="1">
        <v>38257</v>
      </c>
      <c r="D668">
        <v>111.53</v>
      </c>
      <c r="E668" s="1">
        <v>38257</v>
      </c>
      <c r="F668">
        <v>102.25</v>
      </c>
      <c r="G668" s="1">
        <v>38257</v>
      </c>
      <c r="H668">
        <v>116.75</v>
      </c>
    </row>
    <row r="669" spans="1:8" x14ac:dyDescent="0.25">
      <c r="A669" s="1">
        <v>38380</v>
      </c>
      <c r="B669">
        <v>107.45</v>
      </c>
      <c r="C669" s="1">
        <v>38258</v>
      </c>
      <c r="D669">
        <v>111.03</v>
      </c>
      <c r="E669" s="1">
        <v>38258</v>
      </c>
      <c r="F669">
        <v>102.14</v>
      </c>
      <c r="G669" s="1">
        <v>38258</v>
      </c>
      <c r="H669">
        <v>117.14</v>
      </c>
    </row>
    <row r="670" spans="1:8" x14ac:dyDescent="0.25">
      <c r="A670" s="1">
        <v>38383</v>
      </c>
      <c r="B670">
        <v>107.36</v>
      </c>
      <c r="C670" s="1">
        <v>38259</v>
      </c>
      <c r="D670">
        <v>111.22</v>
      </c>
      <c r="E670" s="1">
        <v>38259</v>
      </c>
      <c r="F670">
        <v>102.3</v>
      </c>
      <c r="G670" s="1">
        <v>38259</v>
      </c>
      <c r="H670">
        <v>116.97</v>
      </c>
    </row>
    <row r="671" spans="1:8" x14ac:dyDescent="0.25">
      <c r="A671" s="1">
        <v>38384</v>
      </c>
      <c r="B671">
        <v>107.27</v>
      </c>
      <c r="C671" s="1">
        <v>38260</v>
      </c>
      <c r="D671">
        <v>111.52</v>
      </c>
      <c r="E671" s="1">
        <v>38260</v>
      </c>
      <c r="F671">
        <v>102.66</v>
      </c>
      <c r="G671" s="1">
        <v>38260</v>
      </c>
      <c r="H671">
        <v>116.94</v>
      </c>
    </row>
    <row r="672" spans="1:8" x14ac:dyDescent="0.25">
      <c r="A672" s="1">
        <v>38385</v>
      </c>
      <c r="B672">
        <v>107.11</v>
      </c>
      <c r="C672" s="1">
        <v>38261</v>
      </c>
      <c r="D672">
        <v>112.08</v>
      </c>
      <c r="E672" s="1">
        <v>38261</v>
      </c>
      <c r="F672">
        <v>102.75</v>
      </c>
      <c r="G672" s="1">
        <v>38261</v>
      </c>
      <c r="H672">
        <v>116.84</v>
      </c>
    </row>
    <row r="673" spans="1:8" x14ac:dyDescent="0.25">
      <c r="A673" s="1">
        <v>38386</v>
      </c>
      <c r="B673">
        <v>106.84</v>
      </c>
      <c r="C673" s="1">
        <v>38264</v>
      </c>
      <c r="D673">
        <v>111.27</v>
      </c>
      <c r="E673" s="1">
        <v>38264</v>
      </c>
      <c r="F673">
        <v>102.48</v>
      </c>
      <c r="G673" s="1">
        <v>38264</v>
      </c>
      <c r="H673">
        <v>116.98</v>
      </c>
    </row>
    <row r="674" spans="1:8" x14ac:dyDescent="0.25">
      <c r="A674" s="1">
        <v>38387</v>
      </c>
      <c r="B674">
        <v>106.84</v>
      </c>
      <c r="C674" s="1">
        <v>38265</v>
      </c>
      <c r="D674">
        <v>111.65</v>
      </c>
      <c r="E674" s="1">
        <v>38265</v>
      </c>
      <c r="F674">
        <v>102.68</v>
      </c>
      <c r="G674" s="1">
        <v>38265</v>
      </c>
      <c r="H674">
        <v>116.8</v>
      </c>
    </row>
    <row r="675" spans="1:8" x14ac:dyDescent="0.25">
      <c r="A675" s="1">
        <v>38390</v>
      </c>
      <c r="B675">
        <v>106.52</v>
      </c>
      <c r="C675" s="1">
        <v>38266</v>
      </c>
      <c r="D675">
        <v>111.76</v>
      </c>
      <c r="E675" s="1">
        <v>38266</v>
      </c>
      <c r="F675">
        <v>102.89</v>
      </c>
      <c r="G675" s="1">
        <v>38266</v>
      </c>
      <c r="H675">
        <v>116.72</v>
      </c>
    </row>
    <row r="676" spans="1:8" x14ac:dyDescent="0.25">
      <c r="A676" s="1">
        <v>38391</v>
      </c>
      <c r="B676">
        <v>106.18</v>
      </c>
      <c r="C676" s="1">
        <v>38267</v>
      </c>
      <c r="D676">
        <v>112.03</v>
      </c>
      <c r="E676" s="1">
        <v>38267</v>
      </c>
      <c r="F676">
        <v>102.96</v>
      </c>
      <c r="G676" s="1">
        <v>38267</v>
      </c>
      <c r="H676">
        <v>116.96</v>
      </c>
    </row>
    <row r="677" spans="1:8" x14ac:dyDescent="0.25">
      <c r="A677" s="1">
        <v>38392</v>
      </c>
      <c r="B677">
        <v>106.36</v>
      </c>
      <c r="C677" s="1">
        <v>38268</v>
      </c>
      <c r="D677">
        <v>112.22</v>
      </c>
      <c r="E677" s="1">
        <v>38268</v>
      </c>
      <c r="F677">
        <v>102.83</v>
      </c>
      <c r="G677" s="1">
        <v>38268</v>
      </c>
      <c r="H677">
        <v>116.92</v>
      </c>
    </row>
    <row r="678" spans="1:8" x14ac:dyDescent="0.25">
      <c r="A678" s="1">
        <v>38393</v>
      </c>
      <c r="B678">
        <v>106.82</v>
      </c>
      <c r="C678" s="1">
        <v>38272</v>
      </c>
      <c r="D678">
        <v>112.36</v>
      </c>
      <c r="E678" s="1">
        <v>38272</v>
      </c>
      <c r="F678">
        <v>102.84</v>
      </c>
      <c r="G678" s="1">
        <v>38272</v>
      </c>
      <c r="H678">
        <v>117.47</v>
      </c>
    </row>
    <row r="679" spans="1:8" x14ac:dyDescent="0.25">
      <c r="A679" s="1">
        <v>38394</v>
      </c>
      <c r="B679">
        <v>106.78</v>
      </c>
      <c r="C679" s="1">
        <v>38273</v>
      </c>
      <c r="D679">
        <v>112.31</v>
      </c>
      <c r="E679" s="1">
        <v>38273</v>
      </c>
      <c r="F679">
        <v>102.95</v>
      </c>
      <c r="G679" s="1">
        <v>38273</v>
      </c>
      <c r="H679">
        <v>118.04</v>
      </c>
    </row>
    <row r="680" spans="1:8" x14ac:dyDescent="0.25">
      <c r="A680" s="1">
        <v>38397</v>
      </c>
      <c r="B680">
        <v>106.52</v>
      </c>
      <c r="C680" s="1">
        <v>38274</v>
      </c>
      <c r="D680">
        <v>112.11</v>
      </c>
      <c r="E680" s="1">
        <v>38274</v>
      </c>
      <c r="F680">
        <v>102.95</v>
      </c>
      <c r="G680" s="1">
        <v>38274</v>
      </c>
      <c r="H680">
        <v>118.11</v>
      </c>
    </row>
    <row r="681" spans="1:8" x14ac:dyDescent="0.25">
      <c r="A681" s="1">
        <v>38398</v>
      </c>
      <c r="B681">
        <v>106.38</v>
      </c>
      <c r="C681" s="1">
        <v>38275</v>
      </c>
      <c r="D681">
        <v>112.36</v>
      </c>
      <c r="E681" s="1">
        <v>38275</v>
      </c>
      <c r="F681">
        <v>102.75</v>
      </c>
      <c r="G681" s="1">
        <v>38275</v>
      </c>
      <c r="H681">
        <v>117.54</v>
      </c>
    </row>
    <row r="682" spans="1:8" x14ac:dyDescent="0.25">
      <c r="A682" s="1">
        <v>38399</v>
      </c>
      <c r="B682">
        <v>106.41</v>
      </c>
      <c r="C682" s="1">
        <v>38278</v>
      </c>
      <c r="D682">
        <v>112.43</v>
      </c>
      <c r="E682" s="1">
        <v>38278</v>
      </c>
      <c r="F682">
        <v>102.38</v>
      </c>
      <c r="G682" s="1">
        <v>38278</v>
      </c>
      <c r="H682">
        <v>117.69</v>
      </c>
    </row>
    <row r="683" spans="1:8" x14ac:dyDescent="0.25">
      <c r="A683" s="1">
        <v>38400</v>
      </c>
      <c r="B683">
        <v>106.8</v>
      </c>
      <c r="C683" s="1">
        <v>38279</v>
      </c>
      <c r="D683">
        <v>112.42</v>
      </c>
      <c r="E683" s="1">
        <v>38279</v>
      </c>
      <c r="F683">
        <v>102.58</v>
      </c>
      <c r="G683" s="1">
        <v>38279</v>
      </c>
      <c r="H683">
        <v>117.43</v>
      </c>
    </row>
    <row r="684" spans="1:8" x14ac:dyDescent="0.25">
      <c r="A684" s="1">
        <v>38401</v>
      </c>
      <c r="B684">
        <v>106.52</v>
      </c>
      <c r="C684" s="1">
        <v>38280</v>
      </c>
      <c r="D684">
        <v>115.53</v>
      </c>
      <c r="E684" s="1">
        <v>38280</v>
      </c>
      <c r="F684">
        <v>102.87</v>
      </c>
      <c r="G684" s="1">
        <v>38280</v>
      </c>
      <c r="H684">
        <v>117.87</v>
      </c>
    </row>
    <row r="685" spans="1:8" x14ac:dyDescent="0.25">
      <c r="A685" s="1">
        <v>38405</v>
      </c>
      <c r="B685">
        <v>106.63</v>
      </c>
      <c r="C685" s="1">
        <v>38281</v>
      </c>
      <c r="D685">
        <v>112.54</v>
      </c>
      <c r="E685" s="1">
        <v>38281</v>
      </c>
      <c r="F685">
        <v>102.36</v>
      </c>
      <c r="G685" s="1">
        <v>38281</v>
      </c>
      <c r="H685">
        <v>117.75</v>
      </c>
    </row>
    <row r="686" spans="1:8" x14ac:dyDescent="0.25">
      <c r="A686" s="1">
        <v>38406</v>
      </c>
      <c r="B686">
        <v>106.82</v>
      </c>
      <c r="C686" s="1">
        <v>38282</v>
      </c>
      <c r="D686">
        <v>111.98</v>
      </c>
      <c r="E686" s="1">
        <v>38282</v>
      </c>
      <c r="F686">
        <v>102.65</v>
      </c>
      <c r="G686" s="1">
        <v>38282</v>
      </c>
      <c r="H686">
        <v>117.68</v>
      </c>
    </row>
    <row r="687" spans="1:8" x14ac:dyDescent="0.25">
      <c r="A687" s="1">
        <v>38407</v>
      </c>
      <c r="B687">
        <v>106.65</v>
      </c>
      <c r="C687" s="1">
        <v>38285</v>
      </c>
      <c r="D687">
        <v>112.7</v>
      </c>
      <c r="E687" s="1">
        <v>38285</v>
      </c>
      <c r="F687">
        <v>102.65</v>
      </c>
      <c r="G687" s="1">
        <v>38285</v>
      </c>
      <c r="H687">
        <v>117.81</v>
      </c>
    </row>
    <row r="688" spans="1:8" x14ac:dyDescent="0.25">
      <c r="A688" s="1">
        <v>38408</v>
      </c>
      <c r="B688">
        <v>106.55</v>
      </c>
      <c r="C688" s="1">
        <v>38286</v>
      </c>
      <c r="D688">
        <v>112.73</v>
      </c>
      <c r="E688" s="1">
        <v>38286</v>
      </c>
      <c r="F688">
        <v>102.74</v>
      </c>
      <c r="G688" s="1">
        <v>38286</v>
      </c>
      <c r="H688">
        <v>117.86</v>
      </c>
    </row>
    <row r="689" spans="1:8" x14ac:dyDescent="0.25">
      <c r="A689" s="1">
        <v>38411</v>
      </c>
      <c r="B689">
        <v>106</v>
      </c>
      <c r="C689" s="1">
        <v>38287</v>
      </c>
      <c r="D689">
        <v>111.37</v>
      </c>
      <c r="E689" s="1">
        <v>38287</v>
      </c>
      <c r="F689">
        <v>103.2</v>
      </c>
      <c r="G689" s="1">
        <v>38287</v>
      </c>
      <c r="H689">
        <v>117.72</v>
      </c>
    </row>
    <row r="690" spans="1:8" x14ac:dyDescent="0.25">
      <c r="A690" s="1">
        <v>38412</v>
      </c>
      <c r="B690">
        <v>106.31</v>
      </c>
      <c r="C690" s="1">
        <v>38288</v>
      </c>
      <c r="D690">
        <v>112.62</v>
      </c>
      <c r="E690" s="1">
        <v>38288</v>
      </c>
      <c r="F690">
        <v>102.33</v>
      </c>
      <c r="G690" s="1">
        <v>38288</v>
      </c>
      <c r="H690">
        <v>117.51</v>
      </c>
    </row>
    <row r="691" spans="1:8" x14ac:dyDescent="0.25">
      <c r="A691" s="1">
        <v>38413</v>
      </c>
      <c r="B691">
        <v>106.75</v>
      </c>
      <c r="C691" s="1">
        <v>38289</v>
      </c>
      <c r="D691">
        <v>112.38</v>
      </c>
      <c r="E691" s="1">
        <v>38289</v>
      </c>
      <c r="F691">
        <v>102.92</v>
      </c>
      <c r="G691" s="1">
        <v>38289</v>
      </c>
      <c r="H691">
        <v>117.54</v>
      </c>
    </row>
    <row r="692" spans="1:8" x14ac:dyDescent="0.25">
      <c r="A692" s="1">
        <v>38414</v>
      </c>
      <c r="B692">
        <v>106.61</v>
      </c>
      <c r="C692" s="1">
        <v>38292</v>
      </c>
      <c r="D692">
        <v>112.71</v>
      </c>
      <c r="E692" s="1">
        <v>38292</v>
      </c>
      <c r="F692">
        <v>102.76</v>
      </c>
      <c r="G692" s="1">
        <v>38292</v>
      </c>
      <c r="H692">
        <v>117.76</v>
      </c>
    </row>
    <row r="693" spans="1:8" x14ac:dyDescent="0.25">
      <c r="A693" s="1">
        <v>38415</v>
      </c>
      <c r="B693">
        <v>106.59</v>
      </c>
      <c r="C693" s="1">
        <v>38293</v>
      </c>
      <c r="D693">
        <v>112.24</v>
      </c>
      <c r="E693" s="1">
        <v>38293</v>
      </c>
      <c r="F693">
        <v>102.49</v>
      </c>
      <c r="G693" s="1">
        <v>38293</v>
      </c>
      <c r="H693">
        <v>117.68</v>
      </c>
    </row>
    <row r="694" spans="1:8" x14ac:dyDescent="0.25">
      <c r="A694" s="1">
        <v>38418</v>
      </c>
      <c r="B694">
        <v>106.64</v>
      </c>
      <c r="C694" s="1">
        <v>38294</v>
      </c>
      <c r="D694">
        <v>112.86</v>
      </c>
      <c r="E694" s="1">
        <v>38294</v>
      </c>
      <c r="F694">
        <v>102.39</v>
      </c>
      <c r="G694" s="1">
        <v>38294</v>
      </c>
      <c r="H694">
        <v>117.76</v>
      </c>
    </row>
    <row r="695" spans="1:8" x14ac:dyDescent="0.25">
      <c r="A695" s="1">
        <v>38419</v>
      </c>
      <c r="B695">
        <v>106.32</v>
      </c>
      <c r="C695" s="1">
        <v>38295</v>
      </c>
      <c r="D695">
        <v>112.97</v>
      </c>
      <c r="E695" s="1">
        <v>38295</v>
      </c>
      <c r="F695">
        <v>102.5</v>
      </c>
      <c r="G695" s="1">
        <v>38295</v>
      </c>
      <c r="H695">
        <v>117.53</v>
      </c>
    </row>
    <row r="696" spans="1:8" x14ac:dyDescent="0.25">
      <c r="A696" s="1">
        <v>38420</v>
      </c>
      <c r="B696">
        <v>106.37</v>
      </c>
      <c r="C696" s="1">
        <v>38296</v>
      </c>
      <c r="D696">
        <v>112.59</v>
      </c>
      <c r="E696" s="1">
        <v>38296</v>
      </c>
      <c r="F696">
        <v>102.59</v>
      </c>
      <c r="G696" s="1">
        <v>38296</v>
      </c>
      <c r="H696">
        <v>117.47</v>
      </c>
    </row>
    <row r="697" spans="1:8" x14ac:dyDescent="0.25">
      <c r="A697" s="1">
        <v>38421</v>
      </c>
      <c r="B697">
        <v>106.43</v>
      </c>
      <c r="C697" s="1">
        <v>38299</v>
      </c>
      <c r="D697">
        <v>112.52</v>
      </c>
      <c r="E697" s="1">
        <v>38299</v>
      </c>
      <c r="F697">
        <v>101.97</v>
      </c>
      <c r="G697" s="1">
        <v>38299</v>
      </c>
      <c r="H697">
        <v>116.96</v>
      </c>
    </row>
    <row r="698" spans="1:8" x14ac:dyDescent="0.25">
      <c r="A698" s="1">
        <v>38422</v>
      </c>
      <c r="B698">
        <v>106.17</v>
      </c>
      <c r="C698" s="1">
        <v>38300</v>
      </c>
      <c r="D698">
        <v>112.92</v>
      </c>
      <c r="E698" s="1">
        <v>38300</v>
      </c>
      <c r="F698">
        <v>102.4</v>
      </c>
      <c r="G698" s="1">
        <v>38300</v>
      </c>
      <c r="H698">
        <v>117.18</v>
      </c>
    </row>
    <row r="699" spans="1:8" x14ac:dyDescent="0.25">
      <c r="A699" s="1">
        <v>38425</v>
      </c>
      <c r="B699">
        <v>106.15</v>
      </c>
      <c r="C699" s="1">
        <v>38301</v>
      </c>
      <c r="D699">
        <v>113.09</v>
      </c>
      <c r="E699" s="1">
        <v>38301</v>
      </c>
      <c r="F699">
        <v>102.47</v>
      </c>
      <c r="G699" s="1">
        <v>38301</v>
      </c>
      <c r="H699">
        <v>117.26</v>
      </c>
    </row>
    <row r="700" spans="1:8" x14ac:dyDescent="0.25">
      <c r="A700" s="1">
        <v>38426</v>
      </c>
      <c r="B700">
        <v>106.23</v>
      </c>
      <c r="C700" s="1">
        <v>38303</v>
      </c>
      <c r="D700">
        <v>113.32</v>
      </c>
      <c r="E700" s="1">
        <v>38303</v>
      </c>
      <c r="F700">
        <v>102.85</v>
      </c>
      <c r="G700" s="1">
        <v>38303</v>
      </c>
      <c r="H700">
        <v>117.18</v>
      </c>
    </row>
    <row r="701" spans="1:8" x14ac:dyDescent="0.25">
      <c r="A701" s="1">
        <v>38427</v>
      </c>
      <c r="B701">
        <v>106.33</v>
      </c>
      <c r="C701" s="1">
        <v>38306</v>
      </c>
      <c r="D701">
        <v>112.75</v>
      </c>
      <c r="E701" s="1">
        <v>38306</v>
      </c>
      <c r="F701">
        <v>102.45</v>
      </c>
      <c r="G701" s="1">
        <v>38306</v>
      </c>
      <c r="H701">
        <v>116.88</v>
      </c>
    </row>
    <row r="702" spans="1:8" x14ac:dyDescent="0.25">
      <c r="A702" s="1">
        <v>38428</v>
      </c>
      <c r="B702">
        <v>106.53</v>
      </c>
      <c r="C702" s="1">
        <v>38307</v>
      </c>
      <c r="D702">
        <v>112.33</v>
      </c>
      <c r="E702" s="1">
        <v>38307</v>
      </c>
      <c r="F702">
        <v>102.57</v>
      </c>
      <c r="G702" s="1">
        <v>38307</v>
      </c>
      <c r="H702">
        <v>116.67</v>
      </c>
    </row>
    <row r="703" spans="1:8" x14ac:dyDescent="0.25">
      <c r="A703" s="1">
        <v>38429</v>
      </c>
      <c r="B703">
        <v>106.54</v>
      </c>
      <c r="C703" s="1">
        <v>38308</v>
      </c>
      <c r="D703">
        <v>112.6</v>
      </c>
      <c r="E703" s="1">
        <v>38308</v>
      </c>
      <c r="F703">
        <v>102.3</v>
      </c>
      <c r="G703" s="1">
        <v>38308</v>
      </c>
      <c r="H703">
        <v>117.04</v>
      </c>
    </row>
    <row r="704" spans="1:8" x14ac:dyDescent="0.25">
      <c r="A704" s="1">
        <v>38432</v>
      </c>
      <c r="B704">
        <v>106.43</v>
      </c>
      <c r="C704" s="1">
        <v>38309</v>
      </c>
      <c r="D704">
        <v>112.77</v>
      </c>
      <c r="E704" s="1">
        <v>38309</v>
      </c>
      <c r="F704">
        <v>102.13</v>
      </c>
      <c r="G704" s="1">
        <v>38309</v>
      </c>
      <c r="H704">
        <v>116.78</v>
      </c>
    </row>
    <row r="705" spans="1:8" x14ac:dyDescent="0.25">
      <c r="A705" s="1">
        <v>38433</v>
      </c>
      <c r="B705">
        <v>106.2</v>
      </c>
      <c r="C705" s="1">
        <v>38310</v>
      </c>
      <c r="D705">
        <v>112.37</v>
      </c>
      <c r="E705" s="1">
        <v>38310</v>
      </c>
      <c r="F705">
        <v>102.48</v>
      </c>
      <c r="G705" s="1">
        <v>38310</v>
      </c>
      <c r="H705">
        <v>116.15</v>
      </c>
    </row>
    <row r="706" spans="1:8" x14ac:dyDescent="0.25">
      <c r="A706" s="1">
        <v>38434</v>
      </c>
      <c r="B706">
        <v>106.01</v>
      </c>
      <c r="C706" s="1">
        <v>38313</v>
      </c>
      <c r="D706">
        <v>112.94</v>
      </c>
      <c r="E706" s="1">
        <v>38313</v>
      </c>
      <c r="F706">
        <v>102.18</v>
      </c>
      <c r="G706" s="1">
        <v>38313</v>
      </c>
      <c r="H706">
        <v>116.12</v>
      </c>
    </row>
    <row r="707" spans="1:8" x14ac:dyDescent="0.25">
      <c r="A707" s="1">
        <v>38435</v>
      </c>
      <c r="B707">
        <v>106</v>
      </c>
      <c r="C707" s="1">
        <v>38314</v>
      </c>
      <c r="D707">
        <v>112.99</v>
      </c>
      <c r="E707" s="1">
        <v>38314</v>
      </c>
      <c r="F707">
        <v>101.98</v>
      </c>
      <c r="G707" s="1">
        <v>38314</v>
      </c>
      <c r="H707">
        <v>116.34</v>
      </c>
    </row>
    <row r="708" spans="1:8" x14ac:dyDescent="0.25">
      <c r="A708" s="1">
        <v>38440</v>
      </c>
      <c r="B708">
        <v>105.92</v>
      </c>
      <c r="C708" s="1">
        <v>38315</v>
      </c>
      <c r="D708">
        <v>113.27</v>
      </c>
      <c r="E708" s="1">
        <v>38315</v>
      </c>
      <c r="F708">
        <v>102.34</v>
      </c>
      <c r="G708" s="1">
        <v>38315</v>
      </c>
      <c r="H708">
        <v>115.4</v>
      </c>
    </row>
    <row r="709" spans="1:8" x14ac:dyDescent="0.25">
      <c r="A709" s="1">
        <v>38441</v>
      </c>
      <c r="B709">
        <v>106.22</v>
      </c>
      <c r="C709" s="1">
        <v>38317</v>
      </c>
      <c r="D709">
        <v>112.95</v>
      </c>
      <c r="E709" s="1">
        <v>38317</v>
      </c>
      <c r="F709">
        <v>102.92</v>
      </c>
      <c r="G709" s="1">
        <v>38317</v>
      </c>
      <c r="H709">
        <v>115.91</v>
      </c>
    </row>
    <row r="710" spans="1:8" x14ac:dyDescent="0.25">
      <c r="A710" s="1">
        <v>38442</v>
      </c>
      <c r="B710">
        <v>106.47</v>
      </c>
      <c r="C710" s="1">
        <v>38320</v>
      </c>
      <c r="D710">
        <v>112.84</v>
      </c>
      <c r="E710" s="1">
        <v>38320</v>
      </c>
      <c r="F710">
        <v>103.01</v>
      </c>
      <c r="G710" s="1">
        <v>38320</v>
      </c>
      <c r="H710">
        <v>115.95</v>
      </c>
    </row>
    <row r="711" spans="1:8" x14ac:dyDescent="0.25">
      <c r="A711" s="1">
        <v>38443</v>
      </c>
      <c r="B711">
        <v>106.65</v>
      </c>
      <c r="C711" s="1">
        <v>38321</v>
      </c>
      <c r="D711">
        <v>113.12</v>
      </c>
      <c r="E711" s="1">
        <v>38321</v>
      </c>
      <c r="F711">
        <v>103.19</v>
      </c>
      <c r="G711" s="1">
        <v>38321</v>
      </c>
      <c r="H711">
        <v>116.21</v>
      </c>
    </row>
    <row r="712" spans="1:8" x14ac:dyDescent="0.25">
      <c r="A712" s="1">
        <v>38446</v>
      </c>
      <c r="B712">
        <v>106.74</v>
      </c>
      <c r="C712" s="1">
        <v>38322</v>
      </c>
      <c r="D712">
        <v>112.96</v>
      </c>
      <c r="E712" s="1">
        <v>38322</v>
      </c>
      <c r="F712">
        <v>103.16</v>
      </c>
      <c r="G712" s="1">
        <v>38322</v>
      </c>
      <c r="H712">
        <v>116.3</v>
      </c>
    </row>
    <row r="713" spans="1:8" x14ac:dyDescent="0.25">
      <c r="A713" s="1">
        <v>38447</v>
      </c>
      <c r="B713">
        <v>106.73</v>
      </c>
      <c r="C713" s="1">
        <v>38323</v>
      </c>
      <c r="D713">
        <v>112.44</v>
      </c>
      <c r="E713" s="1">
        <v>38323</v>
      </c>
      <c r="F713">
        <v>102.67</v>
      </c>
      <c r="G713" s="1">
        <v>38323</v>
      </c>
      <c r="H713">
        <v>116.28</v>
      </c>
    </row>
    <row r="714" spans="1:8" x14ac:dyDescent="0.25">
      <c r="A714" s="1">
        <v>38448</v>
      </c>
      <c r="B714">
        <v>106.69</v>
      </c>
      <c r="C714" s="1">
        <v>38324</v>
      </c>
      <c r="D714">
        <v>113.83</v>
      </c>
      <c r="E714" s="1">
        <v>38324</v>
      </c>
      <c r="F714">
        <v>102.83</v>
      </c>
      <c r="G714" s="1">
        <v>38324</v>
      </c>
      <c r="H714">
        <v>117.02</v>
      </c>
    </row>
    <row r="715" spans="1:8" x14ac:dyDescent="0.25">
      <c r="A715" s="1">
        <v>38449</v>
      </c>
      <c r="B715">
        <v>106.93</v>
      </c>
      <c r="C715" s="1">
        <v>38327</v>
      </c>
      <c r="D715">
        <v>113.48</v>
      </c>
      <c r="E715" s="1">
        <v>38327</v>
      </c>
      <c r="F715">
        <v>102.99</v>
      </c>
      <c r="G715" s="1">
        <v>38327</v>
      </c>
      <c r="H715">
        <v>116.65</v>
      </c>
    </row>
    <row r="716" spans="1:8" x14ac:dyDescent="0.25">
      <c r="A716" s="1">
        <v>38450</v>
      </c>
      <c r="B716">
        <v>106.9</v>
      </c>
      <c r="C716" s="1">
        <v>38328</v>
      </c>
      <c r="D716">
        <v>113.04</v>
      </c>
      <c r="E716" s="1">
        <v>38328</v>
      </c>
      <c r="F716">
        <v>102.98</v>
      </c>
      <c r="G716" s="1">
        <v>38328</v>
      </c>
      <c r="H716">
        <v>116.99</v>
      </c>
    </row>
    <row r="717" spans="1:8" x14ac:dyDescent="0.25">
      <c r="A717" s="1">
        <v>38453</v>
      </c>
      <c r="B717">
        <v>106.77</v>
      </c>
      <c r="C717" s="1">
        <v>38329</v>
      </c>
      <c r="D717">
        <v>113.26</v>
      </c>
      <c r="E717" s="1">
        <v>38329</v>
      </c>
      <c r="F717">
        <v>103.65</v>
      </c>
      <c r="G717" s="1">
        <v>38329</v>
      </c>
      <c r="H717">
        <v>116.55</v>
      </c>
    </row>
    <row r="718" spans="1:8" x14ac:dyDescent="0.25">
      <c r="A718" s="1">
        <v>38454</v>
      </c>
      <c r="B718">
        <v>106.94</v>
      </c>
      <c r="C718" s="1">
        <v>38330</v>
      </c>
      <c r="D718">
        <v>113.04</v>
      </c>
      <c r="E718" s="1">
        <v>38330</v>
      </c>
      <c r="F718">
        <v>103.09</v>
      </c>
      <c r="G718" s="1">
        <v>38330</v>
      </c>
      <c r="H718">
        <v>117.04</v>
      </c>
    </row>
    <row r="719" spans="1:8" x14ac:dyDescent="0.25">
      <c r="A719" s="1">
        <v>38455</v>
      </c>
      <c r="B719">
        <v>107.03</v>
      </c>
      <c r="C719" s="1">
        <v>38331</v>
      </c>
      <c r="D719">
        <v>112.75</v>
      </c>
      <c r="E719" s="1">
        <v>38331</v>
      </c>
      <c r="F719">
        <v>103.15</v>
      </c>
      <c r="G719" s="1">
        <v>38331</v>
      </c>
      <c r="H719">
        <v>117.03</v>
      </c>
    </row>
    <row r="720" spans="1:8" x14ac:dyDescent="0.25">
      <c r="A720" s="1">
        <v>38456</v>
      </c>
      <c r="B720">
        <v>107.28</v>
      </c>
      <c r="C720" s="1">
        <v>38334</v>
      </c>
      <c r="D720">
        <v>112.64</v>
      </c>
      <c r="E720" s="1">
        <v>38334</v>
      </c>
      <c r="F720">
        <v>103.07</v>
      </c>
      <c r="G720" s="1">
        <v>38334</v>
      </c>
      <c r="H720">
        <v>117.18</v>
      </c>
    </row>
    <row r="721" spans="1:8" x14ac:dyDescent="0.25">
      <c r="A721" s="1">
        <v>38457</v>
      </c>
      <c r="B721">
        <v>107.45</v>
      </c>
      <c r="C721" s="1">
        <v>38335</v>
      </c>
      <c r="D721">
        <v>112.44</v>
      </c>
      <c r="E721" s="1">
        <v>38335</v>
      </c>
      <c r="F721">
        <v>103.19</v>
      </c>
      <c r="G721" s="1">
        <v>38335</v>
      </c>
      <c r="H721">
        <v>117</v>
      </c>
    </row>
    <row r="722" spans="1:8" x14ac:dyDescent="0.25">
      <c r="A722" s="1">
        <v>38460</v>
      </c>
      <c r="B722">
        <v>107.25</v>
      </c>
      <c r="C722" s="1">
        <v>38336</v>
      </c>
      <c r="D722">
        <v>112.17</v>
      </c>
      <c r="E722" s="1">
        <v>38336</v>
      </c>
      <c r="F722">
        <v>102.7</v>
      </c>
      <c r="G722" s="1">
        <v>38336</v>
      </c>
      <c r="H722">
        <v>117.28</v>
      </c>
    </row>
    <row r="723" spans="1:8" x14ac:dyDescent="0.25">
      <c r="A723" s="1">
        <v>38461</v>
      </c>
      <c r="B723">
        <v>107.3</v>
      </c>
      <c r="C723" s="1">
        <v>38337</v>
      </c>
      <c r="D723">
        <v>111.04</v>
      </c>
      <c r="E723" s="1">
        <v>38337</v>
      </c>
      <c r="F723">
        <v>103.3</v>
      </c>
      <c r="G723" s="1">
        <v>38337</v>
      </c>
      <c r="H723">
        <v>117.12</v>
      </c>
    </row>
    <row r="724" spans="1:8" x14ac:dyDescent="0.25">
      <c r="A724" s="1">
        <v>38462</v>
      </c>
      <c r="B724">
        <v>107.31</v>
      </c>
      <c r="C724" s="1">
        <v>38338</v>
      </c>
      <c r="D724">
        <v>111.25</v>
      </c>
      <c r="E724" s="1">
        <v>38338</v>
      </c>
      <c r="F724">
        <v>102.61</v>
      </c>
      <c r="G724" s="1">
        <v>38338</v>
      </c>
      <c r="H724">
        <v>117.14</v>
      </c>
    </row>
    <row r="725" spans="1:8" x14ac:dyDescent="0.25">
      <c r="A725" s="1">
        <v>38463</v>
      </c>
      <c r="B725">
        <v>107.17</v>
      </c>
      <c r="C725" s="1">
        <v>38341</v>
      </c>
      <c r="D725">
        <v>111.39</v>
      </c>
      <c r="E725" s="1">
        <v>38341</v>
      </c>
      <c r="F725">
        <v>102.15</v>
      </c>
      <c r="G725" s="1">
        <v>38341</v>
      </c>
      <c r="H725">
        <v>117.22</v>
      </c>
    </row>
    <row r="726" spans="1:8" x14ac:dyDescent="0.25">
      <c r="A726" s="1">
        <v>38464</v>
      </c>
      <c r="B726">
        <v>107.23</v>
      </c>
      <c r="C726" s="1">
        <v>38342</v>
      </c>
      <c r="D726">
        <v>111.32</v>
      </c>
      <c r="E726" s="1">
        <v>38342</v>
      </c>
      <c r="F726">
        <v>102.4</v>
      </c>
      <c r="G726" s="1">
        <v>38342</v>
      </c>
      <c r="H726">
        <v>116.97</v>
      </c>
    </row>
    <row r="727" spans="1:8" x14ac:dyDescent="0.25">
      <c r="A727" s="1">
        <v>38467</v>
      </c>
      <c r="B727">
        <v>106.95</v>
      </c>
      <c r="C727" s="1">
        <v>38343</v>
      </c>
      <c r="D727">
        <v>111.32</v>
      </c>
      <c r="E727" s="1">
        <v>38343</v>
      </c>
      <c r="F727">
        <v>103.09</v>
      </c>
      <c r="G727" s="1">
        <v>38343</v>
      </c>
      <c r="H727">
        <v>117.48</v>
      </c>
    </row>
    <row r="728" spans="1:8" x14ac:dyDescent="0.25">
      <c r="A728" s="1">
        <v>38468</v>
      </c>
      <c r="B728">
        <v>106.99</v>
      </c>
      <c r="C728" s="1">
        <v>38344</v>
      </c>
      <c r="D728">
        <v>112.06</v>
      </c>
      <c r="E728" s="1">
        <v>38344</v>
      </c>
      <c r="F728">
        <v>102.26</v>
      </c>
      <c r="G728" s="1">
        <v>38344</v>
      </c>
      <c r="H728">
        <v>117.19</v>
      </c>
    </row>
    <row r="729" spans="1:8" x14ac:dyDescent="0.25">
      <c r="A729" s="1">
        <v>38469</v>
      </c>
      <c r="B729">
        <v>107.04</v>
      </c>
      <c r="C729" s="1">
        <v>38350</v>
      </c>
      <c r="D729">
        <v>110.76</v>
      </c>
      <c r="E729" s="1">
        <v>38350</v>
      </c>
      <c r="F729">
        <v>101.85</v>
      </c>
      <c r="G729" s="1">
        <v>38350</v>
      </c>
      <c r="H729">
        <v>117.04</v>
      </c>
    </row>
    <row r="730" spans="1:8" x14ac:dyDescent="0.25">
      <c r="A730" s="1">
        <v>38470</v>
      </c>
      <c r="B730">
        <v>107.31</v>
      </c>
      <c r="C730" s="1">
        <v>38351</v>
      </c>
      <c r="D730">
        <v>111.79</v>
      </c>
      <c r="E730" s="1">
        <v>38351</v>
      </c>
      <c r="F730">
        <v>102.63</v>
      </c>
      <c r="G730" s="1">
        <v>38351</v>
      </c>
      <c r="H730">
        <v>116.74</v>
      </c>
    </row>
    <row r="731" spans="1:8" x14ac:dyDescent="0.25">
      <c r="A731" s="1">
        <v>38471</v>
      </c>
      <c r="B731">
        <v>107.1</v>
      </c>
      <c r="C731" s="1">
        <v>38352</v>
      </c>
      <c r="D731">
        <v>111.77</v>
      </c>
      <c r="E731" s="1">
        <v>38352</v>
      </c>
      <c r="F731">
        <v>102.41</v>
      </c>
      <c r="G731" s="1">
        <v>38352</v>
      </c>
      <c r="H731">
        <v>116.69</v>
      </c>
    </row>
    <row r="732" spans="1:8" x14ac:dyDescent="0.25">
      <c r="A732" s="1">
        <v>38475</v>
      </c>
      <c r="B732">
        <v>107.21</v>
      </c>
      <c r="C732" s="1">
        <v>38356</v>
      </c>
      <c r="D732">
        <v>111.28</v>
      </c>
      <c r="E732" s="1">
        <v>38356</v>
      </c>
      <c r="F732">
        <v>102.71</v>
      </c>
      <c r="G732" s="1">
        <v>38356</v>
      </c>
      <c r="H732">
        <v>115.9</v>
      </c>
    </row>
    <row r="733" spans="1:8" x14ac:dyDescent="0.25">
      <c r="A733" s="1">
        <v>38476</v>
      </c>
      <c r="B733">
        <v>107.56</v>
      </c>
      <c r="C733" s="1">
        <v>38357</v>
      </c>
      <c r="D733">
        <v>111.5</v>
      </c>
      <c r="E733" s="1">
        <v>38357</v>
      </c>
      <c r="F733">
        <v>102.93</v>
      </c>
      <c r="G733" s="1">
        <v>38357</v>
      </c>
      <c r="H733">
        <v>115.85</v>
      </c>
    </row>
    <row r="734" spans="1:8" x14ac:dyDescent="0.25">
      <c r="A734" s="1">
        <v>38477</v>
      </c>
      <c r="B734">
        <v>107.5</v>
      </c>
      <c r="C734" s="1">
        <v>38358</v>
      </c>
      <c r="D734">
        <v>111.86</v>
      </c>
      <c r="E734" s="1">
        <v>38358</v>
      </c>
      <c r="F734">
        <v>102.67</v>
      </c>
      <c r="G734" s="1">
        <v>38358</v>
      </c>
      <c r="H734">
        <v>115.83</v>
      </c>
    </row>
    <row r="735" spans="1:8" x14ac:dyDescent="0.25">
      <c r="A735" s="1">
        <v>38478</v>
      </c>
      <c r="B735">
        <v>107.16</v>
      </c>
      <c r="C735" s="1">
        <v>38359</v>
      </c>
      <c r="D735">
        <v>111.59</v>
      </c>
      <c r="E735" s="1">
        <v>38359</v>
      </c>
      <c r="F735">
        <v>102.79</v>
      </c>
      <c r="G735" s="1">
        <v>38359</v>
      </c>
      <c r="H735">
        <v>114.92</v>
      </c>
    </row>
    <row r="736" spans="1:8" x14ac:dyDescent="0.25">
      <c r="A736" s="1">
        <v>38481</v>
      </c>
      <c r="B736">
        <v>107.08</v>
      </c>
      <c r="C736" s="1">
        <v>38362</v>
      </c>
      <c r="D736">
        <v>111.61</v>
      </c>
      <c r="E736" s="1">
        <v>38362</v>
      </c>
      <c r="F736">
        <v>102.49</v>
      </c>
      <c r="G736" s="1">
        <v>38362</v>
      </c>
      <c r="H736">
        <v>114.87</v>
      </c>
    </row>
    <row r="737" spans="1:8" x14ac:dyDescent="0.25">
      <c r="A737" s="1">
        <v>38482</v>
      </c>
      <c r="B737">
        <v>107.28</v>
      </c>
      <c r="C737" s="1">
        <v>38363</v>
      </c>
      <c r="D737">
        <v>111.66</v>
      </c>
      <c r="E737" s="1">
        <v>38363</v>
      </c>
      <c r="F737">
        <v>102.71</v>
      </c>
      <c r="G737" s="1">
        <v>38363</v>
      </c>
      <c r="H737">
        <v>114.9</v>
      </c>
    </row>
    <row r="738" spans="1:8" x14ac:dyDescent="0.25">
      <c r="A738" s="1">
        <v>38483</v>
      </c>
      <c r="B738">
        <v>107.01</v>
      </c>
      <c r="C738" s="1">
        <v>38364</v>
      </c>
      <c r="D738">
        <v>111.72</v>
      </c>
      <c r="E738" s="1">
        <v>38364</v>
      </c>
      <c r="F738">
        <v>102.71</v>
      </c>
      <c r="G738" s="1">
        <v>38364</v>
      </c>
      <c r="H738">
        <v>114.45</v>
      </c>
    </row>
    <row r="739" spans="1:8" x14ac:dyDescent="0.25">
      <c r="A739" s="1">
        <v>38484</v>
      </c>
      <c r="B739">
        <v>107.18</v>
      </c>
      <c r="C739" s="1">
        <v>38365</v>
      </c>
      <c r="D739">
        <v>111.98</v>
      </c>
      <c r="E739" s="1">
        <v>38365</v>
      </c>
      <c r="F739">
        <v>102.72</v>
      </c>
      <c r="G739" s="1">
        <v>38365</v>
      </c>
      <c r="H739">
        <v>115.11</v>
      </c>
    </row>
    <row r="740" spans="1:8" x14ac:dyDescent="0.25">
      <c r="A740" s="1">
        <v>38485</v>
      </c>
      <c r="B740">
        <v>107.05</v>
      </c>
      <c r="C740" s="1">
        <v>38366</v>
      </c>
      <c r="D740">
        <v>111.45</v>
      </c>
      <c r="E740" s="1">
        <v>38366</v>
      </c>
      <c r="F740">
        <v>102.86</v>
      </c>
      <c r="G740" s="1">
        <v>38366</v>
      </c>
      <c r="H740">
        <v>114.65</v>
      </c>
    </row>
    <row r="741" spans="1:8" x14ac:dyDescent="0.25">
      <c r="A741" s="1">
        <v>38488</v>
      </c>
      <c r="B741">
        <v>107.16</v>
      </c>
      <c r="C741" s="1">
        <v>38370</v>
      </c>
      <c r="D741">
        <v>110.71</v>
      </c>
      <c r="E741" s="1">
        <v>38370</v>
      </c>
      <c r="F741">
        <v>102.57</v>
      </c>
      <c r="G741" s="1">
        <v>38370</v>
      </c>
      <c r="H741">
        <v>114.06</v>
      </c>
    </row>
    <row r="742" spans="1:8" x14ac:dyDescent="0.25">
      <c r="A742" s="1">
        <v>38489</v>
      </c>
      <c r="B742">
        <v>107.28</v>
      </c>
      <c r="C742" s="1">
        <v>38371</v>
      </c>
      <c r="D742">
        <v>110.74</v>
      </c>
      <c r="E742" s="1">
        <v>38371</v>
      </c>
      <c r="F742">
        <v>102.71</v>
      </c>
      <c r="G742" s="1">
        <v>38371</v>
      </c>
      <c r="H742">
        <v>113.79</v>
      </c>
    </row>
    <row r="743" spans="1:8" x14ac:dyDescent="0.25">
      <c r="A743" s="1">
        <v>38490</v>
      </c>
      <c r="B743">
        <v>106.93</v>
      </c>
      <c r="C743" s="1">
        <v>38372</v>
      </c>
      <c r="D743">
        <v>110.96</v>
      </c>
      <c r="E743" s="1">
        <v>38372</v>
      </c>
      <c r="F743">
        <v>102.73</v>
      </c>
      <c r="G743" s="1">
        <v>38372</v>
      </c>
      <c r="H743">
        <v>114.11</v>
      </c>
    </row>
    <row r="744" spans="1:8" x14ac:dyDescent="0.25">
      <c r="A744" s="1">
        <v>38491</v>
      </c>
      <c r="B744">
        <v>106.56</v>
      </c>
      <c r="C744" s="1">
        <v>38373</v>
      </c>
      <c r="D744">
        <v>110.93</v>
      </c>
      <c r="E744" s="1">
        <v>38373</v>
      </c>
      <c r="F744">
        <v>102.75</v>
      </c>
      <c r="G744" s="1">
        <v>38373</v>
      </c>
      <c r="H744">
        <v>114.71</v>
      </c>
    </row>
    <row r="745" spans="1:8" x14ac:dyDescent="0.25">
      <c r="A745" s="1">
        <v>38492</v>
      </c>
      <c r="B745">
        <v>106.75</v>
      </c>
      <c r="C745" s="1">
        <v>38376</v>
      </c>
      <c r="D745">
        <v>111.04</v>
      </c>
      <c r="E745" s="1">
        <v>38376</v>
      </c>
      <c r="F745">
        <v>102.99</v>
      </c>
      <c r="G745" s="1">
        <v>38376</v>
      </c>
      <c r="H745">
        <v>113.73</v>
      </c>
    </row>
    <row r="746" spans="1:8" x14ac:dyDescent="0.25">
      <c r="A746" s="1">
        <v>38495</v>
      </c>
      <c r="B746">
        <v>107.17</v>
      </c>
      <c r="C746" s="1">
        <v>38377</v>
      </c>
      <c r="D746">
        <v>110.75</v>
      </c>
      <c r="E746" s="1">
        <v>38377</v>
      </c>
      <c r="F746">
        <v>103.07</v>
      </c>
      <c r="G746" s="1">
        <v>38377</v>
      </c>
      <c r="H746">
        <v>114.04</v>
      </c>
    </row>
    <row r="747" spans="1:8" x14ac:dyDescent="0.25">
      <c r="A747" s="1">
        <v>38496</v>
      </c>
      <c r="B747">
        <v>106.99</v>
      </c>
      <c r="C747" s="1">
        <v>38378</v>
      </c>
      <c r="D747">
        <v>110.59</v>
      </c>
      <c r="E747" s="1">
        <v>38378</v>
      </c>
      <c r="F747">
        <v>102.9</v>
      </c>
      <c r="G747" s="1">
        <v>38378</v>
      </c>
      <c r="H747">
        <v>113.73</v>
      </c>
    </row>
    <row r="748" spans="1:8" x14ac:dyDescent="0.25">
      <c r="A748" s="1">
        <v>38497</v>
      </c>
      <c r="B748">
        <v>107.12</v>
      </c>
      <c r="C748" s="1">
        <v>38379</v>
      </c>
      <c r="D748">
        <v>110.36</v>
      </c>
      <c r="E748" s="1">
        <v>38379</v>
      </c>
      <c r="F748">
        <v>103.14</v>
      </c>
      <c r="G748" s="1">
        <v>38379</v>
      </c>
      <c r="H748">
        <v>113.62</v>
      </c>
    </row>
    <row r="749" spans="1:8" x14ac:dyDescent="0.25">
      <c r="A749" s="1">
        <v>38498</v>
      </c>
      <c r="B749">
        <v>107.24</v>
      </c>
      <c r="C749" s="1">
        <v>38380</v>
      </c>
      <c r="D749">
        <v>110.85</v>
      </c>
      <c r="E749" s="1">
        <v>38380</v>
      </c>
      <c r="F749">
        <v>103.03</v>
      </c>
      <c r="G749" s="1">
        <v>38380</v>
      </c>
      <c r="H749">
        <v>113.44</v>
      </c>
    </row>
    <row r="750" spans="1:8" x14ac:dyDescent="0.25">
      <c r="A750" s="1">
        <v>38499</v>
      </c>
      <c r="B750">
        <v>107.44</v>
      </c>
      <c r="C750" s="1">
        <v>38383</v>
      </c>
      <c r="D750">
        <v>110.78</v>
      </c>
      <c r="E750" s="1">
        <v>38383</v>
      </c>
      <c r="F750">
        <v>102.95</v>
      </c>
      <c r="G750" s="1">
        <v>38383</v>
      </c>
      <c r="H750">
        <v>113.31</v>
      </c>
    </row>
    <row r="751" spans="1:8" x14ac:dyDescent="0.25">
      <c r="A751" s="1">
        <v>38503</v>
      </c>
      <c r="B751">
        <v>107.57</v>
      </c>
      <c r="C751" s="1">
        <v>38384</v>
      </c>
      <c r="D751">
        <v>110.46</v>
      </c>
      <c r="E751" s="1">
        <v>38384</v>
      </c>
      <c r="F751">
        <v>102.99</v>
      </c>
      <c r="G751" s="1">
        <v>38384</v>
      </c>
      <c r="H751">
        <v>113.24</v>
      </c>
    </row>
    <row r="752" spans="1:8" x14ac:dyDescent="0.25">
      <c r="A752" s="1">
        <v>38504</v>
      </c>
      <c r="B752">
        <v>107.59</v>
      </c>
      <c r="C752" s="1">
        <v>38385</v>
      </c>
      <c r="D752">
        <v>110.34</v>
      </c>
      <c r="E752" s="1">
        <v>38385</v>
      </c>
      <c r="F752">
        <v>102.91</v>
      </c>
      <c r="G752" s="1">
        <v>38385</v>
      </c>
      <c r="H752">
        <v>112.96</v>
      </c>
    </row>
    <row r="753" spans="1:8" x14ac:dyDescent="0.25">
      <c r="A753" s="1">
        <v>38505</v>
      </c>
      <c r="B753">
        <v>107.44</v>
      </c>
      <c r="C753" s="1">
        <v>38386</v>
      </c>
      <c r="D753">
        <v>109.98</v>
      </c>
      <c r="E753" s="1">
        <v>38386</v>
      </c>
      <c r="F753">
        <v>103.01</v>
      </c>
      <c r="G753" s="1">
        <v>38386</v>
      </c>
      <c r="H753">
        <v>112.34</v>
      </c>
    </row>
    <row r="754" spans="1:8" x14ac:dyDescent="0.25">
      <c r="A754" s="1">
        <v>38506</v>
      </c>
      <c r="B754">
        <v>107.56</v>
      </c>
      <c r="C754" s="1">
        <v>38387</v>
      </c>
      <c r="D754">
        <v>109.67</v>
      </c>
      <c r="E754" s="1">
        <v>38387</v>
      </c>
      <c r="F754">
        <v>102.93</v>
      </c>
      <c r="G754" s="1">
        <v>38387</v>
      </c>
      <c r="H754">
        <v>112.64</v>
      </c>
    </row>
    <row r="755" spans="1:8" x14ac:dyDescent="0.25">
      <c r="A755" s="1">
        <v>38509</v>
      </c>
      <c r="B755">
        <v>107.32</v>
      </c>
      <c r="C755" s="1">
        <v>38390</v>
      </c>
      <c r="D755">
        <v>109.36</v>
      </c>
      <c r="E755" s="1">
        <v>38390</v>
      </c>
      <c r="F755">
        <v>102.72</v>
      </c>
      <c r="G755" s="1">
        <v>38390</v>
      </c>
      <c r="H755">
        <v>112.17</v>
      </c>
    </row>
    <row r="756" spans="1:8" x14ac:dyDescent="0.25">
      <c r="A756" s="1">
        <v>38510</v>
      </c>
      <c r="B756">
        <v>107.12</v>
      </c>
      <c r="C756" s="1">
        <v>38391</v>
      </c>
      <c r="D756">
        <v>109.2</v>
      </c>
      <c r="E756" s="1">
        <v>38391</v>
      </c>
      <c r="F756">
        <v>102.35</v>
      </c>
      <c r="G756" s="1">
        <v>38391</v>
      </c>
      <c r="H756">
        <v>111.75</v>
      </c>
    </row>
    <row r="757" spans="1:8" x14ac:dyDescent="0.25">
      <c r="A757" s="1">
        <v>38511</v>
      </c>
      <c r="B757">
        <v>107.1</v>
      </c>
      <c r="C757" s="1">
        <v>38392</v>
      </c>
      <c r="D757">
        <v>109.22</v>
      </c>
      <c r="E757" s="1">
        <v>38392</v>
      </c>
      <c r="F757">
        <v>102</v>
      </c>
      <c r="G757" s="1">
        <v>38392</v>
      </c>
      <c r="H757">
        <v>112.58</v>
      </c>
    </row>
    <row r="758" spans="1:8" x14ac:dyDescent="0.25">
      <c r="A758" s="1">
        <v>38512</v>
      </c>
      <c r="B758">
        <v>107.1</v>
      </c>
      <c r="C758" s="1">
        <v>38393</v>
      </c>
      <c r="D758">
        <v>109.91</v>
      </c>
      <c r="E758" s="1">
        <v>38393</v>
      </c>
      <c r="F758">
        <v>102.05</v>
      </c>
      <c r="G758" s="1">
        <v>38393</v>
      </c>
      <c r="H758">
        <v>113.34</v>
      </c>
    </row>
    <row r="759" spans="1:8" x14ac:dyDescent="0.25">
      <c r="A759" s="1">
        <v>38513</v>
      </c>
      <c r="B759">
        <v>106.89</v>
      </c>
      <c r="C759" s="1">
        <v>38394</v>
      </c>
      <c r="D759">
        <v>110.07</v>
      </c>
      <c r="E759" s="1">
        <v>38394</v>
      </c>
      <c r="F759">
        <v>102.23</v>
      </c>
      <c r="G759" s="1">
        <v>38394</v>
      </c>
      <c r="H759">
        <v>112.95</v>
      </c>
    </row>
    <row r="760" spans="1:8" x14ac:dyDescent="0.25">
      <c r="A760" s="1">
        <v>38516</v>
      </c>
      <c r="B760">
        <v>107.07</v>
      </c>
      <c r="C760" s="1">
        <v>38397</v>
      </c>
      <c r="D760">
        <v>109.9</v>
      </c>
      <c r="E760" s="1">
        <v>38397</v>
      </c>
      <c r="F760">
        <v>102.07</v>
      </c>
      <c r="G760" s="1">
        <v>38397</v>
      </c>
      <c r="H760">
        <v>112.5</v>
      </c>
    </row>
    <row r="761" spans="1:8" x14ac:dyDescent="0.25">
      <c r="A761" s="1">
        <v>38517</v>
      </c>
      <c r="B761">
        <v>107.14</v>
      </c>
      <c r="C761" s="1">
        <v>38398</v>
      </c>
      <c r="D761">
        <v>109.59</v>
      </c>
      <c r="E761" s="1">
        <v>38398</v>
      </c>
      <c r="F761">
        <v>101.95</v>
      </c>
      <c r="G761" s="1">
        <v>38398</v>
      </c>
      <c r="H761">
        <v>112.55</v>
      </c>
    </row>
    <row r="762" spans="1:8" x14ac:dyDescent="0.25">
      <c r="A762" s="1">
        <v>38518</v>
      </c>
      <c r="B762">
        <v>107.25</v>
      </c>
      <c r="C762" s="1">
        <v>38399</v>
      </c>
      <c r="D762">
        <v>109.91</v>
      </c>
      <c r="E762" s="1">
        <v>38399</v>
      </c>
      <c r="F762">
        <v>102.19</v>
      </c>
      <c r="G762" s="1">
        <v>38399</v>
      </c>
      <c r="H762">
        <v>112.05</v>
      </c>
    </row>
    <row r="763" spans="1:8" x14ac:dyDescent="0.25">
      <c r="A763" s="1">
        <v>38519</v>
      </c>
      <c r="B763">
        <v>107.19</v>
      </c>
      <c r="C763" s="1">
        <v>38400</v>
      </c>
      <c r="D763">
        <v>110.09</v>
      </c>
      <c r="E763" s="1">
        <v>38400</v>
      </c>
      <c r="F763">
        <v>102.4</v>
      </c>
      <c r="G763" s="1">
        <v>38400</v>
      </c>
      <c r="H763">
        <v>112.89</v>
      </c>
    </row>
    <row r="764" spans="1:8" x14ac:dyDescent="0.25">
      <c r="A764" s="1">
        <v>38520</v>
      </c>
      <c r="B764">
        <v>106.86</v>
      </c>
      <c r="C764" s="1">
        <v>38401</v>
      </c>
      <c r="D764">
        <v>109.43</v>
      </c>
      <c r="E764" s="1">
        <v>38401</v>
      </c>
      <c r="F764">
        <v>102.47</v>
      </c>
      <c r="G764" s="1">
        <v>38401</v>
      </c>
      <c r="H764">
        <v>112.56</v>
      </c>
    </row>
    <row r="765" spans="1:8" x14ac:dyDescent="0.25">
      <c r="A765" s="1">
        <v>38523</v>
      </c>
      <c r="B765">
        <v>107.07</v>
      </c>
      <c r="C765" s="1">
        <v>38405</v>
      </c>
      <c r="D765">
        <v>110.17</v>
      </c>
      <c r="E765" s="1">
        <v>38405</v>
      </c>
      <c r="F765">
        <v>102.31</v>
      </c>
      <c r="G765" s="1">
        <v>38405</v>
      </c>
      <c r="H765">
        <v>112.36</v>
      </c>
    </row>
    <row r="766" spans="1:8" x14ac:dyDescent="0.25">
      <c r="A766" s="1">
        <v>38524</v>
      </c>
      <c r="B766">
        <v>107.27</v>
      </c>
      <c r="C766" s="1">
        <v>38406</v>
      </c>
      <c r="D766">
        <v>110.3</v>
      </c>
      <c r="E766" s="1">
        <v>38406</v>
      </c>
      <c r="F766">
        <v>102.25</v>
      </c>
      <c r="G766" s="1">
        <v>38406</v>
      </c>
      <c r="H766">
        <v>112.91</v>
      </c>
    </row>
    <row r="767" spans="1:8" x14ac:dyDescent="0.25">
      <c r="A767" s="1">
        <v>38525</v>
      </c>
      <c r="B767">
        <v>107.21</v>
      </c>
      <c r="C767" s="1">
        <v>38407</v>
      </c>
      <c r="D767">
        <v>110.46</v>
      </c>
      <c r="E767" s="1">
        <v>38407</v>
      </c>
      <c r="F767">
        <v>102.11</v>
      </c>
      <c r="G767" s="1">
        <v>38407</v>
      </c>
      <c r="H767">
        <v>112.39</v>
      </c>
    </row>
    <row r="768" spans="1:8" x14ac:dyDescent="0.25">
      <c r="A768" s="1">
        <v>38526</v>
      </c>
      <c r="B768">
        <v>107.39</v>
      </c>
      <c r="C768" s="1">
        <v>38408</v>
      </c>
      <c r="D768">
        <v>110.15</v>
      </c>
      <c r="E768" s="1">
        <v>38408</v>
      </c>
      <c r="F768">
        <v>102.37</v>
      </c>
      <c r="G768" s="1">
        <v>38408</v>
      </c>
      <c r="H768">
        <v>112.08</v>
      </c>
    </row>
    <row r="769" spans="1:8" x14ac:dyDescent="0.25">
      <c r="A769" s="1">
        <v>38527</v>
      </c>
      <c r="B769">
        <v>106.57</v>
      </c>
      <c r="C769" s="1">
        <v>38411</v>
      </c>
      <c r="D769">
        <v>110.06</v>
      </c>
      <c r="E769" s="1">
        <v>38411</v>
      </c>
      <c r="F769">
        <v>101.32</v>
      </c>
      <c r="G769" s="1">
        <v>38411</v>
      </c>
      <c r="H769">
        <v>111.62</v>
      </c>
    </row>
    <row r="770" spans="1:8" x14ac:dyDescent="0.25">
      <c r="A770" s="1">
        <v>38530</v>
      </c>
      <c r="B770">
        <v>107.38</v>
      </c>
      <c r="C770" s="1">
        <v>38412</v>
      </c>
      <c r="D770">
        <v>110.27</v>
      </c>
      <c r="E770" s="1">
        <v>38412</v>
      </c>
      <c r="F770">
        <v>102.21</v>
      </c>
      <c r="G770" s="1">
        <v>38412</v>
      </c>
      <c r="H770">
        <v>111.36</v>
      </c>
    </row>
    <row r="771" spans="1:8" x14ac:dyDescent="0.25">
      <c r="A771" s="1">
        <v>38531</v>
      </c>
      <c r="B771">
        <v>107.36</v>
      </c>
      <c r="C771" s="1">
        <v>38413</v>
      </c>
      <c r="D771">
        <v>110.26</v>
      </c>
      <c r="E771" s="1">
        <v>38413</v>
      </c>
      <c r="F771">
        <v>102.8</v>
      </c>
      <c r="G771" s="1">
        <v>38413</v>
      </c>
      <c r="H771">
        <v>112.08</v>
      </c>
    </row>
    <row r="772" spans="1:8" x14ac:dyDescent="0.25">
      <c r="A772" s="1">
        <v>38532</v>
      </c>
      <c r="B772">
        <v>107.56</v>
      </c>
      <c r="C772" s="1">
        <v>38414</v>
      </c>
      <c r="D772">
        <v>110.83</v>
      </c>
      <c r="E772" s="1">
        <v>38414</v>
      </c>
      <c r="F772">
        <v>101.95</v>
      </c>
      <c r="G772" s="1">
        <v>38414</v>
      </c>
      <c r="H772">
        <v>112.06</v>
      </c>
    </row>
    <row r="773" spans="1:8" x14ac:dyDescent="0.25">
      <c r="A773" s="1">
        <v>38533</v>
      </c>
      <c r="B773">
        <v>107.47</v>
      </c>
      <c r="C773" s="1">
        <v>38415</v>
      </c>
      <c r="D773">
        <v>111.04</v>
      </c>
      <c r="E773" s="1">
        <v>38415</v>
      </c>
      <c r="F773">
        <v>102.14</v>
      </c>
      <c r="G773" s="1">
        <v>38415</v>
      </c>
      <c r="H773">
        <v>111.57</v>
      </c>
    </row>
    <row r="774" spans="1:8" x14ac:dyDescent="0.25">
      <c r="A774" s="1">
        <v>38534</v>
      </c>
      <c r="B774">
        <v>107.34</v>
      </c>
      <c r="C774" s="1">
        <v>38418</v>
      </c>
      <c r="D774">
        <v>111.46</v>
      </c>
      <c r="E774" s="1">
        <v>38418</v>
      </c>
      <c r="F774">
        <v>102.23</v>
      </c>
      <c r="G774" s="1">
        <v>38418</v>
      </c>
      <c r="H774">
        <v>111.22</v>
      </c>
    </row>
    <row r="775" spans="1:8" x14ac:dyDescent="0.25">
      <c r="A775" s="1">
        <v>38538</v>
      </c>
      <c r="B775">
        <v>106.62</v>
      </c>
      <c r="C775" s="1">
        <v>38419</v>
      </c>
      <c r="D775">
        <v>111.25</v>
      </c>
      <c r="E775" s="1">
        <v>38419</v>
      </c>
      <c r="F775">
        <v>101.66</v>
      </c>
      <c r="G775" s="1">
        <v>38419</v>
      </c>
      <c r="H775">
        <v>111.06</v>
      </c>
    </row>
    <row r="776" spans="1:8" x14ac:dyDescent="0.25">
      <c r="A776" s="1">
        <v>38539</v>
      </c>
      <c r="B776">
        <v>106.61</v>
      </c>
      <c r="C776" s="1">
        <v>38420</v>
      </c>
      <c r="D776">
        <v>111.08</v>
      </c>
      <c r="E776" s="1">
        <v>38420</v>
      </c>
      <c r="F776">
        <v>101.77</v>
      </c>
      <c r="G776" s="1">
        <v>38420</v>
      </c>
      <c r="H776">
        <v>111.26</v>
      </c>
    </row>
    <row r="777" spans="1:8" x14ac:dyDescent="0.25">
      <c r="A777" s="1">
        <v>38540</v>
      </c>
      <c r="B777">
        <v>106.76</v>
      </c>
      <c r="C777" s="1">
        <v>38421</v>
      </c>
      <c r="D777">
        <v>111.49</v>
      </c>
      <c r="E777" s="1">
        <v>38421</v>
      </c>
      <c r="F777">
        <v>101.98</v>
      </c>
      <c r="G777" s="1">
        <v>38421</v>
      </c>
      <c r="H777">
        <v>110.82</v>
      </c>
    </row>
    <row r="778" spans="1:8" x14ac:dyDescent="0.25">
      <c r="A778" s="1">
        <v>38541</v>
      </c>
      <c r="B778">
        <v>106.53</v>
      </c>
      <c r="C778" s="1">
        <v>38422</v>
      </c>
      <c r="D778">
        <v>111.48</v>
      </c>
      <c r="E778" s="1">
        <v>38422</v>
      </c>
      <c r="F778">
        <v>101.75</v>
      </c>
      <c r="G778" s="1">
        <v>38422</v>
      </c>
      <c r="H778">
        <v>110.27</v>
      </c>
    </row>
    <row r="779" spans="1:8" x14ac:dyDescent="0.25">
      <c r="A779" s="1">
        <v>38544</v>
      </c>
      <c r="B779">
        <v>105.69</v>
      </c>
      <c r="C779" s="1">
        <v>38425</v>
      </c>
      <c r="D779">
        <v>111.08</v>
      </c>
      <c r="E779" s="1">
        <v>38425</v>
      </c>
      <c r="F779">
        <v>101.93</v>
      </c>
      <c r="G779" s="1">
        <v>38425</v>
      </c>
      <c r="H779">
        <v>110.36</v>
      </c>
    </row>
    <row r="780" spans="1:8" x14ac:dyDescent="0.25">
      <c r="A780" s="1">
        <v>38545</v>
      </c>
      <c r="B780">
        <v>106.51</v>
      </c>
      <c r="C780" s="1">
        <v>38426</v>
      </c>
      <c r="D780">
        <v>110.91</v>
      </c>
      <c r="E780" s="1">
        <v>38426</v>
      </c>
      <c r="F780">
        <v>102.26</v>
      </c>
      <c r="G780" s="1">
        <v>38426</v>
      </c>
      <c r="H780">
        <v>110.42</v>
      </c>
    </row>
    <row r="781" spans="1:8" x14ac:dyDescent="0.25">
      <c r="A781" s="1">
        <v>38546</v>
      </c>
      <c r="B781">
        <v>106.54</v>
      </c>
      <c r="C781" s="1">
        <v>38427</v>
      </c>
      <c r="D781">
        <v>110.79</v>
      </c>
      <c r="E781" s="1">
        <v>38427</v>
      </c>
      <c r="F781">
        <v>102.28</v>
      </c>
      <c r="G781" s="1">
        <v>38427</v>
      </c>
      <c r="H781">
        <v>110.83</v>
      </c>
    </row>
    <row r="782" spans="1:8" x14ac:dyDescent="0.25">
      <c r="A782" s="1">
        <v>38547</v>
      </c>
      <c r="B782">
        <v>107.12</v>
      </c>
      <c r="C782" s="1">
        <v>38428</v>
      </c>
      <c r="D782">
        <v>110.97</v>
      </c>
      <c r="E782" s="1">
        <v>38428</v>
      </c>
      <c r="F782">
        <v>102.52</v>
      </c>
      <c r="G782" s="1">
        <v>38428</v>
      </c>
      <c r="H782">
        <v>111</v>
      </c>
    </row>
    <row r="783" spans="1:8" x14ac:dyDescent="0.25">
      <c r="A783" s="1">
        <v>38548</v>
      </c>
      <c r="B783">
        <v>106.59</v>
      </c>
      <c r="C783" s="1">
        <v>38429</v>
      </c>
      <c r="D783">
        <v>110.7</v>
      </c>
      <c r="E783" s="1">
        <v>38429</v>
      </c>
      <c r="F783">
        <v>102.65</v>
      </c>
      <c r="G783" s="1">
        <v>38429</v>
      </c>
      <c r="H783">
        <v>111.17</v>
      </c>
    </row>
    <row r="784" spans="1:8" x14ac:dyDescent="0.25">
      <c r="A784" s="1">
        <v>38551</v>
      </c>
      <c r="B784">
        <v>106.52</v>
      </c>
      <c r="C784" s="1">
        <v>38432</v>
      </c>
      <c r="D784">
        <v>110.27</v>
      </c>
      <c r="E784" s="1">
        <v>38432</v>
      </c>
      <c r="F784">
        <v>102.59</v>
      </c>
      <c r="G784" s="1">
        <v>38432</v>
      </c>
      <c r="H784">
        <v>111.3</v>
      </c>
    </row>
    <row r="785" spans="1:8" x14ac:dyDescent="0.25">
      <c r="A785" s="1">
        <v>38552</v>
      </c>
      <c r="B785">
        <v>106.58</v>
      </c>
      <c r="C785" s="1">
        <v>38433</v>
      </c>
      <c r="D785">
        <v>110.62</v>
      </c>
      <c r="E785" s="1">
        <v>38433</v>
      </c>
      <c r="F785">
        <v>102.61</v>
      </c>
      <c r="G785" s="1">
        <v>38433</v>
      </c>
      <c r="H785">
        <v>110.23</v>
      </c>
    </row>
    <row r="786" spans="1:8" x14ac:dyDescent="0.25">
      <c r="A786" s="1">
        <v>38553</v>
      </c>
      <c r="B786">
        <v>106.75</v>
      </c>
      <c r="C786" s="1">
        <v>38434</v>
      </c>
      <c r="D786">
        <v>110.38</v>
      </c>
      <c r="E786" s="1">
        <v>38434</v>
      </c>
      <c r="F786">
        <v>102.33</v>
      </c>
      <c r="G786" s="1">
        <v>38434</v>
      </c>
      <c r="H786">
        <v>110.16</v>
      </c>
    </row>
    <row r="787" spans="1:8" x14ac:dyDescent="0.25">
      <c r="A787" s="1">
        <v>38554</v>
      </c>
      <c r="B787">
        <v>106.4</v>
      </c>
      <c r="C787" s="1">
        <v>38435</v>
      </c>
      <c r="D787">
        <v>110.48</v>
      </c>
      <c r="E787" s="1">
        <v>38435</v>
      </c>
      <c r="F787">
        <v>102.28</v>
      </c>
      <c r="G787" s="1">
        <v>38435</v>
      </c>
      <c r="H787">
        <v>110.1</v>
      </c>
    </row>
    <row r="788" spans="1:8" x14ac:dyDescent="0.25">
      <c r="A788" s="1">
        <v>38555</v>
      </c>
      <c r="B788">
        <v>106.33</v>
      </c>
      <c r="C788" s="1">
        <v>38440</v>
      </c>
      <c r="D788">
        <v>110.42</v>
      </c>
      <c r="E788" s="1">
        <v>38440</v>
      </c>
      <c r="F788">
        <v>102.12</v>
      </c>
      <c r="G788" s="1">
        <v>38440</v>
      </c>
      <c r="H788">
        <v>110.08</v>
      </c>
    </row>
    <row r="789" spans="1:8" x14ac:dyDescent="0.25">
      <c r="A789" s="1">
        <v>38558</v>
      </c>
      <c r="B789">
        <v>106.35</v>
      </c>
      <c r="C789" s="1">
        <v>38441</v>
      </c>
      <c r="D789">
        <v>110.96</v>
      </c>
      <c r="E789" s="1">
        <v>38441</v>
      </c>
      <c r="F789">
        <v>102.45</v>
      </c>
      <c r="G789" s="1">
        <v>38441</v>
      </c>
      <c r="H789">
        <v>110.11</v>
      </c>
    </row>
    <row r="790" spans="1:8" x14ac:dyDescent="0.25">
      <c r="A790" s="1">
        <v>38559</v>
      </c>
      <c r="B790">
        <v>106.3</v>
      </c>
      <c r="C790" s="1">
        <v>38442</v>
      </c>
      <c r="D790">
        <v>111.4</v>
      </c>
      <c r="E790" s="1">
        <v>38442</v>
      </c>
      <c r="F790">
        <v>102.34</v>
      </c>
      <c r="G790" s="1">
        <v>38442</v>
      </c>
      <c r="H790">
        <v>110.56</v>
      </c>
    </row>
    <row r="791" spans="1:8" x14ac:dyDescent="0.25">
      <c r="A791" s="1">
        <v>38560</v>
      </c>
      <c r="B791">
        <v>106.19</v>
      </c>
      <c r="C791" s="1">
        <v>38443</v>
      </c>
      <c r="D791">
        <v>111.46</v>
      </c>
      <c r="E791" s="1">
        <v>38443</v>
      </c>
      <c r="F791">
        <v>102.66</v>
      </c>
      <c r="G791" s="1">
        <v>38443</v>
      </c>
      <c r="H791">
        <v>110.74</v>
      </c>
    </row>
    <row r="792" spans="1:8" x14ac:dyDescent="0.25">
      <c r="A792" s="1">
        <v>38561</v>
      </c>
      <c r="B792">
        <v>106.11</v>
      </c>
      <c r="C792" s="1">
        <v>38446</v>
      </c>
      <c r="D792">
        <v>111.63</v>
      </c>
      <c r="E792" s="1">
        <v>38446</v>
      </c>
      <c r="F792">
        <v>102.57</v>
      </c>
      <c r="G792" s="1">
        <v>38446</v>
      </c>
      <c r="H792">
        <v>110.95</v>
      </c>
    </row>
    <row r="793" spans="1:8" x14ac:dyDescent="0.25">
      <c r="A793" s="1">
        <v>38562</v>
      </c>
      <c r="B793">
        <v>106</v>
      </c>
      <c r="C793" s="1">
        <v>38447</v>
      </c>
      <c r="D793">
        <v>111.38</v>
      </c>
      <c r="E793" s="1">
        <v>38447</v>
      </c>
      <c r="F793">
        <v>102.65</v>
      </c>
      <c r="G793" s="1">
        <v>38447</v>
      </c>
      <c r="H793">
        <v>111.05</v>
      </c>
    </row>
    <row r="794" spans="1:8" x14ac:dyDescent="0.25">
      <c r="A794" s="1">
        <v>38565</v>
      </c>
      <c r="B794">
        <v>106.29</v>
      </c>
      <c r="C794" s="1">
        <v>38448</v>
      </c>
      <c r="D794">
        <v>111.47</v>
      </c>
      <c r="E794" s="1">
        <v>38448</v>
      </c>
      <c r="F794">
        <v>102.63</v>
      </c>
      <c r="G794" s="1">
        <v>38448</v>
      </c>
      <c r="H794">
        <v>110.88</v>
      </c>
    </row>
    <row r="795" spans="1:8" x14ac:dyDescent="0.25">
      <c r="A795" s="1">
        <v>38566</v>
      </c>
      <c r="B795">
        <v>105.87</v>
      </c>
      <c r="C795" s="1">
        <v>38449</v>
      </c>
      <c r="D795">
        <v>112.04</v>
      </c>
      <c r="E795" s="1">
        <v>38449</v>
      </c>
      <c r="F795">
        <v>102.53</v>
      </c>
      <c r="G795" s="1">
        <v>38449</v>
      </c>
      <c r="H795">
        <v>111.17</v>
      </c>
    </row>
    <row r="796" spans="1:8" x14ac:dyDescent="0.25">
      <c r="A796" s="1">
        <v>38567</v>
      </c>
      <c r="B796">
        <v>105.98</v>
      </c>
      <c r="C796" s="1">
        <v>38450</v>
      </c>
      <c r="D796">
        <v>112.17</v>
      </c>
      <c r="E796" s="1">
        <v>38450</v>
      </c>
      <c r="F796">
        <v>103.01</v>
      </c>
      <c r="G796" s="1">
        <v>38450</v>
      </c>
      <c r="H796">
        <v>110.39</v>
      </c>
    </row>
    <row r="797" spans="1:8" x14ac:dyDescent="0.25">
      <c r="A797" s="1">
        <v>38568</v>
      </c>
      <c r="B797">
        <v>105.92</v>
      </c>
      <c r="C797" s="1">
        <v>38453</v>
      </c>
      <c r="D797">
        <v>111.81</v>
      </c>
      <c r="E797" s="1">
        <v>38453</v>
      </c>
      <c r="F797">
        <v>102.84</v>
      </c>
      <c r="G797" s="1">
        <v>38453</v>
      </c>
      <c r="H797">
        <v>110.56</v>
      </c>
    </row>
    <row r="798" spans="1:8" x14ac:dyDescent="0.25">
      <c r="A798" s="1">
        <v>38569</v>
      </c>
      <c r="B798">
        <v>105.72</v>
      </c>
      <c r="C798" s="1">
        <v>38454</v>
      </c>
      <c r="D798">
        <v>111.54</v>
      </c>
      <c r="E798" s="1">
        <v>38454</v>
      </c>
      <c r="F798">
        <v>102.92</v>
      </c>
      <c r="G798" s="1">
        <v>38454</v>
      </c>
      <c r="H798">
        <v>111.26</v>
      </c>
    </row>
    <row r="799" spans="1:8" x14ac:dyDescent="0.25">
      <c r="A799" s="1">
        <v>38572</v>
      </c>
      <c r="B799">
        <v>105.63</v>
      </c>
      <c r="C799" s="1">
        <v>38455</v>
      </c>
      <c r="D799">
        <v>111.7</v>
      </c>
      <c r="E799" s="1">
        <v>38455</v>
      </c>
      <c r="F799">
        <v>102.94</v>
      </c>
      <c r="G799" s="1">
        <v>38455</v>
      </c>
      <c r="H799">
        <v>111.36</v>
      </c>
    </row>
    <row r="800" spans="1:8" x14ac:dyDescent="0.25">
      <c r="A800" s="1">
        <v>38573</v>
      </c>
      <c r="B800">
        <v>105.4</v>
      </c>
      <c r="C800" s="1">
        <v>38456</v>
      </c>
      <c r="D800">
        <v>111.93</v>
      </c>
      <c r="E800" s="1">
        <v>38456</v>
      </c>
      <c r="F800">
        <v>102.83</v>
      </c>
      <c r="G800" s="1">
        <v>38456</v>
      </c>
      <c r="H800">
        <v>112.06</v>
      </c>
    </row>
    <row r="801" spans="1:8" x14ac:dyDescent="0.25">
      <c r="A801" s="1">
        <v>38574</v>
      </c>
      <c r="B801">
        <v>105.44</v>
      </c>
      <c r="C801" s="1">
        <v>38457</v>
      </c>
      <c r="D801">
        <v>112.01</v>
      </c>
      <c r="E801" s="1">
        <v>38457</v>
      </c>
      <c r="F801">
        <v>102.88</v>
      </c>
      <c r="G801" s="1">
        <v>38457</v>
      </c>
      <c r="H801">
        <v>112.46</v>
      </c>
    </row>
    <row r="802" spans="1:8" x14ac:dyDescent="0.25">
      <c r="A802" s="1">
        <v>38575</v>
      </c>
      <c r="B802">
        <v>105.79</v>
      </c>
      <c r="C802" s="1">
        <v>38460</v>
      </c>
      <c r="D802">
        <v>112.19</v>
      </c>
      <c r="E802" s="1">
        <v>38460</v>
      </c>
      <c r="F802">
        <v>102.88</v>
      </c>
      <c r="G802" s="1">
        <v>38460</v>
      </c>
      <c r="H802">
        <v>111.63</v>
      </c>
    </row>
    <row r="803" spans="1:8" x14ac:dyDescent="0.25">
      <c r="A803" s="1">
        <v>38576</v>
      </c>
      <c r="B803">
        <v>105.92</v>
      </c>
      <c r="C803" s="1">
        <v>38461</v>
      </c>
      <c r="D803">
        <v>112.41</v>
      </c>
      <c r="E803" s="1">
        <v>38461</v>
      </c>
      <c r="F803">
        <v>102.66</v>
      </c>
      <c r="G803" s="1">
        <v>38461</v>
      </c>
      <c r="H803">
        <v>111.82</v>
      </c>
    </row>
    <row r="804" spans="1:8" x14ac:dyDescent="0.25">
      <c r="A804" s="1">
        <v>38579</v>
      </c>
      <c r="B804">
        <v>105.65</v>
      </c>
      <c r="C804" s="1">
        <v>38462</v>
      </c>
      <c r="D804">
        <v>112.26</v>
      </c>
      <c r="E804" s="1">
        <v>38462</v>
      </c>
      <c r="F804">
        <v>102.73</v>
      </c>
      <c r="G804" s="1">
        <v>38462</v>
      </c>
      <c r="H804">
        <v>111.92</v>
      </c>
    </row>
    <row r="805" spans="1:8" x14ac:dyDescent="0.25">
      <c r="A805" s="1">
        <v>38580</v>
      </c>
      <c r="B805">
        <v>105.88</v>
      </c>
      <c r="C805" s="1">
        <v>38463</v>
      </c>
      <c r="D805">
        <v>112.13</v>
      </c>
      <c r="E805" s="1">
        <v>38463</v>
      </c>
      <c r="F805">
        <v>102.42</v>
      </c>
      <c r="G805" s="1">
        <v>38463</v>
      </c>
      <c r="H805">
        <v>111.95</v>
      </c>
    </row>
    <row r="806" spans="1:8" x14ac:dyDescent="0.25">
      <c r="A806" s="1">
        <v>38581</v>
      </c>
      <c r="B806">
        <v>105.84</v>
      </c>
      <c r="C806" s="1">
        <v>38464</v>
      </c>
      <c r="D806">
        <v>112.39</v>
      </c>
      <c r="E806" s="1">
        <v>38464</v>
      </c>
      <c r="F806">
        <v>102.63</v>
      </c>
      <c r="G806" s="1">
        <v>38464</v>
      </c>
      <c r="H806">
        <v>111.64</v>
      </c>
    </row>
    <row r="807" spans="1:8" x14ac:dyDescent="0.25">
      <c r="A807" s="1">
        <v>38582</v>
      </c>
      <c r="B807">
        <v>106.02</v>
      </c>
      <c r="C807" s="1">
        <v>38467</v>
      </c>
      <c r="D807">
        <v>112.07</v>
      </c>
      <c r="E807" s="1">
        <v>38467</v>
      </c>
      <c r="F807">
        <v>102.58</v>
      </c>
      <c r="G807" s="1">
        <v>38467</v>
      </c>
      <c r="H807">
        <v>111.13</v>
      </c>
    </row>
    <row r="808" spans="1:8" x14ac:dyDescent="0.25">
      <c r="A808" s="1">
        <v>38583</v>
      </c>
      <c r="B808">
        <v>106.04</v>
      </c>
      <c r="C808" s="1">
        <v>38468</v>
      </c>
      <c r="D808">
        <v>112.28</v>
      </c>
      <c r="E808" s="1">
        <v>38468</v>
      </c>
      <c r="F808">
        <v>102.81</v>
      </c>
      <c r="G808" s="1">
        <v>38468</v>
      </c>
      <c r="H808">
        <v>110.75</v>
      </c>
    </row>
    <row r="809" spans="1:8" x14ac:dyDescent="0.25">
      <c r="A809" s="1">
        <v>38586</v>
      </c>
      <c r="B809">
        <v>105.86</v>
      </c>
      <c r="C809" s="1">
        <v>38469</v>
      </c>
      <c r="D809">
        <v>112.2</v>
      </c>
      <c r="E809" s="1">
        <v>38469</v>
      </c>
      <c r="F809">
        <v>102.59</v>
      </c>
      <c r="G809" s="1">
        <v>38469</v>
      </c>
      <c r="H809">
        <v>111.31</v>
      </c>
    </row>
    <row r="810" spans="1:8" x14ac:dyDescent="0.25">
      <c r="A810" s="1">
        <v>38587</v>
      </c>
      <c r="B810">
        <v>105.8</v>
      </c>
      <c r="C810" s="1">
        <v>38470</v>
      </c>
      <c r="D810">
        <v>112.56</v>
      </c>
      <c r="E810" s="1">
        <v>38470</v>
      </c>
      <c r="F810">
        <v>102.69</v>
      </c>
      <c r="G810" s="1">
        <v>38470</v>
      </c>
      <c r="H810">
        <v>111.72</v>
      </c>
    </row>
    <row r="811" spans="1:8" x14ac:dyDescent="0.25">
      <c r="A811" s="1">
        <v>38588</v>
      </c>
      <c r="B811">
        <v>105.91</v>
      </c>
      <c r="C811" s="1">
        <v>38471</v>
      </c>
      <c r="D811">
        <v>112.44</v>
      </c>
      <c r="E811" s="1">
        <v>38471</v>
      </c>
      <c r="F811">
        <v>102.7</v>
      </c>
      <c r="G811" s="1">
        <v>38471</v>
      </c>
      <c r="H811">
        <v>111.1</v>
      </c>
    </row>
    <row r="812" spans="1:8" x14ac:dyDescent="0.25">
      <c r="A812" s="1">
        <v>38589</v>
      </c>
      <c r="B812">
        <v>105.84</v>
      </c>
      <c r="C812" s="1">
        <v>38475</v>
      </c>
      <c r="D812">
        <v>112.77</v>
      </c>
      <c r="E812" s="1">
        <v>38475</v>
      </c>
      <c r="F812">
        <v>102.71</v>
      </c>
      <c r="G812" s="1">
        <v>38475</v>
      </c>
      <c r="H812">
        <v>111.09</v>
      </c>
    </row>
    <row r="813" spans="1:8" x14ac:dyDescent="0.25">
      <c r="A813" s="1">
        <v>38590</v>
      </c>
      <c r="B813">
        <v>105.78</v>
      </c>
      <c r="C813" s="1">
        <v>38476</v>
      </c>
      <c r="D813">
        <v>113.01</v>
      </c>
      <c r="E813" s="1">
        <v>38476</v>
      </c>
      <c r="F813">
        <v>102.92</v>
      </c>
      <c r="G813" s="1">
        <v>38476</v>
      </c>
      <c r="H813">
        <v>111.75</v>
      </c>
    </row>
    <row r="814" spans="1:8" x14ac:dyDescent="0.25">
      <c r="A814" s="1">
        <v>38594</v>
      </c>
      <c r="B814">
        <v>105.95</v>
      </c>
      <c r="C814" s="1">
        <v>38477</v>
      </c>
      <c r="D814">
        <v>112.58</v>
      </c>
      <c r="E814" s="1">
        <v>38477</v>
      </c>
      <c r="F814">
        <v>102.71</v>
      </c>
      <c r="G814" s="1">
        <v>38477</v>
      </c>
      <c r="H814">
        <v>112.33</v>
      </c>
    </row>
    <row r="815" spans="1:8" x14ac:dyDescent="0.25">
      <c r="A815" s="1">
        <v>38595</v>
      </c>
      <c r="B815">
        <v>106.46</v>
      </c>
      <c r="C815" s="1">
        <v>38478</v>
      </c>
      <c r="D815">
        <v>112.12</v>
      </c>
      <c r="E815" s="1">
        <v>38478</v>
      </c>
      <c r="F815">
        <v>102.78</v>
      </c>
      <c r="G815" s="1">
        <v>38478</v>
      </c>
      <c r="H815">
        <v>111.58</v>
      </c>
    </row>
    <row r="816" spans="1:8" x14ac:dyDescent="0.25">
      <c r="A816" s="1">
        <v>38596</v>
      </c>
      <c r="B816">
        <v>106.62</v>
      </c>
      <c r="C816" s="1">
        <v>38481</v>
      </c>
      <c r="D816">
        <v>111.96</v>
      </c>
      <c r="E816" s="1">
        <v>38481</v>
      </c>
      <c r="F816">
        <v>103.06</v>
      </c>
      <c r="G816" s="1">
        <v>38481</v>
      </c>
      <c r="H816">
        <v>111.14</v>
      </c>
    </row>
    <row r="817" spans="1:8" x14ac:dyDescent="0.25">
      <c r="A817" s="1">
        <v>38597</v>
      </c>
      <c r="B817">
        <v>106.57</v>
      </c>
      <c r="C817" s="1">
        <v>38482</v>
      </c>
      <c r="D817">
        <v>112.72</v>
      </c>
      <c r="E817" s="1">
        <v>38482</v>
      </c>
      <c r="F817">
        <v>102.91</v>
      </c>
      <c r="G817" s="1">
        <v>38482</v>
      </c>
      <c r="H817">
        <v>111.11</v>
      </c>
    </row>
    <row r="818" spans="1:8" x14ac:dyDescent="0.25">
      <c r="A818" s="1">
        <v>38601</v>
      </c>
      <c r="B818">
        <v>106.46</v>
      </c>
      <c r="C818" s="1">
        <v>38483</v>
      </c>
      <c r="D818">
        <v>112.18</v>
      </c>
      <c r="E818" s="1">
        <v>38483</v>
      </c>
      <c r="F818">
        <v>102.67</v>
      </c>
      <c r="G818" s="1">
        <v>38483</v>
      </c>
      <c r="H818">
        <v>111.13</v>
      </c>
    </row>
    <row r="819" spans="1:8" x14ac:dyDescent="0.25">
      <c r="A819" s="1">
        <v>38602</v>
      </c>
      <c r="B819">
        <v>106.6</v>
      </c>
      <c r="C819" s="1">
        <v>38484</v>
      </c>
      <c r="D819">
        <v>111.79</v>
      </c>
      <c r="E819" s="1">
        <v>38484</v>
      </c>
      <c r="F819">
        <v>103.51</v>
      </c>
      <c r="G819" s="1">
        <v>38484</v>
      </c>
      <c r="H819">
        <v>111.11</v>
      </c>
    </row>
    <row r="820" spans="1:8" x14ac:dyDescent="0.25">
      <c r="A820" s="1">
        <v>38603</v>
      </c>
      <c r="B820">
        <v>106.5</v>
      </c>
      <c r="C820" s="1">
        <v>38485</v>
      </c>
      <c r="D820">
        <v>111.85</v>
      </c>
      <c r="E820" s="1">
        <v>38485</v>
      </c>
      <c r="F820">
        <v>102.93</v>
      </c>
      <c r="G820" s="1">
        <v>38485</v>
      </c>
      <c r="H820">
        <v>111.33</v>
      </c>
    </row>
    <row r="821" spans="1:8" x14ac:dyDescent="0.25">
      <c r="A821" s="1">
        <v>38604</v>
      </c>
      <c r="B821">
        <v>106.36</v>
      </c>
      <c r="C821" s="1">
        <v>38488</v>
      </c>
      <c r="D821">
        <v>111.78</v>
      </c>
      <c r="E821" s="1">
        <v>38488</v>
      </c>
      <c r="F821">
        <v>102.97</v>
      </c>
      <c r="G821" s="1">
        <v>38488</v>
      </c>
      <c r="H821">
        <v>111.74</v>
      </c>
    </row>
    <row r="822" spans="1:8" x14ac:dyDescent="0.25">
      <c r="A822" s="1">
        <v>38607</v>
      </c>
      <c r="B822">
        <v>106.57</v>
      </c>
      <c r="C822" s="1">
        <v>38489</v>
      </c>
      <c r="D822">
        <v>111.97</v>
      </c>
      <c r="E822" s="1">
        <v>38489</v>
      </c>
      <c r="F822">
        <v>103.07</v>
      </c>
      <c r="G822" s="1">
        <v>38489</v>
      </c>
      <c r="H822">
        <v>111.81</v>
      </c>
    </row>
    <row r="823" spans="1:8" x14ac:dyDescent="0.25">
      <c r="A823" s="1">
        <v>38608</v>
      </c>
      <c r="B823">
        <v>106.6</v>
      </c>
      <c r="C823" s="1">
        <v>38490</v>
      </c>
      <c r="D823">
        <v>111.69</v>
      </c>
      <c r="E823" s="1">
        <v>38490</v>
      </c>
      <c r="F823">
        <v>102.68</v>
      </c>
      <c r="G823" s="1">
        <v>38490</v>
      </c>
      <c r="H823">
        <v>111.41</v>
      </c>
    </row>
    <row r="824" spans="1:8" x14ac:dyDescent="0.25">
      <c r="A824" s="1">
        <v>38609</v>
      </c>
      <c r="B824">
        <v>106.67</v>
      </c>
      <c r="C824" s="1">
        <v>38491</v>
      </c>
      <c r="D824">
        <v>111.05</v>
      </c>
      <c r="E824" s="1">
        <v>38491</v>
      </c>
      <c r="F824">
        <v>102.82</v>
      </c>
      <c r="G824" s="1">
        <v>38491</v>
      </c>
      <c r="H824">
        <v>110.73</v>
      </c>
    </row>
    <row r="825" spans="1:8" x14ac:dyDescent="0.25">
      <c r="A825" s="1">
        <v>38610</v>
      </c>
      <c r="B825">
        <v>106.57</v>
      </c>
      <c r="C825" s="1">
        <v>38492</v>
      </c>
      <c r="D825">
        <v>111.57</v>
      </c>
      <c r="E825" s="1">
        <v>38492</v>
      </c>
      <c r="F825">
        <v>103.02</v>
      </c>
      <c r="G825" s="1">
        <v>38492</v>
      </c>
      <c r="H825">
        <v>110.51</v>
      </c>
    </row>
    <row r="826" spans="1:8" x14ac:dyDescent="0.25">
      <c r="A826" s="1">
        <v>38611</v>
      </c>
      <c r="B826">
        <v>106.19</v>
      </c>
      <c r="C826" s="1">
        <v>38495</v>
      </c>
      <c r="D826">
        <v>112.42</v>
      </c>
      <c r="E826" s="1">
        <v>38495</v>
      </c>
      <c r="F826">
        <v>103.19</v>
      </c>
      <c r="G826" s="1">
        <v>38495</v>
      </c>
      <c r="H826">
        <v>110.75</v>
      </c>
    </row>
    <row r="827" spans="1:8" x14ac:dyDescent="0.25">
      <c r="A827" s="1">
        <v>38614</v>
      </c>
      <c r="B827">
        <v>106.52</v>
      </c>
      <c r="C827" s="1">
        <v>38496</v>
      </c>
      <c r="D827">
        <v>111.8</v>
      </c>
      <c r="E827" s="1">
        <v>38496</v>
      </c>
      <c r="F827">
        <v>103.18</v>
      </c>
      <c r="G827" s="1">
        <v>38496</v>
      </c>
      <c r="H827">
        <v>110.85</v>
      </c>
    </row>
    <row r="828" spans="1:8" x14ac:dyDescent="0.25">
      <c r="A828" s="1">
        <v>38615</v>
      </c>
      <c r="B828">
        <v>106.4</v>
      </c>
      <c r="C828" s="1">
        <v>38497</v>
      </c>
      <c r="D828">
        <v>112.16</v>
      </c>
      <c r="E828" s="1">
        <v>38497</v>
      </c>
      <c r="F828">
        <v>103.08</v>
      </c>
      <c r="G828" s="1">
        <v>38497</v>
      </c>
      <c r="H828">
        <v>111.02</v>
      </c>
    </row>
    <row r="829" spans="1:8" x14ac:dyDescent="0.25">
      <c r="A829" s="1">
        <v>38616</v>
      </c>
      <c r="B829">
        <v>106.39</v>
      </c>
      <c r="C829" s="1">
        <v>38498</v>
      </c>
      <c r="D829">
        <v>112.12</v>
      </c>
      <c r="E829" s="1">
        <v>38498</v>
      </c>
      <c r="F829">
        <v>103.33</v>
      </c>
      <c r="G829" s="1">
        <v>38498</v>
      </c>
      <c r="H829">
        <v>111.17</v>
      </c>
    </row>
    <row r="830" spans="1:8" x14ac:dyDescent="0.25">
      <c r="A830" s="1">
        <v>38617</v>
      </c>
      <c r="B830">
        <v>106.51</v>
      </c>
      <c r="C830" s="1">
        <v>38499</v>
      </c>
      <c r="D830">
        <v>112.65</v>
      </c>
      <c r="E830" s="1">
        <v>38499</v>
      </c>
      <c r="F830">
        <v>103.33</v>
      </c>
      <c r="G830" s="1">
        <v>38499</v>
      </c>
      <c r="H830">
        <v>111.24</v>
      </c>
    </row>
    <row r="831" spans="1:8" x14ac:dyDescent="0.25">
      <c r="A831" s="1">
        <v>38618</v>
      </c>
      <c r="B831">
        <v>106.09</v>
      </c>
      <c r="C831" s="1">
        <v>38503</v>
      </c>
      <c r="D831">
        <v>113.27</v>
      </c>
      <c r="E831" s="1">
        <v>38503</v>
      </c>
      <c r="F831">
        <v>103.32</v>
      </c>
      <c r="G831" s="1">
        <v>38503</v>
      </c>
      <c r="H831">
        <v>110.96</v>
      </c>
    </row>
    <row r="832" spans="1:8" x14ac:dyDescent="0.25">
      <c r="A832" s="1">
        <v>38621</v>
      </c>
      <c r="B832">
        <v>106.17</v>
      </c>
      <c r="C832" s="1">
        <v>38504</v>
      </c>
      <c r="D832">
        <v>112.86</v>
      </c>
      <c r="E832" s="1">
        <v>38504</v>
      </c>
      <c r="F832">
        <v>103.58</v>
      </c>
      <c r="G832" s="1">
        <v>38504</v>
      </c>
      <c r="H832">
        <v>111.19</v>
      </c>
    </row>
    <row r="833" spans="1:8" x14ac:dyDescent="0.25">
      <c r="A833" s="1">
        <v>38622</v>
      </c>
      <c r="B833">
        <v>105.91</v>
      </c>
      <c r="C833" s="1">
        <v>38505</v>
      </c>
      <c r="D833">
        <v>112.34</v>
      </c>
      <c r="E833" s="1">
        <v>38505</v>
      </c>
      <c r="F833">
        <v>103.76</v>
      </c>
      <c r="G833" s="1">
        <v>38505</v>
      </c>
      <c r="H833">
        <v>111.02</v>
      </c>
    </row>
    <row r="834" spans="1:8" x14ac:dyDescent="0.25">
      <c r="A834" s="1">
        <v>38623</v>
      </c>
      <c r="B834">
        <v>105.78</v>
      </c>
      <c r="C834" s="1">
        <v>38506</v>
      </c>
      <c r="D834">
        <v>113.22</v>
      </c>
      <c r="E834" s="1">
        <v>38506</v>
      </c>
      <c r="F834">
        <v>103.79</v>
      </c>
      <c r="G834" s="1">
        <v>38506</v>
      </c>
      <c r="H834">
        <v>110.46</v>
      </c>
    </row>
    <row r="835" spans="1:8" x14ac:dyDescent="0.25">
      <c r="A835" s="1">
        <v>38624</v>
      </c>
      <c r="B835">
        <v>105.61</v>
      </c>
      <c r="C835" s="1">
        <v>38509</v>
      </c>
      <c r="D835">
        <v>112.39</v>
      </c>
      <c r="E835" s="1">
        <v>38509</v>
      </c>
      <c r="F835">
        <v>103.78</v>
      </c>
      <c r="G835" s="1">
        <v>38509</v>
      </c>
      <c r="H835">
        <v>110.56</v>
      </c>
    </row>
    <row r="836" spans="1:8" x14ac:dyDescent="0.25">
      <c r="A836" s="1">
        <v>38625</v>
      </c>
      <c r="B836">
        <v>105.52</v>
      </c>
      <c r="C836" s="1">
        <v>38510</v>
      </c>
      <c r="D836">
        <v>112.01</v>
      </c>
      <c r="E836" s="1">
        <v>38510</v>
      </c>
      <c r="F836">
        <v>103.79</v>
      </c>
      <c r="G836" s="1">
        <v>38510</v>
      </c>
      <c r="H836">
        <v>110.31</v>
      </c>
    </row>
    <row r="837" spans="1:8" x14ac:dyDescent="0.25">
      <c r="A837" s="1">
        <v>38628</v>
      </c>
      <c r="B837">
        <v>105.54</v>
      </c>
      <c r="C837" s="1">
        <v>38511</v>
      </c>
      <c r="D837">
        <v>112.22</v>
      </c>
      <c r="E837" s="1">
        <v>38511</v>
      </c>
      <c r="F837">
        <v>103.75</v>
      </c>
      <c r="G837" s="1">
        <v>38511</v>
      </c>
      <c r="H837">
        <v>110.07</v>
      </c>
    </row>
    <row r="838" spans="1:8" x14ac:dyDescent="0.25">
      <c r="A838" s="1">
        <v>38629</v>
      </c>
      <c r="B838">
        <v>105.27</v>
      </c>
      <c r="C838" s="1">
        <v>38512</v>
      </c>
      <c r="D838">
        <v>112.2</v>
      </c>
      <c r="E838" s="1">
        <v>38512</v>
      </c>
      <c r="F838">
        <v>103.59</v>
      </c>
      <c r="G838" s="1">
        <v>38512</v>
      </c>
      <c r="H838">
        <v>110.28</v>
      </c>
    </row>
    <row r="839" spans="1:8" x14ac:dyDescent="0.25">
      <c r="A839" s="1">
        <v>38630</v>
      </c>
      <c r="B839">
        <v>105.24</v>
      </c>
      <c r="C839" s="1">
        <v>38513</v>
      </c>
      <c r="D839">
        <v>111.89</v>
      </c>
      <c r="E839" s="1">
        <v>38513</v>
      </c>
      <c r="F839">
        <v>103.52</v>
      </c>
      <c r="G839" s="1">
        <v>38513</v>
      </c>
      <c r="H839">
        <v>109.99</v>
      </c>
    </row>
    <row r="840" spans="1:8" x14ac:dyDescent="0.25">
      <c r="A840" s="1">
        <v>38631</v>
      </c>
      <c r="B840">
        <v>105.2</v>
      </c>
      <c r="C840" s="1">
        <v>38516</v>
      </c>
      <c r="D840">
        <v>112.39</v>
      </c>
      <c r="E840" s="1">
        <v>38516</v>
      </c>
      <c r="F840">
        <v>103.48</v>
      </c>
      <c r="G840" s="1">
        <v>38516</v>
      </c>
      <c r="H840">
        <v>110.1</v>
      </c>
    </row>
    <row r="841" spans="1:8" x14ac:dyDescent="0.25">
      <c r="A841" s="1">
        <v>38632</v>
      </c>
      <c r="B841">
        <v>105.07</v>
      </c>
      <c r="C841" s="1">
        <v>38517</v>
      </c>
      <c r="D841">
        <v>112.53</v>
      </c>
      <c r="E841" s="1">
        <v>38517</v>
      </c>
      <c r="F841">
        <v>103.22</v>
      </c>
      <c r="G841" s="1">
        <v>38517</v>
      </c>
      <c r="H841">
        <v>110.48</v>
      </c>
    </row>
    <row r="842" spans="1:8" x14ac:dyDescent="0.25">
      <c r="A842" s="1">
        <v>38636</v>
      </c>
      <c r="B842">
        <v>105.01</v>
      </c>
      <c r="C842" s="1">
        <v>38518</v>
      </c>
      <c r="D842">
        <v>111.55</v>
      </c>
      <c r="E842" s="1">
        <v>38518</v>
      </c>
      <c r="F842">
        <v>104.65</v>
      </c>
      <c r="G842" s="1">
        <v>38518</v>
      </c>
      <c r="H842">
        <v>110.24</v>
      </c>
    </row>
    <row r="843" spans="1:8" x14ac:dyDescent="0.25">
      <c r="A843" s="1">
        <v>38637</v>
      </c>
      <c r="B843">
        <v>105.09</v>
      </c>
      <c r="C843" s="1">
        <v>38519</v>
      </c>
      <c r="D843">
        <v>112.53</v>
      </c>
      <c r="E843" s="1">
        <v>38519</v>
      </c>
      <c r="F843">
        <v>103.33</v>
      </c>
      <c r="G843" s="1">
        <v>38519</v>
      </c>
      <c r="H843">
        <v>110.49</v>
      </c>
    </row>
    <row r="844" spans="1:8" x14ac:dyDescent="0.25">
      <c r="A844" s="1">
        <v>38638</v>
      </c>
      <c r="B844">
        <v>105.11</v>
      </c>
      <c r="C844" s="1">
        <v>38520</v>
      </c>
      <c r="D844">
        <v>112.28</v>
      </c>
      <c r="E844" s="1">
        <v>38520</v>
      </c>
      <c r="F844">
        <v>103.15</v>
      </c>
      <c r="G844" s="1">
        <v>38520</v>
      </c>
      <c r="H844">
        <v>109.9</v>
      </c>
    </row>
    <row r="845" spans="1:8" x14ac:dyDescent="0.25">
      <c r="A845" s="1">
        <v>38639</v>
      </c>
      <c r="B845">
        <v>104.87</v>
      </c>
      <c r="C845" s="1">
        <v>38523</v>
      </c>
      <c r="D845">
        <v>112.35</v>
      </c>
      <c r="E845" s="1">
        <v>38523</v>
      </c>
      <c r="F845">
        <v>103.48</v>
      </c>
      <c r="G845" s="1">
        <v>38523</v>
      </c>
      <c r="H845">
        <v>110.14</v>
      </c>
    </row>
    <row r="846" spans="1:8" x14ac:dyDescent="0.25">
      <c r="A846" s="1">
        <v>38642</v>
      </c>
      <c r="B846">
        <v>104.86</v>
      </c>
      <c r="C846" s="1">
        <v>38524</v>
      </c>
      <c r="D846">
        <v>113.14</v>
      </c>
      <c r="E846" s="1">
        <v>38524</v>
      </c>
      <c r="F846">
        <v>103.4</v>
      </c>
      <c r="G846" s="1">
        <v>38524</v>
      </c>
      <c r="H846">
        <v>110.04</v>
      </c>
    </row>
    <row r="847" spans="1:8" x14ac:dyDescent="0.25">
      <c r="A847" s="1">
        <v>38643</v>
      </c>
      <c r="B847">
        <v>104.94</v>
      </c>
      <c r="C847" s="1">
        <v>38525</v>
      </c>
      <c r="D847">
        <v>112.16</v>
      </c>
      <c r="E847" s="1">
        <v>38525</v>
      </c>
      <c r="F847">
        <v>103.73</v>
      </c>
      <c r="G847" s="1">
        <v>38525</v>
      </c>
      <c r="H847">
        <v>110.51</v>
      </c>
    </row>
    <row r="848" spans="1:8" x14ac:dyDescent="0.25">
      <c r="A848" s="1">
        <v>38644</v>
      </c>
      <c r="B848">
        <v>105.07</v>
      </c>
      <c r="C848" s="1">
        <v>38526</v>
      </c>
      <c r="D848">
        <v>112.33</v>
      </c>
      <c r="E848" s="1">
        <v>38526</v>
      </c>
      <c r="F848">
        <v>104.14</v>
      </c>
      <c r="G848" s="1">
        <v>38526</v>
      </c>
      <c r="H848">
        <v>110.43</v>
      </c>
    </row>
    <row r="849" spans="1:8" x14ac:dyDescent="0.25">
      <c r="A849" s="1">
        <v>38645</v>
      </c>
      <c r="B849">
        <v>104.99</v>
      </c>
      <c r="C849" s="1">
        <v>38527</v>
      </c>
      <c r="D849">
        <v>112.4</v>
      </c>
      <c r="E849" s="1">
        <v>38527</v>
      </c>
      <c r="F849">
        <v>101.8</v>
      </c>
      <c r="G849" s="1">
        <v>38527</v>
      </c>
      <c r="H849">
        <v>110.4</v>
      </c>
    </row>
    <row r="850" spans="1:8" x14ac:dyDescent="0.25">
      <c r="A850" s="1">
        <v>38646</v>
      </c>
      <c r="B850">
        <v>104.79</v>
      </c>
      <c r="C850" s="1">
        <v>38530</v>
      </c>
      <c r="D850">
        <v>112.62</v>
      </c>
      <c r="E850" s="1">
        <v>38530</v>
      </c>
      <c r="F850">
        <v>103.88</v>
      </c>
      <c r="G850" s="1">
        <v>38530</v>
      </c>
      <c r="H850">
        <v>110.41</v>
      </c>
    </row>
    <row r="851" spans="1:8" x14ac:dyDescent="0.25">
      <c r="A851" s="1">
        <v>38649</v>
      </c>
      <c r="B851">
        <v>104.82</v>
      </c>
      <c r="C851" s="1">
        <v>38531</v>
      </c>
      <c r="D851">
        <v>112.46</v>
      </c>
      <c r="E851" s="1">
        <v>38531</v>
      </c>
      <c r="F851">
        <v>104.04</v>
      </c>
      <c r="G851" s="1">
        <v>38531</v>
      </c>
      <c r="H851">
        <v>110.32</v>
      </c>
    </row>
    <row r="852" spans="1:8" x14ac:dyDescent="0.25">
      <c r="A852" s="1">
        <v>38650</v>
      </c>
      <c r="B852">
        <v>104.6</v>
      </c>
      <c r="C852" s="1">
        <v>38532</v>
      </c>
      <c r="D852">
        <v>112.9</v>
      </c>
      <c r="E852" s="1">
        <v>38532</v>
      </c>
      <c r="F852">
        <v>104.04</v>
      </c>
      <c r="G852" s="1">
        <v>38532</v>
      </c>
      <c r="H852">
        <v>110.52</v>
      </c>
    </row>
    <row r="853" spans="1:8" x14ac:dyDescent="0.25">
      <c r="A853" s="1">
        <v>38651</v>
      </c>
      <c r="B853">
        <v>104.6</v>
      </c>
      <c r="C853" s="1">
        <v>38533</v>
      </c>
      <c r="D853">
        <v>113.2</v>
      </c>
      <c r="E853" s="1">
        <v>38533</v>
      </c>
      <c r="F853">
        <v>103.84</v>
      </c>
      <c r="G853" s="1">
        <v>38533</v>
      </c>
      <c r="H853">
        <v>110.13</v>
      </c>
    </row>
    <row r="854" spans="1:8" x14ac:dyDescent="0.25">
      <c r="A854" s="1">
        <v>38652</v>
      </c>
      <c r="B854">
        <v>104.47</v>
      </c>
      <c r="C854" s="1">
        <v>38534</v>
      </c>
      <c r="D854">
        <v>112.75</v>
      </c>
      <c r="E854" s="1">
        <v>38534</v>
      </c>
      <c r="F854">
        <v>103.92</v>
      </c>
      <c r="G854" s="1">
        <v>38534</v>
      </c>
      <c r="H854">
        <v>110.08</v>
      </c>
    </row>
    <row r="855" spans="1:8" x14ac:dyDescent="0.25">
      <c r="A855" s="1">
        <v>38653</v>
      </c>
      <c r="B855">
        <v>104.4</v>
      </c>
      <c r="C855" s="1">
        <v>38538</v>
      </c>
      <c r="D855">
        <v>112.26</v>
      </c>
      <c r="E855" s="1">
        <v>38538</v>
      </c>
      <c r="F855">
        <v>102.3</v>
      </c>
      <c r="G855" s="1">
        <v>38538</v>
      </c>
      <c r="H855">
        <v>110.14</v>
      </c>
    </row>
    <row r="856" spans="1:8" x14ac:dyDescent="0.25">
      <c r="A856" s="1">
        <v>38656</v>
      </c>
      <c r="B856">
        <v>104.38</v>
      </c>
      <c r="C856" s="1">
        <v>38539</v>
      </c>
      <c r="D856">
        <v>112.43</v>
      </c>
      <c r="E856" s="1">
        <v>38539</v>
      </c>
      <c r="F856">
        <v>102.3</v>
      </c>
      <c r="G856" s="1">
        <v>38539</v>
      </c>
      <c r="H856">
        <v>109.99</v>
      </c>
    </row>
    <row r="857" spans="1:8" x14ac:dyDescent="0.25">
      <c r="A857" s="1">
        <v>38657</v>
      </c>
      <c r="B857">
        <v>104.33</v>
      </c>
      <c r="C857" s="1">
        <v>38540</v>
      </c>
      <c r="D857">
        <v>112.39</v>
      </c>
      <c r="E857" s="1">
        <v>38540</v>
      </c>
      <c r="F857">
        <v>102.7</v>
      </c>
      <c r="G857" s="1">
        <v>38540</v>
      </c>
      <c r="H857">
        <v>110.08</v>
      </c>
    </row>
    <row r="858" spans="1:8" x14ac:dyDescent="0.25">
      <c r="A858" s="1">
        <v>38658</v>
      </c>
      <c r="B858">
        <v>104.11</v>
      </c>
      <c r="C858" s="1">
        <v>38541</v>
      </c>
      <c r="D858">
        <v>112.36</v>
      </c>
      <c r="E858" s="1">
        <v>38541</v>
      </c>
      <c r="F858">
        <v>102.5</v>
      </c>
      <c r="G858" s="1">
        <v>38541</v>
      </c>
      <c r="H858">
        <v>109.65</v>
      </c>
    </row>
    <row r="859" spans="1:8" x14ac:dyDescent="0.25">
      <c r="A859" s="1">
        <v>38659</v>
      </c>
      <c r="B859">
        <v>104.14</v>
      </c>
      <c r="C859" s="1">
        <v>38544</v>
      </c>
      <c r="D859">
        <v>112.62</v>
      </c>
      <c r="E859" s="1">
        <v>38544</v>
      </c>
      <c r="F859">
        <v>99.38</v>
      </c>
      <c r="G859" s="1">
        <v>38544</v>
      </c>
      <c r="H859">
        <v>109.75</v>
      </c>
    </row>
    <row r="860" spans="1:8" x14ac:dyDescent="0.25">
      <c r="A860" s="1">
        <v>38660</v>
      </c>
      <c r="B860">
        <v>103.91</v>
      </c>
      <c r="C860" s="1">
        <v>38545</v>
      </c>
      <c r="D860">
        <v>112.27</v>
      </c>
      <c r="E860" s="1">
        <v>38545</v>
      </c>
      <c r="F860">
        <v>102.53</v>
      </c>
      <c r="G860" s="1">
        <v>38545</v>
      </c>
      <c r="H860">
        <v>109.65</v>
      </c>
    </row>
    <row r="861" spans="1:8" x14ac:dyDescent="0.25">
      <c r="A861" s="1">
        <v>38663</v>
      </c>
      <c r="B861">
        <v>103.84</v>
      </c>
      <c r="C861" s="1">
        <v>38546</v>
      </c>
      <c r="D861">
        <v>112.59</v>
      </c>
      <c r="E861" s="1">
        <v>38546</v>
      </c>
      <c r="F861">
        <v>102.37</v>
      </c>
      <c r="G861" s="1">
        <v>38546</v>
      </c>
      <c r="H861">
        <v>109.59</v>
      </c>
    </row>
    <row r="862" spans="1:8" x14ac:dyDescent="0.25">
      <c r="A862" s="1">
        <v>38664</v>
      </c>
      <c r="B862">
        <v>103.91</v>
      </c>
      <c r="C862" s="1">
        <v>38547</v>
      </c>
      <c r="D862">
        <v>112.67</v>
      </c>
      <c r="E862" s="1">
        <v>38547</v>
      </c>
      <c r="F862">
        <v>104.04</v>
      </c>
      <c r="G862" s="1">
        <v>38547</v>
      </c>
      <c r="H862">
        <v>109.69</v>
      </c>
    </row>
    <row r="863" spans="1:8" x14ac:dyDescent="0.25">
      <c r="A863" s="1">
        <v>38665</v>
      </c>
      <c r="B863">
        <v>103.72</v>
      </c>
      <c r="C863" s="1">
        <v>38548</v>
      </c>
      <c r="D863">
        <v>112.76</v>
      </c>
      <c r="E863" s="1">
        <v>38548</v>
      </c>
      <c r="F863">
        <v>102.32</v>
      </c>
      <c r="G863" s="1">
        <v>38548</v>
      </c>
      <c r="H863">
        <v>109.61</v>
      </c>
    </row>
    <row r="864" spans="1:8" x14ac:dyDescent="0.25">
      <c r="A864" s="1">
        <v>38666</v>
      </c>
      <c r="B864">
        <v>103.81</v>
      </c>
      <c r="C864" s="1">
        <v>38551</v>
      </c>
      <c r="D864">
        <v>112.24</v>
      </c>
      <c r="E864" s="1">
        <v>38551</v>
      </c>
      <c r="F864">
        <v>102.39</v>
      </c>
      <c r="G864" s="1">
        <v>38551</v>
      </c>
      <c r="H864">
        <v>109.82</v>
      </c>
    </row>
    <row r="865" spans="1:8" x14ac:dyDescent="0.25">
      <c r="A865" s="1">
        <v>38670</v>
      </c>
      <c r="B865">
        <v>103.71</v>
      </c>
      <c r="C865" s="1">
        <v>38552</v>
      </c>
      <c r="D865">
        <v>112.2</v>
      </c>
      <c r="E865" s="1">
        <v>38552</v>
      </c>
      <c r="F865">
        <v>103.03</v>
      </c>
      <c r="G865" s="1">
        <v>38552</v>
      </c>
      <c r="H865">
        <v>109.46</v>
      </c>
    </row>
    <row r="866" spans="1:8" x14ac:dyDescent="0.25">
      <c r="A866" s="1">
        <v>38671</v>
      </c>
      <c r="B866">
        <v>103.94</v>
      </c>
      <c r="C866" s="1">
        <v>38553</v>
      </c>
      <c r="D866">
        <v>112.1</v>
      </c>
      <c r="E866" s="1">
        <v>38553</v>
      </c>
      <c r="F866">
        <v>103.51</v>
      </c>
      <c r="G866" s="1">
        <v>38553</v>
      </c>
      <c r="H866">
        <v>109.63</v>
      </c>
    </row>
    <row r="867" spans="1:8" x14ac:dyDescent="0.25">
      <c r="A867" s="1">
        <v>38672</v>
      </c>
      <c r="B867">
        <v>103.98</v>
      </c>
      <c r="C867" s="1">
        <v>38554</v>
      </c>
      <c r="D867">
        <v>112.37</v>
      </c>
      <c r="E867" s="1">
        <v>38554</v>
      </c>
      <c r="F867">
        <v>102.6</v>
      </c>
      <c r="G867" s="1">
        <v>38554</v>
      </c>
      <c r="H867">
        <v>109.19</v>
      </c>
    </row>
    <row r="868" spans="1:8" x14ac:dyDescent="0.25">
      <c r="A868" s="1">
        <v>38673</v>
      </c>
      <c r="B868">
        <v>103.97</v>
      </c>
      <c r="C868" s="1">
        <v>38555</v>
      </c>
      <c r="D868">
        <v>112.42</v>
      </c>
      <c r="E868" s="1">
        <v>38555</v>
      </c>
      <c r="F868">
        <v>102.62</v>
      </c>
      <c r="G868" s="1">
        <v>38555</v>
      </c>
      <c r="H868">
        <v>108.92</v>
      </c>
    </row>
    <row r="869" spans="1:8" x14ac:dyDescent="0.25">
      <c r="A869" s="1">
        <v>38674</v>
      </c>
      <c r="B869">
        <v>103.84</v>
      </c>
      <c r="C869" s="1">
        <v>38558</v>
      </c>
      <c r="D869">
        <v>112.46</v>
      </c>
      <c r="E869" s="1">
        <v>38558</v>
      </c>
      <c r="F869">
        <v>102.73</v>
      </c>
      <c r="G869" s="1">
        <v>38558</v>
      </c>
      <c r="H869">
        <v>108.83</v>
      </c>
    </row>
    <row r="870" spans="1:8" x14ac:dyDescent="0.25">
      <c r="A870" s="1">
        <v>38677</v>
      </c>
      <c r="B870">
        <v>103.91</v>
      </c>
      <c r="C870" s="1">
        <v>38559</v>
      </c>
      <c r="D870">
        <v>112.33</v>
      </c>
      <c r="E870" s="1">
        <v>38559</v>
      </c>
      <c r="F870">
        <v>102.32</v>
      </c>
      <c r="G870" s="1">
        <v>38559</v>
      </c>
      <c r="H870">
        <v>109.19</v>
      </c>
    </row>
    <row r="871" spans="1:8" x14ac:dyDescent="0.25">
      <c r="A871" s="1">
        <v>38678</v>
      </c>
      <c r="B871">
        <v>104.19</v>
      </c>
      <c r="C871" s="1">
        <v>38560</v>
      </c>
      <c r="D871">
        <v>112.24</v>
      </c>
      <c r="E871" s="1">
        <v>38560</v>
      </c>
      <c r="F871">
        <v>102.28</v>
      </c>
      <c r="G871" s="1">
        <v>38560</v>
      </c>
      <c r="H871">
        <v>108.99</v>
      </c>
    </row>
    <row r="872" spans="1:8" x14ac:dyDescent="0.25">
      <c r="A872" s="1">
        <v>38679</v>
      </c>
      <c r="B872">
        <v>104.06</v>
      </c>
      <c r="C872" s="1">
        <v>38561</v>
      </c>
      <c r="D872">
        <v>112.46</v>
      </c>
      <c r="E872" s="1">
        <v>38561</v>
      </c>
      <c r="F872">
        <v>101.77</v>
      </c>
      <c r="G872" s="1">
        <v>38561</v>
      </c>
      <c r="H872">
        <v>109</v>
      </c>
    </row>
    <row r="873" spans="1:8" x14ac:dyDescent="0.25">
      <c r="A873" s="1">
        <v>38681</v>
      </c>
      <c r="B873">
        <v>104.26</v>
      </c>
      <c r="C873" s="1">
        <v>38562</v>
      </c>
      <c r="D873">
        <v>112.57</v>
      </c>
      <c r="E873" s="1">
        <v>38562</v>
      </c>
      <c r="F873">
        <v>101.71</v>
      </c>
      <c r="G873" s="1">
        <v>38562</v>
      </c>
      <c r="H873">
        <v>108.63</v>
      </c>
    </row>
    <row r="874" spans="1:8" x14ac:dyDescent="0.25">
      <c r="A874" s="1">
        <v>38684</v>
      </c>
      <c r="B874">
        <v>104.07</v>
      </c>
      <c r="C874" s="1">
        <v>38565</v>
      </c>
      <c r="D874">
        <v>111.96</v>
      </c>
      <c r="E874" s="1">
        <v>38565</v>
      </c>
      <c r="F874">
        <v>103.12</v>
      </c>
      <c r="G874" s="1">
        <v>38565</v>
      </c>
      <c r="H874">
        <v>108.77</v>
      </c>
    </row>
    <row r="875" spans="1:8" x14ac:dyDescent="0.25">
      <c r="A875" s="1">
        <v>38685</v>
      </c>
      <c r="B875">
        <v>103.88</v>
      </c>
      <c r="C875" s="1">
        <v>38566</v>
      </c>
      <c r="D875">
        <v>111.83</v>
      </c>
      <c r="E875" s="1">
        <v>38566</v>
      </c>
      <c r="F875">
        <v>101.75</v>
      </c>
      <c r="G875" s="1">
        <v>38566</v>
      </c>
      <c r="H875">
        <v>108.91</v>
      </c>
    </row>
    <row r="876" spans="1:8" x14ac:dyDescent="0.25">
      <c r="A876" s="1">
        <v>38686</v>
      </c>
      <c r="B876">
        <v>103.88</v>
      </c>
      <c r="C876" s="1">
        <v>38567</v>
      </c>
      <c r="D876">
        <v>111.96</v>
      </c>
      <c r="E876" s="1">
        <v>38567</v>
      </c>
      <c r="F876">
        <v>101.73</v>
      </c>
      <c r="G876" s="1">
        <v>38567</v>
      </c>
      <c r="H876">
        <v>109.12</v>
      </c>
    </row>
    <row r="877" spans="1:8" x14ac:dyDescent="0.25">
      <c r="A877" s="1">
        <v>38687</v>
      </c>
      <c r="B877">
        <v>103.77</v>
      </c>
      <c r="C877" s="1">
        <v>38568</v>
      </c>
      <c r="D877">
        <v>111.64</v>
      </c>
      <c r="E877" s="1">
        <v>38568</v>
      </c>
      <c r="F877">
        <v>101.79</v>
      </c>
      <c r="G877" s="1">
        <v>38568</v>
      </c>
      <c r="H877">
        <v>109.19</v>
      </c>
    </row>
    <row r="878" spans="1:8" x14ac:dyDescent="0.25">
      <c r="A878" s="1">
        <v>38688</v>
      </c>
      <c r="B878">
        <v>103.86</v>
      </c>
      <c r="C878" s="1">
        <v>38569</v>
      </c>
      <c r="D878">
        <v>111.58</v>
      </c>
      <c r="E878" s="1">
        <v>38569</v>
      </c>
      <c r="F878">
        <v>102.01</v>
      </c>
      <c r="G878" s="1">
        <v>38569</v>
      </c>
      <c r="H878">
        <v>108.5</v>
      </c>
    </row>
    <row r="879" spans="1:8" x14ac:dyDescent="0.25">
      <c r="A879" s="1">
        <v>38691</v>
      </c>
      <c r="B879">
        <v>103.94</v>
      </c>
      <c r="C879" s="1">
        <v>38572</v>
      </c>
      <c r="D879">
        <v>111.57</v>
      </c>
      <c r="E879" s="1">
        <v>38572</v>
      </c>
      <c r="F879">
        <v>101.75</v>
      </c>
      <c r="G879" s="1">
        <v>38572</v>
      </c>
      <c r="H879">
        <v>108.47</v>
      </c>
    </row>
    <row r="880" spans="1:8" x14ac:dyDescent="0.25">
      <c r="A880" s="1">
        <v>38692</v>
      </c>
      <c r="B880">
        <v>103.91</v>
      </c>
      <c r="C880" s="1">
        <v>38573</v>
      </c>
      <c r="D880">
        <v>110.74</v>
      </c>
      <c r="E880" s="1">
        <v>38573</v>
      </c>
      <c r="F880">
        <v>101.94</v>
      </c>
      <c r="G880" s="1">
        <v>38573</v>
      </c>
      <c r="H880">
        <v>108.57</v>
      </c>
    </row>
    <row r="881" spans="1:8" x14ac:dyDescent="0.25">
      <c r="A881" s="1">
        <v>38693</v>
      </c>
      <c r="B881">
        <v>104.01</v>
      </c>
      <c r="C881" s="1">
        <v>38574</v>
      </c>
      <c r="D881">
        <v>111.28</v>
      </c>
      <c r="E881" s="1">
        <v>38574</v>
      </c>
      <c r="F881">
        <v>101.59</v>
      </c>
      <c r="G881" s="1">
        <v>38574</v>
      </c>
      <c r="H881">
        <v>108.39</v>
      </c>
    </row>
    <row r="882" spans="1:8" x14ac:dyDescent="0.25">
      <c r="A882" s="1">
        <v>38694</v>
      </c>
      <c r="B882">
        <v>103.9</v>
      </c>
      <c r="C882" s="1">
        <v>38575</v>
      </c>
      <c r="D882">
        <v>112.07</v>
      </c>
      <c r="E882" s="1">
        <v>38575</v>
      </c>
      <c r="F882">
        <v>100.93</v>
      </c>
      <c r="G882" s="1">
        <v>38575</v>
      </c>
      <c r="H882">
        <v>108.92</v>
      </c>
    </row>
    <row r="883" spans="1:8" x14ac:dyDescent="0.25">
      <c r="A883" s="1">
        <v>38695</v>
      </c>
      <c r="B883">
        <v>103.54</v>
      </c>
      <c r="C883" s="1">
        <v>38576</v>
      </c>
      <c r="D883">
        <v>112.17</v>
      </c>
      <c r="E883" s="1">
        <v>38576</v>
      </c>
      <c r="F883">
        <v>101.28</v>
      </c>
      <c r="G883" s="1">
        <v>38576</v>
      </c>
      <c r="H883">
        <v>108.98</v>
      </c>
    </row>
    <row r="884" spans="1:8" x14ac:dyDescent="0.25">
      <c r="A884" s="1">
        <v>38698</v>
      </c>
      <c r="B884">
        <v>103.46</v>
      </c>
      <c r="C884" s="1">
        <v>38579</v>
      </c>
      <c r="D884">
        <v>112.16</v>
      </c>
      <c r="E884" s="1">
        <v>38579</v>
      </c>
      <c r="F884">
        <v>101.45</v>
      </c>
      <c r="G884" s="1">
        <v>38579</v>
      </c>
      <c r="H884">
        <v>108.23</v>
      </c>
    </row>
    <row r="885" spans="1:8" x14ac:dyDescent="0.25">
      <c r="A885" s="1">
        <v>38699</v>
      </c>
      <c r="B885">
        <v>103.52</v>
      </c>
      <c r="C885" s="1">
        <v>38580</v>
      </c>
      <c r="D885">
        <v>112.35</v>
      </c>
      <c r="E885" s="1">
        <v>38580</v>
      </c>
      <c r="F885">
        <v>101.48</v>
      </c>
      <c r="G885" s="1">
        <v>38580</v>
      </c>
      <c r="H885">
        <v>108.6</v>
      </c>
    </row>
    <row r="886" spans="1:8" x14ac:dyDescent="0.25">
      <c r="A886" s="1">
        <v>38700</v>
      </c>
      <c r="B886">
        <v>103.43</v>
      </c>
      <c r="C886" s="1">
        <v>38581</v>
      </c>
      <c r="D886">
        <v>112.48</v>
      </c>
      <c r="E886" s="1">
        <v>38581</v>
      </c>
      <c r="F886">
        <v>101.62</v>
      </c>
      <c r="G886" s="1">
        <v>38581</v>
      </c>
      <c r="H886">
        <v>108.32</v>
      </c>
    </row>
    <row r="887" spans="1:8" x14ac:dyDescent="0.25">
      <c r="A887" s="1">
        <v>38701</v>
      </c>
      <c r="B887">
        <v>103.37</v>
      </c>
      <c r="C887" s="1">
        <v>38582</v>
      </c>
      <c r="D887">
        <v>112.36</v>
      </c>
      <c r="E887" s="1">
        <v>38582</v>
      </c>
      <c r="F887">
        <v>101.67</v>
      </c>
      <c r="G887" s="1">
        <v>38582</v>
      </c>
      <c r="H887">
        <v>108.83</v>
      </c>
    </row>
    <row r="888" spans="1:8" x14ac:dyDescent="0.25">
      <c r="A888" s="1">
        <v>38702</v>
      </c>
      <c r="B888">
        <v>103.5</v>
      </c>
      <c r="C888" s="1">
        <v>38583</v>
      </c>
      <c r="D888">
        <v>112.1</v>
      </c>
      <c r="E888" s="1">
        <v>38583</v>
      </c>
      <c r="F888">
        <v>101.69</v>
      </c>
      <c r="G888" s="1">
        <v>38583</v>
      </c>
      <c r="H888">
        <v>109.09</v>
      </c>
    </row>
    <row r="889" spans="1:8" x14ac:dyDescent="0.25">
      <c r="A889" s="1">
        <v>38705</v>
      </c>
      <c r="B889">
        <v>103.45</v>
      </c>
      <c r="C889" s="1">
        <v>38586</v>
      </c>
      <c r="D889">
        <v>112.22</v>
      </c>
      <c r="E889" s="1">
        <v>38586</v>
      </c>
      <c r="F889">
        <v>101.85</v>
      </c>
      <c r="G889" s="1">
        <v>38586</v>
      </c>
      <c r="H889">
        <v>108.46</v>
      </c>
    </row>
    <row r="890" spans="1:8" x14ac:dyDescent="0.25">
      <c r="A890" s="1">
        <v>38706</v>
      </c>
      <c r="B890">
        <v>103.13</v>
      </c>
      <c r="C890" s="1">
        <v>38587</v>
      </c>
      <c r="D890">
        <v>111.9</v>
      </c>
      <c r="E890" s="1">
        <v>38587</v>
      </c>
      <c r="F890">
        <v>101.7</v>
      </c>
      <c r="G890" s="1">
        <v>38587</v>
      </c>
      <c r="H890">
        <v>108.67</v>
      </c>
    </row>
    <row r="891" spans="1:8" x14ac:dyDescent="0.25">
      <c r="A891" s="1">
        <v>38707</v>
      </c>
      <c r="B891">
        <v>103.01</v>
      </c>
      <c r="C891" s="1">
        <v>38588</v>
      </c>
      <c r="D891">
        <v>111.84</v>
      </c>
      <c r="E891" s="1">
        <v>38588</v>
      </c>
      <c r="F891">
        <v>101.83</v>
      </c>
      <c r="G891" s="1">
        <v>38588</v>
      </c>
      <c r="H891">
        <v>108.93</v>
      </c>
    </row>
    <row r="892" spans="1:8" x14ac:dyDescent="0.25">
      <c r="A892" s="1">
        <v>38708</v>
      </c>
      <c r="B892">
        <v>103.13</v>
      </c>
      <c r="C892" s="1">
        <v>38589</v>
      </c>
      <c r="D892">
        <v>112.2</v>
      </c>
      <c r="E892" s="1">
        <v>38589</v>
      </c>
      <c r="F892">
        <v>101.86</v>
      </c>
      <c r="G892" s="1">
        <v>38589</v>
      </c>
      <c r="H892">
        <v>108.43</v>
      </c>
    </row>
    <row r="893" spans="1:8" x14ac:dyDescent="0.25">
      <c r="A893" s="1">
        <v>38709</v>
      </c>
      <c r="B893">
        <v>103.02</v>
      </c>
      <c r="C893" s="1">
        <v>38590</v>
      </c>
      <c r="D893">
        <v>112.18</v>
      </c>
      <c r="E893" s="1">
        <v>38590</v>
      </c>
      <c r="F893">
        <v>101.91</v>
      </c>
      <c r="G893" s="1">
        <v>38590</v>
      </c>
      <c r="H893">
        <v>108.28</v>
      </c>
    </row>
    <row r="894" spans="1:8" x14ac:dyDescent="0.25">
      <c r="A894" s="1">
        <v>38714</v>
      </c>
      <c r="B894">
        <v>103.08</v>
      </c>
      <c r="C894" s="1">
        <v>38594</v>
      </c>
      <c r="D894">
        <v>111.72</v>
      </c>
      <c r="E894" s="1">
        <v>38594</v>
      </c>
      <c r="F894">
        <v>101.99</v>
      </c>
      <c r="G894" s="1">
        <v>38594</v>
      </c>
      <c r="H894">
        <v>109.04</v>
      </c>
    </row>
    <row r="895" spans="1:8" x14ac:dyDescent="0.25">
      <c r="A895" s="1">
        <v>38715</v>
      </c>
      <c r="B895">
        <v>102.88</v>
      </c>
      <c r="C895" s="1">
        <v>38595</v>
      </c>
      <c r="D895">
        <v>112.31</v>
      </c>
      <c r="E895" s="1">
        <v>38595</v>
      </c>
      <c r="F895">
        <v>102.47</v>
      </c>
      <c r="G895" s="1">
        <v>38595</v>
      </c>
      <c r="H895">
        <v>109.53</v>
      </c>
    </row>
    <row r="896" spans="1:8" x14ac:dyDescent="0.25">
      <c r="A896" s="1">
        <v>38716</v>
      </c>
      <c r="B896">
        <v>102.96</v>
      </c>
      <c r="C896" s="1">
        <v>38596</v>
      </c>
      <c r="D896">
        <v>112.51</v>
      </c>
      <c r="E896" s="1">
        <v>38596</v>
      </c>
      <c r="F896">
        <v>101.75</v>
      </c>
      <c r="G896" s="1">
        <v>38596</v>
      </c>
      <c r="H896">
        <v>110.12</v>
      </c>
    </row>
    <row r="897" spans="1:8" x14ac:dyDescent="0.25">
      <c r="A897" s="1">
        <v>38720</v>
      </c>
      <c r="B897">
        <v>103.1</v>
      </c>
      <c r="C897" s="1">
        <v>38597</v>
      </c>
      <c r="D897">
        <v>112.63</v>
      </c>
      <c r="E897" s="1">
        <v>38597</v>
      </c>
      <c r="F897">
        <v>101.94</v>
      </c>
      <c r="G897" s="1">
        <v>38597</v>
      </c>
      <c r="H897">
        <v>109.8</v>
      </c>
    </row>
    <row r="898" spans="1:8" x14ac:dyDescent="0.25">
      <c r="A898" s="1">
        <v>38721</v>
      </c>
      <c r="B898">
        <v>103.53</v>
      </c>
      <c r="C898" s="1">
        <v>38601</v>
      </c>
      <c r="D898">
        <v>112.28</v>
      </c>
      <c r="E898" s="1">
        <v>38601</v>
      </c>
      <c r="F898">
        <v>102.24</v>
      </c>
      <c r="G898" s="1">
        <v>38601</v>
      </c>
      <c r="H898">
        <v>109.69</v>
      </c>
    </row>
    <row r="899" spans="1:8" x14ac:dyDescent="0.25">
      <c r="A899" s="1">
        <v>38722</v>
      </c>
      <c r="B899">
        <v>103.42</v>
      </c>
      <c r="C899" s="1">
        <v>38602</v>
      </c>
      <c r="D899">
        <v>112.21</v>
      </c>
      <c r="E899" s="1">
        <v>38602</v>
      </c>
      <c r="F899">
        <v>101.99</v>
      </c>
      <c r="G899" s="1">
        <v>38602</v>
      </c>
      <c r="H899">
        <v>110.21</v>
      </c>
    </row>
    <row r="900" spans="1:8" x14ac:dyDescent="0.25">
      <c r="A900" s="1">
        <v>38723</v>
      </c>
      <c r="B900">
        <v>103.07</v>
      </c>
      <c r="C900" s="1">
        <v>38603</v>
      </c>
      <c r="D900">
        <v>112.18</v>
      </c>
      <c r="E900" s="1">
        <v>38603</v>
      </c>
      <c r="F900">
        <v>101.75</v>
      </c>
      <c r="G900" s="1">
        <v>38603</v>
      </c>
      <c r="H900">
        <v>110.13</v>
      </c>
    </row>
    <row r="901" spans="1:8" x14ac:dyDescent="0.25">
      <c r="A901" s="1">
        <v>38726</v>
      </c>
      <c r="B901">
        <v>102.97</v>
      </c>
      <c r="C901" s="1">
        <v>38604</v>
      </c>
      <c r="D901">
        <v>112.09</v>
      </c>
      <c r="E901" s="1">
        <v>38604</v>
      </c>
      <c r="F901">
        <v>101.8</v>
      </c>
      <c r="G901" s="1">
        <v>38604</v>
      </c>
      <c r="H901">
        <v>109.84</v>
      </c>
    </row>
    <row r="902" spans="1:8" x14ac:dyDescent="0.25">
      <c r="A902" s="1">
        <v>38727</v>
      </c>
      <c r="B902">
        <v>102.91</v>
      </c>
      <c r="C902" s="1">
        <v>38607</v>
      </c>
      <c r="D902">
        <v>112.26</v>
      </c>
      <c r="E902" s="1">
        <v>38607</v>
      </c>
      <c r="F902">
        <v>101.87</v>
      </c>
      <c r="G902" s="1">
        <v>38607</v>
      </c>
      <c r="H902">
        <v>110.15</v>
      </c>
    </row>
    <row r="903" spans="1:8" x14ac:dyDescent="0.25">
      <c r="A903" s="1">
        <v>38728</v>
      </c>
      <c r="B903">
        <v>102.67</v>
      </c>
      <c r="C903" s="1">
        <v>38608</v>
      </c>
      <c r="D903">
        <v>112.39</v>
      </c>
      <c r="E903" s="1">
        <v>38608</v>
      </c>
      <c r="F903">
        <v>101.99</v>
      </c>
      <c r="G903" s="1">
        <v>38608</v>
      </c>
      <c r="H903">
        <v>110.05</v>
      </c>
    </row>
    <row r="904" spans="1:8" x14ac:dyDescent="0.25">
      <c r="A904" s="1">
        <v>38729</v>
      </c>
      <c r="B904">
        <v>102.78</v>
      </c>
      <c r="C904" s="1">
        <v>38609</v>
      </c>
      <c r="D904">
        <v>112.13</v>
      </c>
      <c r="E904" s="1">
        <v>38609</v>
      </c>
      <c r="F904">
        <v>101.81</v>
      </c>
      <c r="G904" s="1">
        <v>38609</v>
      </c>
      <c r="H904">
        <v>110.59</v>
      </c>
    </row>
    <row r="905" spans="1:8" x14ac:dyDescent="0.25">
      <c r="A905" s="1">
        <v>38730</v>
      </c>
      <c r="B905">
        <v>102.86</v>
      </c>
      <c r="C905" s="1">
        <v>38610</v>
      </c>
      <c r="D905">
        <v>111.94</v>
      </c>
      <c r="E905" s="1">
        <v>38610</v>
      </c>
      <c r="F905">
        <v>101.92</v>
      </c>
      <c r="G905" s="1">
        <v>38610</v>
      </c>
      <c r="H905">
        <v>110.44</v>
      </c>
    </row>
    <row r="906" spans="1:8" x14ac:dyDescent="0.25">
      <c r="A906" s="1">
        <v>38734</v>
      </c>
      <c r="B906">
        <v>102.75</v>
      </c>
      <c r="C906" s="1">
        <v>38611</v>
      </c>
      <c r="D906">
        <v>110.95</v>
      </c>
      <c r="E906" s="1">
        <v>38611</v>
      </c>
      <c r="F906">
        <v>101.98</v>
      </c>
      <c r="G906" s="1">
        <v>38611</v>
      </c>
      <c r="H906">
        <v>110.38</v>
      </c>
    </row>
    <row r="907" spans="1:8" x14ac:dyDescent="0.25">
      <c r="A907" s="1">
        <v>38735</v>
      </c>
      <c r="B907">
        <v>102.57</v>
      </c>
      <c r="C907" s="1">
        <v>38614</v>
      </c>
      <c r="D907">
        <v>111.87</v>
      </c>
      <c r="E907" s="1">
        <v>38614</v>
      </c>
      <c r="F907">
        <v>101.75</v>
      </c>
      <c r="G907" s="1">
        <v>38614</v>
      </c>
      <c r="H907">
        <v>110.5</v>
      </c>
    </row>
    <row r="908" spans="1:8" x14ac:dyDescent="0.25">
      <c r="A908" s="1">
        <v>38736</v>
      </c>
      <c r="B908">
        <v>102.41</v>
      </c>
      <c r="C908" s="1">
        <v>38615</v>
      </c>
      <c r="D908">
        <v>112</v>
      </c>
      <c r="E908" s="1">
        <v>38615</v>
      </c>
      <c r="F908">
        <v>101.94</v>
      </c>
      <c r="G908" s="1">
        <v>38615</v>
      </c>
      <c r="H908">
        <v>109.93</v>
      </c>
    </row>
    <row r="909" spans="1:8" x14ac:dyDescent="0.25">
      <c r="A909" s="1">
        <v>38737</v>
      </c>
      <c r="B909">
        <v>102.42</v>
      </c>
      <c r="C909" s="1">
        <v>38616</v>
      </c>
      <c r="D909">
        <v>111.81</v>
      </c>
      <c r="E909" s="1">
        <v>38616</v>
      </c>
      <c r="F909">
        <v>101.91</v>
      </c>
      <c r="G909" s="1">
        <v>38616</v>
      </c>
      <c r="H909">
        <v>110.12</v>
      </c>
    </row>
    <row r="910" spans="1:8" x14ac:dyDescent="0.25">
      <c r="A910" s="1">
        <v>38740</v>
      </c>
      <c r="B910">
        <v>102.39</v>
      </c>
      <c r="C910" s="1">
        <v>38617</v>
      </c>
      <c r="D910">
        <v>112.08</v>
      </c>
      <c r="E910" s="1">
        <v>38617</v>
      </c>
      <c r="F910">
        <v>101.87</v>
      </c>
      <c r="G910" s="1">
        <v>38617</v>
      </c>
      <c r="H910">
        <v>110.19</v>
      </c>
    </row>
    <row r="911" spans="1:8" x14ac:dyDescent="0.25">
      <c r="A911" s="1">
        <v>38741</v>
      </c>
      <c r="B911">
        <v>102.29</v>
      </c>
      <c r="C911" s="1">
        <v>38618</v>
      </c>
      <c r="D911">
        <v>111.17</v>
      </c>
      <c r="E911" s="1">
        <v>38618</v>
      </c>
      <c r="F911">
        <v>102.33</v>
      </c>
      <c r="G911" s="1">
        <v>38618</v>
      </c>
      <c r="H911">
        <v>109.73</v>
      </c>
    </row>
    <row r="912" spans="1:8" x14ac:dyDescent="0.25">
      <c r="A912" s="1">
        <v>38742</v>
      </c>
      <c r="B912">
        <v>102.35</v>
      </c>
      <c r="C912" s="1">
        <v>38621</v>
      </c>
      <c r="D912">
        <v>111.68</v>
      </c>
      <c r="E912" s="1">
        <v>38621</v>
      </c>
      <c r="F912">
        <v>101.73</v>
      </c>
      <c r="G912" s="1">
        <v>38621</v>
      </c>
      <c r="H912">
        <v>109.76</v>
      </c>
    </row>
    <row r="913" spans="1:8" x14ac:dyDescent="0.25">
      <c r="A913" s="1">
        <v>38743</v>
      </c>
      <c r="B913">
        <v>102.46</v>
      </c>
      <c r="C913" s="1">
        <v>38622</v>
      </c>
      <c r="D913">
        <v>111.01</v>
      </c>
      <c r="E913" s="1">
        <v>38622</v>
      </c>
      <c r="F913">
        <v>101.77</v>
      </c>
      <c r="G913" s="1">
        <v>38622</v>
      </c>
      <c r="H913">
        <v>109.73</v>
      </c>
    </row>
    <row r="914" spans="1:8" x14ac:dyDescent="0.25">
      <c r="A914" s="1">
        <v>38744</v>
      </c>
      <c r="B914">
        <v>102.64</v>
      </c>
      <c r="C914" s="1">
        <v>38623</v>
      </c>
      <c r="D914">
        <v>111.17</v>
      </c>
      <c r="E914" s="1">
        <v>38623</v>
      </c>
      <c r="F914">
        <v>101.64</v>
      </c>
      <c r="G914" s="1">
        <v>38623</v>
      </c>
      <c r="H914">
        <v>109.31</v>
      </c>
    </row>
    <row r="915" spans="1:8" x14ac:dyDescent="0.25">
      <c r="A915" s="1">
        <v>38747</v>
      </c>
      <c r="B915">
        <v>102.59</v>
      </c>
      <c r="C915" s="1">
        <v>38624</v>
      </c>
      <c r="D915">
        <v>110.67</v>
      </c>
      <c r="E915" s="1">
        <v>38624</v>
      </c>
      <c r="F915">
        <v>101.94</v>
      </c>
      <c r="G915" s="1">
        <v>38624</v>
      </c>
      <c r="H915">
        <v>109.17</v>
      </c>
    </row>
    <row r="916" spans="1:8" x14ac:dyDescent="0.25">
      <c r="A916" s="1">
        <v>38748</v>
      </c>
      <c r="B916">
        <v>102.37</v>
      </c>
      <c r="C916" s="1">
        <v>38625</v>
      </c>
      <c r="D916">
        <v>110.69</v>
      </c>
      <c r="E916" s="1">
        <v>38625</v>
      </c>
      <c r="F916">
        <v>101.92</v>
      </c>
      <c r="G916" s="1">
        <v>38625</v>
      </c>
      <c r="H916">
        <v>108.94</v>
      </c>
    </row>
    <row r="917" spans="1:8" x14ac:dyDescent="0.25">
      <c r="A917" s="1">
        <v>38749</v>
      </c>
      <c r="B917">
        <v>102.17</v>
      </c>
      <c r="C917" s="1">
        <v>38628</v>
      </c>
      <c r="D917">
        <v>110.61</v>
      </c>
      <c r="E917" s="1">
        <v>38628</v>
      </c>
      <c r="F917">
        <v>101.84</v>
      </c>
      <c r="G917" s="1">
        <v>38628</v>
      </c>
      <c r="H917">
        <v>109.11</v>
      </c>
    </row>
    <row r="918" spans="1:8" x14ac:dyDescent="0.25">
      <c r="A918" s="1">
        <v>38750</v>
      </c>
      <c r="B918">
        <v>102.05</v>
      </c>
      <c r="C918" s="1">
        <v>38629</v>
      </c>
      <c r="D918">
        <v>110.07</v>
      </c>
      <c r="E918" s="1">
        <v>38629</v>
      </c>
      <c r="F918">
        <v>101.93</v>
      </c>
      <c r="G918" s="1">
        <v>38629</v>
      </c>
      <c r="H918">
        <v>108.88</v>
      </c>
    </row>
    <row r="919" spans="1:8" x14ac:dyDescent="0.25">
      <c r="A919" s="1">
        <v>38751</v>
      </c>
      <c r="B919">
        <v>102.06</v>
      </c>
      <c r="C919" s="1">
        <v>38630</v>
      </c>
      <c r="D919">
        <v>110.24</v>
      </c>
      <c r="E919" s="1">
        <v>38630</v>
      </c>
      <c r="F919">
        <v>101.65</v>
      </c>
      <c r="G919" s="1">
        <v>38630</v>
      </c>
      <c r="H919">
        <v>108.8</v>
      </c>
    </row>
    <row r="920" spans="1:8" x14ac:dyDescent="0.25">
      <c r="A920" s="1">
        <v>38754</v>
      </c>
      <c r="B920">
        <v>101.98</v>
      </c>
      <c r="C920" s="1">
        <v>38631</v>
      </c>
      <c r="D920">
        <v>110.06</v>
      </c>
      <c r="E920" s="1">
        <v>38631</v>
      </c>
      <c r="F920">
        <v>101.7</v>
      </c>
      <c r="G920" s="1">
        <v>38631</v>
      </c>
      <c r="H920">
        <v>108.83</v>
      </c>
    </row>
    <row r="921" spans="1:8" x14ac:dyDescent="0.25">
      <c r="A921" s="1">
        <v>38755</v>
      </c>
      <c r="B921">
        <v>102.2</v>
      </c>
      <c r="C921" s="1">
        <v>38632</v>
      </c>
      <c r="D921">
        <v>110.43</v>
      </c>
      <c r="E921" s="1">
        <v>38632</v>
      </c>
      <c r="F921">
        <v>101.13</v>
      </c>
      <c r="G921" s="1">
        <v>38632</v>
      </c>
      <c r="H921">
        <v>108.48</v>
      </c>
    </row>
    <row r="922" spans="1:8" x14ac:dyDescent="0.25">
      <c r="A922" s="1">
        <v>38756</v>
      </c>
      <c r="B922">
        <v>102.13</v>
      </c>
      <c r="C922" s="1">
        <v>38636</v>
      </c>
      <c r="D922">
        <v>110.09</v>
      </c>
      <c r="E922" s="1">
        <v>38636</v>
      </c>
      <c r="F922">
        <v>101.61</v>
      </c>
      <c r="G922" s="1">
        <v>38636</v>
      </c>
      <c r="H922">
        <v>108.36</v>
      </c>
    </row>
    <row r="923" spans="1:8" x14ac:dyDescent="0.25">
      <c r="A923" s="1">
        <v>38757</v>
      </c>
      <c r="B923">
        <v>101.96</v>
      </c>
      <c r="C923" s="1">
        <v>38637</v>
      </c>
      <c r="D923">
        <v>110.08</v>
      </c>
      <c r="E923" s="1">
        <v>38637</v>
      </c>
      <c r="F923">
        <v>101.34</v>
      </c>
      <c r="G923" s="1">
        <v>38637</v>
      </c>
      <c r="H923">
        <v>108.73</v>
      </c>
    </row>
    <row r="924" spans="1:8" x14ac:dyDescent="0.25">
      <c r="A924" s="1">
        <v>38758</v>
      </c>
      <c r="B924">
        <v>101.94</v>
      </c>
      <c r="C924" s="1">
        <v>38638</v>
      </c>
      <c r="D924">
        <v>110.31</v>
      </c>
      <c r="E924" s="1">
        <v>38638</v>
      </c>
      <c r="F924">
        <v>101.23</v>
      </c>
      <c r="G924" s="1">
        <v>38638</v>
      </c>
      <c r="H924">
        <v>108.63</v>
      </c>
    </row>
    <row r="925" spans="1:8" x14ac:dyDescent="0.25">
      <c r="A925" s="1">
        <v>38761</v>
      </c>
      <c r="B925">
        <v>102.05</v>
      </c>
      <c r="C925" s="1">
        <v>38639</v>
      </c>
      <c r="D925">
        <v>109.76</v>
      </c>
      <c r="E925" s="1">
        <v>38639</v>
      </c>
      <c r="F925">
        <v>100.91</v>
      </c>
      <c r="G925" s="1">
        <v>38639</v>
      </c>
      <c r="H925">
        <v>108.72</v>
      </c>
    </row>
    <row r="926" spans="1:8" x14ac:dyDescent="0.25">
      <c r="A926" s="1">
        <v>38762</v>
      </c>
      <c r="B926">
        <v>102.15</v>
      </c>
      <c r="C926" s="1">
        <v>38642</v>
      </c>
      <c r="D926">
        <v>109.63</v>
      </c>
      <c r="E926" s="1">
        <v>38642</v>
      </c>
      <c r="F926">
        <v>101.18</v>
      </c>
      <c r="G926" s="1">
        <v>38642</v>
      </c>
      <c r="H926">
        <v>108.66</v>
      </c>
    </row>
    <row r="927" spans="1:8" x14ac:dyDescent="0.25">
      <c r="A927" s="1">
        <v>38763</v>
      </c>
      <c r="B927">
        <v>102.06</v>
      </c>
      <c r="C927" s="1">
        <v>38643</v>
      </c>
      <c r="D927">
        <v>109.78</v>
      </c>
      <c r="E927" s="1">
        <v>38643</v>
      </c>
      <c r="F927">
        <v>101.35</v>
      </c>
      <c r="G927" s="1">
        <v>38643</v>
      </c>
      <c r="H927">
        <v>108.65</v>
      </c>
    </row>
    <row r="928" spans="1:8" x14ac:dyDescent="0.25">
      <c r="A928" s="1">
        <v>38764</v>
      </c>
      <c r="B928">
        <v>102.2</v>
      </c>
      <c r="C928" s="1">
        <v>38644</v>
      </c>
      <c r="D928">
        <v>110.06</v>
      </c>
      <c r="E928" s="1">
        <v>38644</v>
      </c>
      <c r="F928">
        <v>101.13</v>
      </c>
      <c r="G928" s="1">
        <v>38644</v>
      </c>
      <c r="H928">
        <v>108.95</v>
      </c>
    </row>
    <row r="929" spans="1:8" x14ac:dyDescent="0.25">
      <c r="A929" s="1">
        <v>38765</v>
      </c>
      <c r="B929">
        <v>102.35</v>
      </c>
      <c r="C929" s="1">
        <v>38645</v>
      </c>
      <c r="D929">
        <v>109.82</v>
      </c>
      <c r="E929" s="1">
        <v>38645</v>
      </c>
      <c r="F929">
        <v>100.59</v>
      </c>
      <c r="G929" s="1">
        <v>38645</v>
      </c>
      <c r="H929">
        <v>109.43</v>
      </c>
    </row>
    <row r="930" spans="1:8" x14ac:dyDescent="0.25">
      <c r="A930" s="1">
        <v>38769</v>
      </c>
      <c r="B930">
        <v>101.98</v>
      </c>
      <c r="C930" s="1">
        <v>38646</v>
      </c>
      <c r="D930">
        <v>109.79</v>
      </c>
      <c r="E930" s="1">
        <v>38646</v>
      </c>
      <c r="F930">
        <v>100.85</v>
      </c>
      <c r="G930" s="1">
        <v>38646</v>
      </c>
      <c r="H930">
        <v>108.65</v>
      </c>
    </row>
    <row r="931" spans="1:8" x14ac:dyDescent="0.25">
      <c r="A931" s="1">
        <v>38770</v>
      </c>
      <c r="B931">
        <v>101.88</v>
      </c>
      <c r="C931" s="1">
        <v>38649</v>
      </c>
      <c r="D931">
        <v>110.07</v>
      </c>
      <c r="E931" s="1">
        <v>38649</v>
      </c>
      <c r="F931">
        <v>100.52</v>
      </c>
      <c r="G931" s="1">
        <v>38649</v>
      </c>
      <c r="H931">
        <v>108.78</v>
      </c>
    </row>
    <row r="932" spans="1:8" x14ac:dyDescent="0.25">
      <c r="A932" s="1">
        <v>38771</v>
      </c>
      <c r="B932">
        <v>101.61</v>
      </c>
      <c r="C932" s="1">
        <v>38650</v>
      </c>
      <c r="D932">
        <v>109.63</v>
      </c>
      <c r="E932" s="1">
        <v>38650</v>
      </c>
      <c r="F932">
        <v>100.52</v>
      </c>
      <c r="G932" s="1">
        <v>38650</v>
      </c>
      <c r="H932">
        <v>108.54</v>
      </c>
    </row>
    <row r="933" spans="1:8" x14ac:dyDescent="0.25">
      <c r="A933" s="1">
        <v>38772</v>
      </c>
      <c r="B933">
        <v>101.6</v>
      </c>
      <c r="C933" s="1">
        <v>38651</v>
      </c>
      <c r="D933">
        <v>109.57</v>
      </c>
      <c r="E933" s="1">
        <v>38651</v>
      </c>
      <c r="F933">
        <v>100.51</v>
      </c>
      <c r="G933" s="1">
        <v>38651</v>
      </c>
      <c r="H933">
        <v>108.59</v>
      </c>
    </row>
    <row r="934" spans="1:8" x14ac:dyDescent="0.25">
      <c r="A934" s="1">
        <v>38775</v>
      </c>
      <c r="B934">
        <v>101.61</v>
      </c>
      <c r="C934" s="1">
        <v>38652</v>
      </c>
      <c r="D934">
        <v>108.9</v>
      </c>
      <c r="E934" s="1">
        <v>38652</v>
      </c>
      <c r="F934">
        <v>100.79</v>
      </c>
      <c r="G934" s="1">
        <v>38652</v>
      </c>
      <c r="H934">
        <v>108.64</v>
      </c>
    </row>
    <row r="935" spans="1:8" x14ac:dyDescent="0.25">
      <c r="A935" s="1">
        <v>38776</v>
      </c>
      <c r="B935">
        <v>101.65</v>
      </c>
      <c r="C935" s="1">
        <v>38653</v>
      </c>
      <c r="D935">
        <v>109.39</v>
      </c>
      <c r="E935" s="1">
        <v>38653</v>
      </c>
      <c r="F935">
        <v>100.33</v>
      </c>
      <c r="G935" s="1">
        <v>38653</v>
      </c>
      <c r="H935">
        <v>108.38</v>
      </c>
    </row>
    <row r="936" spans="1:8" x14ac:dyDescent="0.25">
      <c r="A936" s="1">
        <v>38777</v>
      </c>
      <c r="B936">
        <v>101.83</v>
      </c>
      <c r="C936" s="1">
        <v>38656</v>
      </c>
      <c r="D936">
        <v>108.99</v>
      </c>
      <c r="E936" s="1">
        <v>38656</v>
      </c>
      <c r="F936">
        <v>100.64</v>
      </c>
      <c r="G936" s="1">
        <v>38656</v>
      </c>
      <c r="H936">
        <v>108.42</v>
      </c>
    </row>
    <row r="937" spans="1:8" x14ac:dyDescent="0.25">
      <c r="A937" s="1">
        <v>38778</v>
      </c>
      <c r="B937">
        <v>101.47</v>
      </c>
      <c r="C937" s="1">
        <v>38657</v>
      </c>
      <c r="D937">
        <v>109</v>
      </c>
      <c r="E937" s="1">
        <v>38657</v>
      </c>
      <c r="F937">
        <v>100.49</v>
      </c>
      <c r="G937" s="1">
        <v>38657</v>
      </c>
      <c r="H937">
        <v>108.4</v>
      </c>
    </row>
    <row r="938" spans="1:8" x14ac:dyDescent="0.25">
      <c r="A938" s="1">
        <v>38779</v>
      </c>
      <c r="B938">
        <v>101.54</v>
      </c>
      <c r="C938" s="1">
        <v>38658</v>
      </c>
      <c r="D938">
        <v>108.62</v>
      </c>
      <c r="E938" s="1">
        <v>38658</v>
      </c>
      <c r="F938">
        <v>100.34</v>
      </c>
      <c r="G938" s="1">
        <v>38658</v>
      </c>
      <c r="H938">
        <v>108.26</v>
      </c>
    </row>
    <row r="939" spans="1:8" x14ac:dyDescent="0.25">
      <c r="A939" s="1">
        <v>38782</v>
      </c>
      <c r="B939">
        <v>101.5</v>
      </c>
      <c r="C939" s="1">
        <v>38659</v>
      </c>
      <c r="D939">
        <v>108.64</v>
      </c>
      <c r="E939" s="1">
        <v>38659</v>
      </c>
      <c r="F939">
        <v>100.3</v>
      </c>
      <c r="G939" s="1">
        <v>38659</v>
      </c>
      <c r="H939">
        <v>108.35</v>
      </c>
    </row>
    <row r="940" spans="1:8" x14ac:dyDescent="0.25">
      <c r="A940" s="1">
        <v>38783</v>
      </c>
      <c r="B940">
        <v>101.51</v>
      </c>
      <c r="C940" s="1">
        <v>38660</v>
      </c>
      <c r="D940">
        <v>108.18</v>
      </c>
      <c r="E940" s="1">
        <v>38660</v>
      </c>
      <c r="F940">
        <v>100.12</v>
      </c>
      <c r="G940" s="1">
        <v>38660</v>
      </c>
      <c r="H940">
        <v>108.29</v>
      </c>
    </row>
    <row r="941" spans="1:8" x14ac:dyDescent="0.25">
      <c r="A941" s="1">
        <v>38784</v>
      </c>
      <c r="B941">
        <v>101.63</v>
      </c>
      <c r="C941" s="1">
        <v>38663</v>
      </c>
      <c r="D941">
        <v>108.16</v>
      </c>
      <c r="E941" s="1">
        <v>38663</v>
      </c>
      <c r="F941">
        <v>100.02</v>
      </c>
      <c r="G941" s="1">
        <v>38663</v>
      </c>
      <c r="H941">
        <v>108.19</v>
      </c>
    </row>
    <row r="942" spans="1:8" x14ac:dyDescent="0.25">
      <c r="A942" s="1">
        <v>38785</v>
      </c>
      <c r="B942">
        <v>101.85</v>
      </c>
      <c r="C942" s="1">
        <v>38664</v>
      </c>
      <c r="D942">
        <v>108.34</v>
      </c>
      <c r="E942" s="1">
        <v>38664</v>
      </c>
      <c r="F942">
        <v>99.77</v>
      </c>
      <c r="G942" s="1">
        <v>38664</v>
      </c>
      <c r="H942">
        <v>108.46</v>
      </c>
    </row>
    <row r="943" spans="1:8" x14ac:dyDescent="0.25">
      <c r="A943" s="1">
        <v>38786</v>
      </c>
      <c r="B943">
        <v>102.18</v>
      </c>
      <c r="C943" s="1">
        <v>38665</v>
      </c>
      <c r="D943">
        <v>107.74</v>
      </c>
      <c r="E943" s="1">
        <v>38665</v>
      </c>
      <c r="F943">
        <v>100.04</v>
      </c>
      <c r="G943" s="1">
        <v>38665</v>
      </c>
      <c r="H943">
        <v>108.24</v>
      </c>
    </row>
    <row r="944" spans="1:8" x14ac:dyDescent="0.25">
      <c r="A944" s="1">
        <v>38789</v>
      </c>
      <c r="B944">
        <v>102.05</v>
      </c>
      <c r="C944" s="1">
        <v>38666</v>
      </c>
      <c r="D944">
        <v>108.17</v>
      </c>
      <c r="E944" s="1">
        <v>38666</v>
      </c>
      <c r="F944">
        <v>100.04</v>
      </c>
      <c r="G944" s="1">
        <v>38666</v>
      </c>
      <c r="H944">
        <v>108.09</v>
      </c>
    </row>
    <row r="945" spans="1:8" x14ac:dyDescent="0.25">
      <c r="A945" s="1">
        <v>38790</v>
      </c>
      <c r="B945">
        <v>102.15</v>
      </c>
      <c r="C945" s="1">
        <v>38670</v>
      </c>
      <c r="D945">
        <v>108.26</v>
      </c>
      <c r="E945" s="1">
        <v>38670</v>
      </c>
      <c r="F945">
        <v>99.64</v>
      </c>
      <c r="G945" s="1">
        <v>38670</v>
      </c>
      <c r="H945">
        <v>108.05</v>
      </c>
    </row>
    <row r="946" spans="1:8" x14ac:dyDescent="0.25">
      <c r="A946" s="1">
        <v>38791</v>
      </c>
      <c r="B946">
        <v>102.21</v>
      </c>
      <c r="C946" s="1">
        <v>38671</v>
      </c>
      <c r="D946">
        <v>109.05</v>
      </c>
      <c r="E946" s="1">
        <v>38671</v>
      </c>
      <c r="F946">
        <v>99.45</v>
      </c>
      <c r="G946" s="1">
        <v>38671</v>
      </c>
      <c r="H946">
        <v>108.15</v>
      </c>
    </row>
    <row r="947" spans="1:8" x14ac:dyDescent="0.25">
      <c r="A947" s="1">
        <v>38792</v>
      </c>
      <c r="B947">
        <v>102.26</v>
      </c>
      <c r="C947" s="1">
        <v>38672</v>
      </c>
      <c r="D947">
        <v>108.98</v>
      </c>
      <c r="E947" s="1">
        <v>38672</v>
      </c>
      <c r="F947">
        <v>99.48</v>
      </c>
      <c r="G947" s="1">
        <v>38672</v>
      </c>
      <c r="H947">
        <v>108.31</v>
      </c>
    </row>
    <row r="948" spans="1:8" x14ac:dyDescent="0.25">
      <c r="A948" s="1">
        <v>38793</v>
      </c>
      <c r="B948">
        <v>102.38</v>
      </c>
      <c r="C948" s="1">
        <v>38673</v>
      </c>
      <c r="D948">
        <v>108.98</v>
      </c>
      <c r="E948" s="1">
        <v>38673</v>
      </c>
      <c r="F948">
        <v>99.43</v>
      </c>
      <c r="G948" s="1">
        <v>38673</v>
      </c>
      <c r="H948">
        <v>108.31</v>
      </c>
    </row>
    <row r="949" spans="1:8" x14ac:dyDescent="0.25">
      <c r="A949" s="1">
        <v>38796</v>
      </c>
      <c r="B949">
        <v>102.25</v>
      </c>
      <c r="C949" s="1">
        <v>38674</v>
      </c>
      <c r="D949">
        <v>108.32</v>
      </c>
      <c r="E949" s="1">
        <v>38674</v>
      </c>
      <c r="F949">
        <v>99.75</v>
      </c>
      <c r="G949" s="1">
        <v>38674</v>
      </c>
      <c r="H949">
        <v>108.27</v>
      </c>
    </row>
    <row r="950" spans="1:8" x14ac:dyDescent="0.25">
      <c r="A950" s="1">
        <v>38797</v>
      </c>
      <c r="B950">
        <v>102.11</v>
      </c>
      <c r="C950" s="1">
        <v>38677</v>
      </c>
      <c r="D950">
        <v>108.34</v>
      </c>
      <c r="E950" s="1">
        <v>38677</v>
      </c>
      <c r="F950">
        <v>99.86</v>
      </c>
      <c r="G950" s="1">
        <v>38677</v>
      </c>
      <c r="H950">
        <v>108.37</v>
      </c>
    </row>
    <row r="951" spans="1:8" x14ac:dyDescent="0.25">
      <c r="A951" s="1">
        <v>38798</v>
      </c>
      <c r="B951">
        <v>101.96</v>
      </c>
      <c r="C951" s="1">
        <v>38678</v>
      </c>
      <c r="D951">
        <v>108.87</v>
      </c>
      <c r="E951" s="1">
        <v>38678</v>
      </c>
      <c r="F951">
        <v>99.82</v>
      </c>
      <c r="G951" s="1">
        <v>38678</v>
      </c>
      <c r="H951">
        <v>108.85</v>
      </c>
    </row>
    <row r="952" spans="1:8" x14ac:dyDescent="0.25">
      <c r="A952" s="1">
        <v>38799</v>
      </c>
      <c r="B952">
        <v>101.92</v>
      </c>
      <c r="C952" s="1">
        <v>38679</v>
      </c>
      <c r="D952">
        <v>108.47</v>
      </c>
      <c r="E952" s="1">
        <v>38679</v>
      </c>
      <c r="F952">
        <v>99.56</v>
      </c>
      <c r="G952" s="1">
        <v>38679</v>
      </c>
      <c r="H952">
        <v>109.1</v>
      </c>
    </row>
    <row r="953" spans="1:8" x14ac:dyDescent="0.25">
      <c r="A953" s="1">
        <v>38800</v>
      </c>
      <c r="B953">
        <v>102.08</v>
      </c>
      <c r="C953" s="1">
        <v>38681</v>
      </c>
      <c r="D953">
        <v>108.99</v>
      </c>
      <c r="E953" s="1">
        <v>38681</v>
      </c>
      <c r="F953">
        <v>99.74</v>
      </c>
      <c r="G953" s="1">
        <v>38681</v>
      </c>
      <c r="H953">
        <v>109.03</v>
      </c>
    </row>
    <row r="954" spans="1:8" x14ac:dyDescent="0.25">
      <c r="A954" s="1">
        <v>38803</v>
      </c>
      <c r="B954">
        <v>102.16</v>
      </c>
      <c r="C954" s="1">
        <v>38684</v>
      </c>
      <c r="D954">
        <v>108.76</v>
      </c>
      <c r="E954" s="1">
        <v>38684</v>
      </c>
      <c r="F954">
        <v>99.73</v>
      </c>
      <c r="G954" s="1">
        <v>38684</v>
      </c>
      <c r="H954">
        <v>108.65</v>
      </c>
    </row>
    <row r="955" spans="1:8" x14ac:dyDescent="0.25">
      <c r="A955" s="1">
        <v>38804</v>
      </c>
      <c r="B955">
        <v>101.97</v>
      </c>
      <c r="C955" s="1">
        <v>38685</v>
      </c>
      <c r="D955">
        <v>108.69</v>
      </c>
      <c r="E955" s="1">
        <v>38685</v>
      </c>
      <c r="F955">
        <v>99.43</v>
      </c>
      <c r="G955" s="1">
        <v>38685</v>
      </c>
      <c r="H955">
        <v>108.49</v>
      </c>
    </row>
    <row r="956" spans="1:8" x14ac:dyDescent="0.25">
      <c r="A956" s="1">
        <v>38805</v>
      </c>
      <c r="B956">
        <v>102.01</v>
      </c>
      <c r="C956" s="1">
        <v>38686</v>
      </c>
      <c r="D956">
        <v>108.57</v>
      </c>
      <c r="E956" s="1">
        <v>38686</v>
      </c>
      <c r="F956">
        <v>99.78</v>
      </c>
      <c r="G956" s="1">
        <v>38686</v>
      </c>
      <c r="H956">
        <v>108.2</v>
      </c>
    </row>
    <row r="957" spans="1:8" x14ac:dyDescent="0.25">
      <c r="A957" s="1">
        <v>38806</v>
      </c>
      <c r="B957">
        <v>101.94</v>
      </c>
      <c r="C957" s="1">
        <v>38687</v>
      </c>
      <c r="D957">
        <v>108.76</v>
      </c>
      <c r="E957" s="1">
        <v>38687</v>
      </c>
      <c r="F957">
        <v>99.44</v>
      </c>
      <c r="G957" s="1">
        <v>38687</v>
      </c>
      <c r="H957">
        <v>108.06</v>
      </c>
    </row>
    <row r="958" spans="1:8" x14ac:dyDescent="0.25">
      <c r="A958" s="1">
        <v>38807</v>
      </c>
      <c r="B958">
        <v>102.16</v>
      </c>
      <c r="C958" s="1">
        <v>38688</v>
      </c>
      <c r="D958">
        <v>108.9</v>
      </c>
      <c r="E958" s="1">
        <v>38688</v>
      </c>
      <c r="F958">
        <v>99.62</v>
      </c>
      <c r="G958" s="1">
        <v>38688</v>
      </c>
      <c r="H958">
        <v>108.02</v>
      </c>
    </row>
    <row r="959" spans="1:8" x14ac:dyDescent="0.25">
      <c r="A959" s="1">
        <v>38810</v>
      </c>
      <c r="B959">
        <v>102.17</v>
      </c>
      <c r="C959" s="1">
        <v>38691</v>
      </c>
      <c r="D959">
        <v>109.12</v>
      </c>
      <c r="E959" s="1">
        <v>38691</v>
      </c>
      <c r="F959">
        <v>99.74</v>
      </c>
      <c r="G959" s="1">
        <v>38691</v>
      </c>
      <c r="H959">
        <v>107.93</v>
      </c>
    </row>
    <row r="960" spans="1:8" x14ac:dyDescent="0.25">
      <c r="A960" s="1">
        <v>38811</v>
      </c>
      <c r="B960">
        <v>102.2</v>
      </c>
      <c r="C960" s="1">
        <v>38692</v>
      </c>
      <c r="D960">
        <v>109.2</v>
      </c>
      <c r="E960" s="1">
        <v>38692</v>
      </c>
      <c r="F960">
        <v>99.42</v>
      </c>
      <c r="G960" s="1">
        <v>38692</v>
      </c>
      <c r="H960">
        <v>108.12</v>
      </c>
    </row>
    <row r="961" spans="1:8" x14ac:dyDescent="0.25">
      <c r="A961" s="1">
        <v>38812</v>
      </c>
      <c r="B961">
        <v>102.57</v>
      </c>
      <c r="C961" s="1">
        <v>38693</v>
      </c>
      <c r="D961">
        <v>109.09</v>
      </c>
      <c r="E961" s="1">
        <v>38693</v>
      </c>
      <c r="F961">
        <v>99.74</v>
      </c>
      <c r="G961" s="1">
        <v>38693</v>
      </c>
      <c r="H961">
        <v>108.17</v>
      </c>
    </row>
    <row r="962" spans="1:8" x14ac:dyDescent="0.25">
      <c r="A962" s="1">
        <v>38813</v>
      </c>
      <c r="B962">
        <v>102.76</v>
      </c>
      <c r="C962" s="1">
        <v>38694</v>
      </c>
      <c r="D962">
        <v>109.03</v>
      </c>
      <c r="E962" s="1">
        <v>38694</v>
      </c>
      <c r="F962">
        <v>99.29</v>
      </c>
      <c r="G962" s="1">
        <v>38694</v>
      </c>
      <c r="H962">
        <v>108.4</v>
      </c>
    </row>
    <row r="963" spans="1:8" x14ac:dyDescent="0.25">
      <c r="A963" s="1">
        <v>38814</v>
      </c>
      <c r="B963">
        <v>102.92</v>
      </c>
      <c r="C963" s="1">
        <v>38695</v>
      </c>
      <c r="D963">
        <v>108.32</v>
      </c>
      <c r="E963" s="1">
        <v>38695</v>
      </c>
      <c r="F963">
        <v>98.77</v>
      </c>
      <c r="G963" s="1">
        <v>38695</v>
      </c>
      <c r="H963">
        <v>108.52</v>
      </c>
    </row>
    <row r="964" spans="1:8" x14ac:dyDescent="0.25">
      <c r="A964" s="1">
        <v>38817</v>
      </c>
      <c r="B964">
        <v>102.76</v>
      </c>
      <c r="C964" s="1">
        <v>38698</v>
      </c>
      <c r="D964">
        <v>108.41</v>
      </c>
      <c r="E964" s="1">
        <v>38698</v>
      </c>
      <c r="F964">
        <v>98.65</v>
      </c>
      <c r="G964" s="1">
        <v>38698</v>
      </c>
      <c r="H964">
        <v>108.32</v>
      </c>
    </row>
    <row r="965" spans="1:8" x14ac:dyDescent="0.25">
      <c r="A965" s="1">
        <v>38818</v>
      </c>
      <c r="B965">
        <v>102.75</v>
      </c>
      <c r="C965" s="1">
        <v>38699</v>
      </c>
      <c r="D965">
        <v>108.37</v>
      </c>
      <c r="E965" s="1">
        <v>38699</v>
      </c>
      <c r="F965">
        <v>98.74</v>
      </c>
      <c r="G965" s="1">
        <v>38699</v>
      </c>
      <c r="H965">
        <v>108.44</v>
      </c>
    </row>
    <row r="966" spans="1:8" x14ac:dyDescent="0.25">
      <c r="A966" s="1">
        <v>38819</v>
      </c>
      <c r="B966">
        <v>102.7</v>
      </c>
      <c r="C966" s="1">
        <v>38700</v>
      </c>
      <c r="D966">
        <v>108.24</v>
      </c>
      <c r="E966" s="1">
        <v>38700</v>
      </c>
      <c r="F966">
        <v>98.78</v>
      </c>
      <c r="G966" s="1">
        <v>38700</v>
      </c>
      <c r="H966">
        <v>108.25</v>
      </c>
    </row>
    <row r="967" spans="1:8" x14ac:dyDescent="0.25">
      <c r="A967" s="1">
        <v>38820</v>
      </c>
      <c r="B967">
        <v>102.71</v>
      </c>
      <c r="C967" s="1">
        <v>38701</v>
      </c>
      <c r="D967">
        <v>108.12</v>
      </c>
      <c r="E967" s="1">
        <v>38701</v>
      </c>
      <c r="F967">
        <v>98.78</v>
      </c>
      <c r="G967" s="1">
        <v>38701</v>
      </c>
      <c r="H967">
        <v>108.17</v>
      </c>
    </row>
    <row r="968" spans="1:8" x14ac:dyDescent="0.25">
      <c r="A968" s="1">
        <v>38825</v>
      </c>
      <c r="B968">
        <v>103.1</v>
      </c>
      <c r="C968" s="1">
        <v>38702</v>
      </c>
      <c r="D968">
        <v>108.08</v>
      </c>
      <c r="E968" s="1">
        <v>38702</v>
      </c>
      <c r="F968">
        <v>98.96</v>
      </c>
      <c r="G968" s="1">
        <v>38702</v>
      </c>
      <c r="H968">
        <v>108.41</v>
      </c>
    </row>
    <row r="969" spans="1:8" x14ac:dyDescent="0.25">
      <c r="A969" s="1">
        <v>38826</v>
      </c>
      <c r="B969">
        <v>103.05</v>
      </c>
      <c r="C969" s="1">
        <v>38705</v>
      </c>
      <c r="D969">
        <v>107.64</v>
      </c>
      <c r="E969" s="1">
        <v>38705</v>
      </c>
      <c r="F969">
        <v>99.44</v>
      </c>
      <c r="G969" s="1">
        <v>38705</v>
      </c>
      <c r="H969">
        <v>108.09</v>
      </c>
    </row>
    <row r="970" spans="1:8" x14ac:dyDescent="0.25">
      <c r="A970" s="1">
        <v>38827</v>
      </c>
      <c r="B970">
        <v>102.97</v>
      </c>
      <c r="C970" s="1">
        <v>38706</v>
      </c>
      <c r="D970">
        <v>107.58</v>
      </c>
      <c r="E970" s="1">
        <v>38706</v>
      </c>
      <c r="F970">
        <v>98.8</v>
      </c>
      <c r="G970" s="1">
        <v>38706</v>
      </c>
      <c r="H970">
        <v>107.89</v>
      </c>
    </row>
    <row r="971" spans="1:8" x14ac:dyDescent="0.25">
      <c r="A971" s="1">
        <v>38828</v>
      </c>
      <c r="B971">
        <v>102.88</v>
      </c>
      <c r="C971" s="1">
        <v>38707</v>
      </c>
      <c r="D971">
        <v>106.98</v>
      </c>
      <c r="E971" s="1">
        <v>38707</v>
      </c>
      <c r="F971">
        <v>99.09</v>
      </c>
      <c r="G971" s="1">
        <v>38707</v>
      </c>
      <c r="H971">
        <v>107.74</v>
      </c>
    </row>
    <row r="972" spans="1:8" x14ac:dyDescent="0.25">
      <c r="A972" s="1">
        <v>38831</v>
      </c>
      <c r="B972">
        <v>102.85</v>
      </c>
      <c r="C972" s="1">
        <v>38708</v>
      </c>
      <c r="D972">
        <v>107.03</v>
      </c>
      <c r="E972" s="1">
        <v>38708</v>
      </c>
      <c r="F972">
        <v>99.31</v>
      </c>
      <c r="G972" s="1">
        <v>38708</v>
      </c>
      <c r="H972">
        <v>107.8</v>
      </c>
    </row>
    <row r="973" spans="1:8" x14ac:dyDescent="0.25">
      <c r="A973" s="1">
        <v>38832</v>
      </c>
      <c r="B973">
        <v>102.84</v>
      </c>
      <c r="C973" s="1">
        <v>38709</v>
      </c>
      <c r="D973">
        <v>107.02</v>
      </c>
      <c r="E973" s="1">
        <v>38709</v>
      </c>
      <c r="F973">
        <v>99.15</v>
      </c>
      <c r="G973" s="1">
        <v>38709</v>
      </c>
      <c r="H973">
        <v>107.68</v>
      </c>
    </row>
    <row r="974" spans="1:8" x14ac:dyDescent="0.25">
      <c r="A974" s="1">
        <v>38833</v>
      </c>
      <c r="B974">
        <v>102.63</v>
      </c>
      <c r="C974" s="1">
        <v>38714</v>
      </c>
      <c r="D974">
        <v>107.39</v>
      </c>
      <c r="E974" s="1">
        <v>38714</v>
      </c>
      <c r="F974">
        <v>99.28</v>
      </c>
      <c r="G974" s="1">
        <v>38714</v>
      </c>
      <c r="H974">
        <v>107.39</v>
      </c>
    </row>
    <row r="975" spans="1:8" x14ac:dyDescent="0.25">
      <c r="A975" s="1">
        <v>38834</v>
      </c>
      <c r="B975">
        <v>102.61</v>
      </c>
      <c r="C975" s="1">
        <v>38715</v>
      </c>
      <c r="D975">
        <v>107.03</v>
      </c>
      <c r="E975" s="1">
        <v>38715</v>
      </c>
      <c r="F975">
        <v>99.04</v>
      </c>
      <c r="G975" s="1">
        <v>38715</v>
      </c>
      <c r="H975">
        <v>107.34</v>
      </c>
    </row>
    <row r="976" spans="1:8" x14ac:dyDescent="0.25">
      <c r="A976" s="1">
        <v>38835</v>
      </c>
      <c r="B976">
        <v>102.57</v>
      </c>
      <c r="C976" s="1">
        <v>38716</v>
      </c>
      <c r="D976">
        <v>107.03</v>
      </c>
      <c r="E976" s="1">
        <v>38716</v>
      </c>
      <c r="F976">
        <v>99.33</v>
      </c>
      <c r="G976" s="1">
        <v>38716</v>
      </c>
      <c r="H976">
        <v>107.29</v>
      </c>
    </row>
    <row r="977" spans="1:8" x14ac:dyDescent="0.25">
      <c r="A977" s="1">
        <v>38839</v>
      </c>
      <c r="B977">
        <v>102.47</v>
      </c>
      <c r="C977" s="1">
        <v>38720</v>
      </c>
      <c r="D977">
        <v>106.77</v>
      </c>
      <c r="E977" s="1">
        <v>38720</v>
      </c>
      <c r="F977">
        <v>99.23</v>
      </c>
      <c r="G977" s="1">
        <v>38720</v>
      </c>
      <c r="H977">
        <v>107.98</v>
      </c>
    </row>
    <row r="978" spans="1:8" x14ac:dyDescent="0.25">
      <c r="A978" s="1">
        <v>38840</v>
      </c>
      <c r="B978">
        <v>102.49</v>
      </c>
      <c r="C978" s="1">
        <v>38721</v>
      </c>
      <c r="D978">
        <v>107.95</v>
      </c>
      <c r="E978" s="1">
        <v>38721</v>
      </c>
      <c r="F978">
        <v>99.32</v>
      </c>
      <c r="G978" s="1">
        <v>38721</v>
      </c>
      <c r="H978">
        <v>108.17</v>
      </c>
    </row>
    <row r="979" spans="1:8" x14ac:dyDescent="0.25">
      <c r="A979" s="1">
        <v>38841</v>
      </c>
      <c r="B979">
        <v>102.3</v>
      </c>
      <c r="C979" s="1">
        <v>38722</v>
      </c>
      <c r="D979">
        <v>107.85</v>
      </c>
      <c r="E979" s="1">
        <v>38722</v>
      </c>
      <c r="F979">
        <v>99.06</v>
      </c>
      <c r="G979" s="1">
        <v>38722</v>
      </c>
      <c r="H979">
        <v>108.17</v>
      </c>
    </row>
    <row r="980" spans="1:8" x14ac:dyDescent="0.25">
      <c r="A980" s="1">
        <v>38842</v>
      </c>
      <c r="B980">
        <v>102.24</v>
      </c>
      <c r="C980" s="1">
        <v>38723</v>
      </c>
      <c r="D980">
        <v>107.34</v>
      </c>
      <c r="E980" s="1">
        <v>38723</v>
      </c>
      <c r="F980">
        <v>98.74</v>
      </c>
      <c r="G980" s="1">
        <v>38723</v>
      </c>
      <c r="H980">
        <v>107.92</v>
      </c>
    </row>
    <row r="981" spans="1:8" x14ac:dyDescent="0.25">
      <c r="A981" s="1">
        <v>38845</v>
      </c>
      <c r="B981">
        <v>102.26</v>
      </c>
      <c r="C981" s="1">
        <v>38726</v>
      </c>
      <c r="D981">
        <v>107.01</v>
      </c>
      <c r="E981" s="1">
        <v>38726</v>
      </c>
      <c r="F981">
        <v>98.57</v>
      </c>
      <c r="G981" s="1">
        <v>38726</v>
      </c>
      <c r="H981">
        <v>108.06</v>
      </c>
    </row>
    <row r="982" spans="1:8" x14ac:dyDescent="0.25">
      <c r="A982" s="1">
        <v>38846</v>
      </c>
      <c r="B982">
        <v>102.18</v>
      </c>
      <c r="C982" s="1">
        <v>38727</v>
      </c>
      <c r="D982">
        <v>106.68</v>
      </c>
      <c r="E982" s="1">
        <v>38727</v>
      </c>
      <c r="F982">
        <v>98.76</v>
      </c>
      <c r="G982" s="1">
        <v>38727</v>
      </c>
      <c r="H982">
        <v>107.98</v>
      </c>
    </row>
    <row r="983" spans="1:8" x14ac:dyDescent="0.25">
      <c r="A983" s="1">
        <v>38847</v>
      </c>
      <c r="B983">
        <v>102.52</v>
      </c>
      <c r="C983" s="1">
        <v>38728</v>
      </c>
      <c r="D983">
        <v>106.4</v>
      </c>
      <c r="E983" s="1">
        <v>38728</v>
      </c>
      <c r="F983">
        <v>98.49</v>
      </c>
      <c r="G983" s="1">
        <v>38728</v>
      </c>
      <c r="H983">
        <v>107.79</v>
      </c>
    </row>
    <row r="984" spans="1:8" x14ac:dyDescent="0.25">
      <c r="A984" s="1">
        <v>38848</v>
      </c>
      <c r="B984">
        <v>102.37</v>
      </c>
      <c r="C984" s="1">
        <v>38729</v>
      </c>
      <c r="D984">
        <v>106.81</v>
      </c>
      <c r="E984" s="1">
        <v>38729</v>
      </c>
      <c r="F984">
        <v>98.34</v>
      </c>
      <c r="G984" s="1">
        <v>38729</v>
      </c>
      <c r="H984">
        <v>107.9</v>
      </c>
    </row>
    <row r="985" spans="1:8" x14ac:dyDescent="0.25">
      <c r="A985" s="1">
        <v>38849</v>
      </c>
      <c r="B985">
        <v>102.4</v>
      </c>
      <c r="C985" s="1">
        <v>38730</v>
      </c>
      <c r="D985">
        <v>106.92</v>
      </c>
      <c r="E985" s="1">
        <v>38730</v>
      </c>
      <c r="F985">
        <v>98.43</v>
      </c>
      <c r="G985" s="1">
        <v>38730</v>
      </c>
      <c r="H985">
        <v>107.95</v>
      </c>
    </row>
    <row r="986" spans="1:8" x14ac:dyDescent="0.25">
      <c r="A986" s="1">
        <v>38852</v>
      </c>
      <c r="B986">
        <v>102.57</v>
      </c>
      <c r="C986" s="1">
        <v>38734</v>
      </c>
      <c r="D986">
        <v>107.12</v>
      </c>
      <c r="E986" s="1">
        <v>38734</v>
      </c>
      <c r="F986">
        <v>98.17</v>
      </c>
      <c r="G986" s="1">
        <v>38734</v>
      </c>
      <c r="H986">
        <v>107.73</v>
      </c>
    </row>
    <row r="987" spans="1:8" x14ac:dyDescent="0.25">
      <c r="A987" s="1">
        <v>38853</v>
      </c>
      <c r="B987">
        <v>102.45</v>
      </c>
      <c r="C987" s="1">
        <v>38735</v>
      </c>
      <c r="D987">
        <v>106.77</v>
      </c>
      <c r="E987" s="1">
        <v>38735</v>
      </c>
      <c r="F987">
        <v>97.73</v>
      </c>
      <c r="G987" s="1">
        <v>38735</v>
      </c>
      <c r="H987">
        <v>107.94</v>
      </c>
    </row>
    <row r="988" spans="1:8" x14ac:dyDescent="0.25">
      <c r="A988" s="1">
        <v>38854</v>
      </c>
      <c r="B988">
        <v>102.8</v>
      </c>
      <c r="C988" s="1">
        <v>38736</v>
      </c>
      <c r="D988">
        <v>106.33</v>
      </c>
      <c r="E988" s="1">
        <v>38736</v>
      </c>
      <c r="F988">
        <v>97.71</v>
      </c>
      <c r="G988" s="1">
        <v>38736</v>
      </c>
      <c r="H988">
        <v>107.86</v>
      </c>
    </row>
    <row r="989" spans="1:8" x14ac:dyDescent="0.25">
      <c r="A989" s="1">
        <v>38855</v>
      </c>
      <c r="B989">
        <v>102.83</v>
      </c>
      <c r="C989" s="1">
        <v>38737</v>
      </c>
      <c r="D989">
        <v>106.42</v>
      </c>
      <c r="E989" s="1">
        <v>38737</v>
      </c>
      <c r="F989">
        <v>97.74</v>
      </c>
      <c r="G989" s="1">
        <v>38737</v>
      </c>
      <c r="H989">
        <v>107.79</v>
      </c>
    </row>
    <row r="990" spans="1:8" x14ac:dyDescent="0.25">
      <c r="A990" s="1">
        <v>38856</v>
      </c>
      <c r="B990">
        <v>102.6</v>
      </c>
      <c r="C990" s="1">
        <v>38740</v>
      </c>
      <c r="D990">
        <v>106.37</v>
      </c>
      <c r="E990" s="1">
        <v>38740</v>
      </c>
      <c r="F990">
        <v>97.46</v>
      </c>
      <c r="G990" s="1">
        <v>38740</v>
      </c>
      <c r="H990">
        <v>107.99</v>
      </c>
    </row>
    <row r="991" spans="1:8" x14ac:dyDescent="0.25">
      <c r="A991" s="1">
        <v>38859</v>
      </c>
      <c r="B991">
        <v>102.83</v>
      </c>
      <c r="C991" s="1">
        <v>38741</v>
      </c>
      <c r="D991">
        <v>106.19</v>
      </c>
      <c r="E991" s="1">
        <v>38741</v>
      </c>
      <c r="F991">
        <v>97.28</v>
      </c>
      <c r="G991" s="1">
        <v>38741</v>
      </c>
      <c r="H991">
        <v>108.05</v>
      </c>
    </row>
    <row r="992" spans="1:8" x14ac:dyDescent="0.25">
      <c r="A992" s="1">
        <v>38860</v>
      </c>
      <c r="B992">
        <v>102.91</v>
      </c>
      <c r="C992" s="1">
        <v>38742</v>
      </c>
      <c r="D992">
        <v>106.37</v>
      </c>
      <c r="E992" s="1">
        <v>38742</v>
      </c>
      <c r="F992">
        <v>97.53</v>
      </c>
      <c r="G992" s="1">
        <v>38742</v>
      </c>
      <c r="H992">
        <v>107.84</v>
      </c>
    </row>
    <row r="993" spans="1:8" x14ac:dyDescent="0.25">
      <c r="A993" s="1">
        <v>38861</v>
      </c>
      <c r="B993">
        <v>102.91</v>
      </c>
      <c r="C993" s="1">
        <v>38743</v>
      </c>
      <c r="D993">
        <v>106.61</v>
      </c>
      <c r="E993" s="1">
        <v>38743</v>
      </c>
      <c r="F993">
        <v>97.58</v>
      </c>
      <c r="G993" s="1">
        <v>38743</v>
      </c>
      <c r="H993">
        <v>107.88</v>
      </c>
    </row>
    <row r="994" spans="1:8" x14ac:dyDescent="0.25">
      <c r="A994" s="1">
        <v>38862</v>
      </c>
      <c r="B994">
        <v>102.93</v>
      </c>
      <c r="C994" s="1">
        <v>38744</v>
      </c>
      <c r="D994">
        <v>106.7</v>
      </c>
      <c r="E994" s="1">
        <v>38744</v>
      </c>
      <c r="F994">
        <v>98.28</v>
      </c>
      <c r="G994" s="1">
        <v>38744</v>
      </c>
      <c r="H994">
        <v>107.67</v>
      </c>
    </row>
    <row r="995" spans="1:8" x14ac:dyDescent="0.25">
      <c r="A995" s="1">
        <v>38863</v>
      </c>
      <c r="B995">
        <v>102.97</v>
      </c>
      <c r="C995" s="1">
        <v>38747</v>
      </c>
      <c r="D995">
        <v>106.71</v>
      </c>
      <c r="E995" s="1">
        <v>38747</v>
      </c>
      <c r="F995">
        <v>98.12</v>
      </c>
      <c r="G995" s="1">
        <v>38747</v>
      </c>
      <c r="H995">
        <v>107.68</v>
      </c>
    </row>
    <row r="996" spans="1:8" x14ac:dyDescent="0.25">
      <c r="A996" s="1">
        <v>38867</v>
      </c>
      <c r="B996">
        <v>102.99</v>
      </c>
      <c r="C996" s="1">
        <v>38748</v>
      </c>
      <c r="D996">
        <v>106.45</v>
      </c>
      <c r="E996" s="1">
        <v>38748</v>
      </c>
      <c r="F996">
        <v>97.89</v>
      </c>
      <c r="G996" s="1">
        <v>38748</v>
      </c>
      <c r="H996">
        <v>107.47</v>
      </c>
    </row>
    <row r="997" spans="1:8" x14ac:dyDescent="0.25">
      <c r="A997" s="1">
        <v>38868</v>
      </c>
      <c r="B997">
        <v>102.82</v>
      </c>
      <c r="C997" s="1">
        <v>38749</v>
      </c>
      <c r="D997">
        <v>106.26</v>
      </c>
      <c r="E997" s="1">
        <v>38749</v>
      </c>
      <c r="F997">
        <v>97.85</v>
      </c>
      <c r="G997" s="1">
        <v>38749</v>
      </c>
      <c r="H997">
        <v>107.13</v>
      </c>
    </row>
    <row r="998" spans="1:8" x14ac:dyDescent="0.25">
      <c r="A998" s="1">
        <v>38869</v>
      </c>
      <c r="B998">
        <v>102.71</v>
      </c>
      <c r="C998" s="1">
        <v>38750</v>
      </c>
      <c r="D998">
        <v>106</v>
      </c>
      <c r="E998" s="1">
        <v>38750</v>
      </c>
      <c r="F998">
        <v>97.78</v>
      </c>
      <c r="G998" s="1">
        <v>38750</v>
      </c>
      <c r="H998">
        <v>107.06</v>
      </c>
    </row>
    <row r="999" spans="1:8" x14ac:dyDescent="0.25">
      <c r="A999" s="1">
        <v>38870</v>
      </c>
      <c r="B999">
        <v>102.93</v>
      </c>
      <c r="C999" s="1">
        <v>38751</v>
      </c>
      <c r="D999">
        <v>106.44</v>
      </c>
      <c r="E999" s="1">
        <v>38751</v>
      </c>
      <c r="F999">
        <v>97.83</v>
      </c>
      <c r="G999" s="1">
        <v>38751</v>
      </c>
      <c r="H999">
        <v>106.71</v>
      </c>
    </row>
    <row r="1000" spans="1:8" x14ac:dyDescent="0.25">
      <c r="A1000" s="1">
        <v>38873</v>
      </c>
      <c r="B1000">
        <v>102.61</v>
      </c>
      <c r="C1000" s="1">
        <v>38754</v>
      </c>
      <c r="D1000">
        <v>106.3</v>
      </c>
      <c r="E1000" s="1">
        <v>38754</v>
      </c>
      <c r="F1000">
        <v>97.87</v>
      </c>
      <c r="G1000" s="1">
        <v>38754</v>
      </c>
      <c r="H1000">
        <v>106.55</v>
      </c>
    </row>
    <row r="1001" spans="1:8" x14ac:dyDescent="0.25">
      <c r="A1001" s="1">
        <v>38874</v>
      </c>
      <c r="B1001">
        <v>102.71</v>
      </c>
      <c r="C1001" s="1">
        <v>38755</v>
      </c>
      <c r="D1001">
        <v>106.53</v>
      </c>
      <c r="E1001" s="1">
        <v>38755</v>
      </c>
      <c r="F1001">
        <v>98.2</v>
      </c>
      <c r="G1001" s="1">
        <v>38755</v>
      </c>
      <c r="H1001">
        <v>106.66</v>
      </c>
    </row>
    <row r="1002" spans="1:8" x14ac:dyDescent="0.25">
      <c r="A1002" s="1">
        <v>38875</v>
      </c>
      <c r="B1002">
        <v>102.55</v>
      </c>
      <c r="C1002" s="1">
        <v>38756</v>
      </c>
      <c r="D1002">
        <v>106.49</v>
      </c>
      <c r="E1002" s="1">
        <v>38756</v>
      </c>
      <c r="F1002">
        <v>98.18</v>
      </c>
      <c r="G1002" s="1">
        <v>38756</v>
      </c>
      <c r="H1002">
        <v>106.52</v>
      </c>
    </row>
    <row r="1003" spans="1:8" x14ac:dyDescent="0.25">
      <c r="A1003" s="1">
        <v>38876</v>
      </c>
      <c r="B1003">
        <v>102.77</v>
      </c>
      <c r="C1003" s="1">
        <v>38757</v>
      </c>
      <c r="D1003">
        <v>106.27</v>
      </c>
      <c r="E1003" s="1">
        <v>38757</v>
      </c>
      <c r="F1003">
        <v>98.02</v>
      </c>
      <c r="G1003" s="1">
        <v>38757</v>
      </c>
      <c r="H1003">
        <v>106.39</v>
      </c>
    </row>
    <row r="1004" spans="1:8" x14ac:dyDescent="0.25">
      <c r="A1004" s="1">
        <v>38877</v>
      </c>
      <c r="B1004">
        <v>102.59</v>
      </c>
      <c r="C1004" s="1">
        <v>38758</v>
      </c>
      <c r="D1004">
        <v>106.38</v>
      </c>
      <c r="E1004" s="1">
        <v>38758</v>
      </c>
      <c r="F1004">
        <v>98.21</v>
      </c>
      <c r="G1004" s="1">
        <v>38758</v>
      </c>
      <c r="H1004">
        <v>106.07</v>
      </c>
    </row>
    <row r="1005" spans="1:8" x14ac:dyDescent="0.25">
      <c r="A1005" s="1">
        <v>38880</v>
      </c>
      <c r="B1005">
        <v>102.65</v>
      </c>
      <c r="C1005" s="1">
        <v>38761</v>
      </c>
      <c r="D1005">
        <v>106.71</v>
      </c>
      <c r="E1005" s="1">
        <v>38761</v>
      </c>
      <c r="F1005">
        <v>97.97</v>
      </c>
      <c r="G1005" s="1">
        <v>38761</v>
      </c>
      <c r="H1005">
        <v>106.35</v>
      </c>
    </row>
    <row r="1006" spans="1:8" x14ac:dyDescent="0.25">
      <c r="A1006" s="1">
        <v>38881</v>
      </c>
      <c r="B1006">
        <v>102.65</v>
      </c>
      <c r="C1006" s="1">
        <v>38762</v>
      </c>
      <c r="D1006">
        <v>106.54</v>
      </c>
      <c r="E1006" s="1">
        <v>38762</v>
      </c>
      <c r="F1006">
        <v>98.42</v>
      </c>
      <c r="G1006" s="1">
        <v>38762</v>
      </c>
      <c r="H1006">
        <v>106.31</v>
      </c>
    </row>
    <row r="1007" spans="1:8" x14ac:dyDescent="0.25">
      <c r="A1007" s="1">
        <v>38882</v>
      </c>
      <c r="B1007">
        <v>102.48</v>
      </c>
      <c r="C1007" s="1">
        <v>38763</v>
      </c>
      <c r="D1007">
        <v>106.51</v>
      </c>
      <c r="E1007" s="1">
        <v>38763</v>
      </c>
      <c r="F1007">
        <v>98.15</v>
      </c>
      <c r="G1007" s="1">
        <v>38763</v>
      </c>
      <c r="H1007">
        <v>106.35</v>
      </c>
    </row>
    <row r="1008" spans="1:8" x14ac:dyDescent="0.25">
      <c r="A1008" s="1">
        <v>38883</v>
      </c>
      <c r="B1008">
        <v>102.33</v>
      </c>
      <c r="C1008" s="1">
        <v>38764</v>
      </c>
      <c r="D1008">
        <v>106.6</v>
      </c>
      <c r="E1008" s="1">
        <v>38764</v>
      </c>
      <c r="F1008">
        <v>98.55</v>
      </c>
      <c r="G1008" s="1">
        <v>38764</v>
      </c>
      <c r="H1008">
        <v>106.29</v>
      </c>
    </row>
    <row r="1009" spans="1:8" x14ac:dyDescent="0.25">
      <c r="A1009" s="1">
        <v>38884</v>
      </c>
      <c r="B1009">
        <v>102.29</v>
      </c>
      <c r="C1009" s="1">
        <v>38765</v>
      </c>
      <c r="D1009">
        <v>106.73</v>
      </c>
      <c r="E1009" s="1">
        <v>38765</v>
      </c>
      <c r="F1009">
        <v>99.03</v>
      </c>
      <c r="G1009" s="1">
        <v>38765</v>
      </c>
      <c r="H1009">
        <v>106.14</v>
      </c>
    </row>
    <row r="1010" spans="1:8" x14ac:dyDescent="0.25">
      <c r="A1010" s="1">
        <v>38887</v>
      </c>
      <c r="B1010">
        <v>102.07</v>
      </c>
      <c r="C1010" s="1">
        <v>38769</v>
      </c>
      <c r="D1010">
        <v>106.72</v>
      </c>
      <c r="E1010" s="1">
        <v>38769</v>
      </c>
      <c r="F1010">
        <v>98.1</v>
      </c>
      <c r="G1010" s="1">
        <v>38769</v>
      </c>
      <c r="H1010">
        <v>106.02</v>
      </c>
    </row>
    <row r="1011" spans="1:8" x14ac:dyDescent="0.25">
      <c r="A1011" s="1">
        <v>38888</v>
      </c>
      <c r="B1011">
        <v>102.01</v>
      </c>
      <c r="C1011" s="1">
        <v>38770</v>
      </c>
      <c r="D1011">
        <v>106.8</v>
      </c>
      <c r="E1011" s="1">
        <v>38770</v>
      </c>
      <c r="F1011">
        <v>97.95</v>
      </c>
      <c r="G1011" s="1">
        <v>38770</v>
      </c>
      <c r="H1011">
        <v>105.83</v>
      </c>
    </row>
    <row r="1012" spans="1:8" x14ac:dyDescent="0.25">
      <c r="A1012" s="1">
        <v>38889</v>
      </c>
      <c r="B1012">
        <v>102</v>
      </c>
      <c r="C1012" s="1">
        <v>38771</v>
      </c>
      <c r="D1012">
        <v>106.09</v>
      </c>
      <c r="E1012" s="1">
        <v>38771</v>
      </c>
      <c r="F1012">
        <v>98.07</v>
      </c>
      <c r="G1012" s="1">
        <v>38771</v>
      </c>
      <c r="H1012">
        <v>105.53</v>
      </c>
    </row>
    <row r="1013" spans="1:8" x14ac:dyDescent="0.25">
      <c r="A1013" s="1">
        <v>38890</v>
      </c>
      <c r="B1013">
        <v>102.1</v>
      </c>
      <c r="C1013" s="1">
        <v>38772</v>
      </c>
      <c r="D1013">
        <v>106.05</v>
      </c>
      <c r="E1013" s="1">
        <v>38772</v>
      </c>
      <c r="F1013">
        <v>97.97</v>
      </c>
      <c r="G1013" s="1">
        <v>38772</v>
      </c>
      <c r="H1013">
        <v>105.6</v>
      </c>
    </row>
    <row r="1014" spans="1:8" x14ac:dyDescent="0.25">
      <c r="A1014" s="1">
        <v>38891</v>
      </c>
      <c r="B1014">
        <v>102.07</v>
      </c>
      <c r="C1014" s="1">
        <v>38775</v>
      </c>
      <c r="D1014">
        <v>105.96</v>
      </c>
      <c r="E1014" s="1">
        <v>38775</v>
      </c>
      <c r="F1014">
        <v>98</v>
      </c>
      <c r="G1014" s="1">
        <v>38775</v>
      </c>
      <c r="H1014">
        <v>105.67</v>
      </c>
    </row>
    <row r="1015" spans="1:8" x14ac:dyDescent="0.25">
      <c r="A1015" s="1">
        <v>38894</v>
      </c>
      <c r="B1015">
        <v>101.92</v>
      </c>
      <c r="C1015" s="1">
        <v>38776</v>
      </c>
      <c r="D1015">
        <v>105.84</v>
      </c>
      <c r="E1015" s="1">
        <v>38776</v>
      </c>
      <c r="F1015">
        <v>97.92</v>
      </c>
      <c r="G1015" s="1">
        <v>38776</v>
      </c>
      <c r="H1015">
        <v>105.95</v>
      </c>
    </row>
    <row r="1016" spans="1:8" x14ac:dyDescent="0.25">
      <c r="A1016" s="1">
        <v>38895</v>
      </c>
      <c r="B1016">
        <v>101.88</v>
      </c>
      <c r="C1016" s="1">
        <v>38777</v>
      </c>
      <c r="D1016">
        <v>106.34</v>
      </c>
      <c r="E1016" s="1">
        <v>38777</v>
      </c>
      <c r="F1016">
        <v>97.75</v>
      </c>
      <c r="G1016" s="1">
        <v>38777</v>
      </c>
      <c r="H1016">
        <v>106.22</v>
      </c>
    </row>
    <row r="1017" spans="1:8" x14ac:dyDescent="0.25">
      <c r="A1017" s="1">
        <v>38896</v>
      </c>
      <c r="B1017">
        <v>101.8</v>
      </c>
      <c r="C1017" s="1">
        <v>38778</v>
      </c>
      <c r="D1017">
        <v>105.5</v>
      </c>
      <c r="E1017" s="1">
        <v>38778</v>
      </c>
      <c r="F1017">
        <v>97.47</v>
      </c>
      <c r="G1017" s="1">
        <v>38778</v>
      </c>
      <c r="H1017">
        <v>106.15</v>
      </c>
    </row>
    <row r="1018" spans="1:8" x14ac:dyDescent="0.25">
      <c r="A1018" s="1">
        <v>38897</v>
      </c>
      <c r="B1018">
        <v>102.13</v>
      </c>
      <c r="C1018" s="1">
        <v>38779</v>
      </c>
      <c r="D1018">
        <v>105.17</v>
      </c>
      <c r="E1018" s="1">
        <v>38779</v>
      </c>
      <c r="F1018">
        <v>97.77</v>
      </c>
      <c r="G1018" s="1">
        <v>38779</v>
      </c>
      <c r="H1018">
        <v>106.29</v>
      </c>
    </row>
    <row r="1019" spans="1:8" x14ac:dyDescent="0.25">
      <c r="A1019" s="1">
        <v>38898</v>
      </c>
      <c r="B1019">
        <v>102.05</v>
      </c>
      <c r="C1019" s="1">
        <v>38782</v>
      </c>
      <c r="D1019">
        <v>105.02</v>
      </c>
      <c r="E1019" s="1">
        <v>38782</v>
      </c>
      <c r="F1019">
        <v>97.64</v>
      </c>
      <c r="G1019" s="1">
        <v>38782</v>
      </c>
      <c r="H1019">
        <v>106.43</v>
      </c>
    </row>
    <row r="1020" spans="1:8" x14ac:dyDescent="0.25">
      <c r="A1020" s="1">
        <v>38901</v>
      </c>
      <c r="B1020">
        <v>102.07</v>
      </c>
      <c r="C1020" s="1">
        <v>38783</v>
      </c>
      <c r="D1020">
        <v>105.03</v>
      </c>
      <c r="E1020" s="1">
        <v>38783</v>
      </c>
      <c r="F1020">
        <v>97.74</v>
      </c>
      <c r="G1020" s="1">
        <v>38783</v>
      </c>
      <c r="H1020">
        <v>106.38</v>
      </c>
    </row>
    <row r="1021" spans="1:8" x14ac:dyDescent="0.25">
      <c r="A1021" s="1">
        <v>38903</v>
      </c>
      <c r="B1021">
        <v>101.9</v>
      </c>
      <c r="C1021" s="1">
        <v>38784</v>
      </c>
      <c r="D1021">
        <v>105.32</v>
      </c>
      <c r="E1021" s="1">
        <v>38784</v>
      </c>
      <c r="F1021">
        <v>97.73</v>
      </c>
      <c r="G1021" s="1">
        <v>38784</v>
      </c>
      <c r="H1021">
        <v>106.48</v>
      </c>
    </row>
    <row r="1022" spans="1:8" x14ac:dyDescent="0.25">
      <c r="A1022" s="1">
        <v>38904</v>
      </c>
      <c r="B1022">
        <v>101.94</v>
      </c>
      <c r="C1022" s="1">
        <v>38785</v>
      </c>
      <c r="D1022">
        <v>105.51</v>
      </c>
      <c r="E1022" s="1">
        <v>38785</v>
      </c>
      <c r="F1022">
        <v>98.11</v>
      </c>
      <c r="G1022" s="1">
        <v>38785</v>
      </c>
      <c r="H1022">
        <v>106.57</v>
      </c>
    </row>
    <row r="1023" spans="1:8" x14ac:dyDescent="0.25">
      <c r="A1023" s="1">
        <v>38905</v>
      </c>
      <c r="B1023">
        <v>102.07</v>
      </c>
      <c r="C1023" s="1">
        <v>38786</v>
      </c>
      <c r="D1023">
        <v>106.01</v>
      </c>
      <c r="E1023" s="1">
        <v>38786</v>
      </c>
      <c r="F1023">
        <v>98.36</v>
      </c>
      <c r="G1023" s="1">
        <v>38786</v>
      </c>
      <c r="H1023">
        <v>106.85</v>
      </c>
    </row>
    <row r="1024" spans="1:8" x14ac:dyDescent="0.25">
      <c r="A1024" s="1">
        <v>38908</v>
      </c>
      <c r="B1024">
        <v>102.08</v>
      </c>
      <c r="C1024" s="1">
        <v>38789</v>
      </c>
      <c r="D1024">
        <v>105.93</v>
      </c>
      <c r="E1024" s="1">
        <v>38789</v>
      </c>
      <c r="F1024">
        <v>98.13</v>
      </c>
      <c r="G1024" s="1">
        <v>38789</v>
      </c>
      <c r="H1024">
        <v>106.75</v>
      </c>
    </row>
    <row r="1025" spans="1:8" x14ac:dyDescent="0.25">
      <c r="A1025" s="1">
        <v>38909</v>
      </c>
      <c r="B1025">
        <v>102.05</v>
      </c>
      <c r="C1025" s="1">
        <v>38790</v>
      </c>
      <c r="D1025">
        <v>105.85</v>
      </c>
      <c r="E1025" s="1">
        <v>38790</v>
      </c>
      <c r="F1025">
        <v>98.18</v>
      </c>
      <c r="G1025" s="1">
        <v>38790</v>
      </c>
      <c r="H1025">
        <v>107.07</v>
      </c>
    </row>
    <row r="1026" spans="1:8" x14ac:dyDescent="0.25">
      <c r="A1026" s="1">
        <v>38910</v>
      </c>
      <c r="B1026">
        <v>102.15</v>
      </c>
      <c r="C1026" s="1">
        <v>38791</v>
      </c>
      <c r="D1026">
        <v>105.64</v>
      </c>
      <c r="E1026" s="1">
        <v>38791</v>
      </c>
      <c r="F1026">
        <v>98.25</v>
      </c>
      <c r="G1026" s="1">
        <v>38791</v>
      </c>
      <c r="H1026">
        <v>107.34</v>
      </c>
    </row>
    <row r="1027" spans="1:8" x14ac:dyDescent="0.25">
      <c r="A1027" s="1">
        <v>38911</v>
      </c>
      <c r="B1027">
        <v>102.28</v>
      </c>
      <c r="C1027" s="1">
        <v>38792</v>
      </c>
      <c r="D1027">
        <v>105.43</v>
      </c>
      <c r="E1027" s="1">
        <v>38792</v>
      </c>
      <c r="F1027">
        <v>98.24</v>
      </c>
      <c r="G1027" s="1">
        <v>38792</v>
      </c>
      <c r="H1027">
        <v>107.65</v>
      </c>
    </row>
    <row r="1028" spans="1:8" x14ac:dyDescent="0.25">
      <c r="A1028" s="1">
        <v>38912</v>
      </c>
      <c r="B1028">
        <v>102.39</v>
      </c>
      <c r="C1028" s="1">
        <v>38793</v>
      </c>
      <c r="D1028">
        <v>105.59</v>
      </c>
      <c r="E1028" s="1">
        <v>38793</v>
      </c>
      <c r="F1028">
        <v>98.46</v>
      </c>
      <c r="G1028" s="1">
        <v>38793</v>
      </c>
      <c r="H1028">
        <v>107.66</v>
      </c>
    </row>
    <row r="1029" spans="1:8" x14ac:dyDescent="0.25">
      <c r="A1029" s="1">
        <v>38915</v>
      </c>
      <c r="B1029">
        <v>102.28</v>
      </c>
      <c r="C1029" s="1">
        <v>38796</v>
      </c>
      <c r="D1029">
        <v>105.29</v>
      </c>
      <c r="E1029" s="1">
        <v>38796</v>
      </c>
      <c r="F1029">
        <v>98.24</v>
      </c>
      <c r="G1029" s="1">
        <v>38796</v>
      </c>
      <c r="H1029">
        <v>107.74</v>
      </c>
    </row>
    <row r="1030" spans="1:8" x14ac:dyDescent="0.25">
      <c r="A1030" s="1">
        <v>38916</v>
      </c>
      <c r="B1030">
        <v>102.1</v>
      </c>
      <c r="C1030" s="1">
        <v>38797</v>
      </c>
      <c r="D1030">
        <v>105.56</v>
      </c>
      <c r="E1030" s="1">
        <v>38797</v>
      </c>
      <c r="F1030">
        <v>98.18</v>
      </c>
      <c r="G1030" s="1">
        <v>38797</v>
      </c>
      <c r="H1030">
        <v>107.18</v>
      </c>
    </row>
    <row r="1031" spans="1:8" x14ac:dyDescent="0.25">
      <c r="A1031" s="1">
        <v>38917</v>
      </c>
      <c r="B1031">
        <v>102.06</v>
      </c>
      <c r="C1031" s="1">
        <v>38798</v>
      </c>
      <c r="D1031">
        <v>105.53</v>
      </c>
      <c r="E1031" s="1">
        <v>38798</v>
      </c>
      <c r="F1031">
        <v>97.98</v>
      </c>
      <c r="G1031" s="1">
        <v>38798</v>
      </c>
      <c r="H1031">
        <v>106.98</v>
      </c>
    </row>
    <row r="1032" spans="1:8" x14ac:dyDescent="0.25">
      <c r="A1032" s="1">
        <v>38918</v>
      </c>
      <c r="B1032">
        <v>102.23</v>
      </c>
      <c r="C1032" s="1">
        <v>38799</v>
      </c>
      <c r="D1032">
        <v>105.65</v>
      </c>
      <c r="E1032" s="1">
        <v>38799</v>
      </c>
      <c r="F1032">
        <v>97.83</v>
      </c>
      <c r="G1032" s="1">
        <v>38799</v>
      </c>
      <c r="H1032">
        <v>106.9</v>
      </c>
    </row>
    <row r="1033" spans="1:8" x14ac:dyDescent="0.25">
      <c r="A1033" s="1">
        <v>38919</v>
      </c>
      <c r="B1033">
        <v>102.29</v>
      </c>
      <c r="C1033" s="1">
        <v>38800</v>
      </c>
      <c r="D1033">
        <v>105.97</v>
      </c>
      <c r="E1033" s="1">
        <v>38800</v>
      </c>
      <c r="F1033">
        <v>97.84</v>
      </c>
      <c r="G1033" s="1">
        <v>38800</v>
      </c>
      <c r="H1033">
        <v>107.07</v>
      </c>
    </row>
    <row r="1034" spans="1:8" x14ac:dyDescent="0.25">
      <c r="A1034" s="1">
        <v>38922</v>
      </c>
      <c r="B1034">
        <v>102.23</v>
      </c>
      <c r="C1034" s="1">
        <v>38803</v>
      </c>
      <c r="D1034">
        <v>106.03</v>
      </c>
      <c r="E1034" s="1">
        <v>38803</v>
      </c>
      <c r="F1034">
        <v>98.06</v>
      </c>
      <c r="G1034" s="1">
        <v>38803</v>
      </c>
      <c r="H1034">
        <v>107.06</v>
      </c>
    </row>
    <row r="1035" spans="1:8" x14ac:dyDescent="0.25">
      <c r="A1035" s="1">
        <v>38923</v>
      </c>
      <c r="B1035">
        <v>102.35</v>
      </c>
      <c r="C1035" s="1">
        <v>38804</v>
      </c>
      <c r="D1035">
        <v>105.28</v>
      </c>
      <c r="E1035" s="1">
        <v>38804</v>
      </c>
      <c r="F1035">
        <v>98.35</v>
      </c>
      <c r="G1035" s="1">
        <v>38804</v>
      </c>
      <c r="H1035">
        <v>106.89</v>
      </c>
    </row>
    <row r="1036" spans="1:8" x14ac:dyDescent="0.25">
      <c r="A1036" s="1">
        <v>38924</v>
      </c>
      <c r="B1036">
        <v>102.5</v>
      </c>
      <c r="C1036" s="1">
        <v>38805</v>
      </c>
      <c r="D1036">
        <v>105.42</v>
      </c>
      <c r="E1036" s="1">
        <v>38805</v>
      </c>
      <c r="F1036">
        <v>98.08</v>
      </c>
      <c r="G1036" s="1">
        <v>38805</v>
      </c>
      <c r="H1036">
        <v>107.12</v>
      </c>
    </row>
    <row r="1037" spans="1:8" x14ac:dyDescent="0.25">
      <c r="A1037" s="1">
        <v>38925</v>
      </c>
      <c r="B1037">
        <v>102.46</v>
      </c>
      <c r="C1037" s="1">
        <v>38806</v>
      </c>
      <c r="D1037">
        <v>105.25</v>
      </c>
      <c r="E1037" s="1">
        <v>38806</v>
      </c>
      <c r="F1037">
        <v>97.73</v>
      </c>
      <c r="G1037" s="1">
        <v>38806</v>
      </c>
      <c r="H1037">
        <v>107.38</v>
      </c>
    </row>
    <row r="1038" spans="1:8" x14ac:dyDescent="0.25">
      <c r="A1038" s="1">
        <v>38926</v>
      </c>
      <c r="B1038">
        <v>102.66</v>
      </c>
      <c r="C1038" s="1">
        <v>38807</v>
      </c>
      <c r="D1038">
        <v>105.34</v>
      </c>
      <c r="E1038" s="1">
        <v>38807</v>
      </c>
      <c r="F1038">
        <v>98.2</v>
      </c>
      <c r="G1038" s="1">
        <v>38807</v>
      </c>
      <c r="H1038">
        <v>107.49</v>
      </c>
    </row>
    <row r="1039" spans="1:8" x14ac:dyDescent="0.25">
      <c r="A1039" s="1">
        <v>38929</v>
      </c>
      <c r="B1039">
        <v>102.54</v>
      </c>
      <c r="C1039" s="1">
        <v>38810</v>
      </c>
      <c r="D1039">
        <v>105.37</v>
      </c>
      <c r="E1039" s="1">
        <v>38810</v>
      </c>
      <c r="F1039">
        <v>98.33</v>
      </c>
      <c r="G1039" s="1">
        <v>38810</v>
      </c>
      <c r="H1039">
        <v>107.38</v>
      </c>
    </row>
    <row r="1040" spans="1:8" x14ac:dyDescent="0.25">
      <c r="A1040" s="1">
        <v>38930</v>
      </c>
      <c r="B1040">
        <v>102.67</v>
      </c>
      <c r="C1040" s="1">
        <v>38811</v>
      </c>
      <c r="D1040">
        <v>105.36</v>
      </c>
      <c r="E1040" s="1">
        <v>38811</v>
      </c>
      <c r="F1040">
        <v>98.19</v>
      </c>
      <c r="G1040" s="1">
        <v>38811</v>
      </c>
      <c r="H1040">
        <v>107.59</v>
      </c>
    </row>
    <row r="1041" spans="1:8" x14ac:dyDescent="0.25">
      <c r="A1041" s="1">
        <v>38931</v>
      </c>
      <c r="B1041">
        <v>102.67</v>
      </c>
      <c r="C1041" s="1">
        <v>38812</v>
      </c>
      <c r="D1041">
        <v>106.02</v>
      </c>
      <c r="E1041" s="1">
        <v>38812</v>
      </c>
      <c r="F1041">
        <v>98.4</v>
      </c>
      <c r="G1041" s="1">
        <v>38812</v>
      </c>
      <c r="H1041">
        <v>107.88</v>
      </c>
    </row>
    <row r="1042" spans="1:8" x14ac:dyDescent="0.25">
      <c r="A1042" s="1">
        <v>38932</v>
      </c>
      <c r="B1042">
        <v>102.39</v>
      </c>
      <c r="C1042" s="1">
        <v>38813</v>
      </c>
      <c r="D1042">
        <v>106.27</v>
      </c>
      <c r="E1042" s="1">
        <v>38813</v>
      </c>
      <c r="F1042">
        <v>98.65</v>
      </c>
      <c r="G1042" s="1">
        <v>38813</v>
      </c>
      <c r="H1042">
        <v>107.96</v>
      </c>
    </row>
    <row r="1043" spans="1:8" x14ac:dyDescent="0.25">
      <c r="A1043" s="1">
        <v>38933</v>
      </c>
      <c r="B1043">
        <v>102.24</v>
      </c>
      <c r="C1043" s="1">
        <v>38814</v>
      </c>
      <c r="D1043">
        <v>106.65</v>
      </c>
      <c r="E1043" s="1">
        <v>38814</v>
      </c>
      <c r="F1043">
        <v>98.67</v>
      </c>
      <c r="G1043" s="1">
        <v>38814</v>
      </c>
      <c r="H1043">
        <v>108.09</v>
      </c>
    </row>
    <row r="1044" spans="1:8" x14ac:dyDescent="0.25">
      <c r="A1044" s="1">
        <v>38936</v>
      </c>
      <c r="B1044">
        <v>102.2</v>
      </c>
      <c r="C1044" s="1">
        <v>38817</v>
      </c>
      <c r="D1044">
        <v>106.2</v>
      </c>
      <c r="E1044" s="1">
        <v>38817</v>
      </c>
      <c r="F1044">
        <v>98.62</v>
      </c>
      <c r="G1044" s="1">
        <v>38817</v>
      </c>
      <c r="H1044">
        <v>108.05</v>
      </c>
    </row>
    <row r="1045" spans="1:8" x14ac:dyDescent="0.25">
      <c r="A1045" s="1">
        <v>38937</v>
      </c>
      <c r="B1045">
        <v>102.25</v>
      </c>
      <c r="C1045" s="1">
        <v>38818</v>
      </c>
      <c r="D1045">
        <v>106.22</v>
      </c>
      <c r="E1045" s="1">
        <v>38818</v>
      </c>
      <c r="F1045">
        <v>98.75</v>
      </c>
      <c r="G1045" s="1">
        <v>38818</v>
      </c>
      <c r="H1045">
        <v>107.89</v>
      </c>
    </row>
    <row r="1046" spans="1:8" x14ac:dyDescent="0.25">
      <c r="A1046" s="1">
        <v>38938</v>
      </c>
      <c r="B1046">
        <v>102.33</v>
      </c>
      <c r="C1046" s="1">
        <v>38819</v>
      </c>
      <c r="D1046">
        <v>105.88</v>
      </c>
      <c r="E1046" s="1">
        <v>38819</v>
      </c>
      <c r="F1046">
        <v>98.71</v>
      </c>
      <c r="G1046" s="1">
        <v>38819</v>
      </c>
      <c r="H1046">
        <v>108.07</v>
      </c>
    </row>
    <row r="1047" spans="1:8" x14ac:dyDescent="0.25">
      <c r="A1047" s="1">
        <v>38939</v>
      </c>
      <c r="B1047">
        <v>102.43</v>
      </c>
      <c r="C1047" s="1">
        <v>38820</v>
      </c>
      <c r="D1047">
        <v>106.03</v>
      </c>
      <c r="E1047" s="1">
        <v>38820</v>
      </c>
      <c r="F1047">
        <v>98.72</v>
      </c>
      <c r="G1047" s="1">
        <v>38820</v>
      </c>
      <c r="H1047">
        <v>107.97</v>
      </c>
    </row>
    <row r="1048" spans="1:8" x14ac:dyDescent="0.25">
      <c r="A1048" s="1">
        <v>38940</v>
      </c>
      <c r="B1048">
        <v>102.24</v>
      </c>
      <c r="C1048" s="1">
        <v>38825</v>
      </c>
      <c r="D1048">
        <v>106.5</v>
      </c>
      <c r="E1048" s="1">
        <v>38825</v>
      </c>
      <c r="F1048">
        <v>98.72</v>
      </c>
      <c r="G1048" s="1">
        <v>38825</v>
      </c>
      <c r="H1048">
        <v>108.67</v>
      </c>
    </row>
    <row r="1049" spans="1:8" x14ac:dyDescent="0.25">
      <c r="A1049" s="1">
        <v>38943</v>
      </c>
      <c r="B1049">
        <v>102.23</v>
      </c>
      <c r="C1049" s="1">
        <v>38826</v>
      </c>
      <c r="D1049">
        <v>106.55</v>
      </c>
      <c r="E1049" s="1">
        <v>38826</v>
      </c>
      <c r="F1049">
        <v>98.53</v>
      </c>
      <c r="G1049" s="1">
        <v>38826</v>
      </c>
      <c r="H1049">
        <v>108.66</v>
      </c>
    </row>
    <row r="1050" spans="1:8" x14ac:dyDescent="0.25">
      <c r="A1050" s="1">
        <v>38944</v>
      </c>
      <c r="B1050">
        <v>102.31</v>
      </c>
      <c r="C1050" s="1">
        <v>38827</v>
      </c>
      <c r="D1050">
        <v>106.27</v>
      </c>
      <c r="E1050" s="1">
        <v>38827</v>
      </c>
      <c r="F1050">
        <v>98.58</v>
      </c>
      <c r="G1050" s="1">
        <v>38827</v>
      </c>
      <c r="H1050">
        <v>108.64</v>
      </c>
    </row>
    <row r="1051" spans="1:8" x14ac:dyDescent="0.25">
      <c r="A1051" s="1">
        <v>38945</v>
      </c>
      <c r="B1051">
        <v>102.45</v>
      </c>
      <c r="C1051" s="1">
        <v>38828</v>
      </c>
      <c r="D1051">
        <v>106.25</v>
      </c>
      <c r="E1051" s="1">
        <v>38828</v>
      </c>
      <c r="F1051">
        <v>98.59</v>
      </c>
      <c r="G1051" s="1">
        <v>38828</v>
      </c>
      <c r="H1051">
        <v>108.39</v>
      </c>
    </row>
    <row r="1052" spans="1:8" x14ac:dyDescent="0.25">
      <c r="A1052" s="1">
        <v>38946</v>
      </c>
      <c r="B1052">
        <v>102.47</v>
      </c>
      <c r="C1052" s="1">
        <v>38831</v>
      </c>
      <c r="D1052">
        <v>106.2</v>
      </c>
      <c r="E1052" s="1">
        <v>38831</v>
      </c>
      <c r="F1052">
        <v>98.75</v>
      </c>
      <c r="G1052" s="1">
        <v>38831</v>
      </c>
      <c r="H1052">
        <v>108.2</v>
      </c>
    </row>
    <row r="1053" spans="1:8" x14ac:dyDescent="0.25">
      <c r="A1053" s="1">
        <v>38947</v>
      </c>
      <c r="B1053">
        <v>102.48</v>
      </c>
      <c r="C1053" s="1">
        <v>38832</v>
      </c>
      <c r="D1053">
        <v>105.9</v>
      </c>
      <c r="E1053" s="1">
        <v>38832</v>
      </c>
      <c r="F1053">
        <v>98.85</v>
      </c>
      <c r="G1053" s="1">
        <v>38832</v>
      </c>
      <c r="H1053">
        <v>108.33</v>
      </c>
    </row>
    <row r="1054" spans="1:8" x14ac:dyDescent="0.25">
      <c r="A1054" s="1">
        <v>38950</v>
      </c>
      <c r="B1054">
        <v>102.5</v>
      </c>
      <c r="C1054" s="1">
        <v>38833</v>
      </c>
      <c r="D1054">
        <v>105.8</v>
      </c>
      <c r="E1054" s="1">
        <v>38833</v>
      </c>
      <c r="F1054">
        <v>98.48</v>
      </c>
      <c r="G1054" s="1">
        <v>38833</v>
      </c>
      <c r="H1054">
        <v>108.16</v>
      </c>
    </row>
    <row r="1055" spans="1:8" x14ac:dyDescent="0.25">
      <c r="A1055" s="1">
        <v>38951</v>
      </c>
      <c r="B1055">
        <v>102.55</v>
      </c>
      <c r="C1055" s="1">
        <v>38834</v>
      </c>
      <c r="D1055">
        <v>105.5</v>
      </c>
      <c r="E1055" s="1">
        <v>38834</v>
      </c>
      <c r="F1055">
        <v>98.03</v>
      </c>
      <c r="G1055" s="1">
        <v>38834</v>
      </c>
      <c r="H1055">
        <v>108.77</v>
      </c>
    </row>
    <row r="1056" spans="1:8" x14ac:dyDescent="0.25">
      <c r="A1056" s="1">
        <v>38952</v>
      </c>
      <c r="B1056">
        <v>102.56</v>
      </c>
      <c r="C1056" s="1">
        <v>38835</v>
      </c>
      <c r="D1056">
        <v>105.64</v>
      </c>
      <c r="E1056" s="1">
        <v>38835</v>
      </c>
      <c r="F1056">
        <v>97.68</v>
      </c>
      <c r="G1056" s="1">
        <v>38835</v>
      </c>
      <c r="H1056">
        <v>108.88</v>
      </c>
    </row>
    <row r="1057" spans="1:8" x14ac:dyDescent="0.25">
      <c r="A1057" s="1">
        <v>38953</v>
      </c>
      <c r="B1057">
        <v>102.48</v>
      </c>
      <c r="C1057" s="1">
        <v>38839</v>
      </c>
      <c r="D1057">
        <v>105.51</v>
      </c>
      <c r="E1057" s="1">
        <v>38839</v>
      </c>
      <c r="F1057">
        <v>97.84</v>
      </c>
      <c r="G1057" s="1">
        <v>38839</v>
      </c>
      <c r="H1057">
        <v>108.56</v>
      </c>
    </row>
    <row r="1058" spans="1:8" x14ac:dyDescent="0.25">
      <c r="A1058" s="1">
        <v>38954</v>
      </c>
      <c r="B1058">
        <v>102.43</v>
      </c>
      <c r="C1058" s="1">
        <v>38840</v>
      </c>
      <c r="D1058">
        <v>105.66</v>
      </c>
      <c r="E1058" s="1">
        <v>38840</v>
      </c>
      <c r="F1058">
        <v>97.65</v>
      </c>
      <c r="G1058" s="1">
        <v>38840</v>
      </c>
      <c r="H1058">
        <v>108.65</v>
      </c>
    </row>
    <row r="1059" spans="1:8" x14ac:dyDescent="0.25">
      <c r="A1059" s="1">
        <v>38958</v>
      </c>
      <c r="B1059">
        <v>102.37</v>
      </c>
      <c r="C1059" s="1">
        <v>38841</v>
      </c>
      <c r="D1059">
        <v>105.46</v>
      </c>
      <c r="E1059" s="1">
        <v>38841</v>
      </c>
      <c r="F1059">
        <v>97.43</v>
      </c>
      <c r="G1059" s="1">
        <v>38841</v>
      </c>
      <c r="H1059">
        <v>108.48</v>
      </c>
    </row>
    <row r="1060" spans="1:8" x14ac:dyDescent="0.25">
      <c r="A1060" s="1">
        <v>38959</v>
      </c>
      <c r="B1060">
        <v>102.42</v>
      </c>
      <c r="C1060" s="1">
        <v>38842</v>
      </c>
      <c r="D1060">
        <v>105.25</v>
      </c>
      <c r="E1060" s="1">
        <v>38842</v>
      </c>
      <c r="F1060">
        <v>97.45</v>
      </c>
      <c r="G1060" s="1">
        <v>38842</v>
      </c>
      <c r="H1060">
        <v>108.49</v>
      </c>
    </row>
    <row r="1061" spans="1:8" x14ac:dyDescent="0.25">
      <c r="A1061" s="1">
        <v>38960</v>
      </c>
      <c r="B1061">
        <v>102.51</v>
      </c>
      <c r="C1061" s="1">
        <v>38845</v>
      </c>
      <c r="D1061">
        <v>105.36</v>
      </c>
      <c r="E1061" s="1">
        <v>38845</v>
      </c>
      <c r="F1061">
        <v>97.55</v>
      </c>
      <c r="G1061" s="1">
        <v>38845</v>
      </c>
      <c r="H1061">
        <v>108.37</v>
      </c>
    </row>
    <row r="1062" spans="1:8" x14ac:dyDescent="0.25">
      <c r="A1062" s="1">
        <v>38961</v>
      </c>
      <c r="B1062">
        <v>102.53</v>
      </c>
      <c r="C1062" s="1">
        <v>38846</v>
      </c>
      <c r="D1062">
        <v>105.49</v>
      </c>
      <c r="E1062" s="1">
        <v>38846</v>
      </c>
      <c r="F1062">
        <v>97.16</v>
      </c>
      <c r="G1062" s="1">
        <v>38846</v>
      </c>
      <c r="H1062">
        <v>108.38</v>
      </c>
    </row>
    <row r="1063" spans="1:8" x14ac:dyDescent="0.25">
      <c r="A1063" s="1">
        <v>38965</v>
      </c>
      <c r="B1063">
        <v>102.64</v>
      </c>
      <c r="C1063" s="1">
        <v>38847</v>
      </c>
      <c r="D1063">
        <v>105.88</v>
      </c>
      <c r="E1063" s="1">
        <v>38847</v>
      </c>
      <c r="F1063">
        <v>97.92</v>
      </c>
      <c r="G1063" s="1">
        <v>38847</v>
      </c>
      <c r="H1063">
        <v>108.29</v>
      </c>
    </row>
    <row r="1064" spans="1:8" x14ac:dyDescent="0.25">
      <c r="A1064" s="1">
        <v>38966</v>
      </c>
      <c r="B1064">
        <v>102.58</v>
      </c>
      <c r="C1064" s="1">
        <v>38848</v>
      </c>
      <c r="D1064">
        <v>105.62</v>
      </c>
      <c r="E1064" s="1">
        <v>38848</v>
      </c>
      <c r="F1064">
        <v>97.41</v>
      </c>
      <c r="G1064" s="1">
        <v>38848</v>
      </c>
      <c r="H1064">
        <v>108.58</v>
      </c>
    </row>
    <row r="1065" spans="1:8" x14ac:dyDescent="0.25">
      <c r="A1065" s="1">
        <v>38967</v>
      </c>
      <c r="B1065">
        <v>102.49</v>
      </c>
      <c r="C1065" s="1">
        <v>38849</v>
      </c>
      <c r="D1065">
        <v>105.87</v>
      </c>
      <c r="E1065" s="1">
        <v>38849</v>
      </c>
      <c r="F1065">
        <v>97.11</v>
      </c>
      <c r="G1065" s="1">
        <v>38849</v>
      </c>
      <c r="H1065">
        <v>108.72</v>
      </c>
    </row>
    <row r="1066" spans="1:8" x14ac:dyDescent="0.25">
      <c r="A1066" s="1">
        <v>38968</v>
      </c>
      <c r="B1066">
        <v>102.31</v>
      </c>
      <c r="C1066" s="1">
        <v>38852</v>
      </c>
      <c r="D1066">
        <v>106.59</v>
      </c>
      <c r="E1066" s="1">
        <v>38852</v>
      </c>
      <c r="F1066">
        <v>96.83</v>
      </c>
      <c r="G1066" s="1">
        <v>38852</v>
      </c>
      <c r="H1066">
        <v>108.84</v>
      </c>
    </row>
    <row r="1067" spans="1:8" x14ac:dyDescent="0.25">
      <c r="A1067" s="1">
        <v>38971</v>
      </c>
      <c r="B1067">
        <v>102.32</v>
      </c>
      <c r="C1067" s="1">
        <v>38853</v>
      </c>
      <c r="D1067">
        <v>106.69</v>
      </c>
      <c r="E1067" s="1">
        <v>38853</v>
      </c>
      <c r="F1067">
        <v>96.71</v>
      </c>
      <c r="G1067" s="1">
        <v>38853</v>
      </c>
      <c r="H1067">
        <v>108.55</v>
      </c>
    </row>
    <row r="1068" spans="1:8" x14ac:dyDescent="0.25">
      <c r="A1068" s="1">
        <v>38972</v>
      </c>
      <c r="B1068">
        <v>102.38</v>
      </c>
      <c r="C1068" s="1">
        <v>38854</v>
      </c>
      <c r="D1068">
        <v>107.15</v>
      </c>
      <c r="E1068" s="1">
        <v>38854</v>
      </c>
      <c r="F1068">
        <v>96.8</v>
      </c>
      <c r="G1068" s="1">
        <v>38854</v>
      </c>
      <c r="H1068">
        <v>109.03</v>
      </c>
    </row>
    <row r="1069" spans="1:8" x14ac:dyDescent="0.25">
      <c r="A1069" s="1">
        <v>38973</v>
      </c>
      <c r="B1069">
        <v>102.25</v>
      </c>
      <c r="C1069" s="1">
        <v>38855</v>
      </c>
      <c r="D1069">
        <v>107.36</v>
      </c>
      <c r="E1069" s="1">
        <v>38855</v>
      </c>
      <c r="F1069">
        <v>96.87</v>
      </c>
      <c r="G1069" s="1">
        <v>38855</v>
      </c>
      <c r="H1069">
        <v>108.88</v>
      </c>
    </row>
    <row r="1070" spans="1:8" x14ac:dyDescent="0.25">
      <c r="A1070" s="1">
        <v>38974</v>
      </c>
      <c r="B1070">
        <v>102.06</v>
      </c>
      <c r="C1070" s="1">
        <v>38856</v>
      </c>
      <c r="D1070">
        <v>107.17</v>
      </c>
      <c r="E1070" s="1">
        <v>38856</v>
      </c>
      <c r="F1070">
        <v>96.89</v>
      </c>
      <c r="G1070" s="1">
        <v>38856</v>
      </c>
      <c r="H1070">
        <v>108.35</v>
      </c>
    </row>
    <row r="1071" spans="1:8" x14ac:dyDescent="0.25">
      <c r="A1071" s="1">
        <v>38975</v>
      </c>
      <c r="B1071">
        <v>101.94</v>
      </c>
      <c r="C1071" s="1">
        <v>38859</v>
      </c>
      <c r="D1071">
        <v>107.49</v>
      </c>
      <c r="E1071" s="1">
        <v>38859</v>
      </c>
      <c r="F1071">
        <v>97.04</v>
      </c>
      <c r="G1071" s="1">
        <v>38859</v>
      </c>
      <c r="H1071">
        <v>108.61</v>
      </c>
    </row>
    <row r="1072" spans="1:8" x14ac:dyDescent="0.25">
      <c r="A1072" s="1">
        <v>38978</v>
      </c>
      <c r="B1072">
        <v>101.74</v>
      </c>
      <c r="C1072" s="1">
        <v>38860</v>
      </c>
      <c r="D1072">
        <v>107.46</v>
      </c>
      <c r="E1072" s="1">
        <v>38860</v>
      </c>
      <c r="F1072">
        <v>97.3</v>
      </c>
      <c r="G1072" s="1">
        <v>38860</v>
      </c>
      <c r="H1072">
        <v>108.6</v>
      </c>
    </row>
    <row r="1073" spans="1:8" x14ac:dyDescent="0.25">
      <c r="A1073" s="1">
        <v>38979</v>
      </c>
      <c r="B1073">
        <v>101.94</v>
      </c>
      <c r="C1073" s="1">
        <v>38861</v>
      </c>
      <c r="D1073">
        <v>107.47</v>
      </c>
      <c r="E1073" s="1">
        <v>38861</v>
      </c>
      <c r="F1073">
        <v>97.2</v>
      </c>
      <c r="G1073" s="1">
        <v>38861</v>
      </c>
      <c r="H1073">
        <v>108.7</v>
      </c>
    </row>
    <row r="1074" spans="1:8" x14ac:dyDescent="0.25">
      <c r="A1074" s="1">
        <v>38980</v>
      </c>
      <c r="B1074">
        <v>101.72</v>
      </c>
      <c r="C1074" s="1">
        <v>38862</v>
      </c>
      <c r="D1074">
        <v>107.22</v>
      </c>
      <c r="E1074" s="1">
        <v>38862</v>
      </c>
      <c r="F1074">
        <v>97.68</v>
      </c>
      <c r="G1074" s="1">
        <v>38862</v>
      </c>
      <c r="H1074">
        <v>108.52</v>
      </c>
    </row>
    <row r="1075" spans="1:8" x14ac:dyDescent="0.25">
      <c r="A1075" s="1">
        <v>38981</v>
      </c>
      <c r="B1075">
        <v>101.81</v>
      </c>
      <c r="C1075" s="1">
        <v>38863</v>
      </c>
      <c r="D1075">
        <v>107.16</v>
      </c>
      <c r="E1075" s="1">
        <v>38863</v>
      </c>
      <c r="F1075">
        <v>97.63</v>
      </c>
      <c r="G1075" s="1">
        <v>38863</v>
      </c>
      <c r="H1075">
        <v>108.73</v>
      </c>
    </row>
    <row r="1076" spans="1:8" x14ac:dyDescent="0.25">
      <c r="A1076" s="1">
        <v>38982</v>
      </c>
      <c r="B1076">
        <v>102.07</v>
      </c>
      <c r="C1076" s="1">
        <v>38867</v>
      </c>
      <c r="D1076">
        <v>107.16</v>
      </c>
      <c r="E1076" s="1">
        <v>38867</v>
      </c>
      <c r="F1076">
        <v>97.79</v>
      </c>
      <c r="G1076" s="1">
        <v>38867</v>
      </c>
      <c r="H1076">
        <v>108.63</v>
      </c>
    </row>
    <row r="1077" spans="1:8" x14ac:dyDescent="0.25">
      <c r="A1077" s="1">
        <v>38985</v>
      </c>
      <c r="B1077">
        <v>102.1</v>
      </c>
      <c r="C1077" s="1">
        <v>38868</v>
      </c>
      <c r="D1077">
        <v>106.77</v>
      </c>
      <c r="E1077" s="1">
        <v>38868</v>
      </c>
      <c r="F1077">
        <v>97.8</v>
      </c>
      <c r="G1077" s="1">
        <v>38868</v>
      </c>
      <c r="H1077">
        <v>108.5</v>
      </c>
    </row>
    <row r="1078" spans="1:8" x14ac:dyDescent="0.25">
      <c r="A1078" s="1">
        <v>38986</v>
      </c>
      <c r="B1078">
        <v>101.88</v>
      </c>
      <c r="C1078" s="1">
        <v>38869</v>
      </c>
      <c r="D1078">
        <v>106.89</v>
      </c>
      <c r="E1078" s="1">
        <v>38869</v>
      </c>
      <c r="F1078">
        <v>97.52</v>
      </c>
      <c r="G1078" s="1">
        <v>38869</v>
      </c>
      <c r="H1078">
        <v>108.34</v>
      </c>
    </row>
    <row r="1079" spans="1:8" x14ac:dyDescent="0.25">
      <c r="A1079" s="1">
        <v>38987</v>
      </c>
      <c r="B1079">
        <v>102.04</v>
      </c>
      <c r="C1079" s="1">
        <v>38870</v>
      </c>
      <c r="D1079">
        <v>106.98</v>
      </c>
      <c r="E1079" s="1">
        <v>38870</v>
      </c>
      <c r="F1079">
        <v>97.74</v>
      </c>
      <c r="G1079" s="1">
        <v>38870</v>
      </c>
      <c r="H1079">
        <v>108.67</v>
      </c>
    </row>
    <row r="1080" spans="1:8" x14ac:dyDescent="0.25">
      <c r="A1080" s="1">
        <v>38988</v>
      </c>
      <c r="B1080">
        <v>102.04</v>
      </c>
      <c r="C1080" s="1">
        <v>38873</v>
      </c>
      <c r="D1080">
        <v>106.08</v>
      </c>
      <c r="E1080" s="1">
        <v>38873</v>
      </c>
      <c r="F1080">
        <v>98.03</v>
      </c>
      <c r="G1080" s="1">
        <v>38873</v>
      </c>
      <c r="H1080">
        <v>108.28</v>
      </c>
    </row>
    <row r="1081" spans="1:8" x14ac:dyDescent="0.25">
      <c r="A1081" s="1">
        <v>38989</v>
      </c>
      <c r="B1081">
        <v>101.96</v>
      </c>
      <c r="C1081" s="1">
        <v>38874</v>
      </c>
      <c r="D1081">
        <v>106.27</v>
      </c>
      <c r="E1081" s="1">
        <v>38874</v>
      </c>
      <c r="F1081">
        <v>98.26</v>
      </c>
      <c r="G1081" s="1">
        <v>38874</v>
      </c>
      <c r="H1081">
        <v>108.18</v>
      </c>
    </row>
    <row r="1082" spans="1:8" x14ac:dyDescent="0.25">
      <c r="A1082" s="1">
        <v>38992</v>
      </c>
      <c r="B1082">
        <v>102</v>
      </c>
      <c r="C1082" s="1">
        <v>38875</v>
      </c>
      <c r="D1082">
        <v>106.36</v>
      </c>
      <c r="E1082" s="1">
        <v>38875</v>
      </c>
      <c r="F1082">
        <v>97.84</v>
      </c>
      <c r="G1082" s="1">
        <v>38875</v>
      </c>
      <c r="H1082">
        <v>108.03</v>
      </c>
    </row>
    <row r="1083" spans="1:8" x14ac:dyDescent="0.25">
      <c r="A1083" s="1">
        <v>38993</v>
      </c>
      <c r="B1083">
        <v>101.97</v>
      </c>
      <c r="C1083" s="1">
        <v>38876</v>
      </c>
      <c r="D1083">
        <v>106.65</v>
      </c>
      <c r="E1083" s="1">
        <v>38876</v>
      </c>
      <c r="F1083">
        <v>98.36</v>
      </c>
      <c r="G1083" s="1">
        <v>38876</v>
      </c>
      <c r="H1083">
        <v>107.9</v>
      </c>
    </row>
    <row r="1084" spans="1:8" x14ac:dyDescent="0.25">
      <c r="A1084" s="1">
        <v>38994</v>
      </c>
      <c r="B1084">
        <v>102.04</v>
      </c>
      <c r="C1084" s="1">
        <v>38877</v>
      </c>
      <c r="D1084">
        <v>106.71</v>
      </c>
      <c r="E1084" s="1">
        <v>38877</v>
      </c>
      <c r="F1084">
        <v>98.15</v>
      </c>
      <c r="G1084" s="1">
        <v>38877</v>
      </c>
      <c r="H1084">
        <v>107.55</v>
      </c>
    </row>
    <row r="1085" spans="1:8" x14ac:dyDescent="0.25">
      <c r="A1085" s="1">
        <v>38995</v>
      </c>
      <c r="B1085">
        <v>102.09</v>
      </c>
      <c r="C1085" s="1">
        <v>38880</v>
      </c>
      <c r="D1085">
        <v>106.88</v>
      </c>
      <c r="E1085" s="1">
        <v>38880</v>
      </c>
      <c r="F1085">
        <v>98.08</v>
      </c>
      <c r="G1085" s="1">
        <v>38880</v>
      </c>
      <c r="H1085">
        <v>107.61</v>
      </c>
    </row>
    <row r="1086" spans="1:8" x14ac:dyDescent="0.25">
      <c r="A1086" s="1">
        <v>38996</v>
      </c>
      <c r="B1086">
        <v>101.9</v>
      </c>
      <c r="C1086" s="1">
        <v>38881</v>
      </c>
      <c r="D1086">
        <v>106.89</v>
      </c>
      <c r="E1086" s="1">
        <v>38881</v>
      </c>
      <c r="F1086">
        <v>97.96</v>
      </c>
      <c r="G1086" s="1">
        <v>38881</v>
      </c>
      <c r="H1086">
        <v>107.71</v>
      </c>
    </row>
    <row r="1087" spans="1:8" x14ac:dyDescent="0.25">
      <c r="A1087" s="1">
        <v>39000</v>
      </c>
      <c r="B1087">
        <v>101.65</v>
      </c>
      <c r="C1087" s="1">
        <v>38882</v>
      </c>
      <c r="D1087">
        <v>106.79</v>
      </c>
      <c r="E1087" s="1">
        <v>38882</v>
      </c>
      <c r="F1087">
        <v>97.96</v>
      </c>
      <c r="G1087" s="1">
        <v>38882</v>
      </c>
      <c r="H1087">
        <v>107.32</v>
      </c>
    </row>
    <row r="1088" spans="1:8" x14ac:dyDescent="0.25">
      <c r="A1088" s="1">
        <v>39001</v>
      </c>
      <c r="B1088">
        <v>101.67</v>
      </c>
      <c r="C1088" s="1">
        <v>38883</v>
      </c>
      <c r="D1088">
        <v>106.13</v>
      </c>
      <c r="E1088" s="1">
        <v>38883</v>
      </c>
      <c r="F1088">
        <v>98.02</v>
      </c>
      <c r="G1088" s="1">
        <v>38883</v>
      </c>
      <c r="H1088">
        <v>107.43</v>
      </c>
    </row>
    <row r="1089" spans="1:8" x14ac:dyDescent="0.25">
      <c r="A1089" s="1">
        <v>39002</v>
      </c>
      <c r="B1089">
        <v>101.73</v>
      </c>
      <c r="C1089" s="1">
        <v>38884</v>
      </c>
      <c r="D1089">
        <v>106.21</v>
      </c>
      <c r="E1089" s="1">
        <v>38884</v>
      </c>
      <c r="F1089">
        <v>97.72</v>
      </c>
      <c r="G1089" s="1">
        <v>38884</v>
      </c>
      <c r="H1089">
        <v>107.52</v>
      </c>
    </row>
    <row r="1090" spans="1:8" x14ac:dyDescent="0.25">
      <c r="A1090" s="1">
        <v>39003</v>
      </c>
      <c r="B1090">
        <v>101.65</v>
      </c>
      <c r="C1090" s="1">
        <v>38887</v>
      </c>
      <c r="D1090">
        <v>105.99</v>
      </c>
      <c r="E1090" s="1">
        <v>38887</v>
      </c>
      <c r="F1090">
        <v>97.53</v>
      </c>
      <c r="G1090" s="1">
        <v>38887</v>
      </c>
      <c r="H1090">
        <v>107.26</v>
      </c>
    </row>
    <row r="1091" spans="1:8" x14ac:dyDescent="0.25">
      <c r="A1091" s="1">
        <v>39006</v>
      </c>
      <c r="B1091">
        <v>101.62</v>
      </c>
      <c r="C1091" s="1">
        <v>38888</v>
      </c>
      <c r="D1091">
        <v>105.95</v>
      </c>
      <c r="E1091" s="1">
        <v>38888</v>
      </c>
      <c r="F1091">
        <v>97.37</v>
      </c>
      <c r="G1091" s="1">
        <v>38888</v>
      </c>
      <c r="H1091">
        <v>107.31</v>
      </c>
    </row>
    <row r="1092" spans="1:8" x14ac:dyDescent="0.25">
      <c r="A1092" s="1">
        <v>39007</v>
      </c>
      <c r="B1092">
        <v>101.78</v>
      </c>
      <c r="C1092" s="1">
        <v>38889</v>
      </c>
      <c r="D1092">
        <v>105.94</v>
      </c>
      <c r="E1092" s="1">
        <v>38889</v>
      </c>
      <c r="F1092">
        <v>97.34</v>
      </c>
      <c r="G1092" s="1">
        <v>38889</v>
      </c>
      <c r="H1092">
        <v>107.31</v>
      </c>
    </row>
    <row r="1093" spans="1:8" x14ac:dyDescent="0.25">
      <c r="A1093" s="1">
        <v>39008</v>
      </c>
      <c r="B1093">
        <v>101.59</v>
      </c>
      <c r="C1093" s="1">
        <v>38890</v>
      </c>
      <c r="D1093">
        <v>106.15</v>
      </c>
      <c r="E1093" s="1">
        <v>38890</v>
      </c>
      <c r="F1093">
        <v>97.52</v>
      </c>
      <c r="G1093" s="1">
        <v>38890</v>
      </c>
      <c r="H1093">
        <v>107.22</v>
      </c>
    </row>
    <row r="1094" spans="1:8" x14ac:dyDescent="0.25">
      <c r="A1094" s="1">
        <v>39009</v>
      </c>
      <c r="B1094">
        <v>101.8</v>
      </c>
      <c r="C1094" s="1">
        <v>38891</v>
      </c>
      <c r="D1094">
        <v>106.16</v>
      </c>
      <c r="E1094" s="1">
        <v>38891</v>
      </c>
      <c r="F1094">
        <v>97.36</v>
      </c>
      <c r="G1094" s="1">
        <v>38891</v>
      </c>
      <c r="H1094">
        <v>107.3</v>
      </c>
    </row>
    <row r="1095" spans="1:8" x14ac:dyDescent="0.25">
      <c r="A1095" s="1">
        <v>39010</v>
      </c>
      <c r="B1095">
        <v>101.7</v>
      </c>
      <c r="C1095" s="1">
        <v>38894</v>
      </c>
      <c r="D1095">
        <v>106.01</v>
      </c>
      <c r="E1095" s="1">
        <v>38894</v>
      </c>
      <c r="F1095">
        <v>97.07</v>
      </c>
      <c r="G1095" s="1">
        <v>38894</v>
      </c>
      <c r="H1095">
        <v>107.3</v>
      </c>
    </row>
    <row r="1096" spans="1:8" x14ac:dyDescent="0.25">
      <c r="A1096" s="1">
        <v>39013</v>
      </c>
      <c r="B1096">
        <v>101.54</v>
      </c>
      <c r="C1096" s="1">
        <v>38895</v>
      </c>
      <c r="D1096">
        <v>105.82</v>
      </c>
      <c r="E1096" s="1">
        <v>38895</v>
      </c>
      <c r="F1096">
        <v>97.2</v>
      </c>
      <c r="G1096" s="1">
        <v>38895</v>
      </c>
      <c r="H1096">
        <v>107.21</v>
      </c>
    </row>
    <row r="1097" spans="1:8" x14ac:dyDescent="0.25">
      <c r="A1097" s="1">
        <v>39014</v>
      </c>
      <c r="B1097">
        <v>101.43</v>
      </c>
      <c r="C1097" s="1">
        <v>38896</v>
      </c>
      <c r="D1097">
        <v>105.56</v>
      </c>
      <c r="E1097" s="1">
        <v>38896</v>
      </c>
      <c r="F1097">
        <v>97.21</v>
      </c>
      <c r="G1097" s="1">
        <v>38896</v>
      </c>
      <c r="H1097">
        <v>107.21</v>
      </c>
    </row>
    <row r="1098" spans="1:8" x14ac:dyDescent="0.25">
      <c r="A1098" s="1">
        <v>39015</v>
      </c>
      <c r="B1098">
        <v>101.45</v>
      </c>
      <c r="C1098" s="1">
        <v>38897</v>
      </c>
      <c r="D1098">
        <v>105.9</v>
      </c>
      <c r="E1098" s="1">
        <v>38897</v>
      </c>
      <c r="F1098">
        <v>97.53</v>
      </c>
      <c r="G1098" s="1">
        <v>38897</v>
      </c>
      <c r="H1098">
        <v>107.53</v>
      </c>
    </row>
    <row r="1099" spans="1:8" x14ac:dyDescent="0.25">
      <c r="A1099" s="1">
        <v>39016</v>
      </c>
      <c r="B1099">
        <v>101.49</v>
      </c>
      <c r="C1099" s="1">
        <v>38898</v>
      </c>
      <c r="D1099">
        <v>105.69</v>
      </c>
      <c r="E1099" s="1">
        <v>38898</v>
      </c>
      <c r="F1099">
        <v>97.46</v>
      </c>
      <c r="G1099" s="1">
        <v>38898</v>
      </c>
      <c r="H1099">
        <v>107.58</v>
      </c>
    </row>
    <row r="1100" spans="1:8" x14ac:dyDescent="0.25">
      <c r="A1100" s="1">
        <v>39017</v>
      </c>
      <c r="B1100">
        <v>101.33</v>
      </c>
      <c r="C1100" s="1">
        <v>38901</v>
      </c>
      <c r="D1100">
        <v>105.49</v>
      </c>
      <c r="E1100" s="1">
        <v>38901</v>
      </c>
      <c r="F1100">
        <v>97.72</v>
      </c>
      <c r="G1100" s="1">
        <v>38901</v>
      </c>
      <c r="H1100">
        <v>107.54</v>
      </c>
    </row>
    <row r="1101" spans="1:8" x14ac:dyDescent="0.25">
      <c r="A1101" s="1">
        <v>39020</v>
      </c>
      <c r="B1101">
        <v>101.32</v>
      </c>
      <c r="C1101" s="1">
        <v>38903</v>
      </c>
      <c r="D1101">
        <v>105.36</v>
      </c>
      <c r="E1101" s="1">
        <v>38903</v>
      </c>
      <c r="F1101">
        <v>97.41</v>
      </c>
      <c r="G1101" s="1">
        <v>38903</v>
      </c>
      <c r="H1101">
        <v>107.47</v>
      </c>
    </row>
    <row r="1102" spans="1:8" x14ac:dyDescent="0.25">
      <c r="A1102" s="1">
        <v>39021</v>
      </c>
      <c r="B1102">
        <v>101.46</v>
      </c>
      <c r="C1102" s="1">
        <v>38904</v>
      </c>
      <c r="D1102">
        <v>105.17</v>
      </c>
      <c r="E1102" s="1">
        <v>38904</v>
      </c>
      <c r="F1102">
        <v>97.57</v>
      </c>
      <c r="G1102" s="1">
        <v>38904</v>
      </c>
      <c r="H1102">
        <v>107.59</v>
      </c>
    </row>
    <row r="1103" spans="1:8" x14ac:dyDescent="0.25">
      <c r="A1103" s="1">
        <v>39022</v>
      </c>
      <c r="B1103">
        <v>101.48</v>
      </c>
      <c r="C1103" s="1">
        <v>38905</v>
      </c>
      <c r="D1103">
        <v>105.58</v>
      </c>
      <c r="E1103" s="1">
        <v>38905</v>
      </c>
      <c r="F1103">
        <v>97.59</v>
      </c>
      <c r="G1103" s="1">
        <v>38905</v>
      </c>
      <c r="H1103">
        <v>107.6</v>
      </c>
    </row>
    <row r="1104" spans="1:8" x14ac:dyDescent="0.25">
      <c r="A1104" s="1">
        <v>39023</v>
      </c>
      <c r="B1104">
        <v>101.56</v>
      </c>
      <c r="C1104" s="1">
        <v>38908</v>
      </c>
      <c r="D1104">
        <v>105.32</v>
      </c>
      <c r="E1104" s="1">
        <v>38908</v>
      </c>
      <c r="F1104">
        <v>97.8</v>
      </c>
      <c r="G1104" s="1">
        <v>38908</v>
      </c>
      <c r="H1104">
        <v>107.64</v>
      </c>
    </row>
    <row r="1105" spans="1:8" x14ac:dyDescent="0.25">
      <c r="A1105" s="1">
        <v>39024</v>
      </c>
      <c r="B1105">
        <v>101.22</v>
      </c>
      <c r="C1105" s="1">
        <v>38909</v>
      </c>
      <c r="D1105">
        <v>105.62</v>
      </c>
      <c r="E1105" s="1">
        <v>38909</v>
      </c>
      <c r="F1105">
        <v>97.5</v>
      </c>
      <c r="G1105" s="1">
        <v>38909</v>
      </c>
      <c r="H1105">
        <v>107.6</v>
      </c>
    </row>
    <row r="1106" spans="1:8" x14ac:dyDescent="0.25">
      <c r="A1106" s="1">
        <v>39027</v>
      </c>
      <c r="B1106">
        <v>101.09</v>
      </c>
      <c r="C1106" s="1">
        <v>38910</v>
      </c>
      <c r="D1106">
        <v>106.01</v>
      </c>
      <c r="E1106" s="1">
        <v>38910</v>
      </c>
      <c r="F1106">
        <v>97.85</v>
      </c>
      <c r="G1106" s="1">
        <v>38910</v>
      </c>
      <c r="H1106">
        <v>107.17</v>
      </c>
    </row>
    <row r="1107" spans="1:8" x14ac:dyDescent="0.25">
      <c r="A1107" s="1">
        <v>39028</v>
      </c>
      <c r="B1107">
        <v>101.21</v>
      </c>
      <c r="C1107" s="1">
        <v>38911</v>
      </c>
      <c r="D1107">
        <v>106.32</v>
      </c>
      <c r="E1107" s="1">
        <v>38911</v>
      </c>
      <c r="F1107">
        <v>97.61</v>
      </c>
      <c r="G1107" s="1">
        <v>38911</v>
      </c>
      <c r="H1107">
        <v>107.53</v>
      </c>
    </row>
    <row r="1108" spans="1:8" x14ac:dyDescent="0.25">
      <c r="A1108" s="1">
        <v>39029</v>
      </c>
      <c r="B1108">
        <v>101.03</v>
      </c>
      <c r="C1108" s="1">
        <v>38912</v>
      </c>
      <c r="D1108">
        <v>106.33</v>
      </c>
      <c r="E1108" s="1">
        <v>38912</v>
      </c>
      <c r="F1108">
        <v>97.83</v>
      </c>
      <c r="G1108" s="1">
        <v>38912</v>
      </c>
      <c r="H1108">
        <v>107.6</v>
      </c>
    </row>
    <row r="1109" spans="1:8" x14ac:dyDescent="0.25">
      <c r="A1109" s="1">
        <v>39030</v>
      </c>
      <c r="B1109">
        <v>101.13</v>
      </c>
      <c r="C1109" s="1">
        <v>38915</v>
      </c>
      <c r="D1109">
        <v>106.48</v>
      </c>
      <c r="E1109" s="1">
        <v>38915</v>
      </c>
      <c r="F1109">
        <v>97.48</v>
      </c>
      <c r="G1109" s="1">
        <v>38915</v>
      </c>
      <c r="H1109">
        <v>107.5</v>
      </c>
    </row>
    <row r="1110" spans="1:8" x14ac:dyDescent="0.25">
      <c r="A1110" s="1">
        <v>39031</v>
      </c>
      <c r="B1110">
        <v>101.27</v>
      </c>
      <c r="C1110" s="1">
        <v>38916</v>
      </c>
      <c r="D1110">
        <v>106.06</v>
      </c>
      <c r="E1110" s="1">
        <v>38916</v>
      </c>
      <c r="F1110">
        <v>97.45</v>
      </c>
      <c r="G1110" s="1">
        <v>38916</v>
      </c>
      <c r="H1110">
        <v>107.39</v>
      </c>
    </row>
    <row r="1111" spans="1:8" x14ac:dyDescent="0.25">
      <c r="A1111" s="1">
        <v>39034</v>
      </c>
      <c r="B1111">
        <v>101.32</v>
      </c>
      <c r="C1111" s="1">
        <v>38917</v>
      </c>
      <c r="D1111">
        <v>105.92</v>
      </c>
      <c r="E1111" s="1">
        <v>38917</v>
      </c>
      <c r="F1111">
        <v>97.23</v>
      </c>
      <c r="G1111" s="1">
        <v>38917</v>
      </c>
      <c r="H1111">
        <v>107.62</v>
      </c>
    </row>
    <row r="1112" spans="1:8" x14ac:dyDescent="0.25">
      <c r="A1112" s="1">
        <v>39035</v>
      </c>
      <c r="B1112">
        <v>101.36</v>
      </c>
      <c r="C1112" s="1">
        <v>38918</v>
      </c>
      <c r="D1112">
        <v>105.8</v>
      </c>
      <c r="E1112" s="1">
        <v>38918</v>
      </c>
      <c r="F1112">
        <v>97.59</v>
      </c>
      <c r="G1112" s="1">
        <v>38918</v>
      </c>
      <c r="H1112">
        <v>107.87</v>
      </c>
    </row>
    <row r="1113" spans="1:8" x14ac:dyDescent="0.25">
      <c r="A1113" s="1">
        <v>39036</v>
      </c>
      <c r="B1113">
        <v>101.28</v>
      </c>
      <c r="C1113" s="1">
        <v>38919</v>
      </c>
      <c r="D1113">
        <v>106.1</v>
      </c>
      <c r="E1113" s="1">
        <v>38919</v>
      </c>
      <c r="F1113">
        <v>97.56</v>
      </c>
      <c r="G1113" s="1">
        <v>38919</v>
      </c>
      <c r="H1113">
        <v>107.81</v>
      </c>
    </row>
    <row r="1114" spans="1:8" x14ac:dyDescent="0.25">
      <c r="A1114" s="1">
        <v>39037</v>
      </c>
      <c r="B1114">
        <v>101.15</v>
      </c>
      <c r="C1114" s="1">
        <v>38922</v>
      </c>
      <c r="D1114">
        <v>105.95</v>
      </c>
      <c r="E1114" s="1">
        <v>38922</v>
      </c>
      <c r="F1114">
        <v>97.23</v>
      </c>
      <c r="G1114" s="1">
        <v>38922</v>
      </c>
      <c r="H1114">
        <v>108.11</v>
      </c>
    </row>
    <row r="1115" spans="1:8" x14ac:dyDescent="0.25">
      <c r="A1115" s="1">
        <v>39038</v>
      </c>
      <c r="B1115">
        <v>101.3</v>
      </c>
      <c r="C1115" s="1">
        <v>38923</v>
      </c>
      <c r="D1115">
        <v>106.23</v>
      </c>
      <c r="E1115" s="1">
        <v>38923</v>
      </c>
      <c r="F1115">
        <v>97.52</v>
      </c>
      <c r="G1115" s="1">
        <v>38923</v>
      </c>
      <c r="H1115">
        <v>107.92</v>
      </c>
    </row>
    <row r="1116" spans="1:8" x14ac:dyDescent="0.25">
      <c r="A1116" s="1">
        <v>39041</v>
      </c>
      <c r="B1116">
        <v>101.27</v>
      </c>
      <c r="C1116" s="1">
        <v>38924</v>
      </c>
      <c r="D1116">
        <v>106.35</v>
      </c>
      <c r="E1116" s="1">
        <v>38924</v>
      </c>
      <c r="F1116">
        <v>97.71</v>
      </c>
      <c r="G1116" s="1">
        <v>38924</v>
      </c>
      <c r="H1116">
        <v>108.06</v>
      </c>
    </row>
    <row r="1117" spans="1:8" x14ac:dyDescent="0.25">
      <c r="A1117" s="1">
        <v>39042</v>
      </c>
      <c r="B1117">
        <v>101.25</v>
      </c>
      <c r="C1117" s="1">
        <v>38925</v>
      </c>
      <c r="D1117">
        <v>106.18</v>
      </c>
      <c r="E1117" s="1">
        <v>38925</v>
      </c>
      <c r="F1117">
        <v>97.67</v>
      </c>
      <c r="G1117" s="1">
        <v>38925</v>
      </c>
      <c r="H1117">
        <v>108.13</v>
      </c>
    </row>
    <row r="1118" spans="1:8" x14ac:dyDescent="0.25">
      <c r="A1118" s="1">
        <v>39043</v>
      </c>
      <c r="B1118">
        <v>101.26</v>
      </c>
      <c r="C1118" s="1">
        <v>38926</v>
      </c>
      <c r="D1118">
        <v>106.37</v>
      </c>
      <c r="E1118" s="1">
        <v>38926</v>
      </c>
      <c r="F1118">
        <v>97.9</v>
      </c>
      <c r="G1118" s="1">
        <v>38926</v>
      </c>
      <c r="H1118">
        <v>108.34</v>
      </c>
    </row>
    <row r="1119" spans="1:8" x14ac:dyDescent="0.25">
      <c r="A1119" s="1">
        <v>39045</v>
      </c>
      <c r="B1119">
        <v>101.18</v>
      </c>
      <c r="C1119" s="1">
        <v>38929</v>
      </c>
      <c r="D1119">
        <v>106.17</v>
      </c>
      <c r="E1119" s="1">
        <v>38929</v>
      </c>
      <c r="F1119">
        <v>97.59</v>
      </c>
      <c r="G1119" s="1">
        <v>38929</v>
      </c>
      <c r="H1119">
        <v>108.45</v>
      </c>
    </row>
    <row r="1120" spans="1:8" x14ac:dyDescent="0.25">
      <c r="A1120" s="1">
        <v>39048</v>
      </c>
      <c r="B1120">
        <v>101.39</v>
      </c>
      <c r="C1120" s="1">
        <v>38930</v>
      </c>
      <c r="D1120">
        <v>106.23</v>
      </c>
      <c r="E1120" s="1">
        <v>38930</v>
      </c>
      <c r="F1120">
        <v>97.91</v>
      </c>
      <c r="G1120" s="1">
        <v>38930</v>
      </c>
      <c r="H1120">
        <v>108.49</v>
      </c>
    </row>
    <row r="1121" spans="1:8" x14ac:dyDescent="0.25">
      <c r="A1121" s="1">
        <v>39049</v>
      </c>
      <c r="B1121">
        <v>101.38</v>
      </c>
      <c r="C1121" s="1">
        <v>38931</v>
      </c>
      <c r="D1121">
        <v>106.25</v>
      </c>
      <c r="E1121" s="1">
        <v>38931</v>
      </c>
      <c r="F1121">
        <v>97.93</v>
      </c>
      <c r="G1121" s="1">
        <v>38931</v>
      </c>
      <c r="H1121">
        <v>108.43</v>
      </c>
    </row>
    <row r="1122" spans="1:8" x14ac:dyDescent="0.25">
      <c r="A1122" s="1">
        <v>39050</v>
      </c>
      <c r="B1122">
        <v>101.38</v>
      </c>
      <c r="C1122" s="1">
        <v>38932</v>
      </c>
      <c r="D1122">
        <v>105.73</v>
      </c>
      <c r="E1122" s="1">
        <v>38932</v>
      </c>
      <c r="F1122">
        <v>97.76</v>
      </c>
      <c r="G1122" s="1">
        <v>38932</v>
      </c>
      <c r="H1122">
        <v>108.26</v>
      </c>
    </row>
    <row r="1123" spans="1:8" x14ac:dyDescent="0.25">
      <c r="A1123" s="1">
        <v>39051</v>
      </c>
      <c r="B1123">
        <v>101.37</v>
      </c>
      <c r="C1123" s="1">
        <v>38933</v>
      </c>
      <c r="D1123">
        <v>105.8</v>
      </c>
      <c r="E1123" s="1">
        <v>38933</v>
      </c>
      <c r="F1123">
        <v>97.29</v>
      </c>
      <c r="G1123" s="1">
        <v>38933</v>
      </c>
      <c r="H1123">
        <v>108.23</v>
      </c>
    </row>
    <row r="1124" spans="1:8" x14ac:dyDescent="0.25">
      <c r="A1124" s="1">
        <v>39052</v>
      </c>
      <c r="B1124">
        <v>101.55</v>
      </c>
      <c r="C1124" s="1">
        <v>38936</v>
      </c>
      <c r="D1124">
        <v>106</v>
      </c>
      <c r="E1124" s="1">
        <v>38936</v>
      </c>
      <c r="F1124">
        <v>97.23</v>
      </c>
      <c r="G1124" s="1">
        <v>38936</v>
      </c>
      <c r="H1124">
        <v>107.97</v>
      </c>
    </row>
    <row r="1125" spans="1:8" x14ac:dyDescent="0.25">
      <c r="A1125" s="1">
        <v>39055</v>
      </c>
      <c r="B1125">
        <v>101.72</v>
      </c>
      <c r="C1125" s="1">
        <v>38937</v>
      </c>
      <c r="D1125">
        <v>106.21</v>
      </c>
      <c r="E1125" s="1">
        <v>38937</v>
      </c>
      <c r="F1125">
        <v>96.97</v>
      </c>
      <c r="G1125" s="1">
        <v>38937</v>
      </c>
      <c r="H1125">
        <v>108.18</v>
      </c>
    </row>
    <row r="1126" spans="1:8" x14ac:dyDescent="0.25">
      <c r="A1126" s="1">
        <v>39056</v>
      </c>
      <c r="B1126">
        <v>101.78</v>
      </c>
      <c r="C1126" s="1">
        <v>38938</v>
      </c>
      <c r="D1126">
        <v>106.08</v>
      </c>
      <c r="E1126" s="1">
        <v>38938</v>
      </c>
      <c r="F1126">
        <v>97.14</v>
      </c>
      <c r="G1126" s="1">
        <v>38938</v>
      </c>
      <c r="H1126">
        <v>108.37</v>
      </c>
    </row>
    <row r="1127" spans="1:8" x14ac:dyDescent="0.25">
      <c r="A1127" s="1">
        <v>39057</v>
      </c>
      <c r="B1127">
        <v>101.5</v>
      </c>
      <c r="C1127" s="1">
        <v>38939</v>
      </c>
      <c r="D1127">
        <v>106</v>
      </c>
      <c r="E1127" s="1">
        <v>38939</v>
      </c>
      <c r="F1127">
        <v>97.28</v>
      </c>
      <c r="G1127" s="1">
        <v>38939</v>
      </c>
      <c r="H1127">
        <v>108.6</v>
      </c>
    </row>
    <row r="1128" spans="1:8" x14ac:dyDescent="0.25">
      <c r="A1128" s="1">
        <v>39058</v>
      </c>
      <c r="B1128">
        <v>101.42</v>
      </c>
      <c r="C1128" s="1">
        <v>38940</v>
      </c>
      <c r="D1128">
        <v>105.59</v>
      </c>
      <c r="E1128" s="1">
        <v>38940</v>
      </c>
      <c r="F1128">
        <v>97.38</v>
      </c>
      <c r="G1128" s="1">
        <v>38940</v>
      </c>
      <c r="H1128">
        <v>108.33</v>
      </c>
    </row>
    <row r="1129" spans="1:8" x14ac:dyDescent="0.25">
      <c r="A1129" s="1">
        <v>39059</v>
      </c>
      <c r="B1129">
        <v>101.44</v>
      </c>
      <c r="C1129" s="1">
        <v>38943</v>
      </c>
      <c r="D1129">
        <v>105.6</v>
      </c>
      <c r="E1129" s="1">
        <v>38943</v>
      </c>
      <c r="F1129">
        <v>97.35</v>
      </c>
      <c r="G1129" s="1">
        <v>38943</v>
      </c>
      <c r="H1129">
        <v>108.31</v>
      </c>
    </row>
    <row r="1130" spans="1:8" x14ac:dyDescent="0.25">
      <c r="A1130" s="1">
        <v>39062</v>
      </c>
      <c r="B1130">
        <v>101.43</v>
      </c>
      <c r="C1130" s="1">
        <v>38944</v>
      </c>
      <c r="D1130">
        <v>105.87</v>
      </c>
      <c r="E1130" s="1">
        <v>38944</v>
      </c>
      <c r="F1130">
        <v>97.29</v>
      </c>
      <c r="G1130" s="1">
        <v>38944</v>
      </c>
      <c r="H1130">
        <v>108.34</v>
      </c>
    </row>
    <row r="1131" spans="1:8" x14ac:dyDescent="0.25">
      <c r="A1131" s="1">
        <v>39063</v>
      </c>
      <c r="B1131">
        <v>101.44</v>
      </c>
      <c r="C1131" s="1">
        <v>38945</v>
      </c>
      <c r="D1131">
        <v>106</v>
      </c>
      <c r="E1131" s="1">
        <v>38945</v>
      </c>
      <c r="F1131">
        <v>97.57</v>
      </c>
      <c r="G1131" s="1">
        <v>38945</v>
      </c>
      <c r="H1131">
        <v>108.37</v>
      </c>
    </row>
    <row r="1132" spans="1:8" x14ac:dyDescent="0.25">
      <c r="A1132" s="1">
        <v>39064</v>
      </c>
      <c r="B1132">
        <v>101.3</v>
      </c>
      <c r="C1132" s="1">
        <v>38946</v>
      </c>
      <c r="D1132">
        <v>105.89</v>
      </c>
      <c r="E1132" s="1">
        <v>38946</v>
      </c>
      <c r="F1132">
        <v>97.67</v>
      </c>
      <c r="G1132" s="1">
        <v>38946</v>
      </c>
      <c r="H1132">
        <v>108.43</v>
      </c>
    </row>
    <row r="1133" spans="1:8" x14ac:dyDescent="0.25">
      <c r="A1133" s="1">
        <v>39065</v>
      </c>
      <c r="B1133">
        <v>101.27</v>
      </c>
      <c r="C1133" s="1">
        <v>38947</v>
      </c>
      <c r="D1133">
        <v>105.9</v>
      </c>
      <c r="E1133" s="1">
        <v>38947</v>
      </c>
      <c r="F1133">
        <v>97.6</v>
      </c>
      <c r="G1133" s="1">
        <v>38947</v>
      </c>
      <c r="H1133">
        <v>108.54</v>
      </c>
    </row>
    <row r="1134" spans="1:8" x14ac:dyDescent="0.25">
      <c r="A1134" s="1">
        <v>39066</v>
      </c>
      <c r="B1134">
        <v>101.27</v>
      </c>
      <c r="C1134" s="1">
        <v>38950</v>
      </c>
      <c r="D1134">
        <v>106.06</v>
      </c>
      <c r="E1134" s="1">
        <v>38950</v>
      </c>
      <c r="F1134">
        <v>97.72</v>
      </c>
      <c r="G1134" s="1">
        <v>38950</v>
      </c>
      <c r="H1134">
        <v>108.33</v>
      </c>
    </row>
    <row r="1135" spans="1:8" x14ac:dyDescent="0.25">
      <c r="A1135" s="1">
        <v>39069</v>
      </c>
      <c r="B1135">
        <v>101.21</v>
      </c>
      <c r="C1135" s="1">
        <v>38951</v>
      </c>
      <c r="D1135">
        <v>105.91</v>
      </c>
      <c r="E1135" s="1">
        <v>38951</v>
      </c>
      <c r="F1135">
        <v>97.84</v>
      </c>
      <c r="G1135" s="1">
        <v>38951</v>
      </c>
      <c r="H1135">
        <v>108.48</v>
      </c>
    </row>
    <row r="1136" spans="1:8" x14ac:dyDescent="0.25">
      <c r="A1136" s="1">
        <v>39070</v>
      </c>
      <c r="B1136">
        <v>101.36</v>
      </c>
      <c r="C1136" s="1">
        <v>38952</v>
      </c>
      <c r="D1136">
        <v>106.1</v>
      </c>
      <c r="E1136" s="1">
        <v>38952</v>
      </c>
      <c r="F1136">
        <v>97.73</v>
      </c>
      <c r="G1136" s="1">
        <v>38952</v>
      </c>
      <c r="H1136">
        <v>108.45</v>
      </c>
    </row>
    <row r="1137" spans="1:8" x14ac:dyDescent="0.25">
      <c r="A1137" s="1">
        <v>39071</v>
      </c>
      <c r="B1137">
        <v>101.4</v>
      </c>
      <c r="C1137" s="1">
        <v>38953</v>
      </c>
      <c r="D1137">
        <v>106.06</v>
      </c>
      <c r="E1137" s="1">
        <v>38953</v>
      </c>
      <c r="F1137">
        <v>97.75</v>
      </c>
      <c r="G1137" s="1">
        <v>38953</v>
      </c>
      <c r="H1137">
        <v>108.23</v>
      </c>
    </row>
    <row r="1138" spans="1:8" x14ac:dyDescent="0.25">
      <c r="A1138" s="1">
        <v>39072</v>
      </c>
      <c r="B1138">
        <v>101.38</v>
      </c>
      <c r="C1138" s="1">
        <v>38954</v>
      </c>
      <c r="D1138">
        <v>106.17</v>
      </c>
      <c r="E1138" s="1">
        <v>38954</v>
      </c>
      <c r="F1138">
        <v>97.47</v>
      </c>
      <c r="G1138" s="1">
        <v>38954</v>
      </c>
      <c r="H1138">
        <v>108.24</v>
      </c>
    </row>
    <row r="1139" spans="1:8" x14ac:dyDescent="0.25">
      <c r="A1139" s="1">
        <v>39073</v>
      </c>
      <c r="B1139">
        <v>101.28</v>
      </c>
      <c r="C1139" s="1">
        <v>38958</v>
      </c>
      <c r="D1139">
        <v>106.06</v>
      </c>
      <c r="E1139" s="1">
        <v>38958</v>
      </c>
      <c r="F1139">
        <v>97.39</v>
      </c>
      <c r="G1139" s="1">
        <v>38958</v>
      </c>
      <c r="H1139">
        <v>108.26</v>
      </c>
    </row>
    <row r="1140" spans="1:8" x14ac:dyDescent="0.25">
      <c r="A1140" s="1">
        <v>39078</v>
      </c>
      <c r="B1140">
        <v>101.12</v>
      </c>
      <c r="C1140" s="1">
        <v>38959</v>
      </c>
      <c r="D1140">
        <v>106.02</v>
      </c>
      <c r="E1140" s="1">
        <v>38959</v>
      </c>
      <c r="F1140">
        <v>97.49</v>
      </c>
      <c r="G1140" s="1">
        <v>38959</v>
      </c>
      <c r="H1140">
        <v>108.35</v>
      </c>
    </row>
    <row r="1141" spans="1:8" x14ac:dyDescent="0.25">
      <c r="A1141" s="1">
        <v>39079</v>
      </c>
      <c r="B1141">
        <v>101.08</v>
      </c>
      <c r="C1141" s="1">
        <v>38960</v>
      </c>
      <c r="D1141">
        <v>106.27</v>
      </c>
      <c r="E1141" s="1">
        <v>38960</v>
      </c>
      <c r="F1141">
        <v>97.4</v>
      </c>
      <c r="G1141" s="1">
        <v>38960</v>
      </c>
      <c r="H1141">
        <v>108.47</v>
      </c>
    </row>
    <row r="1142" spans="1:8" x14ac:dyDescent="0.25">
      <c r="A1142" s="1">
        <v>39080</v>
      </c>
      <c r="B1142">
        <v>101.13</v>
      </c>
      <c r="C1142" s="1">
        <v>38961</v>
      </c>
      <c r="D1142">
        <v>106.13</v>
      </c>
      <c r="E1142" s="1">
        <v>38961</v>
      </c>
      <c r="F1142">
        <v>97.48</v>
      </c>
      <c r="G1142" s="1">
        <v>38961</v>
      </c>
      <c r="H1142">
        <v>108.58</v>
      </c>
    </row>
    <row r="1143" spans="1:8" x14ac:dyDescent="0.25">
      <c r="A1143" s="1">
        <v>39085</v>
      </c>
      <c r="B1143">
        <v>101.2</v>
      </c>
      <c r="C1143" s="1">
        <v>38965</v>
      </c>
      <c r="D1143">
        <v>106.04</v>
      </c>
      <c r="E1143" s="1">
        <v>38965</v>
      </c>
      <c r="F1143">
        <v>97.81</v>
      </c>
      <c r="G1143" s="1">
        <v>38965</v>
      </c>
      <c r="H1143">
        <v>108.66</v>
      </c>
    </row>
    <row r="1144" spans="1:8" x14ac:dyDescent="0.25">
      <c r="A1144" s="1">
        <v>39086</v>
      </c>
      <c r="B1144">
        <v>101.27</v>
      </c>
      <c r="C1144" s="1">
        <v>38966</v>
      </c>
      <c r="D1144">
        <v>106.08</v>
      </c>
      <c r="E1144" s="1">
        <v>38966</v>
      </c>
      <c r="F1144">
        <v>97.64</v>
      </c>
      <c r="G1144" s="1">
        <v>38966</v>
      </c>
      <c r="H1144">
        <v>108.6</v>
      </c>
    </row>
    <row r="1145" spans="1:8" x14ac:dyDescent="0.25">
      <c r="A1145" s="1">
        <v>39087</v>
      </c>
      <c r="B1145">
        <v>101.1</v>
      </c>
      <c r="C1145" s="1">
        <v>38967</v>
      </c>
      <c r="D1145">
        <v>105.88</v>
      </c>
      <c r="E1145" s="1">
        <v>38967</v>
      </c>
      <c r="F1145">
        <v>97.54</v>
      </c>
      <c r="G1145" s="1">
        <v>38967</v>
      </c>
      <c r="H1145">
        <v>108.62</v>
      </c>
    </row>
    <row r="1146" spans="1:8" x14ac:dyDescent="0.25">
      <c r="A1146" s="1">
        <v>39090</v>
      </c>
      <c r="B1146">
        <v>101.25</v>
      </c>
      <c r="C1146" s="1">
        <v>38968</v>
      </c>
      <c r="D1146">
        <v>105.52</v>
      </c>
      <c r="E1146" s="1">
        <v>38968</v>
      </c>
      <c r="F1146">
        <v>97.51</v>
      </c>
      <c r="G1146" s="1">
        <v>38968</v>
      </c>
      <c r="H1146">
        <v>108.46</v>
      </c>
    </row>
    <row r="1147" spans="1:8" x14ac:dyDescent="0.25">
      <c r="A1147" s="1">
        <v>39091</v>
      </c>
      <c r="B1147">
        <v>101.27</v>
      </c>
      <c r="C1147" s="1">
        <v>38971</v>
      </c>
      <c r="D1147">
        <v>105.52</v>
      </c>
      <c r="E1147" s="1">
        <v>38971</v>
      </c>
      <c r="F1147">
        <v>97.29</v>
      </c>
      <c r="G1147" s="1">
        <v>38971</v>
      </c>
      <c r="H1147">
        <v>108.68</v>
      </c>
    </row>
    <row r="1148" spans="1:8" x14ac:dyDescent="0.25">
      <c r="A1148" s="1">
        <v>39092</v>
      </c>
      <c r="B1148">
        <v>101.28</v>
      </c>
      <c r="C1148" s="1">
        <v>38972</v>
      </c>
      <c r="D1148">
        <v>105.66</v>
      </c>
      <c r="E1148" s="1">
        <v>38972</v>
      </c>
      <c r="F1148">
        <v>97.46</v>
      </c>
      <c r="G1148" s="1">
        <v>38972</v>
      </c>
      <c r="H1148">
        <v>108.58</v>
      </c>
    </row>
    <row r="1149" spans="1:8" x14ac:dyDescent="0.25">
      <c r="A1149" s="1">
        <v>39093</v>
      </c>
      <c r="B1149">
        <v>101.06</v>
      </c>
      <c r="C1149" s="1">
        <v>38973</v>
      </c>
      <c r="D1149">
        <v>105.46</v>
      </c>
      <c r="E1149" s="1">
        <v>38973</v>
      </c>
      <c r="F1149">
        <v>97.34</v>
      </c>
      <c r="G1149" s="1">
        <v>38973</v>
      </c>
      <c r="H1149">
        <v>108.47</v>
      </c>
    </row>
    <row r="1150" spans="1:8" x14ac:dyDescent="0.25">
      <c r="A1150" s="1">
        <v>39094</v>
      </c>
      <c r="B1150">
        <v>101.11</v>
      </c>
      <c r="C1150" s="1">
        <v>38974</v>
      </c>
      <c r="D1150">
        <v>105.27</v>
      </c>
      <c r="E1150" s="1">
        <v>38974</v>
      </c>
      <c r="F1150">
        <v>97.1</v>
      </c>
      <c r="G1150" s="1">
        <v>38974</v>
      </c>
      <c r="H1150">
        <v>108.35</v>
      </c>
    </row>
    <row r="1151" spans="1:8" x14ac:dyDescent="0.25">
      <c r="A1151" s="1">
        <v>39098</v>
      </c>
      <c r="B1151">
        <v>101.14</v>
      </c>
      <c r="C1151" s="1">
        <v>38975</v>
      </c>
      <c r="D1151">
        <v>105.15</v>
      </c>
      <c r="E1151" s="1">
        <v>38975</v>
      </c>
      <c r="F1151">
        <v>96.95</v>
      </c>
      <c r="G1151" s="1">
        <v>38975</v>
      </c>
      <c r="H1151">
        <v>108.24</v>
      </c>
    </row>
    <row r="1152" spans="1:8" x14ac:dyDescent="0.25">
      <c r="A1152" s="1">
        <v>39099</v>
      </c>
      <c r="B1152">
        <v>101.05</v>
      </c>
      <c r="C1152" s="1">
        <v>38978</v>
      </c>
      <c r="D1152">
        <v>104.94</v>
      </c>
      <c r="E1152" s="1">
        <v>38978</v>
      </c>
      <c r="F1152">
        <v>96.57</v>
      </c>
      <c r="G1152" s="1">
        <v>38978</v>
      </c>
      <c r="H1152">
        <v>108.2</v>
      </c>
    </row>
    <row r="1153" spans="1:8" x14ac:dyDescent="0.25">
      <c r="A1153" s="1">
        <v>39100</v>
      </c>
      <c r="B1153">
        <v>101.25</v>
      </c>
      <c r="C1153" s="1">
        <v>38979</v>
      </c>
      <c r="D1153">
        <v>105.02</v>
      </c>
      <c r="E1153" s="1">
        <v>38979</v>
      </c>
      <c r="F1153">
        <v>96.98</v>
      </c>
      <c r="G1153" s="1">
        <v>38979</v>
      </c>
      <c r="H1153">
        <v>108.34</v>
      </c>
    </row>
    <row r="1154" spans="1:8" x14ac:dyDescent="0.25">
      <c r="A1154" s="1">
        <v>39101</v>
      </c>
      <c r="B1154">
        <v>100.67</v>
      </c>
      <c r="C1154" s="1">
        <v>38980</v>
      </c>
      <c r="D1154">
        <v>104.88</v>
      </c>
      <c r="E1154" s="1">
        <v>38980</v>
      </c>
      <c r="F1154">
        <v>96.49</v>
      </c>
      <c r="G1154" s="1">
        <v>38980</v>
      </c>
      <c r="H1154">
        <v>108.29</v>
      </c>
    </row>
    <row r="1155" spans="1:8" x14ac:dyDescent="0.25">
      <c r="A1155" s="1">
        <v>39104</v>
      </c>
      <c r="B1155">
        <v>100.81</v>
      </c>
      <c r="C1155" s="1">
        <v>38981</v>
      </c>
      <c r="D1155">
        <v>105.12</v>
      </c>
      <c r="E1155" s="1">
        <v>38981</v>
      </c>
      <c r="F1155">
        <v>96.28</v>
      </c>
      <c r="G1155" s="1">
        <v>38981</v>
      </c>
      <c r="H1155">
        <v>108.52</v>
      </c>
    </row>
    <row r="1156" spans="1:8" x14ac:dyDescent="0.25">
      <c r="A1156" s="1">
        <v>39105</v>
      </c>
      <c r="B1156">
        <v>100.55</v>
      </c>
      <c r="C1156" s="1">
        <v>38982</v>
      </c>
      <c r="D1156">
        <v>105.45</v>
      </c>
      <c r="E1156" s="1">
        <v>38982</v>
      </c>
      <c r="F1156">
        <v>96.6</v>
      </c>
      <c r="G1156" s="1">
        <v>38982</v>
      </c>
      <c r="H1156">
        <v>108.68</v>
      </c>
    </row>
    <row r="1157" spans="1:8" x14ac:dyDescent="0.25">
      <c r="A1157" s="1">
        <v>39106</v>
      </c>
      <c r="B1157">
        <v>100.82</v>
      </c>
      <c r="C1157" s="1">
        <v>38985</v>
      </c>
      <c r="D1157">
        <v>105.38</v>
      </c>
      <c r="E1157" s="1">
        <v>38985</v>
      </c>
      <c r="F1157">
        <v>96.79</v>
      </c>
      <c r="G1157" s="1">
        <v>38985</v>
      </c>
      <c r="H1157">
        <v>108.64</v>
      </c>
    </row>
    <row r="1158" spans="1:8" x14ac:dyDescent="0.25">
      <c r="A1158" s="1">
        <v>39107</v>
      </c>
      <c r="B1158">
        <v>100.72</v>
      </c>
      <c r="C1158" s="1">
        <v>38986</v>
      </c>
      <c r="D1158">
        <v>104.99</v>
      </c>
      <c r="E1158" s="1">
        <v>38986</v>
      </c>
      <c r="F1158">
        <v>96.82</v>
      </c>
      <c r="G1158" s="1">
        <v>38986</v>
      </c>
      <c r="H1158">
        <v>108.34</v>
      </c>
    </row>
    <row r="1159" spans="1:8" x14ac:dyDescent="0.25">
      <c r="A1159" s="1">
        <v>39108</v>
      </c>
      <c r="B1159">
        <v>100.81</v>
      </c>
      <c r="C1159" s="1">
        <v>38987</v>
      </c>
      <c r="D1159">
        <v>104.91</v>
      </c>
      <c r="E1159" s="1">
        <v>38987</v>
      </c>
      <c r="F1159">
        <v>97.19</v>
      </c>
      <c r="G1159" s="1">
        <v>38987</v>
      </c>
      <c r="H1159">
        <v>108.5</v>
      </c>
    </row>
    <row r="1160" spans="1:8" x14ac:dyDescent="0.25">
      <c r="A1160" s="1">
        <v>39111</v>
      </c>
      <c r="B1160">
        <v>100.81</v>
      </c>
      <c r="C1160" s="1">
        <v>38988</v>
      </c>
      <c r="D1160">
        <v>104.71</v>
      </c>
      <c r="E1160" s="1">
        <v>38988</v>
      </c>
      <c r="F1160">
        <v>97.26</v>
      </c>
      <c r="G1160" s="1">
        <v>38988</v>
      </c>
      <c r="H1160">
        <v>108.61</v>
      </c>
    </row>
    <row r="1161" spans="1:8" x14ac:dyDescent="0.25">
      <c r="A1161" s="1">
        <v>39112</v>
      </c>
      <c r="B1161">
        <v>100.94</v>
      </c>
      <c r="C1161" s="1">
        <v>38989</v>
      </c>
      <c r="D1161">
        <v>104.79</v>
      </c>
      <c r="E1161" s="1">
        <v>38989</v>
      </c>
      <c r="F1161">
        <v>97.14</v>
      </c>
      <c r="G1161" s="1">
        <v>38989</v>
      </c>
      <c r="H1161">
        <v>108.45</v>
      </c>
    </row>
    <row r="1162" spans="1:8" x14ac:dyDescent="0.25">
      <c r="A1162" s="1">
        <v>39113</v>
      </c>
      <c r="B1162">
        <v>101.06</v>
      </c>
      <c r="C1162" s="1">
        <v>38992</v>
      </c>
      <c r="D1162">
        <v>104.89</v>
      </c>
      <c r="E1162" s="1">
        <v>38992</v>
      </c>
      <c r="F1162">
        <v>96.91</v>
      </c>
      <c r="G1162" s="1">
        <v>38992</v>
      </c>
      <c r="H1162">
        <v>108.68</v>
      </c>
    </row>
    <row r="1163" spans="1:8" x14ac:dyDescent="0.25">
      <c r="A1163" s="1">
        <v>39114</v>
      </c>
      <c r="B1163">
        <v>100.78</v>
      </c>
      <c r="C1163" s="1">
        <v>38993</v>
      </c>
      <c r="D1163">
        <v>105.08</v>
      </c>
      <c r="E1163" s="1">
        <v>38993</v>
      </c>
      <c r="F1163">
        <v>96.73</v>
      </c>
      <c r="G1163" s="1">
        <v>38993</v>
      </c>
      <c r="H1163">
        <v>108.58</v>
      </c>
    </row>
    <row r="1164" spans="1:8" x14ac:dyDescent="0.25">
      <c r="A1164" s="1">
        <v>39115</v>
      </c>
      <c r="B1164">
        <v>100.81</v>
      </c>
      <c r="C1164" s="1">
        <v>38994</v>
      </c>
      <c r="D1164">
        <v>105.2</v>
      </c>
      <c r="E1164" s="1">
        <v>38994</v>
      </c>
      <c r="F1164">
        <v>96.6</v>
      </c>
      <c r="G1164" s="1">
        <v>38994</v>
      </c>
      <c r="H1164">
        <v>108.81</v>
      </c>
    </row>
    <row r="1165" spans="1:8" x14ac:dyDescent="0.25">
      <c r="A1165" s="1">
        <v>39118</v>
      </c>
      <c r="B1165">
        <v>100.94</v>
      </c>
      <c r="C1165" s="1">
        <v>38995</v>
      </c>
      <c r="D1165">
        <v>105.09</v>
      </c>
      <c r="E1165" s="1">
        <v>38995</v>
      </c>
      <c r="F1165">
        <v>96.77</v>
      </c>
      <c r="G1165" s="1">
        <v>38995</v>
      </c>
      <c r="H1165">
        <v>108.89</v>
      </c>
    </row>
    <row r="1166" spans="1:8" x14ac:dyDescent="0.25">
      <c r="A1166" s="1">
        <v>39119</v>
      </c>
      <c r="B1166">
        <v>100.96</v>
      </c>
      <c r="C1166" s="1">
        <v>38996</v>
      </c>
      <c r="D1166">
        <v>105.14</v>
      </c>
      <c r="E1166" s="1">
        <v>38996</v>
      </c>
      <c r="F1166">
        <v>96.61</v>
      </c>
      <c r="G1166" s="1">
        <v>38996</v>
      </c>
      <c r="H1166">
        <v>108.45</v>
      </c>
    </row>
    <row r="1167" spans="1:8" x14ac:dyDescent="0.25">
      <c r="A1167" s="1">
        <v>39120</v>
      </c>
      <c r="B1167">
        <v>101.1</v>
      </c>
      <c r="C1167" s="1">
        <v>39000</v>
      </c>
      <c r="D1167">
        <v>104.48</v>
      </c>
      <c r="E1167" s="1">
        <v>39000</v>
      </c>
      <c r="F1167">
        <v>96.61</v>
      </c>
      <c r="G1167" s="1">
        <v>39000</v>
      </c>
      <c r="H1167">
        <v>108.33</v>
      </c>
    </row>
    <row r="1168" spans="1:8" x14ac:dyDescent="0.25">
      <c r="A1168" s="1">
        <v>39121</v>
      </c>
      <c r="B1168">
        <v>100.99</v>
      </c>
      <c r="C1168" s="1">
        <v>39001</v>
      </c>
      <c r="D1168">
        <v>104.65</v>
      </c>
      <c r="E1168" s="1">
        <v>39001</v>
      </c>
      <c r="F1168">
        <v>96.53</v>
      </c>
      <c r="G1168" s="1">
        <v>39001</v>
      </c>
      <c r="H1168">
        <v>108.31</v>
      </c>
    </row>
    <row r="1169" spans="1:8" x14ac:dyDescent="0.25">
      <c r="A1169" s="1">
        <v>39122</v>
      </c>
      <c r="B1169">
        <v>101.17</v>
      </c>
      <c r="C1169" s="1">
        <v>39002</v>
      </c>
      <c r="D1169">
        <v>104.54</v>
      </c>
      <c r="E1169" s="1">
        <v>39002</v>
      </c>
      <c r="F1169">
        <v>96.66</v>
      </c>
      <c r="G1169" s="1">
        <v>39002</v>
      </c>
      <c r="H1169">
        <v>108.45</v>
      </c>
    </row>
    <row r="1170" spans="1:8" x14ac:dyDescent="0.25">
      <c r="A1170" s="1">
        <v>39125</v>
      </c>
      <c r="B1170">
        <v>100.98</v>
      </c>
      <c r="C1170" s="1">
        <v>39003</v>
      </c>
      <c r="D1170">
        <v>104.67</v>
      </c>
      <c r="E1170" s="1">
        <v>39003</v>
      </c>
      <c r="F1170">
        <v>96.16</v>
      </c>
      <c r="G1170" s="1">
        <v>39003</v>
      </c>
      <c r="H1170">
        <v>108.57</v>
      </c>
    </row>
    <row r="1171" spans="1:8" x14ac:dyDescent="0.25">
      <c r="A1171" s="1">
        <v>39126</v>
      </c>
      <c r="B1171">
        <v>101.33</v>
      </c>
      <c r="C1171" s="1">
        <v>39006</v>
      </c>
      <c r="D1171">
        <v>104.5</v>
      </c>
      <c r="E1171" s="1">
        <v>39006</v>
      </c>
      <c r="F1171">
        <v>96.23</v>
      </c>
      <c r="G1171" s="1">
        <v>39006</v>
      </c>
      <c r="H1171">
        <v>108.57</v>
      </c>
    </row>
    <row r="1172" spans="1:8" x14ac:dyDescent="0.25">
      <c r="A1172" s="1">
        <v>39127</v>
      </c>
      <c r="B1172">
        <v>101.31</v>
      </c>
      <c r="C1172" s="1">
        <v>39007</v>
      </c>
      <c r="D1172">
        <v>104.53</v>
      </c>
      <c r="E1172" s="1">
        <v>39007</v>
      </c>
      <c r="F1172">
        <v>96.68</v>
      </c>
      <c r="G1172" s="1">
        <v>39007</v>
      </c>
      <c r="H1172">
        <v>108.6</v>
      </c>
    </row>
    <row r="1173" spans="1:8" x14ac:dyDescent="0.25">
      <c r="A1173" s="1">
        <v>39128</v>
      </c>
      <c r="B1173">
        <v>101.48</v>
      </c>
      <c r="C1173" s="1">
        <v>39008</v>
      </c>
      <c r="D1173">
        <v>104.64</v>
      </c>
      <c r="E1173" s="1">
        <v>39008</v>
      </c>
      <c r="F1173">
        <v>96.04</v>
      </c>
      <c r="G1173" s="1">
        <v>39008</v>
      </c>
      <c r="H1173">
        <v>108.54</v>
      </c>
    </row>
    <row r="1174" spans="1:8" x14ac:dyDescent="0.25">
      <c r="A1174" s="1">
        <v>39129</v>
      </c>
      <c r="B1174">
        <v>101.07</v>
      </c>
      <c r="C1174" s="1">
        <v>39009</v>
      </c>
      <c r="D1174">
        <v>104.68</v>
      </c>
      <c r="E1174" s="1">
        <v>39009</v>
      </c>
      <c r="F1174">
        <v>96.53</v>
      </c>
      <c r="G1174" s="1">
        <v>39009</v>
      </c>
      <c r="H1174">
        <v>108.65</v>
      </c>
    </row>
    <row r="1175" spans="1:8" x14ac:dyDescent="0.25">
      <c r="A1175" s="1">
        <v>39133</v>
      </c>
      <c r="B1175">
        <v>101.17</v>
      </c>
      <c r="C1175" s="1">
        <v>39010</v>
      </c>
      <c r="D1175">
        <v>104.7</v>
      </c>
      <c r="E1175" s="1">
        <v>39010</v>
      </c>
      <c r="F1175">
        <v>96.35</v>
      </c>
      <c r="G1175" s="1">
        <v>39010</v>
      </c>
      <c r="H1175">
        <v>108.51</v>
      </c>
    </row>
    <row r="1176" spans="1:8" x14ac:dyDescent="0.25">
      <c r="A1176" s="1">
        <v>39134</v>
      </c>
      <c r="B1176">
        <v>101.13</v>
      </c>
      <c r="C1176" s="1">
        <v>39013</v>
      </c>
      <c r="D1176">
        <v>104.23</v>
      </c>
      <c r="E1176" s="1">
        <v>39013</v>
      </c>
      <c r="F1176">
        <v>96.18</v>
      </c>
      <c r="G1176" s="1">
        <v>39013</v>
      </c>
      <c r="H1176">
        <v>108.63</v>
      </c>
    </row>
    <row r="1177" spans="1:8" x14ac:dyDescent="0.25">
      <c r="A1177" s="1">
        <v>39135</v>
      </c>
      <c r="B1177">
        <v>101.06</v>
      </c>
      <c r="C1177" s="1">
        <v>39014</v>
      </c>
      <c r="D1177">
        <v>104.42</v>
      </c>
      <c r="E1177" s="1">
        <v>39014</v>
      </c>
      <c r="F1177">
        <v>95.84</v>
      </c>
      <c r="G1177" s="1">
        <v>39014</v>
      </c>
      <c r="H1177">
        <v>108.46</v>
      </c>
    </row>
    <row r="1178" spans="1:8" x14ac:dyDescent="0.25">
      <c r="A1178" s="1">
        <v>39136</v>
      </c>
      <c r="B1178">
        <v>101.23</v>
      </c>
      <c r="C1178" s="1">
        <v>39015</v>
      </c>
      <c r="D1178">
        <v>104.26</v>
      </c>
      <c r="E1178" s="1">
        <v>39015</v>
      </c>
      <c r="F1178">
        <v>95.93</v>
      </c>
      <c r="G1178" s="1">
        <v>39015</v>
      </c>
      <c r="H1178">
        <v>108.55</v>
      </c>
    </row>
    <row r="1179" spans="1:8" x14ac:dyDescent="0.25">
      <c r="A1179" s="1">
        <v>39139</v>
      </c>
      <c r="B1179">
        <v>101.22</v>
      </c>
      <c r="C1179" s="1">
        <v>39016</v>
      </c>
      <c r="D1179">
        <v>104.21</v>
      </c>
      <c r="E1179" s="1">
        <v>39016</v>
      </c>
      <c r="F1179">
        <v>95.98</v>
      </c>
      <c r="G1179" s="1">
        <v>39016</v>
      </c>
      <c r="H1179">
        <v>108.69</v>
      </c>
    </row>
    <row r="1180" spans="1:8" x14ac:dyDescent="0.25">
      <c r="A1180" s="1">
        <v>39140</v>
      </c>
      <c r="B1180">
        <v>101.85</v>
      </c>
      <c r="C1180" s="1">
        <v>39017</v>
      </c>
      <c r="D1180">
        <v>104.04</v>
      </c>
      <c r="E1180" s="1">
        <v>39017</v>
      </c>
      <c r="F1180">
        <v>95.81</v>
      </c>
      <c r="G1180" s="1">
        <v>39017</v>
      </c>
      <c r="H1180">
        <v>108.53</v>
      </c>
    </row>
    <row r="1181" spans="1:8" x14ac:dyDescent="0.25">
      <c r="A1181" s="1">
        <v>39141</v>
      </c>
      <c r="B1181">
        <v>101.35</v>
      </c>
      <c r="C1181" s="1">
        <v>39020</v>
      </c>
      <c r="D1181">
        <v>103.79</v>
      </c>
      <c r="E1181" s="1">
        <v>39020</v>
      </c>
      <c r="F1181">
        <v>95.86</v>
      </c>
      <c r="G1181" s="1">
        <v>39020</v>
      </c>
      <c r="H1181">
        <v>108.68</v>
      </c>
    </row>
    <row r="1182" spans="1:8" x14ac:dyDescent="0.25">
      <c r="A1182" s="1">
        <v>39142</v>
      </c>
      <c r="B1182">
        <v>101.52</v>
      </c>
      <c r="C1182" s="1">
        <v>39021</v>
      </c>
      <c r="D1182">
        <v>104.04</v>
      </c>
      <c r="E1182" s="1">
        <v>39021</v>
      </c>
      <c r="F1182">
        <v>96.14</v>
      </c>
      <c r="G1182" s="1">
        <v>39021</v>
      </c>
      <c r="H1182">
        <v>108.62</v>
      </c>
    </row>
    <row r="1183" spans="1:8" x14ac:dyDescent="0.25">
      <c r="A1183" s="1">
        <v>39143</v>
      </c>
      <c r="B1183">
        <v>101.77</v>
      </c>
      <c r="C1183" s="1">
        <v>39022</v>
      </c>
      <c r="D1183">
        <v>104.08</v>
      </c>
      <c r="E1183" s="1">
        <v>39022</v>
      </c>
      <c r="F1183">
        <v>95.98</v>
      </c>
      <c r="G1183" s="1">
        <v>39022</v>
      </c>
      <c r="H1183">
        <v>108.77</v>
      </c>
    </row>
    <row r="1184" spans="1:8" x14ac:dyDescent="0.25">
      <c r="A1184" s="1">
        <v>39146</v>
      </c>
      <c r="B1184">
        <v>101.8</v>
      </c>
      <c r="C1184" s="1">
        <v>39023</v>
      </c>
      <c r="D1184">
        <v>104.19</v>
      </c>
      <c r="E1184" s="1">
        <v>39023</v>
      </c>
      <c r="F1184">
        <v>96.06</v>
      </c>
      <c r="G1184" s="1">
        <v>39023</v>
      </c>
      <c r="H1184">
        <v>108.84</v>
      </c>
    </row>
    <row r="1185" spans="1:8" x14ac:dyDescent="0.25">
      <c r="A1185" s="1">
        <v>39147</v>
      </c>
      <c r="B1185">
        <v>101.52</v>
      </c>
      <c r="C1185" s="1">
        <v>39024</v>
      </c>
      <c r="D1185">
        <v>103.65</v>
      </c>
      <c r="E1185" s="1">
        <v>39024</v>
      </c>
      <c r="F1185">
        <v>95.95</v>
      </c>
      <c r="G1185" s="1">
        <v>39024</v>
      </c>
      <c r="H1185">
        <v>108.44</v>
      </c>
    </row>
    <row r="1186" spans="1:8" x14ac:dyDescent="0.25">
      <c r="A1186" s="1">
        <v>39148</v>
      </c>
      <c r="B1186">
        <v>101.67</v>
      </c>
      <c r="C1186" s="1">
        <v>39027</v>
      </c>
      <c r="D1186">
        <v>103.49</v>
      </c>
      <c r="E1186" s="1">
        <v>39027</v>
      </c>
      <c r="F1186">
        <v>95.72</v>
      </c>
      <c r="G1186" s="1">
        <v>39027</v>
      </c>
      <c r="H1186">
        <v>108.44</v>
      </c>
    </row>
    <row r="1187" spans="1:8" x14ac:dyDescent="0.25">
      <c r="A1187" s="1">
        <v>39149</v>
      </c>
      <c r="B1187">
        <v>101.74</v>
      </c>
      <c r="C1187" s="1">
        <v>39028</v>
      </c>
      <c r="D1187">
        <v>103.56</v>
      </c>
      <c r="E1187" s="1">
        <v>39028</v>
      </c>
      <c r="F1187">
        <v>95.77</v>
      </c>
      <c r="G1187" s="1">
        <v>39028</v>
      </c>
      <c r="H1187">
        <v>108.67</v>
      </c>
    </row>
    <row r="1188" spans="1:8" x14ac:dyDescent="0.25">
      <c r="A1188" s="1">
        <v>39150</v>
      </c>
      <c r="B1188">
        <v>101.49</v>
      </c>
      <c r="C1188" s="1">
        <v>39029</v>
      </c>
      <c r="D1188">
        <v>103.41</v>
      </c>
      <c r="E1188" s="1">
        <v>39029</v>
      </c>
      <c r="F1188">
        <v>95.35</v>
      </c>
      <c r="G1188" s="1">
        <v>39029</v>
      </c>
      <c r="H1188">
        <v>108.67</v>
      </c>
    </row>
    <row r="1189" spans="1:8" x14ac:dyDescent="0.25">
      <c r="A1189" s="1">
        <v>39153</v>
      </c>
      <c r="B1189">
        <v>101.82</v>
      </c>
      <c r="C1189" s="1">
        <v>39030</v>
      </c>
      <c r="D1189">
        <v>103.48</v>
      </c>
      <c r="E1189" s="1">
        <v>39030</v>
      </c>
      <c r="F1189">
        <v>95.33</v>
      </c>
      <c r="G1189" s="1">
        <v>39030</v>
      </c>
      <c r="H1189">
        <v>108.89</v>
      </c>
    </row>
    <row r="1190" spans="1:8" x14ac:dyDescent="0.25">
      <c r="A1190" s="1">
        <v>39154</v>
      </c>
      <c r="B1190">
        <v>102.39</v>
      </c>
      <c r="C1190" s="1">
        <v>39031</v>
      </c>
      <c r="D1190">
        <v>103.64</v>
      </c>
      <c r="E1190" s="1">
        <v>39031</v>
      </c>
      <c r="F1190">
        <v>95.63</v>
      </c>
      <c r="G1190" s="1">
        <v>39031</v>
      </c>
      <c r="H1190">
        <v>108.89</v>
      </c>
    </row>
    <row r="1191" spans="1:8" x14ac:dyDescent="0.25">
      <c r="A1191" s="1">
        <v>39155</v>
      </c>
      <c r="B1191">
        <v>102</v>
      </c>
      <c r="C1191" s="1">
        <v>39034</v>
      </c>
      <c r="D1191">
        <v>103.73</v>
      </c>
      <c r="E1191" s="1">
        <v>39034</v>
      </c>
      <c r="F1191">
        <v>95.93</v>
      </c>
      <c r="G1191" s="1">
        <v>39034</v>
      </c>
      <c r="H1191">
        <v>108.68</v>
      </c>
    </row>
    <row r="1192" spans="1:8" x14ac:dyDescent="0.25">
      <c r="A1192" s="1">
        <v>39156</v>
      </c>
      <c r="B1192">
        <v>102.04</v>
      </c>
      <c r="C1192" s="1">
        <v>39035</v>
      </c>
      <c r="D1192">
        <v>103.81</v>
      </c>
      <c r="E1192" s="1">
        <v>39035</v>
      </c>
      <c r="F1192">
        <v>95.95</v>
      </c>
      <c r="G1192" s="1">
        <v>39035</v>
      </c>
      <c r="H1192">
        <v>108.7</v>
      </c>
    </row>
    <row r="1193" spans="1:8" x14ac:dyDescent="0.25">
      <c r="A1193" s="1">
        <v>39157</v>
      </c>
      <c r="B1193">
        <v>101.92</v>
      </c>
      <c r="C1193" s="1">
        <v>39036</v>
      </c>
      <c r="D1193">
        <v>103.68</v>
      </c>
      <c r="E1193" s="1">
        <v>39036</v>
      </c>
      <c r="F1193">
        <v>96.1</v>
      </c>
      <c r="G1193" s="1">
        <v>39036</v>
      </c>
      <c r="H1193">
        <v>108.47</v>
      </c>
    </row>
    <row r="1194" spans="1:8" x14ac:dyDescent="0.25">
      <c r="A1194" s="1">
        <v>39160</v>
      </c>
      <c r="B1194">
        <v>101.72</v>
      </c>
      <c r="C1194" s="1">
        <v>39037</v>
      </c>
      <c r="D1194">
        <v>103.57</v>
      </c>
      <c r="E1194" s="1">
        <v>39037</v>
      </c>
      <c r="F1194">
        <v>95.76</v>
      </c>
      <c r="G1194" s="1">
        <v>39037</v>
      </c>
      <c r="H1194">
        <v>108.5</v>
      </c>
    </row>
    <row r="1195" spans="1:8" x14ac:dyDescent="0.25">
      <c r="A1195" s="1">
        <v>39161</v>
      </c>
      <c r="B1195">
        <v>101.74</v>
      </c>
      <c r="C1195" s="1">
        <v>39038</v>
      </c>
      <c r="D1195">
        <v>103.49</v>
      </c>
      <c r="E1195" s="1">
        <v>39038</v>
      </c>
      <c r="F1195">
        <v>95.95</v>
      </c>
      <c r="G1195" s="1">
        <v>39038</v>
      </c>
      <c r="H1195">
        <v>108.84</v>
      </c>
    </row>
    <row r="1196" spans="1:8" x14ac:dyDescent="0.25">
      <c r="A1196" s="1">
        <v>39162</v>
      </c>
      <c r="B1196">
        <v>102.02</v>
      </c>
      <c r="C1196" s="1">
        <v>39041</v>
      </c>
      <c r="D1196">
        <v>103.47</v>
      </c>
      <c r="E1196" s="1">
        <v>39041</v>
      </c>
      <c r="F1196">
        <v>96</v>
      </c>
      <c r="G1196" s="1">
        <v>39041</v>
      </c>
      <c r="H1196">
        <v>108.73</v>
      </c>
    </row>
    <row r="1197" spans="1:8" x14ac:dyDescent="0.25">
      <c r="A1197" s="1">
        <v>39163</v>
      </c>
      <c r="B1197">
        <v>102.01</v>
      </c>
      <c r="C1197" s="1">
        <v>39042</v>
      </c>
      <c r="D1197">
        <v>103.56</v>
      </c>
      <c r="E1197" s="1">
        <v>39042</v>
      </c>
      <c r="F1197">
        <v>95.72</v>
      </c>
      <c r="G1197" s="1">
        <v>39042</v>
      </c>
      <c r="H1197">
        <v>108.84</v>
      </c>
    </row>
    <row r="1198" spans="1:8" x14ac:dyDescent="0.25">
      <c r="A1198" s="1">
        <v>39164</v>
      </c>
      <c r="B1198">
        <v>102.11</v>
      </c>
      <c r="C1198" s="1">
        <v>39043</v>
      </c>
      <c r="D1198">
        <v>103.61</v>
      </c>
      <c r="E1198" s="1">
        <v>39043</v>
      </c>
      <c r="F1198">
        <v>95.75</v>
      </c>
      <c r="G1198" s="1">
        <v>39043</v>
      </c>
      <c r="H1198">
        <v>108.79</v>
      </c>
    </row>
    <row r="1199" spans="1:8" x14ac:dyDescent="0.25">
      <c r="A1199" s="1">
        <v>39167</v>
      </c>
      <c r="B1199">
        <v>102.07</v>
      </c>
      <c r="C1199" s="1">
        <v>39045</v>
      </c>
      <c r="D1199">
        <v>103.48</v>
      </c>
      <c r="E1199" s="1">
        <v>39045</v>
      </c>
      <c r="F1199">
        <v>95.64</v>
      </c>
      <c r="G1199" s="1">
        <v>39045</v>
      </c>
      <c r="H1199">
        <v>108.78</v>
      </c>
    </row>
    <row r="1200" spans="1:8" x14ac:dyDescent="0.25">
      <c r="A1200" s="1">
        <v>39168</v>
      </c>
      <c r="B1200">
        <v>102.19</v>
      </c>
      <c r="C1200" s="1">
        <v>39048</v>
      </c>
      <c r="D1200">
        <v>103.98</v>
      </c>
      <c r="E1200" s="1">
        <v>39048</v>
      </c>
      <c r="F1200">
        <v>95.85</v>
      </c>
      <c r="G1200" s="1">
        <v>39048</v>
      </c>
      <c r="H1200">
        <v>108.74</v>
      </c>
    </row>
    <row r="1201" spans="1:8" x14ac:dyDescent="0.25">
      <c r="A1201" s="1">
        <v>39169</v>
      </c>
      <c r="B1201">
        <v>102.17</v>
      </c>
      <c r="C1201" s="1">
        <v>39049</v>
      </c>
      <c r="D1201">
        <v>103.85</v>
      </c>
      <c r="E1201" s="1">
        <v>39049</v>
      </c>
      <c r="F1201">
        <v>95.77</v>
      </c>
      <c r="G1201" s="1">
        <v>39049</v>
      </c>
      <c r="H1201">
        <v>108.89</v>
      </c>
    </row>
    <row r="1202" spans="1:8" x14ac:dyDescent="0.25">
      <c r="A1202" s="1">
        <v>39170</v>
      </c>
      <c r="B1202">
        <v>102.04</v>
      </c>
      <c r="C1202" s="1">
        <v>39050</v>
      </c>
      <c r="D1202">
        <v>103.75</v>
      </c>
      <c r="E1202" s="1">
        <v>39050</v>
      </c>
      <c r="F1202">
        <v>95.85</v>
      </c>
      <c r="G1202" s="1">
        <v>39050</v>
      </c>
      <c r="H1202">
        <v>108.91</v>
      </c>
    </row>
    <row r="1203" spans="1:8" x14ac:dyDescent="0.25">
      <c r="A1203" s="1">
        <v>39171</v>
      </c>
      <c r="B1203">
        <v>102.13</v>
      </c>
      <c r="C1203" s="1">
        <v>39051</v>
      </c>
      <c r="D1203">
        <v>103.9</v>
      </c>
      <c r="E1203" s="1">
        <v>39051</v>
      </c>
      <c r="F1203">
        <v>95.47</v>
      </c>
      <c r="G1203" s="1">
        <v>39051</v>
      </c>
      <c r="H1203">
        <v>109.08</v>
      </c>
    </row>
    <row r="1204" spans="1:8" x14ac:dyDescent="0.25">
      <c r="A1204" s="1">
        <v>39174</v>
      </c>
      <c r="B1204">
        <v>101.9</v>
      </c>
      <c r="C1204" s="1">
        <v>39052</v>
      </c>
      <c r="D1204">
        <v>104</v>
      </c>
      <c r="E1204" s="1">
        <v>39052</v>
      </c>
      <c r="F1204">
        <v>95.54</v>
      </c>
      <c r="G1204" s="1">
        <v>39052</v>
      </c>
      <c r="H1204">
        <v>109.42</v>
      </c>
    </row>
    <row r="1205" spans="1:8" x14ac:dyDescent="0.25">
      <c r="A1205" s="1">
        <v>39175</v>
      </c>
      <c r="B1205">
        <v>101.85</v>
      </c>
      <c r="C1205" s="1">
        <v>39055</v>
      </c>
      <c r="D1205">
        <v>104.24</v>
      </c>
      <c r="E1205" s="1">
        <v>39055</v>
      </c>
      <c r="F1205">
        <v>95.98</v>
      </c>
      <c r="G1205" s="1">
        <v>39055</v>
      </c>
      <c r="H1205">
        <v>109.3</v>
      </c>
    </row>
    <row r="1206" spans="1:8" x14ac:dyDescent="0.25">
      <c r="A1206" s="1">
        <v>39176</v>
      </c>
      <c r="B1206">
        <v>102.27</v>
      </c>
      <c r="C1206" s="1">
        <v>39056</v>
      </c>
      <c r="D1206">
        <v>103.93</v>
      </c>
      <c r="E1206" s="1">
        <v>39056</v>
      </c>
      <c r="F1206">
        <v>96.3</v>
      </c>
      <c r="G1206" s="1">
        <v>39056</v>
      </c>
      <c r="H1206">
        <v>109.47</v>
      </c>
    </row>
    <row r="1207" spans="1:8" x14ac:dyDescent="0.25">
      <c r="A1207" s="1">
        <v>39177</v>
      </c>
      <c r="B1207">
        <v>102.1</v>
      </c>
      <c r="C1207" s="1">
        <v>39057</v>
      </c>
      <c r="D1207">
        <v>103.7</v>
      </c>
      <c r="E1207" s="1">
        <v>39057</v>
      </c>
      <c r="F1207">
        <v>96.25</v>
      </c>
      <c r="G1207" s="1">
        <v>39057</v>
      </c>
      <c r="H1207">
        <v>108.95</v>
      </c>
    </row>
    <row r="1208" spans="1:8" x14ac:dyDescent="0.25">
      <c r="A1208" s="1">
        <v>39182</v>
      </c>
      <c r="B1208">
        <v>102.05</v>
      </c>
      <c r="C1208" s="1">
        <v>39058</v>
      </c>
      <c r="D1208">
        <v>103.32</v>
      </c>
      <c r="E1208" s="1">
        <v>39058</v>
      </c>
      <c r="F1208">
        <v>96.34</v>
      </c>
      <c r="G1208" s="1">
        <v>39058</v>
      </c>
      <c r="H1208">
        <v>109</v>
      </c>
    </row>
    <row r="1209" spans="1:8" x14ac:dyDescent="0.25">
      <c r="A1209" s="1">
        <v>39183</v>
      </c>
      <c r="B1209">
        <v>101.89</v>
      </c>
      <c r="C1209" s="1">
        <v>39059</v>
      </c>
      <c r="D1209">
        <v>103.55</v>
      </c>
      <c r="E1209" s="1">
        <v>39059</v>
      </c>
      <c r="F1209">
        <v>95.98</v>
      </c>
      <c r="G1209" s="1">
        <v>39059</v>
      </c>
      <c r="H1209">
        <v>109.13</v>
      </c>
    </row>
    <row r="1210" spans="1:8" x14ac:dyDescent="0.25">
      <c r="A1210" s="1">
        <v>39184</v>
      </c>
      <c r="B1210">
        <v>102.04</v>
      </c>
      <c r="C1210" s="1">
        <v>39062</v>
      </c>
      <c r="D1210">
        <v>103.5</v>
      </c>
      <c r="E1210" s="1">
        <v>39062</v>
      </c>
      <c r="F1210">
        <v>95.92</v>
      </c>
      <c r="G1210" s="1">
        <v>39062</v>
      </c>
      <c r="H1210">
        <v>109.22</v>
      </c>
    </row>
    <row r="1211" spans="1:8" x14ac:dyDescent="0.25">
      <c r="A1211" s="1">
        <v>39185</v>
      </c>
      <c r="B1211">
        <v>101.91</v>
      </c>
      <c r="C1211" s="1">
        <v>39063</v>
      </c>
      <c r="D1211">
        <v>103.57</v>
      </c>
      <c r="E1211" s="1">
        <v>39063</v>
      </c>
      <c r="F1211">
        <v>95.79</v>
      </c>
      <c r="G1211" s="1">
        <v>39063</v>
      </c>
      <c r="H1211">
        <v>109.29</v>
      </c>
    </row>
    <row r="1212" spans="1:8" x14ac:dyDescent="0.25">
      <c r="A1212" s="1">
        <v>39188</v>
      </c>
      <c r="B1212">
        <v>101.93</v>
      </c>
      <c r="C1212" s="1">
        <v>39064</v>
      </c>
      <c r="D1212">
        <v>103.24</v>
      </c>
      <c r="E1212" s="1">
        <v>39064</v>
      </c>
      <c r="F1212">
        <v>95.73</v>
      </c>
      <c r="G1212" s="1">
        <v>39064</v>
      </c>
      <c r="H1212">
        <v>109.26</v>
      </c>
    </row>
    <row r="1213" spans="1:8" x14ac:dyDescent="0.25">
      <c r="A1213" s="1">
        <v>39189</v>
      </c>
      <c r="B1213">
        <v>101.84</v>
      </c>
      <c r="C1213" s="1">
        <v>39065</v>
      </c>
      <c r="D1213">
        <v>103.17</v>
      </c>
      <c r="E1213" s="1">
        <v>39065</v>
      </c>
      <c r="F1213">
        <v>95.9</v>
      </c>
      <c r="G1213" s="1">
        <v>39065</v>
      </c>
      <c r="H1213">
        <v>109.1</v>
      </c>
    </row>
    <row r="1214" spans="1:8" x14ac:dyDescent="0.25">
      <c r="A1214" s="1">
        <v>39190</v>
      </c>
      <c r="B1214">
        <v>101.95</v>
      </c>
      <c r="C1214" s="1">
        <v>39066</v>
      </c>
      <c r="D1214">
        <v>103.24</v>
      </c>
      <c r="E1214" s="1">
        <v>39066</v>
      </c>
      <c r="F1214">
        <v>95.86</v>
      </c>
      <c r="G1214" s="1">
        <v>39066</v>
      </c>
      <c r="H1214">
        <v>109.06</v>
      </c>
    </row>
    <row r="1215" spans="1:8" x14ac:dyDescent="0.25">
      <c r="A1215" s="1">
        <v>39191</v>
      </c>
      <c r="B1215">
        <v>102.06</v>
      </c>
      <c r="C1215" s="1">
        <v>39069</v>
      </c>
      <c r="D1215">
        <v>103.28</v>
      </c>
      <c r="E1215" s="1">
        <v>39069</v>
      </c>
      <c r="F1215">
        <v>95.5</v>
      </c>
      <c r="G1215" s="1">
        <v>39069</v>
      </c>
      <c r="H1215">
        <v>109.16</v>
      </c>
    </row>
    <row r="1216" spans="1:8" x14ac:dyDescent="0.25">
      <c r="A1216" s="1">
        <v>39192</v>
      </c>
      <c r="B1216">
        <v>102.14</v>
      </c>
      <c r="C1216" s="1">
        <v>39070</v>
      </c>
      <c r="D1216">
        <v>103.52</v>
      </c>
      <c r="E1216" s="1">
        <v>39070</v>
      </c>
      <c r="F1216">
        <v>95.68</v>
      </c>
      <c r="G1216" s="1">
        <v>39070</v>
      </c>
      <c r="H1216">
        <v>109.22</v>
      </c>
    </row>
    <row r="1217" spans="1:8" x14ac:dyDescent="0.25">
      <c r="A1217" s="1">
        <v>39195</v>
      </c>
      <c r="B1217">
        <v>102.19</v>
      </c>
      <c r="C1217" s="1">
        <v>39071</v>
      </c>
      <c r="D1217">
        <v>103.32</v>
      </c>
      <c r="E1217" s="1">
        <v>39071</v>
      </c>
      <c r="F1217">
        <v>95.83</v>
      </c>
      <c r="G1217" s="1">
        <v>39071</v>
      </c>
      <c r="H1217">
        <v>109.41</v>
      </c>
    </row>
    <row r="1218" spans="1:8" x14ac:dyDescent="0.25">
      <c r="A1218" s="1">
        <v>39196</v>
      </c>
      <c r="B1218">
        <v>102.07</v>
      </c>
      <c r="C1218" s="1">
        <v>39072</v>
      </c>
      <c r="D1218">
        <v>103.68</v>
      </c>
      <c r="E1218" s="1">
        <v>39072</v>
      </c>
      <c r="F1218">
        <v>95.38</v>
      </c>
      <c r="G1218" s="1">
        <v>39072</v>
      </c>
      <c r="H1218">
        <v>109.38</v>
      </c>
    </row>
    <row r="1219" spans="1:8" x14ac:dyDescent="0.25">
      <c r="A1219" s="1">
        <v>39197</v>
      </c>
      <c r="B1219">
        <v>102.04</v>
      </c>
      <c r="C1219" s="1">
        <v>39073</v>
      </c>
      <c r="D1219">
        <v>103.59</v>
      </c>
      <c r="E1219" s="1">
        <v>39073</v>
      </c>
      <c r="F1219">
        <v>95.49</v>
      </c>
      <c r="G1219" s="1">
        <v>39073</v>
      </c>
      <c r="H1219">
        <v>109.1</v>
      </c>
    </row>
    <row r="1220" spans="1:8" x14ac:dyDescent="0.25">
      <c r="A1220" s="1">
        <v>39198</v>
      </c>
      <c r="B1220">
        <v>102.04</v>
      </c>
      <c r="C1220" s="1">
        <v>39078</v>
      </c>
      <c r="D1220">
        <v>103.41</v>
      </c>
      <c r="E1220" s="1">
        <v>39078</v>
      </c>
      <c r="F1220">
        <v>95.17</v>
      </c>
      <c r="G1220" s="1">
        <v>39078</v>
      </c>
      <c r="H1220">
        <v>109.08</v>
      </c>
    </row>
    <row r="1221" spans="1:8" x14ac:dyDescent="0.25">
      <c r="A1221" s="1">
        <v>39199</v>
      </c>
      <c r="B1221">
        <v>102.15</v>
      </c>
      <c r="C1221" s="1">
        <v>39079</v>
      </c>
      <c r="D1221">
        <v>103.45</v>
      </c>
      <c r="E1221" s="1">
        <v>39079</v>
      </c>
      <c r="F1221">
        <v>95.37</v>
      </c>
      <c r="G1221" s="1">
        <v>39079</v>
      </c>
      <c r="H1221">
        <v>108.75</v>
      </c>
    </row>
    <row r="1222" spans="1:8" x14ac:dyDescent="0.25">
      <c r="A1222" s="1">
        <v>39202</v>
      </c>
      <c r="B1222">
        <v>102.16</v>
      </c>
      <c r="C1222" s="1">
        <v>39080</v>
      </c>
      <c r="D1222">
        <v>103.55</v>
      </c>
      <c r="E1222" s="1">
        <v>39080</v>
      </c>
      <c r="F1222">
        <v>95.11</v>
      </c>
      <c r="G1222" s="1">
        <v>39080</v>
      </c>
      <c r="H1222">
        <v>109.04</v>
      </c>
    </row>
    <row r="1223" spans="1:8" x14ac:dyDescent="0.25">
      <c r="A1223" s="1">
        <v>39204</v>
      </c>
      <c r="B1223">
        <v>102.06</v>
      </c>
      <c r="C1223" s="1">
        <v>39085</v>
      </c>
      <c r="D1223">
        <v>103.8</v>
      </c>
      <c r="E1223" s="1">
        <v>39085</v>
      </c>
      <c r="F1223">
        <v>95.3</v>
      </c>
      <c r="G1223" s="1">
        <v>39085</v>
      </c>
      <c r="H1223">
        <v>108.81</v>
      </c>
    </row>
    <row r="1224" spans="1:8" x14ac:dyDescent="0.25">
      <c r="A1224" s="1">
        <v>39205</v>
      </c>
      <c r="B1224">
        <v>101.98</v>
      </c>
      <c r="C1224" s="1">
        <v>39086</v>
      </c>
      <c r="D1224">
        <v>103.69</v>
      </c>
      <c r="E1224" s="1">
        <v>39086</v>
      </c>
      <c r="F1224">
        <v>95.54</v>
      </c>
      <c r="G1224" s="1">
        <v>39086</v>
      </c>
      <c r="H1224">
        <v>108.93</v>
      </c>
    </row>
    <row r="1225" spans="1:8" x14ac:dyDescent="0.25">
      <c r="A1225" s="1">
        <v>39206</v>
      </c>
      <c r="B1225">
        <v>102</v>
      </c>
      <c r="C1225" s="1">
        <v>39087</v>
      </c>
      <c r="D1225">
        <v>103.68</v>
      </c>
      <c r="E1225" s="1">
        <v>39087</v>
      </c>
      <c r="F1225">
        <v>95.15</v>
      </c>
      <c r="G1225" s="1">
        <v>39087</v>
      </c>
      <c r="H1225">
        <v>108.78</v>
      </c>
    </row>
    <row r="1226" spans="1:8" x14ac:dyDescent="0.25">
      <c r="A1226" s="1">
        <v>39210</v>
      </c>
      <c r="B1226">
        <v>102.01</v>
      </c>
      <c r="C1226" s="1">
        <v>39090</v>
      </c>
      <c r="D1226">
        <v>103.8</v>
      </c>
      <c r="E1226" s="1">
        <v>39090</v>
      </c>
      <c r="F1226">
        <v>95.33</v>
      </c>
      <c r="G1226" s="1">
        <v>39090</v>
      </c>
      <c r="H1226">
        <v>108.93</v>
      </c>
    </row>
    <row r="1227" spans="1:8" x14ac:dyDescent="0.25">
      <c r="A1227" s="1">
        <v>39211</v>
      </c>
      <c r="B1227">
        <v>101.99</v>
      </c>
      <c r="C1227" s="1">
        <v>39091</v>
      </c>
      <c r="D1227">
        <v>103.64</v>
      </c>
      <c r="E1227" s="1">
        <v>39091</v>
      </c>
      <c r="F1227">
        <v>95.58</v>
      </c>
      <c r="G1227" s="1">
        <v>39091</v>
      </c>
      <c r="H1227">
        <v>108.91</v>
      </c>
    </row>
    <row r="1228" spans="1:8" x14ac:dyDescent="0.25">
      <c r="A1228" s="1">
        <v>39212</v>
      </c>
      <c r="B1228">
        <v>101.89</v>
      </c>
      <c r="C1228" s="1">
        <v>39092</v>
      </c>
      <c r="D1228">
        <v>103.84</v>
      </c>
      <c r="E1228" s="1">
        <v>39092</v>
      </c>
      <c r="F1228">
        <v>95.38</v>
      </c>
      <c r="G1228" s="1">
        <v>39092</v>
      </c>
      <c r="H1228">
        <v>108.93</v>
      </c>
    </row>
    <row r="1229" spans="1:8" x14ac:dyDescent="0.25">
      <c r="A1229" s="1">
        <v>39213</v>
      </c>
      <c r="B1229">
        <v>101.79</v>
      </c>
      <c r="C1229" s="1">
        <v>39093</v>
      </c>
      <c r="D1229">
        <v>103.82</v>
      </c>
      <c r="E1229" s="1">
        <v>39093</v>
      </c>
      <c r="F1229">
        <v>94.8</v>
      </c>
      <c r="G1229" s="1">
        <v>39093</v>
      </c>
      <c r="H1229">
        <v>108.84</v>
      </c>
    </row>
    <row r="1230" spans="1:8" x14ac:dyDescent="0.25">
      <c r="A1230" s="1">
        <v>39216</v>
      </c>
      <c r="B1230">
        <v>101.82</v>
      </c>
      <c r="C1230" s="1">
        <v>39094</v>
      </c>
      <c r="D1230">
        <v>104.07</v>
      </c>
      <c r="E1230" s="1">
        <v>39094</v>
      </c>
      <c r="F1230">
        <v>94.95</v>
      </c>
      <c r="G1230" s="1">
        <v>39094</v>
      </c>
      <c r="H1230">
        <v>108.6</v>
      </c>
    </row>
    <row r="1231" spans="1:8" x14ac:dyDescent="0.25">
      <c r="A1231" s="1">
        <v>39217</v>
      </c>
      <c r="B1231">
        <v>101.85</v>
      </c>
      <c r="C1231" s="1">
        <v>39098</v>
      </c>
      <c r="D1231">
        <v>103.85</v>
      </c>
      <c r="E1231" s="1">
        <v>39098</v>
      </c>
      <c r="F1231">
        <v>94.94</v>
      </c>
      <c r="G1231" s="1">
        <v>39098</v>
      </c>
      <c r="H1231">
        <v>108.91</v>
      </c>
    </row>
    <row r="1232" spans="1:8" x14ac:dyDescent="0.25">
      <c r="A1232" s="1">
        <v>39218</v>
      </c>
      <c r="B1232">
        <v>101.72</v>
      </c>
      <c r="C1232" s="1">
        <v>39099</v>
      </c>
      <c r="D1232">
        <v>103.76</v>
      </c>
      <c r="E1232" s="1">
        <v>39099</v>
      </c>
      <c r="F1232">
        <v>94.76</v>
      </c>
      <c r="G1232" s="1">
        <v>39099</v>
      </c>
      <c r="H1232">
        <v>108.91</v>
      </c>
    </row>
    <row r="1233" spans="1:8" x14ac:dyDescent="0.25">
      <c r="A1233" s="1">
        <v>39219</v>
      </c>
      <c r="B1233">
        <v>101.5</v>
      </c>
      <c r="C1233" s="1">
        <v>39100</v>
      </c>
      <c r="D1233">
        <v>104.15</v>
      </c>
      <c r="E1233" s="1">
        <v>39100</v>
      </c>
      <c r="F1233">
        <v>95.05</v>
      </c>
      <c r="G1233" s="1">
        <v>39100</v>
      </c>
      <c r="H1233">
        <v>108.84</v>
      </c>
    </row>
    <row r="1234" spans="1:8" x14ac:dyDescent="0.25">
      <c r="A1234" s="1">
        <v>39220</v>
      </c>
      <c r="B1234">
        <v>101.54</v>
      </c>
      <c r="C1234" s="1">
        <v>39101</v>
      </c>
      <c r="D1234">
        <v>102.93</v>
      </c>
      <c r="E1234" s="1">
        <v>39101</v>
      </c>
      <c r="F1234">
        <v>94.35</v>
      </c>
      <c r="G1234" s="1">
        <v>39101</v>
      </c>
      <c r="H1234">
        <v>108.97</v>
      </c>
    </row>
    <row r="1235" spans="1:8" x14ac:dyDescent="0.25">
      <c r="A1235" s="1">
        <v>39223</v>
      </c>
      <c r="B1235">
        <v>101.48</v>
      </c>
      <c r="C1235" s="1">
        <v>39104</v>
      </c>
      <c r="D1235">
        <v>103.37</v>
      </c>
      <c r="E1235" s="1">
        <v>39104</v>
      </c>
      <c r="F1235">
        <v>94.35</v>
      </c>
      <c r="G1235" s="1">
        <v>39104</v>
      </c>
      <c r="H1235">
        <v>108.94</v>
      </c>
    </row>
    <row r="1236" spans="1:8" x14ac:dyDescent="0.25">
      <c r="A1236" s="1">
        <v>39224</v>
      </c>
      <c r="B1236">
        <v>101.26</v>
      </c>
      <c r="C1236" s="1">
        <v>39105</v>
      </c>
      <c r="D1236">
        <v>102.71</v>
      </c>
      <c r="E1236" s="1">
        <v>39105</v>
      </c>
      <c r="F1236">
        <v>94.18</v>
      </c>
      <c r="G1236" s="1">
        <v>39105</v>
      </c>
      <c r="H1236">
        <v>108.99</v>
      </c>
    </row>
    <row r="1237" spans="1:8" x14ac:dyDescent="0.25">
      <c r="A1237" s="1">
        <v>39225</v>
      </c>
      <c r="B1237">
        <v>101.18</v>
      </c>
      <c r="C1237" s="1">
        <v>39106</v>
      </c>
      <c r="D1237">
        <v>103.13</v>
      </c>
      <c r="E1237" s="1">
        <v>39106</v>
      </c>
      <c r="F1237">
        <v>94.51</v>
      </c>
      <c r="G1237" s="1">
        <v>39106</v>
      </c>
      <c r="H1237">
        <v>109.08</v>
      </c>
    </row>
    <row r="1238" spans="1:8" x14ac:dyDescent="0.25">
      <c r="A1238" s="1">
        <v>39226</v>
      </c>
      <c r="B1238">
        <v>101.09</v>
      </c>
      <c r="C1238" s="1">
        <v>39107</v>
      </c>
      <c r="D1238">
        <v>103.46</v>
      </c>
      <c r="E1238" s="1">
        <v>39107</v>
      </c>
      <c r="F1238">
        <v>94.39</v>
      </c>
      <c r="G1238" s="1">
        <v>39107</v>
      </c>
      <c r="H1238">
        <v>108.58</v>
      </c>
    </row>
    <row r="1239" spans="1:8" x14ac:dyDescent="0.25">
      <c r="A1239" s="1">
        <v>39227</v>
      </c>
      <c r="B1239">
        <v>101.03</v>
      </c>
      <c r="C1239" s="1">
        <v>39108</v>
      </c>
      <c r="D1239">
        <v>103.46</v>
      </c>
      <c r="E1239" s="1">
        <v>39108</v>
      </c>
      <c r="F1239">
        <v>94.47</v>
      </c>
      <c r="G1239" s="1">
        <v>39108</v>
      </c>
      <c r="H1239">
        <v>108.76</v>
      </c>
    </row>
    <row r="1240" spans="1:8" x14ac:dyDescent="0.25">
      <c r="A1240" s="1">
        <v>39231</v>
      </c>
      <c r="B1240">
        <v>100.89</v>
      </c>
      <c r="C1240" s="1">
        <v>39111</v>
      </c>
      <c r="D1240">
        <v>103.49</v>
      </c>
      <c r="E1240" s="1">
        <v>39111</v>
      </c>
      <c r="F1240">
        <v>94.56</v>
      </c>
      <c r="G1240" s="1">
        <v>39111</v>
      </c>
      <c r="H1240">
        <v>108.64</v>
      </c>
    </row>
    <row r="1241" spans="1:8" x14ac:dyDescent="0.25">
      <c r="A1241" s="1">
        <v>39232</v>
      </c>
      <c r="B1241">
        <v>100.94</v>
      </c>
      <c r="C1241" s="1">
        <v>39112</v>
      </c>
      <c r="D1241">
        <v>103.87</v>
      </c>
      <c r="E1241" s="1">
        <v>39112</v>
      </c>
      <c r="F1241">
        <v>94.3</v>
      </c>
      <c r="G1241" s="1">
        <v>39112</v>
      </c>
      <c r="H1241">
        <v>108.88</v>
      </c>
    </row>
    <row r="1242" spans="1:8" x14ac:dyDescent="0.25">
      <c r="A1242" s="1">
        <v>39233</v>
      </c>
      <c r="B1242">
        <v>100.78</v>
      </c>
      <c r="C1242" s="1">
        <v>39113</v>
      </c>
      <c r="D1242">
        <v>104.2</v>
      </c>
      <c r="E1242" s="1">
        <v>39113</v>
      </c>
      <c r="F1242">
        <v>94.34</v>
      </c>
      <c r="G1242" s="1">
        <v>39113</v>
      </c>
      <c r="H1242">
        <v>108.87</v>
      </c>
    </row>
    <row r="1243" spans="1:8" x14ac:dyDescent="0.25">
      <c r="A1243" s="1">
        <v>39234</v>
      </c>
      <c r="B1243">
        <v>100.63</v>
      </c>
      <c r="C1243" s="1">
        <v>39114</v>
      </c>
      <c r="D1243">
        <v>103.62</v>
      </c>
      <c r="E1243" s="1">
        <v>39114</v>
      </c>
      <c r="F1243">
        <v>94.42</v>
      </c>
      <c r="G1243" s="1">
        <v>39114</v>
      </c>
      <c r="H1243">
        <v>108.55</v>
      </c>
    </row>
    <row r="1244" spans="1:8" x14ac:dyDescent="0.25">
      <c r="A1244" s="1">
        <v>39237</v>
      </c>
      <c r="B1244">
        <v>100.44</v>
      </c>
      <c r="C1244" s="1">
        <v>39115</v>
      </c>
      <c r="D1244">
        <v>103.62</v>
      </c>
      <c r="E1244" s="1">
        <v>39115</v>
      </c>
      <c r="F1244">
        <v>94.1</v>
      </c>
      <c r="G1244" s="1">
        <v>39115</v>
      </c>
      <c r="H1244">
        <v>108.91</v>
      </c>
    </row>
    <row r="1245" spans="1:8" x14ac:dyDescent="0.25">
      <c r="A1245" s="1">
        <v>39238</v>
      </c>
      <c r="B1245">
        <v>100.43</v>
      </c>
      <c r="C1245" s="1">
        <v>39118</v>
      </c>
      <c r="D1245">
        <v>104.02</v>
      </c>
      <c r="E1245" s="1">
        <v>39118</v>
      </c>
      <c r="F1245">
        <v>93.99</v>
      </c>
      <c r="G1245" s="1">
        <v>39118</v>
      </c>
      <c r="H1245">
        <v>109</v>
      </c>
    </row>
    <row r="1246" spans="1:8" x14ac:dyDescent="0.25">
      <c r="A1246" s="1">
        <v>39239</v>
      </c>
      <c r="B1246">
        <v>100.74</v>
      </c>
      <c r="C1246" s="1">
        <v>39119</v>
      </c>
      <c r="D1246">
        <v>104.06</v>
      </c>
      <c r="E1246" s="1">
        <v>39119</v>
      </c>
      <c r="F1246">
        <v>93.94</v>
      </c>
      <c r="G1246" s="1">
        <v>39119</v>
      </c>
      <c r="H1246">
        <v>109.07</v>
      </c>
    </row>
    <row r="1247" spans="1:8" x14ac:dyDescent="0.25">
      <c r="A1247" s="1">
        <v>39240</v>
      </c>
      <c r="B1247">
        <v>100.69</v>
      </c>
      <c r="C1247" s="1">
        <v>39120</v>
      </c>
      <c r="D1247">
        <v>104.25</v>
      </c>
      <c r="E1247" s="1">
        <v>39120</v>
      </c>
      <c r="F1247">
        <v>94.04</v>
      </c>
      <c r="G1247" s="1">
        <v>39120</v>
      </c>
      <c r="H1247">
        <v>109.19</v>
      </c>
    </row>
    <row r="1248" spans="1:8" x14ac:dyDescent="0.25">
      <c r="A1248" s="1">
        <v>39241</v>
      </c>
      <c r="B1248">
        <v>100.84</v>
      </c>
      <c r="C1248" s="1">
        <v>39121</v>
      </c>
      <c r="D1248">
        <v>103.67</v>
      </c>
      <c r="E1248" s="1">
        <v>39121</v>
      </c>
      <c r="F1248">
        <v>94.57</v>
      </c>
      <c r="G1248" s="1">
        <v>39121</v>
      </c>
      <c r="H1248">
        <v>109</v>
      </c>
    </row>
    <row r="1249" spans="1:8" x14ac:dyDescent="0.25">
      <c r="A1249" s="1">
        <v>39244</v>
      </c>
      <c r="B1249">
        <v>100.78</v>
      </c>
      <c r="C1249" s="1">
        <v>39122</v>
      </c>
      <c r="D1249">
        <v>103.95</v>
      </c>
      <c r="E1249" s="1">
        <v>39122</v>
      </c>
      <c r="F1249">
        <v>94.67</v>
      </c>
      <c r="G1249" s="1">
        <v>39122</v>
      </c>
      <c r="H1249">
        <v>109.14</v>
      </c>
    </row>
    <row r="1250" spans="1:8" x14ac:dyDescent="0.25">
      <c r="A1250" s="1">
        <v>39245</v>
      </c>
      <c r="B1250">
        <v>100.55</v>
      </c>
      <c r="C1250" s="1">
        <v>39125</v>
      </c>
      <c r="D1250">
        <v>103.57</v>
      </c>
      <c r="E1250" s="1">
        <v>39125</v>
      </c>
      <c r="F1250">
        <v>94.7</v>
      </c>
      <c r="G1250" s="1">
        <v>39125</v>
      </c>
      <c r="H1250">
        <v>108.93</v>
      </c>
    </row>
    <row r="1251" spans="1:8" x14ac:dyDescent="0.25">
      <c r="A1251" s="1">
        <v>39246</v>
      </c>
      <c r="B1251">
        <v>100.43</v>
      </c>
      <c r="C1251" s="1">
        <v>39126</v>
      </c>
      <c r="D1251">
        <v>104.09</v>
      </c>
      <c r="E1251" s="1">
        <v>39126</v>
      </c>
      <c r="F1251">
        <v>94.94</v>
      </c>
      <c r="G1251" s="1">
        <v>39126</v>
      </c>
      <c r="H1251">
        <v>109.25</v>
      </c>
    </row>
    <row r="1252" spans="1:8" x14ac:dyDescent="0.25">
      <c r="A1252" s="1">
        <v>39247</v>
      </c>
      <c r="B1252">
        <v>100.47</v>
      </c>
      <c r="C1252" s="1">
        <v>39127</v>
      </c>
      <c r="D1252">
        <v>103.97</v>
      </c>
      <c r="E1252" s="1">
        <v>39127</v>
      </c>
      <c r="F1252">
        <v>94.87</v>
      </c>
      <c r="G1252" s="1">
        <v>39127</v>
      </c>
      <c r="H1252">
        <v>109.35</v>
      </c>
    </row>
    <row r="1253" spans="1:8" x14ac:dyDescent="0.25">
      <c r="A1253" s="1">
        <v>39248</v>
      </c>
      <c r="B1253">
        <v>100.92</v>
      </c>
      <c r="C1253" s="1">
        <v>39128</v>
      </c>
      <c r="D1253">
        <v>104</v>
      </c>
      <c r="E1253" s="1">
        <v>39128</v>
      </c>
      <c r="F1253">
        <v>95.31</v>
      </c>
      <c r="G1253" s="1">
        <v>39128</v>
      </c>
      <c r="H1253">
        <v>109.45</v>
      </c>
    </row>
    <row r="1254" spans="1:8" x14ac:dyDescent="0.25">
      <c r="A1254" s="1">
        <v>39251</v>
      </c>
      <c r="B1254">
        <v>100.94</v>
      </c>
      <c r="C1254" s="1">
        <v>39129</v>
      </c>
      <c r="D1254">
        <v>103.74</v>
      </c>
      <c r="E1254" s="1">
        <v>39129</v>
      </c>
      <c r="F1254">
        <v>94.8</v>
      </c>
      <c r="G1254" s="1">
        <v>39129</v>
      </c>
      <c r="H1254">
        <v>108.94</v>
      </c>
    </row>
    <row r="1255" spans="1:8" x14ac:dyDescent="0.25">
      <c r="A1255" s="1">
        <v>39252</v>
      </c>
      <c r="B1255">
        <v>100.98</v>
      </c>
      <c r="C1255" s="1">
        <v>39133</v>
      </c>
      <c r="D1255">
        <v>103.46</v>
      </c>
      <c r="E1255" s="1">
        <v>39133</v>
      </c>
      <c r="F1255">
        <v>95.05</v>
      </c>
      <c r="G1255" s="1">
        <v>39133</v>
      </c>
      <c r="H1255">
        <v>109.3</v>
      </c>
    </row>
    <row r="1256" spans="1:8" x14ac:dyDescent="0.25">
      <c r="A1256" s="1">
        <v>39253</v>
      </c>
      <c r="B1256">
        <v>100.69</v>
      </c>
      <c r="C1256" s="1">
        <v>39134</v>
      </c>
      <c r="D1256">
        <v>103.29</v>
      </c>
      <c r="E1256" s="1">
        <v>39134</v>
      </c>
      <c r="F1256">
        <v>95.01</v>
      </c>
      <c r="G1256" s="1">
        <v>39134</v>
      </c>
      <c r="H1256">
        <v>109.4</v>
      </c>
    </row>
    <row r="1257" spans="1:8" x14ac:dyDescent="0.25">
      <c r="A1257" s="1">
        <v>39254</v>
      </c>
      <c r="B1257">
        <v>100.77</v>
      </c>
      <c r="C1257" s="1">
        <v>39135</v>
      </c>
      <c r="D1257">
        <v>103.22</v>
      </c>
      <c r="E1257" s="1">
        <v>39135</v>
      </c>
      <c r="F1257">
        <v>95.02</v>
      </c>
      <c r="G1257" s="1">
        <v>39135</v>
      </c>
      <c r="H1257">
        <v>109.24</v>
      </c>
    </row>
    <row r="1258" spans="1:8" x14ac:dyDescent="0.25">
      <c r="A1258" s="1">
        <v>39255</v>
      </c>
      <c r="B1258">
        <v>100.86</v>
      </c>
      <c r="C1258" s="1">
        <v>39136</v>
      </c>
      <c r="D1258">
        <v>103.57</v>
      </c>
      <c r="E1258" s="1">
        <v>39136</v>
      </c>
      <c r="F1258">
        <v>95.06</v>
      </c>
      <c r="G1258" s="1">
        <v>39136</v>
      </c>
      <c r="H1258">
        <v>109.38</v>
      </c>
    </row>
    <row r="1259" spans="1:8" x14ac:dyDescent="0.25">
      <c r="A1259" s="1">
        <v>39258</v>
      </c>
      <c r="B1259">
        <v>100.83</v>
      </c>
      <c r="C1259" s="1">
        <v>39139</v>
      </c>
      <c r="D1259">
        <v>103.76</v>
      </c>
      <c r="E1259" s="1">
        <v>39139</v>
      </c>
      <c r="F1259">
        <v>94.95</v>
      </c>
      <c r="G1259" s="1">
        <v>39139</v>
      </c>
      <c r="H1259">
        <v>109.31</v>
      </c>
    </row>
    <row r="1260" spans="1:8" x14ac:dyDescent="0.25">
      <c r="A1260" s="1">
        <v>39259</v>
      </c>
      <c r="B1260">
        <v>100.93</v>
      </c>
      <c r="C1260" s="1">
        <v>39140</v>
      </c>
      <c r="D1260">
        <v>105.55</v>
      </c>
      <c r="E1260" s="1">
        <v>39140</v>
      </c>
      <c r="F1260">
        <v>94.91</v>
      </c>
      <c r="G1260" s="1">
        <v>39140</v>
      </c>
      <c r="H1260">
        <v>109.63</v>
      </c>
    </row>
    <row r="1261" spans="1:8" x14ac:dyDescent="0.25">
      <c r="A1261" s="1">
        <v>39260</v>
      </c>
      <c r="B1261">
        <v>101.05</v>
      </c>
      <c r="C1261" s="1">
        <v>39141</v>
      </c>
      <c r="D1261">
        <v>103.71</v>
      </c>
      <c r="E1261" s="1">
        <v>39141</v>
      </c>
      <c r="F1261">
        <v>95.08</v>
      </c>
      <c r="G1261" s="1">
        <v>39141</v>
      </c>
      <c r="H1261">
        <v>109.6</v>
      </c>
    </row>
    <row r="1262" spans="1:8" x14ac:dyDescent="0.25">
      <c r="A1262" s="1">
        <v>39261</v>
      </c>
      <c r="B1262">
        <v>100.8</v>
      </c>
      <c r="C1262" s="1">
        <v>39142</v>
      </c>
      <c r="D1262">
        <v>104.3</v>
      </c>
      <c r="E1262" s="1">
        <v>39142</v>
      </c>
      <c r="F1262">
        <v>94.96</v>
      </c>
      <c r="G1262" s="1">
        <v>39142</v>
      </c>
      <c r="H1262">
        <v>109.7</v>
      </c>
    </row>
    <row r="1263" spans="1:8" x14ac:dyDescent="0.25">
      <c r="A1263" s="1">
        <v>39262</v>
      </c>
      <c r="B1263">
        <v>100.84</v>
      </c>
      <c r="C1263" s="1">
        <v>39143</v>
      </c>
      <c r="D1263">
        <v>104.75</v>
      </c>
      <c r="E1263" s="1">
        <v>39143</v>
      </c>
      <c r="F1263">
        <v>95.26</v>
      </c>
      <c r="G1263" s="1">
        <v>39143</v>
      </c>
      <c r="H1263">
        <v>109.73</v>
      </c>
    </row>
    <row r="1264" spans="1:8" x14ac:dyDescent="0.25">
      <c r="A1264" s="1">
        <v>39265</v>
      </c>
      <c r="B1264">
        <v>100.83</v>
      </c>
      <c r="C1264" s="1">
        <v>39146</v>
      </c>
      <c r="D1264">
        <v>104.76</v>
      </c>
      <c r="E1264" s="1">
        <v>39146</v>
      </c>
      <c r="F1264">
        <v>95.36</v>
      </c>
      <c r="G1264" s="1">
        <v>39146</v>
      </c>
      <c r="H1264">
        <v>109.72</v>
      </c>
    </row>
    <row r="1265" spans="1:8" x14ac:dyDescent="0.25">
      <c r="A1265" s="1">
        <v>39266</v>
      </c>
      <c r="B1265">
        <v>100.76</v>
      </c>
      <c r="C1265" s="1">
        <v>39147</v>
      </c>
      <c r="D1265">
        <v>103.96</v>
      </c>
      <c r="E1265" s="1">
        <v>39147</v>
      </c>
      <c r="F1265">
        <v>95.39</v>
      </c>
      <c r="G1265" s="1">
        <v>39147</v>
      </c>
      <c r="H1265">
        <v>109.55</v>
      </c>
    </row>
    <row r="1266" spans="1:8" x14ac:dyDescent="0.25">
      <c r="A1266" s="1">
        <v>39268</v>
      </c>
      <c r="B1266">
        <v>100.64</v>
      </c>
      <c r="C1266" s="1">
        <v>39148</v>
      </c>
      <c r="D1266">
        <v>103.97</v>
      </c>
      <c r="E1266" s="1">
        <v>39148</v>
      </c>
      <c r="F1266">
        <v>95.59</v>
      </c>
      <c r="G1266" s="1">
        <v>39148</v>
      </c>
      <c r="H1266">
        <v>109.8</v>
      </c>
    </row>
    <row r="1267" spans="1:8" x14ac:dyDescent="0.25">
      <c r="A1267" s="1">
        <v>39269</v>
      </c>
      <c r="B1267">
        <v>100.48</v>
      </c>
      <c r="C1267" s="1">
        <v>39149</v>
      </c>
      <c r="D1267">
        <v>104.36</v>
      </c>
      <c r="E1267" s="1">
        <v>39149</v>
      </c>
      <c r="F1267">
        <v>95.55</v>
      </c>
      <c r="G1267" s="1">
        <v>39149</v>
      </c>
      <c r="H1267">
        <v>109.7</v>
      </c>
    </row>
    <row r="1268" spans="1:8" x14ac:dyDescent="0.25">
      <c r="A1268" s="1">
        <v>39272</v>
      </c>
      <c r="B1268">
        <v>100.5</v>
      </c>
      <c r="C1268" s="1">
        <v>39150</v>
      </c>
      <c r="D1268">
        <v>103.76</v>
      </c>
      <c r="E1268" s="1">
        <v>39150</v>
      </c>
      <c r="F1268">
        <v>95.52</v>
      </c>
      <c r="G1268" s="1">
        <v>39150</v>
      </c>
      <c r="H1268">
        <v>109.54</v>
      </c>
    </row>
    <row r="1269" spans="1:8" x14ac:dyDescent="0.25">
      <c r="A1269" s="1">
        <v>39273</v>
      </c>
      <c r="B1269">
        <v>100.74</v>
      </c>
      <c r="C1269" s="1">
        <v>39153</v>
      </c>
      <c r="D1269">
        <v>104.52</v>
      </c>
      <c r="E1269" s="1">
        <v>39153</v>
      </c>
      <c r="F1269">
        <v>95.52</v>
      </c>
      <c r="G1269" s="1">
        <v>39153</v>
      </c>
      <c r="H1269">
        <v>109.83</v>
      </c>
    </row>
    <row r="1270" spans="1:8" x14ac:dyDescent="0.25">
      <c r="A1270" s="1">
        <v>39274</v>
      </c>
      <c r="B1270">
        <v>100.75</v>
      </c>
      <c r="C1270" s="1">
        <v>39154</v>
      </c>
      <c r="D1270">
        <v>105.05</v>
      </c>
      <c r="E1270" s="1">
        <v>39154</v>
      </c>
      <c r="F1270">
        <v>96.06</v>
      </c>
      <c r="G1270" s="1">
        <v>39154</v>
      </c>
      <c r="H1270">
        <v>110.48</v>
      </c>
    </row>
    <row r="1271" spans="1:8" x14ac:dyDescent="0.25">
      <c r="A1271" s="1">
        <v>39275</v>
      </c>
      <c r="B1271">
        <v>100.75</v>
      </c>
      <c r="C1271" s="1">
        <v>39155</v>
      </c>
      <c r="D1271">
        <v>104.15</v>
      </c>
      <c r="E1271" s="1">
        <v>39155</v>
      </c>
      <c r="F1271">
        <v>95.69</v>
      </c>
      <c r="G1271" s="1">
        <v>39155</v>
      </c>
      <c r="H1271">
        <v>110.49</v>
      </c>
    </row>
    <row r="1272" spans="1:8" x14ac:dyDescent="0.25">
      <c r="A1272" s="1">
        <v>39276</v>
      </c>
      <c r="B1272">
        <v>100.73</v>
      </c>
      <c r="C1272" s="1">
        <v>39156</v>
      </c>
      <c r="D1272">
        <v>104.13</v>
      </c>
      <c r="E1272" s="1">
        <v>39156</v>
      </c>
      <c r="F1272">
        <v>95.93</v>
      </c>
      <c r="G1272" s="1">
        <v>39156</v>
      </c>
      <c r="H1272">
        <v>110.39</v>
      </c>
    </row>
    <row r="1273" spans="1:8" x14ac:dyDescent="0.25">
      <c r="A1273" s="1">
        <v>39279</v>
      </c>
      <c r="B1273">
        <v>100.72</v>
      </c>
      <c r="C1273" s="1">
        <v>39157</v>
      </c>
      <c r="D1273">
        <v>104.13</v>
      </c>
      <c r="E1273" s="1">
        <v>39157</v>
      </c>
      <c r="F1273">
        <v>95.73</v>
      </c>
      <c r="G1273" s="1">
        <v>39157</v>
      </c>
      <c r="H1273">
        <v>110.25</v>
      </c>
    </row>
    <row r="1274" spans="1:8" x14ac:dyDescent="0.25">
      <c r="A1274" s="1">
        <v>39280</v>
      </c>
      <c r="B1274">
        <v>100.54</v>
      </c>
      <c r="C1274" s="1">
        <v>39160</v>
      </c>
      <c r="D1274">
        <v>103.71</v>
      </c>
      <c r="E1274" s="1">
        <v>39160</v>
      </c>
      <c r="F1274">
        <v>95.59</v>
      </c>
      <c r="G1274" s="1">
        <v>39160</v>
      </c>
      <c r="H1274">
        <v>110.16</v>
      </c>
    </row>
    <row r="1275" spans="1:8" x14ac:dyDescent="0.25">
      <c r="A1275" s="1">
        <v>39281</v>
      </c>
      <c r="B1275">
        <v>100.65</v>
      </c>
      <c r="C1275" s="1">
        <v>39161</v>
      </c>
      <c r="D1275">
        <v>104.05</v>
      </c>
      <c r="E1275" s="1">
        <v>39161</v>
      </c>
      <c r="F1275">
        <v>95.14</v>
      </c>
      <c r="G1275" s="1">
        <v>39161</v>
      </c>
      <c r="H1275">
        <v>110.37</v>
      </c>
    </row>
    <row r="1276" spans="1:8" x14ac:dyDescent="0.25">
      <c r="A1276" s="1">
        <v>39282</v>
      </c>
      <c r="B1276">
        <v>100.58</v>
      </c>
      <c r="C1276" s="1">
        <v>39162</v>
      </c>
      <c r="D1276">
        <v>104.14</v>
      </c>
      <c r="E1276" s="1">
        <v>39162</v>
      </c>
      <c r="F1276">
        <v>95.55</v>
      </c>
      <c r="G1276" s="1">
        <v>39162</v>
      </c>
      <c r="H1276">
        <v>110.7</v>
      </c>
    </row>
    <row r="1277" spans="1:8" x14ac:dyDescent="0.25">
      <c r="A1277" s="1">
        <v>39283</v>
      </c>
      <c r="B1277">
        <v>100.73</v>
      </c>
      <c r="C1277" s="1">
        <v>39163</v>
      </c>
      <c r="D1277">
        <v>104.2</v>
      </c>
      <c r="E1277" s="1">
        <v>39163</v>
      </c>
      <c r="F1277">
        <v>95.21</v>
      </c>
      <c r="G1277" s="1">
        <v>39163</v>
      </c>
      <c r="H1277">
        <v>110.95</v>
      </c>
    </row>
    <row r="1278" spans="1:8" x14ac:dyDescent="0.25">
      <c r="A1278" s="1">
        <v>39286</v>
      </c>
      <c r="B1278">
        <v>100.73</v>
      </c>
      <c r="C1278" s="1">
        <v>39164</v>
      </c>
      <c r="D1278">
        <v>104.21</v>
      </c>
      <c r="E1278" s="1">
        <v>39164</v>
      </c>
      <c r="F1278">
        <v>95.65</v>
      </c>
      <c r="G1278" s="1">
        <v>39164</v>
      </c>
      <c r="H1278">
        <v>110.79</v>
      </c>
    </row>
    <row r="1279" spans="1:8" x14ac:dyDescent="0.25">
      <c r="A1279" s="1">
        <v>39287</v>
      </c>
      <c r="B1279">
        <v>100.75</v>
      </c>
      <c r="C1279" s="1">
        <v>39167</v>
      </c>
      <c r="D1279">
        <v>104.34</v>
      </c>
      <c r="E1279" s="1">
        <v>39167</v>
      </c>
      <c r="F1279">
        <v>95.23</v>
      </c>
      <c r="G1279" s="1">
        <v>39167</v>
      </c>
      <c r="H1279">
        <v>110.98</v>
      </c>
    </row>
    <row r="1280" spans="1:8" x14ac:dyDescent="0.25">
      <c r="A1280" s="1">
        <v>39288</v>
      </c>
      <c r="B1280">
        <v>100.87</v>
      </c>
      <c r="C1280" s="1">
        <v>39168</v>
      </c>
      <c r="D1280">
        <v>103.96</v>
      </c>
      <c r="E1280" s="1">
        <v>39168</v>
      </c>
      <c r="F1280">
        <v>95.78</v>
      </c>
      <c r="G1280" s="1">
        <v>39168</v>
      </c>
      <c r="H1280">
        <v>111.02</v>
      </c>
    </row>
    <row r="1281" spans="1:8" x14ac:dyDescent="0.25">
      <c r="A1281" s="1">
        <v>39289</v>
      </c>
      <c r="B1281">
        <v>101.07</v>
      </c>
      <c r="C1281" s="1">
        <v>39169</v>
      </c>
      <c r="D1281">
        <v>104.08</v>
      </c>
      <c r="E1281" s="1">
        <v>39169</v>
      </c>
      <c r="F1281">
        <v>95.33</v>
      </c>
      <c r="G1281" s="1">
        <v>39169</v>
      </c>
      <c r="H1281">
        <v>111.35</v>
      </c>
    </row>
    <row r="1282" spans="1:8" x14ac:dyDescent="0.25">
      <c r="A1282" s="1">
        <v>39290</v>
      </c>
      <c r="B1282">
        <v>101.23</v>
      </c>
      <c r="C1282" s="1">
        <v>39170</v>
      </c>
      <c r="D1282">
        <v>103.96</v>
      </c>
      <c r="E1282" s="1">
        <v>39170</v>
      </c>
      <c r="F1282">
        <v>95.39</v>
      </c>
      <c r="G1282" s="1">
        <v>39170</v>
      </c>
      <c r="H1282">
        <v>111.01</v>
      </c>
    </row>
    <row r="1283" spans="1:8" x14ac:dyDescent="0.25">
      <c r="A1283" s="1">
        <v>39293</v>
      </c>
      <c r="B1283">
        <v>101.38</v>
      </c>
      <c r="C1283" s="1">
        <v>39171</v>
      </c>
      <c r="D1283">
        <v>104.12</v>
      </c>
      <c r="E1283" s="1">
        <v>39171</v>
      </c>
      <c r="F1283">
        <v>95.54</v>
      </c>
      <c r="G1283" s="1">
        <v>39171</v>
      </c>
      <c r="H1283">
        <v>111</v>
      </c>
    </row>
    <row r="1284" spans="1:8" x14ac:dyDescent="0.25">
      <c r="A1284" s="1">
        <v>39294</v>
      </c>
      <c r="B1284">
        <v>100.94</v>
      </c>
      <c r="C1284" s="1">
        <v>39174</v>
      </c>
      <c r="D1284">
        <v>103.43</v>
      </c>
      <c r="E1284" s="1">
        <v>39174</v>
      </c>
      <c r="F1284">
        <v>95.37</v>
      </c>
      <c r="G1284" s="1">
        <v>39174</v>
      </c>
      <c r="H1284">
        <v>111.01</v>
      </c>
    </row>
    <row r="1285" spans="1:8" x14ac:dyDescent="0.25">
      <c r="A1285" s="1">
        <v>39295</v>
      </c>
      <c r="B1285">
        <v>101.2</v>
      </c>
      <c r="C1285" s="1">
        <v>39175</v>
      </c>
      <c r="D1285">
        <v>103.78</v>
      </c>
      <c r="E1285" s="1">
        <v>39175</v>
      </c>
      <c r="F1285">
        <v>95.24</v>
      </c>
      <c r="G1285" s="1">
        <v>39175</v>
      </c>
      <c r="H1285">
        <v>110.78</v>
      </c>
    </row>
    <row r="1286" spans="1:8" x14ac:dyDescent="0.25">
      <c r="A1286" s="1">
        <v>39296</v>
      </c>
      <c r="B1286">
        <v>101.04</v>
      </c>
      <c r="C1286" s="1">
        <v>39176</v>
      </c>
      <c r="D1286">
        <v>104.27</v>
      </c>
      <c r="E1286" s="1">
        <v>39176</v>
      </c>
      <c r="F1286">
        <v>95.87</v>
      </c>
      <c r="G1286" s="1">
        <v>39176</v>
      </c>
      <c r="H1286">
        <v>110.94</v>
      </c>
    </row>
    <row r="1287" spans="1:8" x14ac:dyDescent="0.25">
      <c r="A1287" s="1">
        <v>39297</v>
      </c>
      <c r="B1287">
        <v>101.21</v>
      </c>
      <c r="C1287" s="1">
        <v>39177</v>
      </c>
      <c r="D1287">
        <v>103.73</v>
      </c>
      <c r="E1287" s="1">
        <v>39177</v>
      </c>
      <c r="F1287">
        <v>95.83</v>
      </c>
      <c r="G1287" s="1">
        <v>39177</v>
      </c>
      <c r="H1287">
        <v>110.88</v>
      </c>
    </row>
    <row r="1288" spans="1:8" x14ac:dyDescent="0.25">
      <c r="A1288" s="1">
        <v>39300</v>
      </c>
      <c r="B1288">
        <v>101.57</v>
      </c>
      <c r="C1288" s="1">
        <v>39182</v>
      </c>
      <c r="D1288">
        <v>103.73</v>
      </c>
      <c r="E1288" s="1">
        <v>39182</v>
      </c>
      <c r="F1288">
        <v>96.07</v>
      </c>
      <c r="G1288" s="1">
        <v>39182</v>
      </c>
      <c r="H1288">
        <v>110.48</v>
      </c>
    </row>
    <row r="1289" spans="1:8" x14ac:dyDescent="0.25">
      <c r="A1289" s="1">
        <v>39301</v>
      </c>
      <c r="B1289">
        <v>101.27</v>
      </c>
      <c r="C1289" s="1">
        <v>39183</v>
      </c>
      <c r="D1289">
        <v>103.37</v>
      </c>
      <c r="E1289" s="1">
        <v>39183</v>
      </c>
      <c r="F1289">
        <v>95.81</v>
      </c>
      <c r="G1289" s="1">
        <v>39183</v>
      </c>
      <c r="H1289">
        <v>110.57</v>
      </c>
    </row>
    <row r="1290" spans="1:8" x14ac:dyDescent="0.25">
      <c r="A1290" s="1">
        <v>39302</v>
      </c>
      <c r="B1290">
        <v>101.12</v>
      </c>
      <c r="C1290" s="1">
        <v>39184</v>
      </c>
      <c r="D1290">
        <v>103.94</v>
      </c>
      <c r="E1290" s="1">
        <v>39184</v>
      </c>
      <c r="F1290">
        <v>96</v>
      </c>
      <c r="G1290" s="1">
        <v>39184</v>
      </c>
      <c r="H1290">
        <v>110.41</v>
      </c>
    </row>
    <row r="1291" spans="1:8" x14ac:dyDescent="0.25">
      <c r="A1291" s="1">
        <v>39303</v>
      </c>
      <c r="B1291">
        <v>101.62</v>
      </c>
      <c r="C1291" s="1">
        <v>39185</v>
      </c>
      <c r="D1291">
        <v>103.55</v>
      </c>
      <c r="E1291" s="1">
        <v>39185</v>
      </c>
      <c r="F1291">
        <v>95.89</v>
      </c>
      <c r="G1291" s="1">
        <v>39185</v>
      </c>
      <c r="H1291">
        <v>110.4</v>
      </c>
    </row>
    <row r="1292" spans="1:8" x14ac:dyDescent="0.25">
      <c r="A1292" s="1">
        <v>39304</v>
      </c>
      <c r="B1292">
        <v>101.67</v>
      </c>
      <c r="C1292" s="1">
        <v>39188</v>
      </c>
      <c r="D1292">
        <v>103.92</v>
      </c>
      <c r="E1292" s="1">
        <v>39188</v>
      </c>
      <c r="F1292">
        <v>95.98</v>
      </c>
      <c r="G1292" s="1">
        <v>39188</v>
      </c>
      <c r="H1292">
        <v>110.14</v>
      </c>
    </row>
    <row r="1293" spans="1:8" x14ac:dyDescent="0.25">
      <c r="A1293" s="1">
        <v>39307</v>
      </c>
      <c r="B1293">
        <v>101.43</v>
      </c>
      <c r="C1293" s="1">
        <v>39189</v>
      </c>
      <c r="D1293">
        <v>103.7</v>
      </c>
      <c r="E1293" s="1">
        <v>39189</v>
      </c>
      <c r="F1293">
        <v>95.71</v>
      </c>
      <c r="G1293" s="1">
        <v>39189</v>
      </c>
      <c r="H1293">
        <v>110.31</v>
      </c>
    </row>
    <row r="1294" spans="1:8" x14ac:dyDescent="0.25">
      <c r="A1294" s="1">
        <v>39308</v>
      </c>
      <c r="B1294">
        <v>101.72</v>
      </c>
      <c r="C1294" s="1">
        <v>39190</v>
      </c>
      <c r="D1294">
        <v>103.74</v>
      </c>
      <c r="E1294" s="1">
        <v>39190</v>
      </c>
      <c r="F1294">
        <v>95.77</v>
      </c>
      <c r="G1294" s="1">
        <v>39190</v>
      </c>
      <c r="H1294">
        <v>110.52</v>
      </c>
    </row>
    <row r="1295" spans="1:8" x14ac:dyDescent="0.25">
      <c r="A1295" s="1">
        <v>39309</v>
      </c>
      <c r="B1295">
        <v>101.95</v>
      </c>
      <c r="C1295" s="1">
        <v>39191</v>
      </c>
      <c r="D1295">
        <v>103.66</v>
      </c>
      <c r="E1295" s="1">
        <v>39191</v>
      </c>
      <c r="F1295">
        <v>96.05</v>
      </c>
      <c r="G1295" s="1">
        <v>39191</v>
      </c>
      <c r="H1295">
        <v>110.6</v>
      </c>
    </row>
    <row r="1296" spans="1:8" x14ac:dyDescent="0.25">
      <c r="A1296" s="1">
        <v>39310</v>
      </c>
      <c r="B1296">
        <v>102.24</v>
      </c>
      <c r="C1296" s="1">
        <v>39192</v>
      </c>
      <c r="D1296">
        <v>103.9</v>
      </c>
      <c r="E1296" s="1">
        <v>39192</v>
      </c>
      <c r="F1296">
        <v>95.91</v>
      </c>
      <c r="G1296" s="1">
        <v>39192</v>
      </c>
      <c r="H1296">
        <v>110.79</v>
      </c>
    </row>
    <row r="1297" spans="1:8" x14ac:dyDescent="0.25">
      <c r="A1297" s="1">
        <v>39311</v>
      </c>
      <c r="B1297">
        <v>102.74</v>
      </c>
      <c r="C1297" s="1">
        <v>39195</v>
      </c>
      <c r="D1297">
        <v>103.63</v>
      </c>
      <c r="E1297" s="1">
        <v>39195</v>
      </c>
      <c r="F1297">
        <v>96.12</v>
      </c>
      <c r="G1297" s="1">
        <v>39195</v>
      </c>
      <c r="H1297">
        <v>110.88</v>
      </c>
    </row>
    <row r="1298" spans="1:8" x14ac:dyDescent="0.25">
      <c r="A1298" s="1">
        <v>39314</v>
      </c>
      <c r="B1298">
        <v>102.61</v>
      </c>
      <c r="C1298" s="1">
        <v>39196</v>
      </c>
      <c r="D1298">
        <v>103.7</v>
      </c>
      <c r="E1298" s="1">
        <v>39196</v>
      </c>
      <c r="F1298">
        <v>95.66</v>
      </c>
      <c r="G1298" s="1">
        <v>39196</v>
      </c>
      <c r="H1298">
        <v>110.99</v>
      </c>
    </row>
    <row r="1299" spans="1:8" x14ac:dyDescent="0.25">
      <c r="A1299" s="1">
        <v>39315</v>
      </c>
      <c r="B1299">
        <v>102.55</v>
      </c>
      <c r="C1299" s="1">
        <v>39197</v>
      </c>
      <c r="D1299">
        <v>103.52</v>
      </c>
      <c r="E1299" s="1">
        <v>39197</v>
      </c>
      <c r="F1299">
        <v>95.82</v>
      </c>
      <c r="G1299" s="1">
        <v>39197</v>
      </c>
      <c r="H1299">
        <v>110.87</v>
      </c>
    </row>
    <row r="1300" spans="1:8" x14ac:dyDescent="0.25">
      <c r="A1300" s="1">
        <v>39316</v>
      </c>
      <c r="B1300">
        <v>102.25</v>
      </c>
      <c r="C1300" s="1">
        <v>39198</v>
      </c>
      <c r="D1300">
        <v>103.75</v>
      </c>
      <c r="E1300" s="1">
        <v>39198</v>
      </c>
      <c r="F1300">
        <v>95.95</v>
      </c>
      <c r="G1300" s="1">
        <v>39198</v>
      </c>
      <c r="H1300">
        <v>110.59</v>
      </c>
    </row>
    <row r="1301" spans="1:8" x14ac:dyDescent="0.25">
      <c r="A1301" s="1">
        <v>39317</v>
      </c>
      <c r="B1301">
        <v>102.36</v>
      </c>
      <c r="C1301" s="1">
        <v>39199</v>
      </c>
      <c r="D1301">
        <v>103.73</v>
      </c>
      <c r="E1301" s="1">
        <v>39199</v>
      </c>
      <c r="F1301">
        <v>95.86</v>
      </c>
      <c r="G1301" s="1">
        <v>39199</v>
      </c>
      <c r="H1301">
        <v>110.99</v>
      </c>
    </row>
    <row r="1302" spans="1:8" x14ac:dyDescent="0.25">
      <c r="A1302" s="1">
        <v>39318</v>
      </c>
      <c r="B1302">
        <v>101.99</v>
      </c>
      <c r="C1302" s="1">
        <v>39202</v>
      </c>
      <c r="D1302">
        <v>103.91</v>
      </c>
      <c r="E1302" s="1">
        <v>39202</v>
      </c>
      <c r="F1302">
        <v>95.74</v>
      </c>
      <c r="G1302" s="1">
        <v>39202</v>
      </c>
      <c r="H1302">
        <v>111.02</v>
      </c>
    </row>
    <row r="1303" spans="1:8" x14ac:dyDescent="0.25">
      <c r="A1303" s="1">
        <v>39322</v>
      </c>
      <c r="B1303">
        <v>102.09</v>
      </c>
      <c r="C1303" s="1">
        <v>39204</v>
      </c>
      <c r="D1303">
        <v>103.76</v>
      </c>
      <c r="E1303" s="1">
        <v>39204</v>
      </c>
      <c r="F1303">
        <v>95.71</v>
      </c>
      <c r="G1303" s="1">
        <v>39204</v>
      </c>
      <c r="H1303">
        <v>110.88</v>
      </c>
    </row>
    <row r="1304" spans="1:8" x14ac:dyDescent="0.25">
      <c r="A1304" s="1">
        <v>39323</v>
      </c>
      <c r="B1304">
        <v>102.38</v>
      </c>
      <c r="C1304" s="1">
        <v>39205</v>
      </c>
      <c r="D1304">
        <v>103.69</v>
      </c>
      <c r="E1304" s="1">
        <v>39205</v>
      </c>
      <c r="F1304">
        <v>95.67</v>
      </c>
      <c r="G1304" s="1">
        <v>39205</v>
      </c>
      <c r="H1304">
        <v>110.75</v>
      </c>
    </row>
    <row r="1305" spans="1:8" x14ac:dyDescent="0.25">
      <c r="A1305" s="1">
        <v>39324</v>
      </c>
      <c r="B1305">
        <v>102.21</v>
      </c>
      <c r="C1305" s="1">
        <v>39206</v>
      </c>
      <c r="D1305">
        <v>103.61</v>
      </c>
      <c r="E1305" s="1">
        <v>39206</v>
      </c>
      <c r="F1305">
        <v>95.53</v>
      </c>
      <c r="G1305" s="1">
        <v>39206</v>
      </c>
      <c r="H1305">
        <v>111</v>
      </c>
    </row>
    <row r="1306" spans="1:8" x14ac:dyDescent="0.25">
      <c r="A1306" s="1">
        <v>39325</v>
      </c>
      <c r="B1306">
        <v>102.32</v>
      </c>
      <c r="C1306" s="1">
        <v>39210</v>
      </c>
      <c r="D1306">
        <v>103.56</v>
      </c>
      <c r="E1306" s="1">
        <v>39210</v>
      </c>
      <c r="F1306">
        <v>95.52</v>
      </c>
      <c r="G1306" s="1">
        <v>39210</v>
      </c>
      <c r="H1306">
        <v>111.06</v>
      </c>
    </row>
    <row r="1307" spans="1:8" x14ac:dyDescent="0.25">
      <c r="A1307" s="1">
        <v>39329</v>
      </c>
      <c r="B1307">
        <v>102.43</v>
      </c>
      <c r="C1307" s="1">
        <v>39211</v>
      </c>
      <c r="D1307">
        <v>103.52</v>
      </c>
      <c r="E1307" s="1">
        <v>39211</v>
      </c>
      <c r="F1307">
        <v>95.74</v>
      </c>
      <c r="G1307" s="1">
        <v>39211</v>
      </c>
      <c r="H1307">
        <v>110.81</v>
      </c>
    </row>
    <row r="1308" spans="1:8" x14ac:dyDescent="0.25">
      <c r="A1308" s="1">
        <v>39330</v>
      </c>
      <c r="B1308">
        <v>102.72</v>
      </c>
      <c r="C1308" s="1">
        <v>39212</v>
      </c>
      <c r="D1308">
        <v>103.7</v>
      </c>
      <c r="E1308" s="1">
        <v>39212</v>
      </c>
      <c r="F1308">
        <v>95.15</v>
      </c>
      <c r="G1308" s="1">
        <v>39212</v>
      </c>
      <c r="H1308">
        <v>111.03</v>
      </c>
    </row>
    <row r="1309" spans="1:8" x14ac:dyDescent="0.25">
      <c r="A1309" s="1">
        <v>39331</v>
      </c>
      <c r="B1309">
        <v>102.72</v>
      </c>
      <c r="C1309" s="1">
        <v>39213</v>
      </c>
      <c r="D1309">
        <v>103.51</v>
      </c>
      <c r="E1309" s="1">
        <v>39213</v>
      </c>
      <c r="F1309">
        <v>95.25</v>
      </c>
      <c r="G1309" s="1">
        <v>39213</v>
      </c>
      <c r="H1309">
        <v>110.76</v>
      </c>
    </row>
    <row r="1310" spans="1:8" x14ac:dyDescent="0.25">
      <c r="A1310" s="1">
        <v>39332</v>
      </c>
      <c r="B1310">
        <v>103.16</v>
      </c>
      <c r="C1310" s="1">
        <v>39216</v>
      </c>
      <c r="D1310">
        <v>103.6</v>
      </c>
      <c r="E1310" s="1">
        <v>39216</v>
      </c>
      <c r="F1310">
        <v>95.51</v>
      </c>
      <c r="G1310" s="1">
        <v>39216</v>
      </c>
      <c r="H1310">
        <v>110.53</v>
      </c>
    </row>
    <row r="1311" spans="1:8" x14ac:dyDescent="0.25">
      <c r="A1311" s="1">
        <v>39335</v>
      </c>
      <c r="B1311">
        <v>103.17</v>
      </c>
      <c r="C1311" s="1">
        <v>39217</v>
      </c>
      <c r="D1311">
        <v>103.61</v>
      </c>
      <c r="E1311" s="1">
        <v>39217</v>
      </c>
      <c r="F1311">
        <v>95.49</v>
      </c>
      <c r="G1311" s="1">
        <v>39217</v>
      </c>
      <c r="H1311">
        <v>110.62</v>
      </c>
    </row>
    <row r="1312" spans="1:8" x14ac:dyDescent="0.25">
      <c r="A1312" s="1">
        <v>39336</v>
      </c>
      <c r="B1312">
        <v>103.21</v>
      </c>
      <c r="C1312" s="1">
        <v>39218</v>
      </c>
      <c r="D1312">
        <v>103.49</v>
      </c>
      <c r="E1312" s="1">
        <v>39218</v>
      </c>
      <c r="F1312">
        <v>95.28</v>
      </c>
      <c r="G1312" s="1">
        <v>39218</v>
      </c>
      <c r="H1312">
        <v>110.58</v>
      </c>
    </row>
    <row r="1313" spans="1:8" x14ac:dyDescent="0.25">
      <c r="A1313" s="1">
        <v>39337</v>
      </c>
      <c r="B1313">
        <v>103.13</v>
      </c>
      <c r="C1313" s="1">
        <v>39219</v>
      </c>
      <c r="D1313">
        <v>103.35</v>
      </c>
      <c r="E1313" s="1">
        <v>39219</v>
      </c>
      <c r="F1313">
        <v>94.98</v>
      </c>
      <c r="G1313" s="1">
        <v>39219</v>
      </c>
      <c r="H1313">
        <v>110.38</v>
      </c>
    </row>
    <row r="1314" spans="1:8" x14ac:dyDescent="0.25">
      <c r="A1314" s="1">
        <v>39338</v>
      </c>
      <c r="B1314">
        <v>102.91</v>
      </c>
      <c r="C1314" s="1">
        <v>39220</v>
      </c>
      <c r="D1314">
        <v>103.41</v>
      </c>
      <c r="E1314" s="1">
        <v>39220</v>
      </c>
      <c r="F1314">
        <v>95.12</v>
      </c>
      <c r="G1314" s="1">
        <v>39220</v>
      </c>
      <c r="H1314">
        <v>110.3</v>
      </c>
    </row>
    <row r="1315" spans="1:8" x14ac:dyDescent="0.25">
      <c r="A1315" s="1">
        <v>39339</v>
      </c>
      <c r="B1315">
        <v>103</v>
      </c>
      <c r="C1315" s="1">
        <v>39223</v>
      </c>
      <c r="D1315">
        <v>103.45</v>
      </c>
      <c r="E1315" s="1">
        <v>39223</v>
      </c>
      <c r="F1315">
        <v>95.01</v>
      </c>
      <c r="G1315" s="1">
        <v>39223</v>
      </c>
      <c r="H1315">
        <v>110.22</v>
      </c>
    </row>
    <row r="1316" spans="1:8" x14ac:dyDescent="0.25">
      <c r="A1316" s="1">
        <v>39342</v>
      </c>
      <c r="B1316">
        <v>103.01</v>
      </c>
      <c r="C1316" s="1">
        <v>39224</v>
      </c>
      <c r="D1316">
        <v>103.15</v>
      </c>
      <c r="E1316" s="1">
        <v>39224</v>
      </c>
      <c r="F1316">
        <v>94.8</v>
      </c>
      <c r="G1316" s="1">
        <v>39224</v>
      </c>
      <c r="H1316">
        <v>110.02</v>
      </c>
    </row>
    <row r="1317" spans="1:8" x14ac:dyDescent="0.25">
      <c r="A1317" s="1">
        <v>39343</v>
      </c>
      <c r="B1317">
        <v>102.74</v>
      </c>
      <c r="C1317" s="1">
        <v>39225</v>
      </c>
      <c r="D1317">
        <v>103.15</v>
      </c>
      <c r="E1317" s="1">
        <v>39225</v>
      </c>
      <c r="F1317">
        <v>94.5</v>
      </c>
      <c r="G1317" s="1">
        <v>39225</v>
      </c>
      <c r="H1317">
        <v>110.13</v>
      </c>
    </row>
    <row r="1318" spans="1:8" x14ac:dyDescent="0.25">
      <c r="A1318" s="1">
        <v>39344</v>
      </c>
      <c r="B1318">
        <v>103.25</v>
      </c>
      <c r="C1318" s="1">
        <v>39226</v>
      </c>
      <c r="D1318">
        <v>103.26</v>
      </c>
      <c r="E1318" s="1">
        <v>39226</v>
      </c>
      <c r="F1318">
        <v>94.43</v>
      </c>
      <c r="G1318" s="1">
        <v>39226</v>
      </c>
      <c r="H1318">
        <v>109.85</v>
      </c>
    </row>
    <row r="1319" spans="1:8" x14ac:dyDescent="0.25">
      <c r="A1319" s="1">
        <v>39345</v>
      </c>
      <c r="B1319">
        <v>103.36</v>
      </c>
      <c r="C1319" s="1">
        <v>39227</v>
      </c>
      <c r="D1319">
        <v>102.74</v>
      </c>
      <c r="E1319" s="1">
        <v>39227</v>
      </c>
      <c r="F1319">
        <v>94.56</v>
      </c>
      <c r="G1319" s="1">
        <v>39227</v>
      </c>
      <c r="H1319">
        <v>109.93</v>
      </c>
    </row>
    <row r="1320" spans="1:8" x14ac:dyDescent="0.25">
      <c r="A1320" s="1">
        <v>39346</v>
      </c>
      <c r="B1320">
        <v>103.21</v>
      </c>
      <c r="C1320" s="1">
        <v>39231</v>
      </c>
      <c r="D1320">
        <v>103.02</v>
      </c>
      <c r="E1320" s="1">
        <v>39231</v>
      </c>
      <c r="F1320">
        <v>94.58</v>
      </c>
      <c r="G1320" s="1">
        <v>39231</v>
      </c>
      <c r="H1320">
        <v>109.32</v>
      </c>
    </row>
    <row r="1321" spans="1:8" x14ac:dyDescent="0.25">
      <c r="A1321" s="1">
        <v>39349</v>
      </c>
      <c r="B1321">
        <v>103.23</v>
      </c>
      <c r="C1321" s="1">
        <v>39232</v>
      </c>
      <c r="D1321">
        <v>102.95</v>
      </c>
      <c r="E1321" s="1">
        <v>39232</v>
      </c>
      <c r="F1321">
        <v>94.6</v>
      </c>
      <c r="G1321" s="1">
        <v>39232</v>
      </c>
      <c r="H1321">
        <v>109.49</v>
      </c>
    </row>
    <row r="1322" spans="1:8" x14ac:dyDescent="0.25">
      <c r="A1322" s="1">
        <v>39350</v>
      </c>
      <c r="B1322">
        <v>103.61</v>
      </c>
      <c r="C1322" s="1">
        <v>39233</v>
      </c>
      <c r="D1322">
        <v>102.92</v>
      </c>
      <c r="E1322" s="1">
        <v>39233</v>
      </c>
      <c r="F1322">
        <v>94.26</v>
      </c>
      <c r="G1322" s="1">
        <v>39233</v>
      </c>
      <c r="H1322">
        <v>109.43</v>
      </c>
    </row>
    <row r="1323" spans="1:8" x14ac:dyDescent="0.25">
      <c r="A1323" s="1">
        <v>39351</v>
      </c>
      <c r="B1323">
        <v>103.48</v>
      </c>
      <c r="C1323" s="1">
        <v>39234</v>
      </c>
      <c r="D1323">
        <v>102.77</v>
      </c>
      <c r="E1323" s="1">
        <v>39234</v>
      </c>
      <c r="F1323">
        <v>94.27</v>
      </c>
      <c r="G1323" s="1">
        <v>39234</v>
      </c>
      <c r="H1323">
        <v>109.1</v>
      </c>
    </row>
    <row r="1324" spans="1:8" x14ac:dyDescent="0.25">
      <c r="A1324" s="1">
        <v>39352</v>
      </c>
      <c r="B1324">
        <v>103.56</v>
      </c>
      <c r="C1324" s="1">
        <v>39237</v>
      </c>
      <c r="D1324">
        <v>102.81</v>
      </c>
      <c r="E1324" s="1">
        <v>39237</v>
      </c>
      <c r="F1324">
        <v>94</v>
      </c>
      <c r="G1324" s="1">
        <v>39237</v>
      </c>
      <c r="H1324">
        <v>108.84</v>
      </c>
    </row>
    <row r="1325" spans="1:8" x14ac:dyDescent="0.25">
      <c r="A1325" s="1">
        <v>39353</v>
      </c>
      <c r="B1325">
        <v>103.68</v>
      </c>
      <c r="C1325" s="1">
        <v>39238</v>
      </c>
      <c r="D1325">
        <v>102.74</v>
      </c>
      <c r="E1325" s="1">
        <v>39238</v>
      </c>
      <c r="F1325">
        <v>94.13</v>
      </c>
      <c r="G1325" s="1">
        <v>39238</v>
      </c>
      <c r="H1325">
        <v>108.74</v>
      </c>
    </row>
    <row r="1326" spans="1:8" x14ac:dyDescent="0.25">
      <c r="A1326" s="1">
        <v>39356</v>
      </c>
      <c r="B1326">
        <v>103.68</v>
      </c>
      <c r="C1326" s="1">
        <v>39239</v>
      </c>
      <c r="D1326">
        <v>103.05</v>
      </c>
      <c r="E1326" s="1">
        <v>39239</v>
      </c>
      <c r="F1326">
        <v>94.43</v>
      </c>
      <c r="G1326" s="1">
        <v>39239</v>
      </c>
      <c r="H1326">
        <v>109.06</v>
      </c>
    </row>
    <row r="1327" spans="1:8" x14ac:dyDescent="0.25">
      <c r="A1327" s="1">
        <v>39357</v>
      </c>
      <c r="B1327">
        <v>103.61</v>
      </c>
      <c r="C1327" s="1">
        <v>39240</v>
      </c>
      <c r="D1327">
        <v>102.79</v>
      </c>
      <c r="E1327" s="1">
        <v>39240</v>
      </c>
      <c r="F1327">
        <v>94.66</v>
      </c>
      <c r="G1327" s="1">
        <v>39240</v>
      </c>
      <c r="H1327">
        <v>108.88</v>
      </c>
    </row>
    <row r="1328" spans="1:8" x14ac:dyDescent="0.25">
      <c r="A1328" s="1">
        <v>39358</v>
      </c>
      <c r="B1328">
        <v>103.47</v>
      </c>
      <c r="C1328" s="1">
        <v>39241</v>
      </c>
      <c r="D1328">
        <v>103.01</v>
      </c>
      <c r="E1328" s="1">
        <v>39241</v>
      </c>
      <c r="F1328">
        <v>94.45</v>
      </c>
      <c r="G1328" s="1">
        <v>39241</v>
      </c>
      <c r="H1328">
        <v>109.35</v>
      </c>
    </row>
    <row r="1329" spans="1:8" x14ac:dyDescent="0.25">
      <c r="A1329" s="1">
        <v>39359</v>
      </c>
      <c r="B1329">
        <v>103.29</v>
      </c>
      <c r="C1329" s="1">
        <v>39244</v>
      </c>
      <c r="D1329">
        <v>103.12</v>
      </c>
      <c r="E1329" s="1">
        <v>39244</v>
      </c>
      <c r="F1329">
        <v>94.33</v>
      </c>
      <c r="G1329" s="1">
        <v>39244</v>
      </c>
      <c r="H1329">
        <v>109.25</v>
      </c>
    </row>
    <row r="1330" spans="1:8" x14ac:dyDescent="0.25">
      <c r="A1330" s="1">
        <v>39360</v>
      </c>
      <c r="B1330">
        <v>103.08</v>
      </c>
      <c r="C1330" s="1">
        <v>39245</v>
      </c>
      <c r="D1330">
        <v>103.18</v>
      </c>
      <c r="E1330" s="1">
        <v>39245</v>
      </c>
      <c r="F1330">
        <v>93.85</v>
      </c>
      <c r="G1330" s="1">
        <v>39245</v>
      </c>
      <c r="H1330">
        <v>109.03</v>
      </c>
    </row>
    <row r="1331" spans="1:8" x14ac:dyDescent="0.25">
      <c r="A1331" s="1">
        <v>39364</v>
      </c>
      <c r="B1331">
        <v>102.74</v>
      </c>
      <c r="C1331" s="1">
        <v>39246</v>
      </c>
      <c r="D1331">
        <v>103.17</v>
      </c>
      <c r="E1331" s="1">
        <v>39246</v>
      </c>
      <c r="F1331">
        <v>93.77</v>
      </c>
      <c r="G1331" s="1">
        <v>39246</v>
      </c>
      <c r="H1331">
        <v>108.79</v>
      </c>
    </row>
    <row r="1332" spans="1:8" x14ac:dyDescent="0.25">
      <c r="A1332" s="1">
        <v>39365</v>
      </c>
      <c r="B1332">
        <v>102.48</v>
      </c>
      <c r="C1332" s="1">
        <v>39247</v>
      </c>
      <c r="D1332">
        <v>103.25</v>
      </c>
      <c r="E1332" s="1">
        <v>39247</v>
      </c>
      <c r="F1332">
        <v>93.75</v>
      </c>
      <c r="G1332" s="1">
        <v>39247</v>
      </c>
      <c r="H1332">
        <v>108.85</v>
      </c>
    </row>
    <row r="1333" spans="1:8" x14ac:dyDescent="0.25">
      <c r="A1333" s="1">
        <v>39366</v>
      </c>
      <c r="B1333">
        <v>102.57</v>
      </c>
      <c r="C1333" s="1">
        <v>39248</v>
      </c>
      <c r="D1333">
        <v>103.34</v>
      </c>
      <c r="E1333" s="1">
        <v>39248</v>
      </c>
      <c r="F1333">
        <v>94.29</v>
      </c>
      <c r="G1333" s="1">
        <v>39248</v>
      </c>
      <c r="H1333">
        <v>109.49</v>
      </c>
    </row>
    <row r="1334" spans="1:8" x14ac:dyDescent="0.25">
      <c r="A1334" s="1">
        <v>39367</v>
      </c>
      <c r="B1334">
        <v>102.49</v>
      </c>
      <c r="C1334" s="1">
        <v>39251</v>
      </c>
      <c r="D1334">
        <v>103.61</v>
      </c>
      <c r="E1334" s="1">
        <v>39251</v>
      </c>
      <c r="F1334">
        <v>94.28</v>
      </c>
      <c r="G1334" s="1">
        <v>39251</v>
      </c>
      <c r="H1334">
        <v>109.37</v>
      </c>
    </row>
    <row r="1335" spans="1:8" x14ac:dyDescent="0.25">
      <c r="A1335" s="1">
        <v>39370</v>
      </c>
      <c r="B1335">
        <v>102.39</v>
      </c>
      <c r="C1335" s="1">
        <v>39252</v>
      </c>
      <c r="D1335">
        <v>103.68</v>
      </c>
      <c r="E1335" s="1">
        <v>39252</v>
      </c>
      <c r="F1335">
        <v>93.98</v>
      </c>
      <c r="G1335" s="1">
        <v>39252</v>
      </c>
      <c r="H1335">
        <v>109.72</v>
      </c>
    </row>
    <row r="1336" spans="1:8" x14ac:dyDescent="0.25">
      <c r="A1336" s="1">
        <v>39371</v>
      </c>
      <c r="B1336">
        <v>102.79</v>
      </c>
      <c r="C1336" s="1">
        <v>39253</v>
      </c>
      <c r="D1336">
        <v>102.95</v>
      </c>
      <c r="E1336" s="1">
        <v>39253</v>
      </c>
      <c r="F1336">
        <v>94.01</v>
      </c>
      <c r="G1336" s="1">
        <v>39253</v>
      </c>
      <c r="H1336">
        <v>109.42</v>
      </c>
    </row>
    <row r="1337" spans="1:8" x14ac:dyDescent="0.25">
      <c r="A1337" s="1">
        <v>39372</v>
      </c>
      <c r="B1337">
        <v>102.69</v>
      </c>
      <c r="C1337" s="1">
        <v>39254</v>
      </c>
      <c r="D1337">
        <v>103.09</v>
      </c>
      <c r="E1337" s="1">
        <v>39254</v>
      </c>
      <c r="F1337">
        <v>93.89</v>
      </c>
      <c r="G1337" s="1">
        <v>39254</v>
      </c>
      <c r="H1337">
        <v>109.66</v>
      </c>
    </row>
    <row r="1338" spans="1:8" x14ac:dyDescent="0.25">
      <c r="A1338" s="1">
        <v>39373</v>
      </c>
      <c r="B1338">
        <v>103.09</v>
      </c>
      <c r="C1338" s="1">
        <v>39255</v>
      </c>
      <c r="D1338">
        <v>103.49</v>
      </c>
      <c r="E1338" s="1">
        <v>39255</v>
      </c>
      <c r="F1338">
        <v>93.76</v>
      </c>
      <c r="G1338" s="1">
        <v>39255</v>
      </c>
      <c r="H1338">
        <v>109.77</v>
      </c>
    </row>
    <row r="1339" spans="1:8" x14ac:dyDescent="0.25">
      <c r="A1339" s="1">
        <v>39374</v>
      </c>
      <c r="B1339">
        <v>103.12</v>
      </c>
      <c r="C1339" s="1">
        <v>39258</v>
      </c>
      <c r="D1339">
        <v>103.21</v>
      </c>
      <c r="E1339" s="1">
        <v>39258</v>
      </c>
      <c r="F1339">
        <v>93.99</v>
      </c>
      <c r="G1339" s="1">
        <v>39258</v>
      </c>
      <c r="H1339">
        <v>109.66</v>
      </c>
    </row>
    <row r="1340" spans="1:8" x14ac:dyDescent="0.25">
      <c r="A1340" s="1">
        <v>39377</v>
      </c>
      <c r="B1340">
        <v>103</v>
      </c>
      <c r="C1340" s="1">
        <v>39259</v>
      </c>
      <c r="D1340">
        <v>103.17</v>
      </c>
      <c r="E1340" s="1">
        <v>39259</v>
      </c>
      <c r="F1340">
        <v>94.23</v>
      </c>
      <c r="G1340" s="1">
        <v>39259</v>
      </c>
      <c r="H1340">
        <v>109.71</v>
      </c>
    </row>
    <row r="1341" spans="1:8" x14ac:dyDescent="0.25">
      <c r="A1341" s="1">
        <v>39378</v>
      </c>
      <c r="B1341">
        <v>103.04</v>
      </c>
      <c r="C1341" s="1">
        <v>39260</v>
      </c>
      <c r="D1341">
        <v>103.35</v>
      </c>
      <c r="E1341" s="1">
        <v>39260</v>
      </c>
      <c r="F1341">
        <v>94.35</v>
      </c>
      <c r="G1341" s="1">
        <v>39260</v>
      </c>
      <c r="H1341">
        <v>109.79</v>
      </c>
    </row>
    <row r="1342" spans="1:8" x14ac:dyDescent="0.25">
      <c r="A1342" s="1">
        <v>39379</v>
      </c>
      <c r="B1342">
        <v>103.12</v>
      </c>
      <c r="C1342" s="1">
        <v>39261</v>
      </c>
      <c r="D1342">
        <v>103.25</v>
      </c>
      <c r="E1342" s="1">
        <v>39261</v>
      </c>
      <c r="F1342">
        <v>94.05</v>
      </c>
      <c r="G1342" s="1">
        <v>39261</v>
      </c>
      <c r="H1342">
        <v>109.47</v>
      </c>
    </row>
    <row r="1343" spans="1:8" x14ac:dyDescent="0.25">
      <c r="A1343" s="1">
        <v>39380</v>
      </c>
      <c r="B1343">
        <v>103.02</v>
      </c>
      <c r="C1343" s="1">
        <v>39262</v>
      </c>
      <c r="D1343">
        <v>103.1</v>
      </c>
      <c r="E1343" s="1">
        <v>39262</v>
      </c>
      <c r="F1343">
        <v>94.14</v>
      </c>
      <c r="G1343" s="1">
        <v>39262</v>
      </c>
      <c r="H1343">
        <v>109.61</v>
      </c>
    </row>
    <row r="1344" spans="1:8" x14ac:dyDescent="0.25">
      <c r="A1344" s="1">
        <v>39381</v>
      </c>
      <c r="B1344">
        <v>103.01</v>
      </c>
      <c r="C1344" s="1">
        <v>39265</v>
      </c>
      <c r="D1344">
        <v>103.27</v>
      </c>
      <c r="E1344" s="1">
        <v>39265</v>
      </c>
      <c r="F1344">
        <v>93.81</v>
      </c>
      <c r="G1344" s="1">
        <v>39265</v>
      </c>
      <c r="H1344">
        <v>109.8</v>
      </c>
    </row>
    <row r="1345" spans="1:8" x14ac:dyDescent="0.25">
      <c r="A1345" s="1">
        <v>39384</v>
      </c>
      <c r="B1345">
        <v>102.91</v>
      </c>
      <c r="C1345" s="1">
        <v>39266</v>
      </c>
      <c r="D1345">
        <v>103.05</v>
      </c>
      <c r="E1345" s="1">
        <v>39266</v>
      </c>
      <c r="F1345">
        <v>93.93</v>
      </c>
      <c r="G1345" s="1">
        <v>39266</v>
      </c>
      <c r="H1345">
        <v>109.64</v>
      </c>
    </row>
    <row r="1346" spans="1:8" x14ac:dyDescent="0.25">
      <c r="A1346" s="1">
        <v>39385</v>
      </c>
      <c r="B1346">
        <v>102.95</v>
      </c>
      <c r="C1346" s="1">
        <v>39268</v>
      </c>
      <c r="D1346">
        <v>103</v>
      </c>
      <c r="E1346" s="1">
        <v>39268</v>
      </c>
      <c r="F1346">
        <v>93.8</v>
      </c>
      <c r="G1346" s="1">
        <v>39268</v>
      </c>
      <c r="H1346">
        <v>109.46</v>
      </c>
    </row>
    <row r="1347" spans="1:8" x14ac:dyDescent="0.25">
      <c r="A1347" s="1">
        <v>39386</v>
      </c>
      <c r="B1347">
        <v>102.7</v>
      </c>
      <c r="C1347" s="1">
        <v>39269</v>
      </c>
      <c r="D1347">
        <v>102.83</v>
      </c>
      <c r="E1347" s="1">
        <v>39269</v>
      </c>
      <c r="F1347">
        <v>93.69</v>
      </c>
      <c r="G1347" s="1">
        <v>39269</v>
      </c>
      <c r="H1347">
        <v>109.28</v>
      </c>
    </row>
    <row r="1348" spans="1:8" x14ac:dyDescent="0.25">
      <c r="A1348" s="1">
        <v>39387</v>
      </c>
      <c r="B1348">
        <v>102.86</v>
      </c>
      <c r="C1348" s="1">
        <v>39272</v>
      </c>
      <c r="D1348">
        <v>102.82</v>
      </c>
      <c r="E1348" s="1">
        <v>39272</v>
      </c>
      <c r="F1348">
        <v>93.68</v>
      </c>
      <c r="G1348" s="1">
        <v>39272</v>
      </c>
      <c r="H1348">
        <v>109.34</v>
      </c>
    </row>
    <row r="1349" spans="1:8" x14ac:dyDescent="0.25">
      <c r="A1349" s="1">
        <v>39388</v>
      </c>
      <c r="B1349">
        <v>102.95</v>
      </c>
      <c r="C1349" s="1">
        <v>39273</v>
      </c>
      <c r="D1349">
        <v>103.17</v>
      </c>
      <c r="E1349" s="1">
        <v>39273</v>
      </c>
      <c r="F1349">
        <v>93.88</v>
      </c>
      <c r="G1349" s="1">
        <v>39273</v>
      </c>
      <c r="H1349">
        <v>109.56</v>
      </c>
    </row>
    <row r="1350" spans="1:8" x14ac:dyDescent="0.25">
      <c r="A1350" s="1">
        <v>39391</v>
      </c>
      <c r="B1350">
        <v>103.19</v>
      </c>
      <c r="C1350" s="1">
        <v>39274</v>
      </c>
      <c r="D1350">
        <v>103</v>
      </c>
      <c r="E1350" s="1">
        <v>39274</v>
      </c>
      <c r="F1350">
        <v>94.04</v>
      </c>
      <c r="G1350" s="1">
        <v>39274</v>
      </c>
      <c r="H1350">
        <v>109.58</v>
      </c>
    </row>
    <row r="1351" spans="1:8" x14ac:dyDescent="0.25">
      <c r="A1351" s="1">
        <v>39392</v>
      </c>
      <c r="B1351">
        <v>103.21</v>
      </c>
      <c r="C1351" s="1">
        <v>39275</v>
      </c>
      <c r="D1351">
        <v>103.03</v>
      </c>
      <c r="E1351" s="1">
        <v>39275</v>
      </c>
      <c r="F1351">
        <v>94.11</v>
      </c>
      <c r="G1351" s="1">
        <v>39275</v>
      </c>
      <c r="H1351">
        <v>109.47</v>
      </c>
    </row>
    <row r="1352" spans="1:8" x14ac:dyDescent="0.25">
      <c r="A1352" s="1">
        <v>39393</v>
      </c>
      <c r="B1352">
        <v>103.32</v>
      </c>
      <c r="C1352" s="1">
        <v>39276</v>
      </c>
      <c r="D1352">
        <v>102.81</v>
      </c>
      <c r="E1352" s="1">
        <v>39276</v>
      </c>
      <c r="F1352">
        <v>94.31</v>
      </c>
      <c r="G1352" s="1">
        <v>39276</v>
      </c>
      <c r="H1352">
        <v>109.4</v>
      </c>
    </row>
    <row r="1353" spans="1:8" x14ac:dyDescent="0.25">
      <c r="A1353" s="1">
        <v>39394</v>
      </c>
      <c r="B1353">
        <v>103.75</v>
      </c>
      <c r="C1353" s="1">
        <v>39279</v>
      </c>
      <c r="D1353">
        <v>102.8</v>
      </c>
      <c r="E1353" s="1">
        <v>39279</v>
      </c>
      <c r="F1353">
        <v>94.39</v>
      </c>
      <c r="G1353" s="1">
        <v>39279</v>
      </c>
      <c r="H1353">
        <v>109.31</v>
      </c>
    </row>
    <row r="1354" spans="1:8" x14ac:dyDescent="0.25">
      <c r="A1354" s="1">
        <v>39395</v>
      </c>
      <c r="B1354">
        <v>103.99</v>
      </c>
      <c r="C1354" s="1">
        <v>39280</v>
      </c>
      <c r="D1354">
        <v>102.69</v>
      </c>
      <c r="E1354" s="1">
        <v>39280</v>
      </c>
      <c r="F1354">
        <v>94.1</v>
      </c>
      <c r="G1354" s="1">
        <v>39280</v>
      </c>
      <c r="H1354">
        <v>109.16</v>
      </c>
    </row>
    <row r="1355" spans="1:8" x14ac:dyDescent="0.25">
      <c r="A1355" s="1">
        <v>39399</v>
      </c>
      <c r="B1355">
        <v>103.79</v>
      </c>
      <c r="C1355" s="1">
        <v>39281</v>
      </c>
      <c r="D1355">
        <v>102.73</v>
      </c>
      <c r="E1355" s="1">
        <v>39281</v>
      </c>
      <c r="F1355">
        <v>94.02</v>
      </c>
      <c r="G1355" s="1">
        <v>39281</v>
      </c>
      <c r="H1355">
        <v>109.58</v>
      </c>
    </row>
    <row r="1356" spans="1:8" x14ac:dyDescent="0.25">
      <c r="A1356" s="1">
        <v>39400</v>
      </c>
      <c r="B1356">
        <v>103.72</v>
      </c>
      <c r="C1356" s="1">
        <v>39282</v>
      </c>
      <c r="D1356">
        <v>102.73</v>
      </c>
      <c r="E1356" s="1">
        <v>39282</v>
      </c>
      <c r="F1356">
        <v>93.94</v>
      </c>
      <c r="G1356" s="1">
        <v>39282</v>
      </c>
      <c r="H1356">
        <v>109.44</v>
      </c>
    </row>
    <row r="1357" spans="1:8" x14ac:dyDescent="0.25">
      <c r="A1357" s="1">
        <v>39401</v>
      </c>
      <c r="B1357">
        <v>104.04</v>
      </c>
      <c r="C1357" s="1">
        <v>39283</v>
      </c>
      <c r="D1357">
        <v>103.01</v>
      </c>
      <c r="E1357" s="1">
        <v>39283</v>
      </c>
      <c r="F1357">
        <v>93.9</v>
      </c>
      <c r="G1357" s="1">
        <v>39283</v>
      </c>
      <c r="H1357">
        <v>109.65</v>
      </c>
    </row>
    <row r="1358" spans="1:8" x14ac:dyDescent="0.25">
      <c r="A1358" s="1">
        <v>39402</v>
      </c>
      <c r="B1358">
        <v>104.11</v>
      </c>
      <c r="C1358" s="1">
        <v>39286</v>
      </c>
      <c r="D1358">
        <v>102.96</v>
      </c>
      <c r="E1358" s="1">
        <v>39286</v>
      </c>
      <c r="F1358">
        <v>93.95</v>
      </c>
      <c r="G1358" s="1">
        <v>39286</v>
      </c>
      <c r="H1358">
        <v>109.67</v>
      </c>
    </row>
    <row r="1359" spans="1:8" x14ac:dyDescent="0.25">
      <c r="A1359" s="1">
        <v>39405</v>
      </c>
      <c r="B1359">
        <v>104.49</v>
      </c>
      <c r="C1359" s="1">
        <v>39287</v>
      </c>
      <c r="D1359">
        <v>103.18</v>
      </c>
      <c r="E1359" s="1">
        <v>39287</v>
      </c>
      <c r="F1359">
        <v>93.82</v>
      </c>
      <c r="G1359" s="1">
        <v>39287</v>
      </c>
      <c r="H1359">
        <v>109.63</v>
      </c>
    </row>
    <row r="1360" spans="1:8" x14ac:dyDescent="0.25">
      <c r="A1360" s="1">
        <v>39406</v>
      </c>
      <c r="B1360">
        <v>104.29</v>
      </c>
      <c r="C1360" s="1">
        <v>39288</v>
      </c>
      <c r="D1360">
        <v>103.18</v>
      </c>
      <c r="E1360" s="1">
        <v>39288</v>
      </c>
      <c r="F1360">
        <v>93.8</v>
      </c>
      <c r="G1360" s="1">
        <v>39288</v>
      </c>
      <c r="H1360">
        <v>110.04</v>
      </c>
    </row>
    <row r="1361" spans="1:8" x14ac:dyDescent="0.25">
      <c r="A1361" s="1">
        <v>39407</v>
      </c>
      <c r="B1361">
        <v>104.77</v>
      </c>
      <c r="C1361" s="1">
        <v>39289</v>
      </c>
      <c r="D1361">
        <v>103.43</v>
      </c>
      <c r="E1361" s="1">
        <v>39289</v>
      </c>
      <c r="F1361">
        <v>93.99</v>
      </c>
      <c r="G1361" s="1">
        <v>39289</v>
      </c>
      <c r="H1361">
        <v>110.2</v>
      </c>
    </row>
    <row r="1362" spans="1:8" x14ac:dyDescent="0.25">
      <c r="A1362" s="1">
        <v>39409</v>
      </c>
      <c r="B1362">
        <v>104.64</v>
      </c>
      <c r="C1362" s="1">
        <v>39290</v>
      </c>
      <c r="D1362">
        <v>103.35</v>
      </c>
      <c r="E1362" s="1">
        <v>39290</v>
      </c>
      <c r="F1362">
        <v>94.04</v>
      </c>
      <c r="G1362" s="1">
        <v>39290</v>
      </c>
      <c r="H1362">
        <v>110.73</v>
      </c>
    </row>
    <row r="1363" spans="1:8" x14ac:dyDescent="0.25">
      <c r="A1363" s="1">
        <v>39412</v>
      </c>
      <c r="B1363">
        <v>104.4</v>
      </c>
      <c r="C1363" s="1">
        <v>39293</v>
      </c>
      <c r="D1363">
        <v>103.55</v>
      </c>
      <c r="E1363" s="1">
        <v>39293</v>
      </c>
      <c r="F1363">
        <v>94.12</v>
      </c>
      <c r="G1363" s="1">
        <v>39293</v>
      </c>
      <c r="H1363">
        <v>110.92</v>
      </c>
    </row>
    <row r="1364" spans="1:8" x14ac:dyDescent="0.25">
      <c r="A1364" s="1">
        <v>39413</v>
      </c>
      <c r="B1364">
        <v>104.44</v>
      </c>
      <c r="C1364" s="1">
        <v>39294</v>
      </c>
      <c r="D1364">
        <v>103.04</v>
      </c>
      <c r="E1364" s="1">
        <v>39294</v>
      </c>
      <c r="F1364">
        <v>94.07</v>
      </c>
      <c r="G1364" s="1">
        <v>39294</v>
      </c>
      <c r="H1364">
        <v>110.11</v>
      </c>
    </row>
    <row r="1365" spans="1:8" x14ac:dyDescent="0.25">
      <c r="A1365" s="1">
        <v>39414</v>
      </c>
      <c r="B1365">
        <v>104.29</v>
      </c>
      <c r="C1365" s="1">
        <v>39295</v>
      </c>
      <c r="D1365">
        <v>103.32</v>
      </c>
      <c r="E1365" s="1">
        <v>39295</v>
      </c>
      <c r="F1365">
        <v>94.14</v>
      </c>
      <c r="G1365" s="1">
        <v>39295</v>
      </c>
      <c r="H1365">
        <v>110.56</v>
      </c>
    </row>
    <row r="1366" spans="1:8" x14ac:dyDescent="0.25">
      <c r="A1366" s="1">
        <v>39415</v>
      </c>
      <c r="B1366">
        <v>104.58</v>
      </c>
      <c r="C1366" s="1">
        <v>39296</v>
      </c>
      <c r="D1366">
        <v>103.18</v>
      </c>
      <c r="E1366" s="1">
        <v>39296</v>
      </c>
      <c r="F1366">
        <v>94.09</v>
      </c>
      <c r="G1366" s="1">
        <v>39296</v>
      </c>
      <c r="H1366">
        <v>110.26</v>
      </c>
    </row>
    <row r="1367" spans="1:8" x14ac:dyDescent="0.25">
      <c r="A1367" s="1">
        <v>39416</v>
      </c>
      <c r="B1367">
        <v>104.64</v>
      </c>
      <c r="C1367" s="1">
        <v>39297</v>
      </c>
      <c r="D1367">
        <v>103.34</v>
      </c>
      <c r="E1367" s="1">
        <v>39297</v>
      </c>
      <c r="F1367">
        <v>94.05</v>
      </c>
      <c r="G1367" s="1">
        <v>39297</v>
      </c>
      <c r="H1367">
        <v>110.67</v>
      </c>
    </row>
    <row r="1368" spans="1:8" x14ac:dyDescent="0.25">
      <c r="A1368" s="1">
        <v>39419</v>
      </c>
      <c r="B1368">
        <v>105.09</v>
      </c>
      <c r="C1368" s="1">
        <v>39300</v>
      </c>
      <c r="D1368">
        <v>103.53</v>
      </c>
      <c r="E1368" s="1">
        <v>39300</v>
      </c>
      <c r="F1368">
        <v>94.2</v>
      </c>
      <c r="G1368" s="1">
        <v>39300</v>
      </c>
      <c r="H1368">
        <v>111.46</v>
      </c>
    </row>
    <row r="1369" spans="1:8" x14ac:dyDescent="0.25">
      <c r="A1369" s="1">
        <v>39420</v>
      </c>
      <c r="B1369">
        <v>105.28</v>
      </c>
      <c r="C1369" s="1">
        <v>39301</v>
      </c>
      <c r="D1369">
        <v>103.24</v>
      </c>
      <c r="E1369" s="1">
        <v>39301</v>
      </c>
      <c r="F1369">
        <v>94.1</v>
      </c>
      <c r="G1369" s="1">
        <v>39301</v>
      </c>
      <c r="H1369">
        <v>110.91</v>
      </c>
    </row>
    <row r="1370" spans="1:8" x14ac:dyDescent="0.25">
      <c r="A1370" s="1">
        <v>39421</v>
      </c>
      <c r="B1370">
        <v>105.12</v>
      </c>
      <c r="C1370" s="1">
        <v>39302</v>
      </c>
      <c r="D1370">
        <v>103.14</v>
      </c>
      <c r="E1370" s="1">
        <v>39302</v>
      </c>
      <c r="F1370">
        <v>93.95</v>
      </c>
      <c r="G1370" s="1">
        <v>39302</v>
      </c>
      <c r="H1370">
        <v>110.69</v>
      </c>
    </row>
    <row r="1371" spans="1:8" x14ac:dyDescent="0.25">
      <c r="A1371" s="1">
        <v>39422</v>
      </c>
      <c r="B1371">
        <v>105.37</v>
      </c>
      <c r="C1371" s="1">
        <v>39303</v>
      </c>
      <c r="D1371">
        <v>103.58</v>
      </c>
      <c r="E1371" s="1">
        <v>39303</v>
      </c>
      <c r="F1371">
        <v>94.13</v>
      </c>
      <c r="G1371" s="1">
        <v>39303</v>
      </c>
      <c r="H1371">
        <v>111.61</v>
      </c>
    </row>
    <row r="1372" spans="1:8" x14ac:dyDescent="0.25">
      <c r="A1372" s="1">
        <v>39423</v>
      </c>
      <c r="B1372">
        <v>105.01</v>
      </c>
      <c r="C1372" s="1">
        <v>39304</v>
      </c>
      <c r="D1372">
        <v>103.98</v>
      </c>
      <c r="E1372" s="1">
        <v>39304</v>
      </c>
      <c r="F1372">
        <v>94.38</v>
      </c>
      <c r="G1372" s="1">
        <v>39304</v>
      </c>
      <c r="H1372">
        <v>111.11</v>
      </c>
    </row>
    <row r="1373" spans="1:8" x14ac:dyDescent="0.25">
      <c r="A1373" s="1">
        <v>39426</v>
      </c>
      <c r="B1373">
        <v>104.91</v>
      </c>
      <c r="C1373" s="1">
        <v>39307</v>
      </c>
      <c r="D1373">
        <v>103.76</v>
      </c>
      <c r="E1373" s="1">
        <v>39307</v>
      </c>
      <c r="F1373">
        <v>94.31</v>
      </c>
      <c r="G1373" s="1">
        <v>39307</v>
      </c>
      <c r="H1373">
        <v>110.65</v>
      </c>
    </row>
    <row r="1374" spans="1:8" x14ac:dyDescent="0.25">
      <c r="A1374" s="1">
        <v>39427</v>
      </c>
      <c r="B1374">
        <v>105.09</v>
      </c>
      <c r="C1374" s="1">
        <v>39308</v>
      </c>
      <c r="D1374">
        <v>104.12</v>
      </c>
      <c r="E1374" s="1">
        <v>39308</v>
      </c>
      <c r="F1374">
        <v>94.47</v>
      </c>
      <c r="G1374" s="1">
        <v>39308</v>
      </c>
      <c r="H1374">
        <v>111.1</v>
      </c>
    </row>
    <row r="1375" spans="1:8" x14ac:dyDescent="0.25">
      <c r="A1375" s="1">
        <v>39428</v>
      </c>
      <c r="B1375">
        <v>104.91</v>
      </c>
      <c r="C1375" s="1">
        <v>39309</v>
      </c>
      <c r="D1375">
        <v>104.14</v>
      </c>
      <c r="E1375" s="1">
        <v>39309</v>
      </c>
      <c r="F1375">
        <v>94.69</v>
      </c>
      <c r="G1375" s="1">
        <v>39309</v>
      </c>
      <c r="H1375">
        <v>111.59</v>
      </c>
    </row>
    <row r="1376" spans="1:8" x14ac:dyDescent="0.25">
      <c r="A1376" s="1">
        <v>39429</v>
      </c>
      <c r="B1376">
        <v>104.84</v>
      </c>
      <c r="C1376" s="1">
        <v>39310</v>
      </c>
      <c r="D1376">
        <v>104.32</v>
      </c>
      <c r="E1376" s="1">
        <v>39310</v>
      </c>
      <c r="F1376">
        <v>94.85</v>
      </c>
      <c r="G1376" s="1">
        <v>39310</v>
      </c>
      <c r="H1376">
        <v>112.21</v>
      </c>
    </row>
    <row r="1377" spans="1:8" x14ac:dyDescent="0.25">
      <c r="A1377" s="1">
        <v>39430</v>
      </c>
      <c r="B1377">
        <v>104.53</v>
      </c>
      <c r="C1377" s="1">
        <v>39311</v>
      </c>
      <c r="D1377">
        <v>105.39</v>
      </c>
      <c r="E1377" s="1">
        <v>39311</v>
      </c>
      <c r="F1377">
        <v>95.1</v>
      </c>
      <c r="G1377" s="1">
        <v>39311</v>
      </c>
      <c r="H1377">
        <v>112.37</v>
      </c>
    </row>
    <row r="1378" spans="1:8" x14ac:dyDescent="0.25">
      <c r="A1378" s="1">
        <v>39433</v>
      </c>
      <c r="B1378">
        <v>104.52</v>
      </c>
      <c r="C1378" s="1">
        <v>39314</v>
      </c>
      <c r="D1378">
        <v>105.07</v>
      </c>
      <c r="E1378" s="1">
        <v>39314</v>
      </c>
      <c r="F1378">
        <v>94.82</v>
      </c>
      <c r="G1378" s="1">
        <v>39314</v>
      </c>
      <c r="H1378">
        <v>112.68</v>
      </c>
    </row>
    <row r="1379" spans="1:8" x14ac:dyDescent="0.25">
      <c r="A1379" s="1">
        <v>39434</v>
      </c>
      <c r="B1379">
        <v>104.5</v>
      </c>
      <c r="C1379" s="1">
        <v>39315</v>
      </c>
      <c r="D1379">
        <v>104.84</v>
      </c>
      <c r="E1379" s="1">
        <v>39315</v>
      </c>
      <c r="F1379">
        <v>95.18</v>
      </c>
      <c r="G1379" s="1">
        <v>39315</v>
      </c>
      <c r="H1379">
        <v>112.25</v>
      </c>
    </row>
    <row r="1380" spans="1:8" x14ac:dyDescent="0.25">
      <c r="A1380" s="1">
        <v>39435</v>
      </c>
      <c r="B1380">
        <v>104.58</v>
      </c>
      <c r="C1380" s="1">
        <v>39316</v>
      </c>
      <c r="D1380">
        <v>104.72</v>
      </c>
      <c r="E1380" s="1">
        <v>39316</v>
      </c>
      <c r="F1380">
        <v>94.9</v>
      </c>
      <c r="G1380" s="1">
        <v>39316</v>
      </c>
      <c r="H1380">
        <v>111.67</v>
      </c>
    </row>
    <row r="1381" spans="1:8" x14ac:dyDescent="0.25">
      <c r="A1381" s="1">
        <v>39436</v>
      </c>
      <c r="B1381">
        <v>104.87</v>
      </c>
      <c r="C1381" s="1">
        <v>39317</v>
      </c>
      <c r="D1381">
        <v>105.31</v>
      </c>
      <c r="E1381" s="1">
        <v>39317</v>
      </c>
      <c r="F1381">
        <v>94.68</v>
      </c>
      <c r="G1381" s="1">
        <v>39317</v>
      </c>
      <c r="H1381">
        <v>111.68</v>
      </c>
    </row>
    <row r="1382" spans="1:8" x14ac:dyDescent="0.25">
      <c r="A1382" s="1">
        <v>39437</v>
      </c>
      <c r="B1382">
        <v>104.81</v>
      </c>
      <c r="C1382" s="1">
        <v>39318</v>
      </c>
      <c r="D1382">
        <v>104.68</v>
      </c>
      <c r="E1382" s="1">
        <v>39318</v>
      </c>
      <c r="F1382">
        <v>94.68</v>
      </c>
      <c r="G1382" s="1">
        <v>39318</v>
      </c>
      <c r="H1382">
        <v>111.08</v>
      </c>
    </row>
    <row r="1383" spans="1:8" x14ac:dyDescent="0.25">
      <c r="A1383" s="1">
        <v>39440</v>
      </c>
      <c r="B1383">
        <v>104.75</v>
      </c>
      <c r="C1383" s="1">
        <v>39322</v>
      </c>
      <c r="D1383">
        <v>104.71</v>
      </c>
      <c r="E1383" s="1">
        <v>39322</v>
      </c>
      <c r="F1383">
        <v>94.71</v>
      </c>
      <c r="G1383" s="1">
        <v>39322</v>
      </c>
      <c r="H1383">
        <v>111.36</v>
      </c>
    </row>
    <row r="1384" spans="1:8" x14ac:dyDescent="0.25">
      <c r="A1384" s="1">
        <v>39443</v>
      </c>
      <c r="B1384">
        <v>104.79</v>
      </c>
      <c r="C1384" s="1">
        <v>39323</v>
      </c>
      <c r="D1384">
        <v>105.13</v>
      </c>
      <c r="E1384" s="1">
        <v>39323</v>
      </c>
      <c r="F1384">
        <v>94.77</v>
      </c>
      <c r="G1384" s="1">
        <v>39323</v>
      </c>
      <c r="H1384">
        <v>111.81</v>
      </c>
    </row>
    <row r="1385" spans="1:8" x14ac:dyDescent="0.25">
      <c r="A1385" s="1">
        <v>39444</v>
      </c>
      <c r="B1385">
        <v>104.94</v>
      </c>
      <c r="C1385" s="1">
        <v>39324</v>
      </c>
      <c r="D1385">
        <v>104.72</v>
      </c>
      <c r="E1385" s="1">
        <v>39324</v>
      </c>
      <c r="F1385">
        <v>94.85</v>
      </c>
      <c r="G1385" s="1">
        <v>39324</v>
      </c>
      <c r="H1385">
        <v>111.6</v>
      </c>
    </row>
    <row r="1386" spans="1:8" x14ac:dyDescent="0.25">
      <c r="A1386" s="1">
        <v>39447</v>
      </c>
      <c r="B1386">
        <v>104.95</v>
      </c>
      <c r="C1386" s="1">
        <v>39325</v>
      </c>
      <c r="D1386">
        <v>104.58</v>
      </c>
      <c r="E1386" s="1">
        <v>39325</v>
      </c>
      <c r="F1386">
        <v>94.93</v>
      </c>
      <c r="G1386" s="1">
        <v>39325</v>
      </c>
      <c r="H1386">
        <v>112.08</v>
      </c>
    </row>
    <row r="1387" spans="1:8" x14ac:dyDescent="0.25">
      <c r="A1387" s="1">
        <v>39449</v>
      </c>
      <c r="B1387">
        <v>105.56</v>
      </c>
      <c r="C1387" s="1">
        <v>39329</v>
      </c>
      <c r="D1387">
        <v>104.5</v>
      </c>
      <c r="E1387" s="1">
        <v>39329</v>
      </c>
      <c r="F1387">
        <v>95.15</v>
      </c>
      <c r="G1387" s="1">
        <v>39329</v>
      </c>
      <c r="H1387">
        <v>112.28</v>
      </c>
    </row>
    <row r="1388" spans="1:8" x14ac:dyDescent="0.25">
      <c r="A1388" s="1">
        <v>39450</v>
      </c>
      <c r="B1388">
        <v>105.63</v>
      </c>
      <c r="C1388" s="1">
        <v>39330</v>
      </c>
      <c r="D1388">
        <v>104.85</v>
      </c>
      <c r="E1388" s="1">
        <v>39330</v>
      </c>
      <c r="F1388">
        <v>95.49</v>
      </c>
      <c r="G1388" s="1">
        <v>39330</v>
      </c>
      <c r="H1388">
        <v>112.4</v>
      </c>
    </row>
    <row r="1389" spans="1:8" x14ac:dyDescent="0.25">
      <c r="A1389" s="1">
        <v>39451</v>
      </c>
      <c r="B1389">
        <v>106.11</v>
      </c>
      <c r="C1389" s="1">
        <v>39331</v>
      </c>
      <c r="D1389">
        <v>104.85</v>
      </c>
      <c r="E1389" s="1">
        <v>39331</v>
      </c>
      <c r="F1389">
        <v>95.55</v>
      </c>
      <c r="G1389" s="1">
        <v>39331</v>
      </c>
      <c r="H1389">
        <v>112.35</v>
      </c>
    </row>
    <row r="1390" spans="1:8" x14ac:dyDescent="0.25">
      <c r="A1390" s="1">
        <v>39454</v>
      </c>
      <c r="B1390">
        <v>106.16</v>
      </c>
      <c r="C1390" s="1">
        <v>39332</v>
      </c>
      <c r="D1390">
        <v>105.27</v>
      </c>
      <c r="E1390" s="1">
        <v>39332</v>
      </c>
      <c r="F1390">
        <v>95.86</v>
      </c>
      <c r="G1390" s="1">
        <v>39332</v>
      </c>
      <c r="H1390">
        <v>112.99</v>
      </c>
    </row>
    <row r="1391" spans="1:8" x14ac:dyDescent="0.25">
      <c r="A1391" s="1">
        <v>39455</v>
      </c>
      <c r="B1391">
        <v>106.16</v>
      </c>
      <c r="C1391" s="1">
        <v>39335</v>
      </c>
      <c r="D1391">
        <v>105.03</v>
      </c>
      <c r="E1391" s="1">
        <v>39335</v>
      </c>
      <c r="F1391">
        <v>95.91</v>
      </c>
      <c r="G1391" s="1">
        <v>39335</v>
      </c>
      <c r="H1391">
        <v>113.24</v>
      </c>
    </row>
    <row r="1392" spans="1:8" x14ac:dyDescent="0.25">
      <c r="A1392" s="1">
        <v>39456</v>
      </c>
      <c r="B1392">
        <v>106.47</v>
      </c>
      <c r="C1392" s="1">
        <v>39336</v>
      </c>
      <c r="D1392">
        <v>105.08</v>
      </c>
      <c r="E1392" s="1">
        <v>39336</v>
      </c>
      <c r="F1392">
        <v>96.16</v>
      </c>
      <c r="G1392" s="1">
        <v>39336</v>
      </c>
      <c r="H1392">
        <v>112.97</v>
      </c>
    </row>
    <row r="1393" spans="1:8" x14ac:dyDescent="0.25">
      <c r="A1393" s="1">
        <v>39457</v>
      </c>
      <c r="B1393">
        <v>106.39</v>
      </c>
      <c r="C1393" s="1">
        <v>39337</v>
      </c>
      <c r="D1393">
        <v>105.09</v>
      </c>
      <c r="E1393" s="1">
        <v>39337</v>
      </c>
      <c r="F1393">
        <v>96.45</v>
      </c>
      <c r="G1393" s="1">
        <v>39337</v>
      </c>
      <c r="H1393">
        <v>112.24</v>
      </c>
    </row>
    <row r="1394" spans="1:8" x14ac:dyDescent="0.25">
      <c r="A1394" s="1">
        <v>39458</v>
      </c>
      <c r="B1394">
        <v>106.91</v>
      </c>
      <c r="C1394" s="1">
        <v>39338</v>
      </c>
      <c r="D1394">
        <v>104.67</v>
      </c>
      <c r="E1394" s="1">
        <v>39338</v>
      </c>
      <c r="F1394">
        <v>96.27</v>
      </c>
      <c r="G1394" s="1">
        <v>39338</v>
      </c>
      <c r="H1394">
        <v>112.21</v>
      </c>
    </row>
    <row r="1395" spans="1:8" x14ac:dyDescent="0.25">
      <c r="A1395" s="1">
        <v>39461</v>
      </c>
      <c r="B1395">
        <v>107.28</v>
      </c>
      <c r="C1395" s="1">
        <v>39339</v>
      </c>
      <c r="D1395">
        <v>104.82</v>
      </c>
      <c r="E1395" s="1">
        <v>39339</v>
      </c>
      <c r="F1395">
        <v>96.44</v>
      </c>
      <c r="G1395" s="1">
        <v>39339</v>
      </c>
      <c r="H1395">
        <v>112.14</v>
      </c>
    </row>
    <row r="1396" spans="1:8" x14ac:dyDescent="0.25">
      <c r="A1396" s="1">
        <v>39462</v>
      </c>
      <c r="B1396">
        <v>107.14</v>
      </c>
      <c r="C1396" s="1">
        <v>39342</v>
      </c>
      <c r="D1396">
        <v>104.81</v>
      </c>
      <c r="E1396" s="1">
        <v>39342</v>
      </c>
      <c r="F1396">
        <v>96.61</v>
      </c>
      <c r="G1396" s="1">
        <v>39342</v>
      </c>
      <c r="H1396">
        <v>111.94</v>
      </c>
    </row>
    <row r="1397" spans="1:8" x14ac:dyDescent="0.25">
      <c r="A1397" s="1">
        <v>39463</v>
      </c>
      <c r="B1397">
        <v>107.38</v>
      </c>
      <c r="C1397" s="1">
        <v>39343</v>
      </c>
      <c r="D1397">
        <v>104.48</v>
      </c>
      <c r="E1397" s="1">
        <v>39343</v>
      </c>
      <c r="F1397">
        <v>96.47</v>
      </c>
      <c r="G1397" s="1">
        <v>39343</v>
      </c>
      <c r="H1397">
        <v>111.58</v>
      </c>
    </row>
    <row r="1398" spans="1:8" x14ac:dyDescent="0.25">
      <c r="A1398" s="1">
        <v>39464</v>
      </c>
      <c r="B1398">
        <v>107.34</v>
      </c>
      <c r="C1398" s="1">
        <v>39344</v>
      </c>
      <c r="D1398">
        <v>104.88</v>
      </c>
      <c r="E1398" s="1">
        <v>39344</v>
      </c>
      <c r="F1398">
        <v>96.8</v>
      </c>
      <c r="G1398" s="1">
        <v>39344</v>
      </c>
      <c r="H1398">
        <v>112.47</v>
      </c>
    </row>
    <row r="1399" spans="1:8" x14ac:dyDescent="0.25">
      <c r="A1399" s="1">
        <v>39465</v>
      </c>
      <c r="B1399">
        <v>107.69</v>
      </c>
      <c r="C1399" s="1">
        <v>39345</v>
      </c>
      <c r="D1399">
        <v>105.12</v>
      </c>
      <c r="E1399" s="1">
        <v>39345</v>
      </c>
      <c r="F1399">
        <v>96.75</v>
      </c>
      <c r="G1399" s="1">
        <v>39345</v>
      </c>
      <c r="H1399">
        <v>112.69</v>
      </c>
    </row>
    <row r="1400" spans="1:8" x14ac:dyDescent="0.25">
      <c r="A1400" s="1">
        <v>39469</v>
      </c>
      <c r="B1400">
        <v>107.58</v>
      </c>
      <c r="C1400" s="1">
        <v>39346</v>
      </c>
      <c r="D1400">
        <v>105.16</v>
      </c>
      <c r="E1400" s="1">
        <v>39346</v>
      </c>
      <c r="F1400">
        <v>96.62</v>
      </c>
      <c r="G1400" s="1">
        <v>39346</v>
      </c>
      <c r="H1400">
        <v>112.26</v>
      </c>
    </row>
    <row r="1401" spans="1:8" x14ac:dyDescent="0.25">
      <c r="A1401" s="1">
        <v>39470</v>
      </c>
      <c r="B1401">
        <v>108.35</v>
      </c>
      <c r="C1401" s="1">
        <v>39349</v>
      </c>
      <c r="D1401">
        <v>105.34</v>
      </c>
      <c r="E1401" s="1">
        <v>39349</v>
      </c>
      <c r="F1401">
        <v>96.75</v>
      </c>
      <c r="G1401" s="1">
        <v>39349</v>
      </c>
      <c r="H1401">
        <v>111.95</v>
      </c>
    </row>
    <row r="1402" spans="1:8" x14ac:dyDescent="0.25">
      <c r="A1402" s="1">
        <v>39471</v>
      </c>
      <c r="B1402">
        <v>107.36</v>
      </c>
      <c r="C1402" s="1">
        <v>39350</v>
      </c>
      <c r="D1402">
        <v>105.54</v>
      </c>
      <c r="E1402" s="1">
        <v>39350</v>
      </c>
      <c r="F1402">
        <v>97.12</v>
      </c>
      <c r="G1402" s="1">
        <v>39350</v>
      </c>
      <c r="H1402">
        <v>112.54</v>
      </c>
    </row>
    <row r="1403" spans="1:8" x14ac:dyDescent="0.25">
      <c r="A1403" s="1">
        <v>39472</v>
      </c>
      <c r="B1403">
        <v>106.95</v>
      </c>
      <c r="C1403" s="1">
        <v>39351</v>
      </c>
      <c r="D1403">
        <v>105.3</v>
      </c>
      <c r="E1403" s="1">
        <v>39351</v>
      </c>
      <c r="F1403">
        <v>97.27</v>
      </c>
      <c r="G1403" s="1">
        <v>39351</v>
      </c>
      <c r="H1403">
        <v>112.15</v>
      </c>
    </row>
    <row r="1404" spans="1:8" x14ac:dyDescent="0.25">
      <c r="A1404" s="1">
        <v>39475</v>
      </c>
      <c r="B1404">
        <v>106.95</v>
      </c>
      <c r="C1404" s="1">
        <v>39352</v>
      </c>
      <c r="D1404">
        <v>105.42</v>
      </c>
      <c r="E1404" s="1">
        <v>39352</v>
      </c>
      <c r="F1404">
        <v>97.33</v>
      </c>
      <c r="G1404" s="1">
        <v>39352</v>
      </c>
      <c r="H1404">
        <v>112.2</v>
      </c>
    </row>
    <row r="1405" spans="1:8" x14ac:dyDescent="0.25">
      <c r="A1405" s="1">
        <v>39476</v>
      </c>
      <c r="B1405">
        <v>106.88</v>
      </c>
      <c r="C1405" s="1">
        <v>39353</v>
      </c>
      <c r="D1405">
        <v>105.39</v>
      </c>
      <c r="E1405" s="1">
        <v>39353</v>
      </c>
      <c r="F1405">
        <v>97.45</v>
      </c>
      <c r="G1405" s="1">
        <v>39353</v>
      </c>
      <c r="H1405">
        <v>112.5</v>
      </c>
    </row>
    <row r="1406" spans="1:8" x14ac:dyDescent="0.25">
      <c r="A1406" s="1">
        <v>39477</v>
      </c>
      <c r="B1406">
        <v>106.98</v>
      </c>
      <c r="C1406" s="1">
        <v>39356</v>
      </c>
      <c r="D1406">
        <v>105.55</v>
      </c>
      <c r="E1406" s="1">
        <v>39356</v>
      </c>
      <c r="F1406">
        <v>97.56</v>
      </c>
      <c r="G1406" s="1">
        <v>39356</v>
      </c>
      <c r="H1406">
        <v>112.16</v>
      </c>
    </row>
    <row r="1407" spans="1:8" x14ac:dyDescent="0.25">
      <c r="A1407" s="1">
        <v>39478</v>
      </c>
      <c r="B1407">
        <v>107.5</v>
      </c>
      <c r="C1407" s="1">
        <v>39357</v>
      </c>
      <c r="D1407">
        <v>105.44</v>
      </c>
      <c r="E1407" s="1">
        <v>39357</v>
      </c>
      <c r="F1407">
        <v>97.6</v>
      </c>
      <c r="G1407" s="1">
        <v>39357</v>
      </c>
      <c r="H1407">
        <v>111.95</v>
      </c>
    </row>
    <row r="1408" spans="1:8" x14ac:dyDescent="0.25">
      <c r="A1408" s="1">
        <v>39479</v>
      </c>
      <c r="B1408">
        <v>107.77</v>
      </c>
      <c r="C1408" s="1">
        <v>39358</v>
      </c>
      <c r="D1408">
        <v>105.41</v>
      </c>
      <c r="E1408" s="1">
        <v>39358</v>
      </c>
      <c r="F1408">
        <v>97.49</v>
      </c>
      <c r="G1408" s="1">
        <v>39358</v>
      </c>
      <c r="H1408">
        <v>111.63</v>
      </c>
    </row>
    <row r="1409" spans="1:8" x14ac:dyDescent="0.25">
      <c r="A1409" s="1">
        <v>39482</v>
      </c>
      <c r="B1409">
        <v>107.66</v>
      </c>
      <c r="C1409" s="1">
        <v>39359</v>
      </c>
      <c r="D1409">
        <v>105.56</v>
      </c>
      <c r="E1409" s="1">
        <v>39359</v>
      </c>
      <c r="F1409">
        <v>96.94</v>
      </c>
      <c r="G1409" s="1">
        <v>39359</v>
      </c>
      <c r="H1409">
        <v>111.61</v>
      </c>
    </row>
    <row r="1410" spans="1:8" x14ac:dyDescent="0.25">
      <c r="A1410" s="1">
        <v>39483</v>
      </c>
      <c r="B1410">
        <v>107.96</v>
      </c>
      <c r="C1410" s="1">
        <v>39360</v>
      </c>
      <c r="D1410">
        <v>105.23</v>
      </c>
      <c r="E1410" s="1">
        <v>39360</v>
      </c>
      <c r="F1410">
        <v>96.8</v>
      </c>
      <c r="G1410" s="1">
        <v>39360</v>
      </c>
      <c r="H1410">
        <v>111.46</v>
      </c>
    </row>
    <row r="1411" spans="1:8" x14ac:dyDescent="0.25">
      <c r="A1411" s="1">
        <v>39484</v>
      </c>
      <c r="B1411">
        <v>108.27</v>
      </c>
      <c r="C1411" s="1">
        <v>39364</v>
      </c>
      <c r="D1411">
        <v>105.21</v>
      </c>
      <c r="E1411" s="1">
        <v>39364</v>
      </c>
      <c r="F1411">
        <v>96.25</v>
      </c>
      <c r="G1411" s="1">
        <v>39364</v>
      </c>
      <c r="H1411">
        <v>111.05</v>
      </c>
    </row>
    <row r="1412" spans="1:8" x14ac:dyDescent="0.25">
      <c r="A1412" s="1">
        <v>39485</v>
      </c>
      <c r="B1412">
        <v>108.91</v>
      </c>
      <c r="C1412" s="1">
        <v>39365</v>
      </c>
      <c r="D1412">
        <v>104.98</v>
      </c>
      <c r="E1412" s="1">
        <v>39365</v>
      </c>
      <c r="F1412">
        <v>95.81</v>
      </c>
      <c r="G1412" s="1">
        <v>39365</v>
      </c>
      <c r="H1412">
        <v>110.99</v>
      </c>
    </row>
    <row r="1413" spans="1:8" x14ac:dyDescent="0.25">
      <c r="A1413" s="1">
        <v>39486</v>
      </c>
      <c r="B1413">
        <v>108.52</v>
      </c>
      <c r="C1413" s="1">
        <v>39366</v>
      </c>
      <c r="D1413">
        <v>104.83</v>
      </c>
      <c r="E1413" s="1">
        <v>39366</v>
      </c>
      <c r="F1413">
        <v>96.15</v>
      </c>
      <c r="G1413" s="1">
        <v>39366</v>
      </c>
      <c r="H1413">
        <v>111.01</v>
      </c>
    </row>
    <row r="1414" spans="1:8" x14ac:dyDescent="0.25">
      <c r="A1414" s="1">
        <v>39489</v>
      </c>
      <c r="B1414">
        <v>108.48</v>
      </c>
      <c r="C1414" s="1">
        <v>39367</v>
      </c>
      <c r="D1414">
        <v>104.53</v>
      </c>
      <c r="E1414" s="1">
        <v>39367</v>
      </c>
      <c r="F1414">
        <v>96.06</v>
      </c>
      <c r="G1414" s="1">
        <v>39367</v>
      </c>
      <c r="H1414">
        <v>111.18</v>
      </c>
    </row>
    <row r="1415" spans="1:8" x14ac:dyDescent="0.25">
      <c r="A1415" s="1">
        <v>39490</v>
      </c>
      <c r="B1415">
        <v>108.33</v>
      </c>
      <c r="C1415" s="1">
        <v>39370</v>
      </c>
      <c r="D1415">
        <v>104.63</v>
      </c>
      <c r="E1415" s="1">
        <v>39370</v>
      </c>
      <c r="F1415">
        <v>95.81</v>
      </c>
      <c r="G1415" s="1">
        <v>39370</v>
      </c>
      <c r="H1415">
        <v>111.08</v>
      </c>
    </row>
    <row r="1416" spans="1:8" x14ac:dyDescent="0.25">
      <c r="A1416" s="1">
        <v>39491</v>
      </c>
      <c r="B1416">
        <v>108.64</v>
      </c>
      <c r="C1416" s="1">
        <v>39371</v>
      </c>
      <c r="D1416">
        <v>104.83</v>
      </c>
      <c r="E1416" s="1">
        <v>39371</v>
      </c>
      <c r="F1416">
        <v>96.09</v>
      </c>
      <c r="G1416" s="1">
        <v>39371</v>
      </c>
      <c r="H1416">
        <v>111.91</v>
      </c>
    </row>
    <row r="1417" spans="1:8" x14ac:dyDescent="0.25">
      <c r="A1417" s="1">
        <v>39492</v>
      </c>
      <c r="B1417">
        <v>108.5</v>
      </c>
      <c r="C1417" s="1">
        <v>39372</v>
      </c>
      <c r="D1417">
        <v>104.85</v>
      </c>
      <c r="E1417" s="1">
        <v>39372</v>
      </c>
      <c r="F1417">
        <v>96.02</v>
      </c>
      <c r="G1417" s="1">
        <v>39372</v>
      </c>
      <c r="H1417">
        <v>111.61</v>
      </c>
    </row>
    <row r="1418" spans="1:8" x14ac:dyDescent="0.25">
      <c r="A1418" s="1">
        <v>39493</v>
      </c>
      <c r="B1418">
        <v>108.55</v>
      </c>
      <c r="C1418" s="1">
        <v>39373</v>
      </c>
      <c r="D1418">
        <v>105.25</v>
      </c>
      <c r="E1418" s="1">
        <v>39373</v>
      </c>
      <c r="F1418">
        <v>96.3</v>
      </c>
      <c r="G1418" s="1">
        <v>39373</v>
      </c>
      <c r="H1418">
        <v>112.2</v>
      </c>
    </row>
    <row r="1419" spans="1:8" x14ac:dyDescent="0.25">
      <c r="A1419" s="1">
        <v>39497</v>
      </c>
      <c r="B1419">
        <v>108.28</v>
      </c>
      <c r="C1419" s="1">
        <v>39374</v>
      </c>
      <c r="D1419">
        <v>105.18</v>
      </c>
      <c r="E1419" s="1">
        <v>39374</v>
      </c>
      <c r="F1419">
        <v>96.13</v>
      </c>
      <c r="G1419" s="1">
        <v>39374</v>
      </c>
      <c r="H1419">
        <v>112.64</v>
      </c>
    </row>
    <row r="1420" spans="1:8" x14ac:dyDescent="0.25">
      <c r="A1420" s="1">
        <v>39498</v>
      </c>
      <c r="B1420">
        <v>107.87</v>
      </c>
      <c r="C1420" s="1">
        <v>39377</v>
      </c>
      <c r="D1420">
        <v>104.87</v>
      </c>
      <c r="E1420" s="1">
        <v>39377</v>
      </c>
      <c r="F1420">
        <v>96.38</v>
      </c>
      <c r="G1420" s="1">
        <v>39377</v>
      </c>
      <c r="H1420">
        <v>112.21</v>
      </c>
    </row>
    <row r="1421" spans="1:8" x14ac:dyDescent="0.25">
      <c r="A1421" s="1">
        <v>39499</v>
      </c>
      <c r="B1421">
        <v>107.28</v>
      </c>
      <c r="C1421" s="1">
        <v>39378</v>
      </c>
      <c r="D1421">
        <v>105.08</v>
      </c>
      <c r="E1421" s="1">
        <v>39378</v>
      </c>
      <c r="F1421">
        <v>96.22</v>
      </c>
      <c r="G1421" s="1">
        <v>39378</v>
      </c>
      <c r="H1421">
        <v>112.35</v>
      </c>
    </row>
    <row r="1422" spans="1:8" x14ac:dyDescent="0.25">
      <c r="A1422" s="1">
        <v>39500</v>
      </c>
      <c r="B1422">
        <v>107.94</v>
      </c>
      <c r="C1422" s="1">
        <v>39379</v>
      </c>
      <c r="D1422">
        <v>105.05</v>
      </c>
      <c r="E1422" s="1">
        <v>39379</v>
      </c>
      <c r="F1422">
        <v>96.31</v>
      </c>
      <c r="G1422" s="1">
        <v>39379</v>
      </c>
      <c r="H1422">
        <v>112.53</v>
      </c>
    </row>
    <row r="1423" spans="1:8" x14ac:dyDescent="0.25">
      <c r="A1423" s="1">
        <v>39503</v>
      </c>
      <c r="B1423">
        <v>107.65</v>
      </c>
      <c r="C1423" s="1">
        <v>39380</v>
      </c>
      <c r="D1423">
        <v>105.01</v>
      </c>
      <c r="E1423" s="1">
        <v>39380</v>
      </c>
      <c r="F1423">
        <v>96.29</v>
      </c>
      <c r="G1423" s="1">
        <v>39380</v>
      </c>
      <c r="H1423">
        <v>112.23</v>
      </c>
    </row>
    <row r="1424" spans="1:8" x14ac:dyDescent="0.25">
      <c r="A1424" s="1">
        <v>39504</v>
      </c>
      <c r="B1424">
        <v>107.75</v>
      </c>
      <c r="C1424" s="1">
        <v>39381</v>
      </c>
      <c r="D1424">
        <v>104.97</v>
      </c>
      <c r="E1424" s="1">
        <v>39381</v>
      </c>
      <c r="F1424">
        <v>96.41</v>
      </c>
      <c r="G1424" s="1">
        <v>39381</v>
      </c>
      <c r="H1424">
        <v>112.09</v>
      </c>
    </row>
    <row r="1425" spans="1:8" x14ac:dyDescent="0.25">
      <c r="A1425" s="1">
        <v>39505</v>
      </c>
      <c r="B1425">
        <v>108.19</v>
      </c>
      <c r="C1425" s="1">
        <v>39384</v>
      </c>
      <c r="D1425">
        <v>104.92</v>
      </c>
      <c r="E1425" s="1">
        <v>39384</v>
      </c>
      <c r="F1425">
        <v>96.26</v>
      </c>
      <c r="G1425" s="1">
        <v>39384</v>
      </c>
      <c r="H1425">
        <v>112</v>
      </c>
    </row>
    <row r="1426" spans="1:8" x14ac:dyDescent="0.25">
      <c r="A1426" s="1">
        <v>39506</v>
      </c>
      <c r="B1426">
        <v>108.47</v>
      </c>
      <c r="C1426" s="1">
        <v>39385</v>
      </c>
      <c r="D1426">
        <v>105.15</v>
      </c>
      <c r="E1426" s="1">
        <v>39385</v>
      </c>
      <c r="F1426">
        <v>96.17</v>
      </c>
      <c r="G1426" s="1">
        <v>39385</v>
      </c>
      <c r="H1426">
        <v>111.98</v>
      </c>
    </row>
    <row r="1427" spans="1:8" x14ac:dyDescent="0.25">
      <c r="A1427" s="1">
        <v>39507</v>
      </c>
      <c r="B1427">
        <v>108.88</v>
      </c>
      <c r="C1427" s="1">
        <v>39386</v>
      </c>
      <c r="D1427">
        <v>104.64</v>
      </c>
      <c r="E1427" s="1">
        <v>39386</v>
      </c>
      <c r="F1427">
        <v>96.13</v>
      </c>
      <c r="G1427" s="1">
        <v>39386</v>
      </c>
      <c r="H1427">
        <v>111.74</v>
      </c>
    </row>
    <row r="1428" spans="1:8" x14ac:dyDescent="0.25">
      <c r="A1428" s="1">
        <v>39510</v>
      </c>
      <c r="B1428">
        <v>108.74</v>
      </c>
      <c r="C1428" s="1">
        <v>39387</v>
      </c>
      <c r="D1428">
        <v>105.14</v>
      </c>
      <c r="E1428" s="1">
        <v>39387</v>
      </c>
      <c r="F1428">
        <v>96.13</v>
      </c>
      <c r="G1428" s="1">
        <v>39387</v>
      </c>
      <c r="H1428">
        <v>111.73</v>
      </c>
    </row>
    <row r="1429" spans="1:8" x14ac:dyDescent="0.25">
      <c r="A1429" s="1">
        <v>39511</v>
      </c>
      <c r="B1429">
        <v>108.91</v>
      </c>
      <c r="C1429" s="1">
        <v>39388</v>
      </c>
      <c r="D1429">
        <v>105.14</v>
      </c>
      <c r="E1429" s="1">
        <v>39388</v>
      </c>
      <c r="F1429">
        <v>96</v>
      </c>
      <c r="G1429" s="1">
        <v>39388</v>
      </c>
      <c r="H1429">
        <v>112.23</v>
      </c>
    </row>
    <row r="1430" spans="1:8" x14ac:dyDescent="0.25">
      <c r="A1430" s="1">
        <v>39512</v>
      </c>
      <c r="B1430">
        <v>108.53</v>
      </c>
      <c r="C1430" s="1">
        <v>39391</v>
      </c>
      <c r="D1430">
        <v>105.24</v>
      </c>
      <c r="E1430" s="1">
        <v>39391</v>
      </c>
      <c r="F1430">
        <v>96.43</v>
      </c>
      <c r="G1430" s="1">
        <v>39391</v>
      </c>
      <c r="H1430">
        <v>112.39</v>
      </c>
    </row>
    <row r="1431" spans="1:8" x14ac:dyDescent="0.25">
      <c r="A1431" s="1">
        <v>39513</v>
      </c>
      <c r="B1431">
        <v>108.72</v>
      </c>
      <c r="C1431" s="1">
        <v>39392</v>
      </c>
      <c r="D1431">
        <v>105.17</v>
      </c>
      <c r="E1431" s="1">
        <v>39392</v>
      </c>
      <c r="F1431">
        <v>96.58</v>
      </c>
      <c r="G1431" s="1">
        <v>39392</v>
      </c>
      <c r="H1431">
        <v>112.32</v>
      </c>
    </row>
    <row r="1432" spans="1:8" x14ac:dyDescent="0.25">
      <c r="A1432" s="1">
        <v>39514</v>
      </c>
      <c r="B1432">
        <v>108.87</v>
      </c>
      <c r="C1432" s="1">
        <v>39393</v>
      </c>
      <c r="D1432">
        <v>105.32</v>
      </c>
      <c r="E1432" s="1">
        <v>39393</v>
      </c>
      <c r="F1432">
        <v>96.5</v>
      </c>
      <c r="G1432" s="1">
        <v>39393</v>
      </c>
      <c r="H1432">
        <v>112.68</v>
      </c>
    </row>
    <row r="1433" spans="1:8" x14ac:dyDescent="0.25">
      <c r="A1433" s="1">
        <v>39517</v>
      </c>
      <c r="B1433">
        <v>109.14</v>
      </c>
      <c r="C1433" s="1">
        <v>39394</v>
      </c>
      <c r="D1433">
        <v>105.65</v>
      </c>
      <c r="E1433" s="1">
        <v>39394</v>
      </c>
      <c r="F1433">
        <v>97</v>
      </c>
      <c r="G1433" s="1">
        <v>39394</v>
      </c>
      <c r="H1433">
        <v>113.15</v>
      </c>
    </row>
    <row r="1434" spans="1:8" x14ac:dyDescent="0.25">
      <c r="A1434" s="1">
        <v>39518</v>
      </c>
      <c r="B1434">
        <v>108.49</v>
      </c>
      <c r="C1434" s="1">
        <v>39395</v>
      </c>
      <c r="D1434">
        <v>105.89</v>
      </c>
      <c r="E1434" s="1">
        <v>39395</v>
      </c>
      <c r="F1434">
        <v>97.13</v>
      </c>
      <c r="G1434" s="1">
        <v>39395</v>
      </c>
      <c r="H1434">
        <v>113.53</v>
      </c>
    </row>
    <row r="1435" spans="1:8" x14ac:dyDescent="0.25">
      <c r="A1435" s="1">
        <v>39519</v>
      </c>
      <c r="B1435">
        <v>108.14</v>
      </c>
      <c r="C1435" s="1">
        <v>39399</v>
      </c>
      <c r="D1435">
        <v>105.63</v>
      </c>
      <c r="E1435" s="1">
        <v>39399</v>
      </c>
      <c r="F1435">
        <v>96.97</v>
      </c>
      <c r="G1435" s="1">
        <v>39399</v>
      </c>
      <c r="H1435">
        <v>113.35</v>
      </c>
    </row>
    <row r="1436" spans="1:8" x14ac:dyDescent="0.25">
      <c r="A1436" s="1">
        <v>39520</v>
      </c>
      <c r="B1436">
        <v>108.48</v>
      </c>
      <c r="C1436" s="1">
        <v>39400</v>
      </c>
      <c r="D1436">
        <v>105.43</v>
      </c>
      <c r="E1436" s="1">
        <v>39400</v>
      </c>
      <c r="F1436">
        <v>97.37</v>
      </c>
      <c r="G1436" s="1">
        <v>39400</v>
      </c>
      <c r="H1436">
        <v>112.72</v>
      </c>
    </row>
    <row r="1437" spans="1:8" x14ac:dyDescent="0.25">
      <c r="A1437" s="1">
        <v>39521</v>
      </c>
      <c r="B1437">
        <v>108.54</v>
      </c>
      <c r="C1437" s="1">
        <v>39401</v>
      </c>
      <c r="D1437">
        <v>105.97</v>
      </c>
      <c r="E1437" s="1">
        <v>39401</v>
      </c>
      <c r="F1437">
        <v>97.24</v>
      </c>
      <c r="G1437" s="1">
        <v>39401</v>
      </c>
      <c r="H1437">
        <v>113.47</v>
      </c>
    </row>
    <row r="1438" spans="1:8" x14ac:dyDescent="0.25">
      <c r="A1438" s="1">
        <v>39524</v>
      </c>
      <c r="B1438">
        <v>109.14</v>
      </c>
      <c r="C1438" s="1">
        <v>39402</v>
      </c>
      <c r="D1438">
        <v>106.26</v>
      </c>
      <c r="E1438" s="1">
        <v>39402</v>
      </c>
      <c r="F1438">
        <v>97.43</v>
      </c>
      <c r="G1438" s="1">
        <v>39402</v>
      </c>
      <c r="H1438">
        <v>113.09</v>
      </c>
    </row>
    <row r="1439" spans="1:8" x14ac:dyDescent="0.25">
      <c r="A1439" s="1">
        <v>39525</v>
      </c>
      <c r="B1439">
        <v>108.76</v>
      </c>
      <c r="C1439" s="1">
        <v>39405</v>
      </c>
      <c r="D1439">
        <v>106.91</v>
      </c>
      <c r="E1439" s="1">
        <v>39405</v>
      </c>
      <c r="F1439">
        <v>97.52</v>
      </c>
      <c r="G1439" s="1">
        <v>39405</v>
      </c>
      <c r="H1439">
        <v>113.54</v>
      </c>
    </row>
    <row r="1440" spans="1:8" x14ac:dyDescent="0.25">
      <c r="A1440" s="1">
        <v>39526</v>
      </c>
      <c r="B1440">
        <v>108.33</v>
      </c>
      <c r="C1440" s="1">
        <v>39406</v>
      </c>
      <c r="D1440">
        <v>106.29</v>
      </c>
      <c r="E1440" s="1">
        <v>39406</v>
      </c>
      <c r="F1440">
        <v>97.5</v>
      </c>
      <c r="G1440" s="1">
        <v>39406</v>
      </c>
      <c r="H1440">
        <v>113.62</v>
      </c>
    </row>
    <row r="1441" spans="1:8" x14ac:dyDescent="0.25">
      <c r="A1441" s="1">
        <v>39527</v>
      </c>
      <c r="B1441">
        <v>107.5</v>
      </c>
      <c r="C1441" s="1">
        <v>39407</v>
      </c>
      <c r="D1441">
        <v>106.51</v>
      </c>
      <c r="E1441" s="1">
        <v>39407</v>
      </c>
      <c r="F1441">
        <v>97.84</v>
      </c>
      <c r="G1441" s="1">
        <v>39407</v>
      </c>
      <c r="H1441">
        <v>114.63</v>
      </c>
    </row>
    <row r="1442" spans="1:8" x14ac:dyDescent="0.25">
      <c r="A1442" s="1">
        <v>39532</v>
      </c>
      <c r="B1442">
        <v>106.57</v>
      </c>
      <c r="C1442" s="1">
        <v>39409</v>
      </c>
      <c r="D1442">
        <v>106.41</v>
      </c>
      <c r="E1442" s="1">
        <v>39409</v>
      </c>
      <c r="F1442">
        <v>97.83</v>
      </c>
      <c r="G1442" s="1">
        <v>39409</v>
      </c>
      <c r="H1442">
        <v>114.29</v>
      </c>
    </row>
    <row r="1443" spans="1:8" x14ac:dyDescent="0.25">
      <c r="A1443" s="1">
        <v>39533</v>
      </c>
      <c r="B1443">
        <v>106.94</v>
      </c>
      <c r="C1443" s="1">
        <v>39412</v>
      </c>
      <c r="D1443">
        <v>106.36</v>
      </c>
      <c r="E1443" s="1">
        <v>39412</v>
      </c>
      <c r="F1443">
        <v>97.82</v>
      </c>
      <c r="G1443" s="1">
        <v>39412</v>
      </c>
      <c r="H1443">
        <v>113.46</v>
      </c>
    </row>
    <row r="1444" spans="1:8" x14ac:dyDescent="0.25">
      <c r="A1444" s="1">
        <v>39534</v>
      </c>
      <c r="B1444">
        <v>107.55</v>
      </c>
      <c r="C1444" s="1">
        <v>39413</v>
      </c>
      <c r="D1444">
        <v>106.38</v>
      </c>
      <c r="E1444" s="1">
        <v>39413</v>
      </c>
      <c r="F1444">
        <v>97.8</v>
      </c>
      <c r="G1444" s="1">
        <v>39413</v>
      </c>
      <c r="H1444">
        <v>113.61</v>
      </c>
    </row>
    <row r="1445" spans="1:8" x14ac:dyDescent="0.25">
      <c r="A1445" s="1">
        <v>39535</v>
      </c>
      <c r="B1445">
        <v>107.27</v>
      </c>
      <c r="C1445" s="1">
        <v>39414</v>
      </c>
      <c r="D1445">
        <v>106.12</v>
      </c>
      <c r="E1445" s="1">
        <v>39414</v>
      </c>
      <c r="F1445">
        <v>97.76</v>
      </c>
      <c r="G1445" s="1">
        <v>39414</v>
      </c>
      <c r="H1445">
        <v>113.43</v>
      </c>
    </row>
    <row r="1446" spans="1:8" x14ac:dyDescent="0.25">
      <c r="A1446" s="1">
        <v>39538</v>
      </c>
      <c r="B1446">
        <v>107.91</v>
      </c>
      <c r="C1446" s="1">
        <v>39415</v>
      </c>
      <c r="D1446">
        <v>106.59</v>
      </c>
      <c r="E1446" s="1">
        <v>39415</v>
      </c>
      <c r="F1446">
        <v>97.81</v>
      </c>
      <c r="G1446" s="1">
        <v>39415</v>
      </c>
      <c r="H1446">
        <v>113.84</v>
      </c>
    </row>
    <row r="1447" spans="1:8" x14ac:dyDescent="0.25">
      <c r="A1447" s="1">
        <v>39539</v>
      </c>
      <c r="B1447">
        <v>107.34</v>
      </c>
      <c r="C1447" s="1">
        <v>39416</v>
      </c>
      <c r="D1447">
        <v>106.4</v>
      </c>
      <c r="E1447" s="1">
        <v>39416</v>
      </c>
      <c r="F1447">
        <v>97.75</v>
      </c>
      <c r="G1447" s="1">
        <v>39416</v>
      </c>
      <c r="H1447">
        <v>114.42</v>
      </c>
    </row>
    <row r="1448" spans="1:8" x14ac:dyDescent="0.25">
      <c r="A1448" s="1">
        <v>39540</v>
      </c>
      <c r="B1448">
        <v>106.98</v>
      </c>
      <c r="C1448" s="1">
        <v>39419</v>
      </c>
      <c r="D1448">
        <v>106.85</v>
      </c>
      <c r="E1448" s="1">
        <v>39419</v>
      </c>
      <c r="F1448">
        <v>98.08</v>
      </c>
      <c r="G1448" s="1">
        <v>39419</v>
      </c>
      <c r="H1448">
        <v>115.05</v>
      </c>
    </row>
    <row r="1449" spans="1:8" x14ac:dyDescent="0.25">
      <c r="A1449" s="1">
        <v>39541</v>
      </c>
      <c r="B1449">
        <v>107.23</v>
      </c>
      <c r="C1449" s="1">
        <v>39420</v>
      </c>
      <c r="D1449">
        <v>106.58</v>
      </c>
      <c r="E1449" s="1">
        <v>39420</v>
      </c>
      <c r="F1449">
        <v>98.29</v>
      </c>
      <c r="G1449" s="1">
        <v>39420</v>
      </c>
      <c r="H1449">
        <v>115.75</v>
      </c>
    </row>
    <row r="1450" spans="1:8" x14ac:dyDescent="0.25">
      <c r="A1450" s="1">
        <v>39542</v>
      </c>
      <c r="B1450">
        <v>107.39</v>
      </c>
      <c r="C1450" s="1">
        <v>39421</v>
      </c>
      <c r="D1450">
        <v>106.35</v>
      </c>
      <c r="E1450" s="1">
        <v>39421</v>
      </c>
      <c r="F1450">
        <v>98.37</v>
      </c>
      <c r="G1450" s="1">
        <v>39421</v>
      </c>
      <c r="H1450">
        <v>115.35</v>
      </c>
    </row>
    <row r="1451" spans="1:8" x14ac:dyDescent="0.25">
      <c r="A1451" s="1">
        <v>39545</v>
      </c>
      <c r="B1451">
        <v>107.17</v>
      </c>
      <c r="C1451" s="1">
        <v>39422</v>
      </c>
      <c r="D1451">
        <v>106.37</v>
      </c>
      <c r="E1451" s="1">
        <v>39422</v>
      </c>
      <c r="F1451">
        <v>98.6</v>
      </c>
      <c r="G1451" s="1">
        <v>39422</v>
      </c>
      <c r="H1451">
        <v>115.9</v>
      </c>
    </row>
    <row r="1452" spans="1:8" x14ac:dyDescent="0.25">
      <c r="A1452" s="1">
        <v>39546</v>
      </c>
      <c r="B1452">
        <v>107.27</v>
      </c>
      <c r="C1452" s="1">
        <v>39423</v>
      </c>
      <c r="D1452">
        <v>106.01</v>
      </c>
      <c r="E1452" s="1">
        <v>39423</v>
      </c>
      <c r="F1452">
        <v>98.48</v>
      </c>
      <c r="G1452" s="1">
        <v>39423</v>
      </c>
      <c r="H1452">
        <v>115.21</v>
      </c>
    </row>
    <row r="1453" spans="1:8" x14ac:dyDescent="0.25">
      <c r="A1453" s="1">
        <v>39547</v>
      </c>
      <c r="B1453">
        <v>107.65</v>
      </c>
      <c r="C1453" s="1">
        <v>39426</v>
      </c>
      <c r="D1453">
        <v>105.74</v>
      </c>
      <c r="E1453" s="1">
        <v>39426</v>
      </c>
      <c r="F1453">
        <v>98.54</v>
      </c>
      <c r="G1453" s="1">
        <v>39426</v>
      </c>
      <c r="H1453">
        <v>115.08</v>
      </c>
    </row>
    <row r="1454" spans="1:8" x14ac:dyDescent="0.25">
      <c r="A1454" s="1">
        <v>39548</v>
      </c>
      <c r="B1454">
        <v>107.7</v>
      </c>
      <c r="C1454" s="1">
        <v>39427</v>
      </c>
      <c r="D1454">
        <v>106.07</v>
      </c>
      <c r="E1454" s="1">
        <v>39427</v>
      </c>
      <c r="F1454">
        <v>98.64</v>
      </c>
      <c r="G1454" s="1">
        <v>39427</v>
      </c>
      <c r="H1454">
        <v>115.19</v>
      </c>
    </row>
    <row r="1455" spans="1:8" x14ac:dyDescent="0.25">
      <c r="A1455" s="1">
        <v>39549</v>
      </c>
      <c r="B1455">
        <v>107.84</v>
      </c>
      <c r="C1455" s="1">
        <v>39428</v>
      </c>
      <c r="D1455">
        <v>106</v>
      </c>
      <c r="E1455" s="1">
        <v>39428</v>
      </c>
      <c r="F1455">
        <v>98.39</v>
      </c>
      <c r="G1455" s="1">
        <v>39428</v>
      </c>
      <c r="H1455">
        <v>114.98</v>
      </c>
    </row>
    <row r="1456" spans="1:8" x14ac:dyDescent="0.25">
      <c r="A1456" s="1">
        <v>39552</v>
      </c>
      <c r="B1456">
        <v>107.8</v>
      </c>
      <c r="C1456" s="1">
        <v>39429</v>
      </c>
      <c r="D1456">
        <v>105.75</v>
      </c>
      <c r="E1456" s="1">
        <v>39429</v>
      </c>
      <c r="F1456">
        <v>98.22</v>
      </c>
      <c r="G1456" s="1">
        <v>39429</v>
      </c>
      <c r="H1456">
        <v>115.27</v>
      </c>
    </row>
    <row r="1457" spans="1:8" x14ac:dyDescent="0.25">
      <c r="A1457" s="1">
        <v>39553</v>
      </c>
      <c r="B1457">
        <v>107.71</v>
      </c>
      <c r="C1457" s="1">
        <v>39430</v>
      </c>
      <c r="D1457">
        <v>105.56</v>
      </c>
      <c r="E1457" s="1">
        <v>39430</v>
      </c>
      <c r="F1457">
        <v>98.01</v>
      </c>
      <c r="G1457" s="1">
        <v>39430</v>
      </c>
      <c r="H1457">
        <v>114.66</v>
      </c>
    </row>
    <row r="1458" spans="1:8" x14ac:dyDescent="0.25">
      <c r="A1458" s="1">
        <v>39554</v>
      </c>
      <c r="B1458">
        <v>107.25</v>
      </c>
      <c r="C1458" s="1">
        <v>39433</v>
      </c>
      <c r="D1458">
        <v>105.42</v>
      </c>
      <c r="E1458" s="1">
        <v>39433</v>
      </c>
      <c r="F1458">
        <v>98.05</v>
      </c>
      <c r="G1458" s="1">
        <v>39433</v>
      </c>
      <c r="H1458">
        <v>114.73</v>
      </c>
    </row>
    <row r="1459" spans="1:8" x14ac:dyDescent="0.25">
      <c r="A1459" s="1">
        <v>39555</v>
      </c>
      <c r="B1459">
        <v>107.03</v>
      </c>
      <c r="C1459" s="1">
        <v>39434</v>
      </c>
      <c r="D1459">
        <v>105.3</v>
      </c>
      <c r="E1459" s="1">
        <v>39434</v>
      </c>
      <c r="F1459">
        <v>98.16</v>
      </c>
      <c r="G1459" s="1">
        <v>39434</v>
      </c>
      <c r="H1459">
        <v>114.65</v>
      </c>
    </row>
    <row r="1460" spans="1:8" x14ac:dyDescent="0.25">
      <c r="A1460" s="1">
        <v>39556</v>
      </c>
      <c r="B1460">
        <v>106.25</v>
      </c>
      <c r="C1460" s="1">
        <v>39435</v>
      </c>
      <c r="D1460">
        <v>105.7</v>
      </c>
      <c r="E1460" s="1">
        <v>39435</v>
      </c>
      <c r="F1460">
        <v>98.17</v>
      </c>
      <c r="G1460" s="1">
        <v>39435</v>
      </c>
      <c r="H1460">
        <v>114.44</v>
      </c>
    </row>
    <row r="1461" spans="1:8" x14ac:dyDescent="0.25">
      <c r="A1461" s="1">
        <v>39559</v>
      </c>
      <c r="B1461">
        <v>106.89</v>
      </c>
      <c r="C1461" s="1">
        <v>39436</v>
      </c>
      <c r="D1461">
        <v>105.7</v>
      </c>
      <c r="E1461" s="1">
        <v>39436</v>
      </c>
      <c r="F1461">
        <v>98.29</v>
      </c>
      <c r="G1461" s="1">
        <v>39436</v>
      </c>
      <c r="H1461">
        <v>115.35</v>
      </c>
    </row>
    <row r="1462" spans="1:8" x14ac:dyDescent="0.25">
      <c r="A1462" s="1">
        <v>39560</v>
      </c>
      <c r="B1462">
        <v>106.24</v>
      </c>
      <c r="C1462" s="1">
        <v>39437</v>
      </c>
      <c r="D1462">
        <v>105.75</v>
      </c>
      <c r="E1462" s="1">
        <v>39437</v>
      </c>
      <c r="F1462">
        <v>98.32</v>
      </c>
      <c r="G1462" s="1">
        <v>39437</v>
      </c>
      <c r="H1462">
        <v>115.03</v>
      </c>
    </row>
    <row r="1463" spans="1:8" x14ac:dyDescent="0.25">
      <c r="A1463" s="1">
        <v>39561</v>
      </c>
      <c r="B1463">
        <v>106.59</v>
      </c>
      <c r="C1463" s="1">
        <v>39440</v>
      </c>
      <c r="D1463">
        <v>105.75</v>
      </c>
      <c r="E1463" s="1">
        <v>39440</v>
      </c>
      <c r="F1463">
        <v>98.29</v>
      </c>
      <c r="G1463" s="1">
        <v>39440</v>
      </c>
      <c r="H1463">
        <v>114.83</v>
      </c>
    </row>
    <row r="1464" spans="1:8" x14ac:dyDescent="0.25">
      <c r="A1464" s="1">
        <v>39562</v>
      </c>
      <c r="B1464">
        <v>106.44</v>
      </c>
      <c r="C1464" s="1">
        <v>39443</v>
      </c>
      <c r="D1464">
        <v>105.77</v>
      </c>
      <c r="E1464" s="1">
        <v>39443</v>
      </c>
      <c r="F1464">
        <v>98.46</v>
      </c>
      <c r="G1464" s="1">
        <v>39443</v>
      </c>
      <c r="H1464">
        <v>114.74</v>
      </c>
    </row>
    <row r="1465" spans="1:8" x14ac:dyDescent="0.25">
      <c r="A1465" s="1">
        <v>39563</v>
      </c>
      <c r="B1465">
        <v>106.2</v>
      </c>
      <c r="C1465" s="1">
        <v>39444</v>
      </c>
      <c r="D1465">
        <v>105.69</v>
      </c>
      <c r="E1465" s="1">
        <v>39444</v>
      </c>
      <c r="F1465">
        <v>98.5</v>
      </c>
      <c r="G1465" s="1">
        <v>39444</v>
      </c>
      <c r="H1465">
        <v>115.32</v>
      </c>
    </row>
    <row r="1466" spans="1:8" x14ac:dyDescent="0.25">
      <c r="A1466" s="1">
        <v>39566</v>
      </c>
      <c r="B1466">
        <v>106.3</v>
      </c>
      <c r="C1466" s="1">
        <v>39447</v>
      </c>
      <c r="D1466">
        <v>105.69</v>
      </c>
      <c r="E1466" s="1">
        <v>39447</v>
      </c>
      <c r="F1466">
        <v>98.51</v>
      </c>
      <c r="G1466" s="1">
        <v>39447</v>
      </c>
      <c r="H1466">
        <v>115.33</v>
      </c>
    </row>
    <row r="1467" spans="1:8" x14ac:dyDescent="0.25">
      <c r="A1467" s="1">
        <v>39567</v>
      </c>
      <c r="B1467">
        <v>106.39</v>
      </c>
      <c r="C1467" s="1">
        <v>39449</v>
      </c>
      <c r="D1467">
        <v>106.51</v>
      </c>
      <c r="E1467" s="1">
        <v>39449</v>
      </c>
      <c r="F1467">
        <v>99.02</v>
      </c>
      <c r="G1467" s="1">
        <v>39449</v>
      </c>
      <c r="H1467">
        <v>115.83</v>
      </c>
    </row>
    <row r="1468" spans="1:8" x14ac:dyDescent="0.25">
      <c r="A1468" s="1">
        <v>39568</v>
      </c>
      <c r="B1468">
        <v>106.19</v>
      </c>
      <c r="C1468" s="1">
        <v>39450</v>
      </c>
      <c r="D1468">
        <v>106.26</v>
      </c>
      <c r="E1468" s="1">
        <v>39450</v>
      </c>
      <c r="F1468">
        <v>99.16</v>
      </c>
      <c r="G1468" s="1">
        <v>39450</v>
      </c>
      <c r="H1468">
        <v>116.24</v>
      </c>
    </row>
    <row r="1469" spans="1:8" x14ac:dyDescent="0.25">
      <c r="A1469" s="1">
        <v>39570</v>
      </c>
      <c r="B1469">
        <v>105.91</v>
      </c>
      <c r="C1469" s="1">
        <v>39451</v>
      </c>
      <c r="D1469">
        <v>106.71</v>
      </c>
      <c r="E1469" s="1">
        <v>39451</v>
      </c>
      <c r="F1469">
        <v>99.24</v>
      </c>
      <c r="G1469" s="1">
        <v>39451</v>
      </c>
      <c r="H1469">
        <v>117.39</v>
      </c>
    </row>
    <row r="1470" spans="1:8" x14ac:dyDescent="0.25">
      <c r="A1470" s="1">
        <v>39574</v>
      </c>
      <c r="B1470">
        <v>106.22</v>
      </c>
      <c r="C1470" s="1">
        <v>39454</v>
      </c>
      <c r="D1470">
        <v>106.64</v>
      </c>
      <c r="E1470" s="1">
        <v>39454</v>
      </c>
      <c r="F1470">
        <v>99.19</v>
      </c>
      <c r="G1470" s="1">
        <v>39454</v>
      </c>
      <c r="H1470">
        <v>117.75</v>
      </c>
    </row>
    <row r="1471" spans="1:8" x14ac:dyDescent="0.25">
      <c r="A1471" s="1">
        <v>39575</v>
      </c>
      <c r="B1471">
        <v>106.49</v>
      </c>
      <c r="C1471" s="1">
        <v>39455</v>
      </c>
      <c r="D1471">
        <v>106.73</v>
      </c>
      <c r="E1471" s="1">
        <v>39455</v>
      </c>
      <c r="F1471">
        <v>99.25</v>
      </c>
      <c r="G1471" s="1">
        <v>39455</v>
      </c>
      <c r="H1471">
        <v>117.55</v>
      </c>
    </row>
    <row r="1472" spans="1:8" x14ac:dyDescent="0.25">
      <c r="A1472" s="1">
        <v>39576</v>
      </c>
      <c r="B1472">
        <v>106.67</v>
      </c>
      <c r="C1472" s="1">
        <v>39456</v>
      </c>
      <c r="D1472">
        <v>107.05</v>
      </c>
      <c r="E1472" s="1">
        <v>39456</v>
      </c>
      <c r="F1472">
        <v>99.24</v>
      </c>
      <c r="G1472" s="1">
        <v>39456</v>
      </c>
      <c r="H1472">
        <v>118.35</v>
      </c>
    </row>
    <row r="1473" spans="1:8" x14ac:dyDescent="0.25">
      <c r="A1473" s="1">
        <v>39577</v>
      </c>
      <c r="B1473">
        <v>106.59</v>
      </c>
      <c r="C1473" s="1">
        <v>39457</v>
      </c>
      <c r="D1473">
        <v>106.94</v>
      </c>
      <c r="E1473" s="1">
        <v>39457</v>
      </c>
      <c r="F1473">
        <v>99.34</v>
      </c>
      <c r="G1473" s="1">
        <v>39457</v>
      </c>
      <c r="H1473">
        <v>118.03</v>
      </c>
    </row>
    <row r="1474" spans="1:8" x14ac:dyDescent="0.25">
      <c r="A1474" s="1">
        <v>39580</v>
      </c>
      <c r="B1474">
        <v>106.14</v>
      </c>
      <c r="C1474" s="1">
        <v>39458</v>
      </c>
      <c r="D1474">
        <v>107.28</v>
      </c>
      <c r="E1474" s="1">
        <v>39458</v>
      </c>
      <c r="F1474">
        <v>99.56</v>
      </c>
      <c r="G1474" s="1">
        <v>39458</v>
      </c>
      <c r="H1474">
        <v>119.27</v>
      </c>
    </row>
    <row r="1475" spans="1:8" x14ac:dyDescent="0.25">
      <c r="A1475" s="1">
        <v>39581</v>
      </c>
      <c r="B1475">
        <v>106</v>
      </c>
      <c r="C1475" s="1">
        <v>39461</v>
      </c>
      <c r="D1475">
        <v>107.43</v>
      </c>
      <c r="E1475" s="1">
        <v>39461</v>
      </c>
      <c r="F1475">
        <v>100.02</v>
      </c>
      <c r="G1475" s="1">
        <v>39461</v>
      </c>
      <c r="H1475">
        <v>119.79</v>
      </c>
    </row>
    <row r="1476" spans="1:8" x14ac:dyDescent="0.25">
      <c r="A1476" s="1">
        <v>39582</v>
      </c>
      <c r="B1476">
        <v>105.44</v>
      </c>
      <c r="C1476" s="1">
        <v>39462</v>
      </c>
      <c r="D1476">
        <v>107.6</v>
      </c>
      <c r="E1476" s="1">
        <v>39462</v>
      </c>
      <c r="F1476">
        <v>99.76</v>
      </c>
      <c r="G1476" s="1">
        <v>39462</v>
      </c>
      <c r="H1476">
        <v>119.41</v>
      </c>
    </row>
    <row r="1477" spans="1:8" x14ac:dyDescent="0.25">
      <c r="A1477" s="1">
        <v>39583</v>
      </c>
      <c r="B1477">
        <v>105.27</v>
      </c>
      <c r="C1477" s="1">
        <v>39463</v>
      </c>
      <c r="D1477">
        <v>108.25</v>
      </c>
      <c r="E1477" s="1">
        <v>39463</v>
      </c>
      <c r="F1477">
        <v>99.48</v>
      </c>
      <c r="G1477" s="1">
        <v>39463</v>
      </c>
      <c r="H1477">
        <v>119.9</v>
      </c>
    </row>
    <row r="1478" spans="1:8" x14ac:dyDescent="0.25">
      <c r="A1478" s="1">
        <v>39584</v>
      </c>
      <c r="B1478">
        <v>105.54</v>
      </c>
      <c r="C1478" s="1">
        <v>39464</v>
      </c>
      <c r="D1478">
        <v>108.36</v>
      </c>
      <c r="E1478" s="1">
        <v>39464</v>
      </c>
      <c r="F1478">
        <v>99.34</v>
      </c>
      <c r="G1478" s="1">
        <v>39464</v>
      </c>
      <c r="H1478">
        <v>119.81</v>
      </c>
    </row>
    <row r="1479" spans="1:8" x14ac:dyDescent="0.25">
      <c r="A1479" s="1">
        <v>39587</v>
      </c>
      <c r="B1479">
        <v>105.47</v>
      </c>
      <c r="C1479" s="1">
        <v>39465</v>
      </c>
      <c r="D1479">
        <v>108.57</v>
      </c>
      <c r="E1479" s="1">
        <v>39465</v>
      </c>
      <c r="F1479">
        <v>99.43</v>
      </c>
      <c r="G1479" s="1">
        <v>39465</v>
      </c>
      <c r="H1479">
        <v>120.76</v>
      </c>
    </row>
    <row r="1480" spans="1:8" x14ac:dyDescent="0.25">
      <c r="A1480" s="1">
        <v>39588</v>
      </c>
      <c r="B1480">
        <v>105.66</v>
      </c>
      <c r="C1480" s="1">
        <v>39469</v>
      </c>
      <c r="D1480">
        <v>108.15</v>
      </c>
      <c r="E1480" s="1">
        <v>39469</v>
      </c>
      <c r="F1480">
        <v>99.17</v>
      </c>
      <c r="G1480" s="1">
        <v>39469</v>
      </c>
      <c r="H1480">
        <v>121.33</v>
      </c>
    </row>
    <row r="1481" spans="1:8" x14ac:dyDescent="0.25">
      <c r="A1481" s="1">
        <v>39589</v>
      </c>
      <c r="B1481">
        <v>105.49</v>
      </c>
      <c r="C1481" s="1">
        <v>39470</v>
      </c>
      <c r="D1481">
        <v>108.8</v>
      </c>
      <c r="E1481" s="1">
        <v>39470</v>
      </c>
      <c r="F1481">
        <v>99.55</v>
      </c>
      <c r="G1481" s="1">
        <v>39470</v>
      </c>
      <c r="H1481">
        <v>122.86</v>
      </c>
    </row>
    <row r="1482" spans="1:8" x14ac:dyDescent="0.25">
      <c r="A1482" s="1">
        <v>39590</v>
      </c>
      <c r="B1482">
        <v>104.48</v>
      </c>
      <c r="C1482" s="1">
        <v>39471</v>
      </c>
      <c r="D1482">
        <v>108.11</v>
      </c>
      <c r="E1482" s="1">
        <v>39471</v>
      </c>
      <c r="F1482">
        <v>99.24</v>
      </c>
      <c r="G1482" s="1">
        <v>39471</v>
      </c>
      <c r="H1482">
        <v>120.41</v>
      </c>
    </row>
    <row r="1483" spans="1:8" x14ac:dyDescent="0.25">
      <c r="A1483" s="1">
        <v>39591</v>
      </c>
      <c r="B1483">
        <v>104.39</v>
      </c>
      <c r="C1483" s="1">
        <v>39472</v>
      </c>
      <c r="D1483">
        <v>107.93</v>
      </c>
      <c r="E1483" s="1">
        <v>39472</v>
      </c>
      <c r="F1483">
        <v>98.82</v>
      </c>
      <c r="G1483" s="1">
        <v>39472</v>
      </c>
      <c r="H1483">
        <v>119.69</v>
      </c>
    </row>
    <row r="1484" spans="1:8" x14ac:dyDescent="0.25">
      <c r="A1484" s="1">
        <v>39595</v>
      </c>
      <c r="B1484">
        <v>104.28</v>
      </c>
      <c r="C1484" s="1">
        <v>39475</v>
      </c>
      <c r="D1484">
        <v>108.06</v>
      </c>
      <c r="E1484" s="1">
        <v>39475</v>
      </c>
      <c r="F1484">
        <v>99.07</v>
      </c>
      <c r="G1484" s="1">
        <v>39475</v>
      </c>
      <c r="H1484">
        <v>119.1</v>
      </c>
    </row>
    <row r="1485" spans="1:8" x14ac:dyDescent="0.25">
      <c r="A1485" s="1">
        <v>39596</v>
      </c>
      <c r="B1485">
        <v>104.12</v>
      </c>
      <c r="C1485" s="1">
        <v>39476</v>
      </c>
      <c r="D1485">
        <v>108.21</v>
      </c>
      <c r="E1485" s="1">
        <v>39476</v>
      </c>
      <c r="F1485">
        <v>98.99</v>
      </c>
      <c r="G1485" s="1">
        <v>39476</v>
      </c>
      <c r="H1485">
        <v>118.76</v>
      </c>
    </row>
    <row r="1486" spans="1:8" x14ac:dyDescent="0.25">
      <c r="A1486" s="1">
        <v>39597</v>
      </c>
      <c r="B1486">
        <v>103.2</v>
      </c>
      <c r="C1486" s="1">
        <v>39477</v>
      </c>
      <c r="D1486">
        <v>108.21</v>
      </c>
      <c r="E1486" s="1">
        <v>39477</v>
      </c>
      <c r="F1486">
        <v>99.16</v>
      </c>
      <c r="G1486" s="1">
        <v>39477</v>
      </c>
      <c r="H1486">
        <v>118.89</v>
      </c>
    </row>
    <row r="1487" spans="1:8" x14ac:dyDescent="0.25">
      <c r="A1487" s="1">
        <v>39598</v>
      </c>
      <c r="B1487">
        <v>103.45</v>
      </c>
      <c r="C1487" s="1">
        <v>39478</v>
      </c>
      <c r="D1487">
        <v>108.54</v>
      </c>
      <c r="E1487" s="1">
        <v>39478</v>
      </c>
      <c r="F1487">
        <v>99.54</v>
      </c>
      <c r="G1487" s="1">
        <v>39478</v>
      </c>
      <c r="H1487">
        <v>119.9</v>
      </c>
    </row>
    <row r="1488" spans="1:8" x14ac:dyDescent="0.25">
      <c r="A1488" s="1">
        <v>39601</v>
      </c>
      <c r="B1488">
        <v>104.24</v>
      </c>
      <c r="C1488" s="1">
        <v>39479</v>
      </c>
      <c r="D1488">
        <v>108.71</v>
      </c>
      <c r="E1488" s="1">
        <v>39479</v>
      </c>
      <c r="F1488">
        <v>99.78</v>
      </c>
      <c r="G1488" s="1">
        <v>39479</v>
      </c>
      <c r="H1488">
        <v>120.35</v>
      </c>
    </row>
    <row r="1489" spans="1:8" x14ac:dyDescent="0.25">
      <c r="A1489" s="1">
        <v>39602</v>
      </c>
      <c r="B1489">
        <v>104.13</v>
      </c>
      <c r="C1489" s="1">
        <v>39482</v>
      </c>
      <c r="D1489">
        <v>108.55</v>
      </c>
      <c r="E1489" s="1">
        <v>39482</v>
      </c>
      <c r="F1489">
        <v>99.79</v>
      </c>
      <c r="G1489" s="1">
        <v>39482</v>
      </c>
      <c r="H1489">
        <v>120.11</v>
      </c>
    </row>
    <row r="1490" spans="1:8" x14ac:dyDescent="0.25">
      <c r="A1490" s="1">
        <v>39603</v>
      </c>
      <c r="B1490">
        <v>104.41</v>
      </c>
      <c r="C1490" s="1">
        <v>39483</v>
      </c>
      <c r="D1490">
        <v>109.15</v>
      </c>
      <c r="E1490" s="1">
        <v>39483</v>
      </c>
      <c r="F1490">
        <v>99.81</v>
      </c>
      <c r="G1490" s="1">
        <v>39483</v>
      </c>
      <c r="H1490">
        <v>120.52</v>
      </c>
    </row>
    <row r="1491" spans="1:8" x14ac:dyDescent="0.25">
      <c r="A1491" s="1">
        <v>39604</v>
      </c>
      <c r="B1491">
        <v>103.56</v>
      </c>
      <c r="C1491" s="1">
        <v>39484</v>
      </c>
      <c r="D1491">
        <v>109.38</v>
      </c>
      <c r="E1491" s="1">
        <v>39484</v>
      </c>
      <c r="F1491">
        <v>100.21</v>
      </c>
      <c r="G1491" s="1">
        <v>39484</v>
      </c>
      <c r="H1491">
        <v>120.77</v>
      </c>
    </row>
    <row r="1492" spans="1:8" x14ac:dyDescent="0.25">
      <c r="A1492" s="1">
        <v>39605</v>
      </c>
      <c r="B1492">
        <v>102.81</v>
      </c>
      <c r="C1492" s="1">
        <v>39485</v>
      </c>
      <c r="D1492">
        <v>110.36</v>
      </c>
      <c r="E1492" s="1">
        <v>39485</v>
      </c>
      <c r="F1492">
        <v>100.71</v>
      </c>
      <c r="G1492" s="1">
        <v>39485</v>
      </c>
      <c r="H1492">
        <v>121.13</v>
      </c>
    </row>
    <row r="1493" spans="1:8" x14ac:dyDescent="0.25">
      <c r="A1493" s="1">
        <v>39608</v>
      </c>
      <c r="B1493">
        <v>100.67</v>
      </c>
      <c r="C1493" s="1">
        <v>39486</v>
      </c>
      <c r="D1493">
        <v>109.9</v>
      </c>
      <c r="E1493" s="1">
        <v>39486</v>
      </c>
      <c r="F1493">
        <v>100.55</v>
      </c>
      <c r="G1493" s="1">
        <v>39486</v>
      </c>
      <c r="H1493">
        <v>120.42</v>
      </c>
    </row>
    <row r="1494" spans="1:8" x14ac:dyDescent="0.25">
      <c r="A1494" s="1">
        <v>39609</v>
      </c>
      <c r="B1494">
        <v>100.51</v>
      </c>
      <c r="C1494" s="1">
        <v>39489</v>
      </c>
      <c r="D1494">
        <v>109.79</v>
      </c>
      <c r="E1494" s="1">
        <v>39489</v>
      </c>
      <c r="F1494">
        <v>100.48</v>
      </c>
      <c r="G1494" s="1">
        <v>39489</v>
      </c>
      <c r="H1494">
        <v>120.54</v>
      </c>
    </row>
    <row r="1495" spans="1:8" x14ac:dyDescent="0.25">
      <c r="A1495" s="1">
        <v>39610</v>
      </c>
      <c r="B1495">
        <v>101.82</v>
      </c>
      <c r="C1495" s="1">
        <v>39490</v>
      </c>
      <c r="D1495">
        <v>109.78</v>
      </c>
      <c r="E1495" s="1">
        <v>39490</v>
      </c>
      <c r="F1495">
        <v>100.4</v>
      </c>
      <c r="G1495" s="1">
        <v>39490</v>
      </c>
      <c r="H1495">
        <v>120.03</v>
      </c>
    </row>
    <row r="1496" spans="1:8" x14ac:dyDescent="0.25">
      <c r="A1496" s="1">
        <v>39611</v>
      </c>
      <c r="B1496">
        <v>100.87</v>
      </c>
      <c r="C1496" s="1">
        <v>39491</v>
      </c>
      <c r="D1496">
        <v>110.19</v>
      </c>
      <c r="E1496" s="1">
        <v>39491</v>
      </c>
      <c r="F1496">
        <v>100.33</v>
      </c>
      <c r="G1496" s="1">
        <v>39491</v>
      </c>
      <c r="H1496">
        <v>120.93</v>
      </c>
    </row>
    <row r="1497" spans="1:8" x14ac:dyDescent="0.25">
      <c r="A1497" s="1">
        <v>39612</v>
      </c>
      <c r="B1497">
        <v>100.19</v>
      </c>
      <c r="C1497" s="1">
        <v>39492</v>
      </c>
      <c r="D1497">
        <v>109.81</v>
      </c>
      <c r="E1497" s="1">
        <v>39492</v>
      </c>
      <c r="F1497">
        <v>100.31</v>
      </c>
      <c r="G1497" s="1">
        <v>39492</v>
      </c>
      <c r="H1497">
        <v>120.95</v>
      </c>
    </row>
    <row r="1498" spans="1:8" x14ac:dyDescent="0.25">
      <c r="A1498" s="1">
        <v>39615</v>
      </c>
      <c r="B1498">
        <v>99.09</v>
      </c>
      <c r="C1498" s="1">
        <v>39493</v>
      </c>
      <c r="D1498">
        <v>109.93</v>
      </c>
      <c r="E1498" s="1">
        <v>39493</v>
      </c>
      <c r="F1498">
        <v>100.56</v>
      </c>
      <c r="G1498" s="1">
        <v>39493</v>
      </c>
      <c r="H1498">
        <v>120.5</v>
      </c>
    </row>
    <row r="1499" spans="1:8" x14ac:dyDescent="0.25">
      <c r="A1499" s="1">
        <v>39616</v>
      </c>
      <c r="B1499">
        <v>99.75</v>
      </c>
      <c r="C1499" s="1">
        <v>39497</v>
      </c>
      <c r="D1499">
        <v>109.51</v>
      </c>
      <c r="E1499" s="1">
        <v>39497</v>
      </c>
      <c r="F1499">
        <v>100.49</v>
      </c>
      <c r="G1499" s="1">
        <v>39497</v>
      </c>
      <c r="H1499">
        <v>120.06</v>
      </c>
    </row>
    <row r="1500" spans="1:8" x14ac:dyDescent="0.25">
      <c r="A1500" s="1">
        <v>39617</v>
      </c>
      <c r="B1500">
        <v>99.49</v>
      </c>
      <c r="C1500" s="1">
        <v>39498</v>
      </c>
      <c r="D1500">
        <v>109.41</v>
      </c>
      <c r="E1500" s="1">
        <v>39498</v>
      </c>
      <c r="F1500">
        <v>100.22</v>
      </c>
      <c r="G1500" s="1">
        <v>39498</v>
      </c>
      <c r="H1500">
        <v>118.89</v>
      </c>
    </row>
    <row r="1501" spans="1:8" x14ac:dyDescent="0.25">
      <c r="A1501" s="1">
        <v>39618</v>
      </c>
      <c r="B1501">
        <v>99.12</v>
      </c>
      <c r="C1501" s="1">
        <v>39499</v>
      </c>
      <c r="D1501">
        <v>108.96</v>
      </c>
      <c r="E1501" s="1">
        <v>39499</v>
      </c>
      <c r="F1501">
        <v>99.64</v>
      </c>
      <c r="G1501" s="1">
        <v>39499</v>
      </c>
      <c r="H1501">
        <v>118.08</v>
      </c>
    </row>
    <row r="1502" spans="1:8" x14ac:dyDescent="0.25">
      <c r="A1502" s="1">
        <v>39619</v>
      </c>
      <c r="B1502">
        <v>99.73</v>
      </c>
      <c r="C1502" s="1">
        <v>39500</v>
      </c>
      <c r="D1502">
        <v>109.44</v>
      </c>
      <c r="E1502" s="1">
        <v>39500</v>
      </c>
      <c r="F1502">
        <v>99.86</v>
      </c>
      <c r="G1502" s="1">
        <v>39500</v>
      </c>
      <c r="H1502">
        <v>119.86</v>
      </c>
    </row>
    <row r="1503" spans="1:8" x14ac:dyDescent="0.25">
      <c r="A1503" s="1">
        <v>39622</v>
      </c>
      <c r="B1503">
        <v>99.67</v>
      </c>
      <c r="C1503" s="1">
        <v>39503</v>
      </c>
      <c r="D1503">
        <v>109.62</v>
      </c>
      <c r="E1503" s="1">
        <v>39503</v>
      </c>
      <c r="F1503">
        <v>99.71</v>
      </c>
      <c r="G1503" s="1">
        <v>39503</v>
      </c>
      <c r="H1503">
        <v>118.55</v>
      </c>
    </row>
    <row r="1504" spans="1:8" x14ac:dyDescent="0.25">
      <c r="A1504" s="1">
        <v>39623</v>
      </c>
      <c r="B1504">
        <v>100.03</v>
      </c>
      <c r="C1504" s="1">
        <v>39504</v>
      </c>
      <c r="D1504">
        <v>109.74</v>
      </c>
      <c r="E1504" s="1">
        <v>39504</v>
      </c>
      <c r="F1504">
        <v>99.7</v>
      </c>
      <c r="G1504" s="1">
        <v>39504</v>
      </c>
      <c r="H1504">
        <v>118.84</v>
      </c>
    </row>
    <row r="1505" spans="1:8" x14ac:dyDescent="0.25">
      <c r="A1505" s="1">
        <v>39624</v>
      </c>
      <c r="B1505">
        <v>99.84</v>
      </c>
      <c r="C1505" s="1">
        <v>39505</v>
      </c>
      <c r="D1505">
        <v>109.75</v>
      </c>
      <c r="E1505" s="1">
        <v>39505</v>
      </c>
      <c r="F1505">
        <v>99.9</v>
      </c>
      <c r="G1505" s="1">
        <v>39505</v>
      </c>
      <c r="H1505">
        <v>120.4</v>
      </c>
    </row>
    <row r="1506" spans="1:8" x14ac:dyDescent="0.25">
      <c r="A1506" s="1">
        <v>39625</v>
      </c>
      <c r="B1506">
        <v>100.38</v>
      </c>
      <c r="C1506" s="1">
        <v>39506</v>
      </c>
      <c r="D1506">
        <v>110.37</v>
      </c>
      <c r="E1506" s="1">
        <v>39506</v>
      </c>
      <c r="F1506">
        <v>100.19</v>
      </c>
      <c r="G1506" s="1">
        <v>39506</v>
      </c>
      <c r="H1506">
        <v>120.14</v>
      </c>
    </row>
    <row r="1507" spans="1:8" x14ac:dyDescent="0.25">
      <c r="A1507" s="1">
        <v>39626</v>
      </c>
      <c r="B1507">
        <v>100.59</v>
      </c>
      <c r="C1507" s="1">
        <v>39507</v>
      </c>
      <c r="D1507">
        <v>110.25</v>
      </c>
      <c r="E1507" s="1">
        <v>39507</v>
      </c>
      <c r="F1507">
        <v>100.54</v>
      </c>
      <c r="G1507" s="1">
        <v>39507</v>
      </c>
      <c r="H1507">
        <v>121.49</v>
      </c>
    </row>
    <row r="1508" spans="1:8" x14ac:dyDescent="0.25">
      <c r="A1508" s="1">
        <v>39629</v>
      </c>
      <c r="B1508">
        <v>100.42</v>
      </c>
      <c r="C1508" s="1">
        <v>39510</v>
      </c>
      <c r="D1508">
        <v>110.02</v>
      </c>
      <c r="E1508" s="1">
        <v>39510</v>
      </c>
      <c r="F1508">
        <v>100.31</v>
      </c>
      <c r="G1508" s="1">
        <v>39510</v>
      </c>
      <c r="H1508">
        <v>121.69</v>
      </c>
    </row>
    <row r="1509" spans="1:8" x14ac:dyDescent="0.25">
      <c r="A1509" s="1">
        <v>39630</v>
      </c>
      <c r="B1509">
        <v>100.72</v>
      </c>
      <c r="C1509" s="1">
        <v>39511</v>
      </c>
      <c r="D1509">
        <v>110.38</v>
      </c>
      <c r="E1509" s="1">
        <v>39511</v>
      </c>
      <c r="F1509">
        <v>100.32</v>
      </c>
      <c r="G1509" s="1">
        <v>39511</v>
      </c>
      <c r="H1509">
        <v>121.86</v>
      </c>
    </row>
    <row r="1510" spans="1:8" x14ac:dyDescent="0.25">
      <c r="A1510" s="1">
        <v>39631</v>
      </c>
      <c r="B1510">
        <v>100.47</v>
      </c>
      <c r="C1510" s="1">
        <v>39512</v>
      </c>
      <c r="D1510">
        <v>109.76</v>
      </c>
      <c r="E1510" s="1">
        <v>39512</v>
      </c>
      <c r="F1510">
        <v>100.23</v>
      </c>
      <c r="G1510" s="1">
        <v>39512</v>
      </c>
      <c r="H1510">
        <v>121.32</v>
      </c>
    </row>
    <row r="1511" spans="1:8" x14ac:dyDescent="0.25">
      <c r="A1511" s="1">
        <v>39632</v>
      </c>
      <c r="B1511">
        <v>100.97</v>
      </c>
      <c r="C1511" s="1">
        <v>39513</v>
      </c>
      <c r="D1511">
        <v>109.85</v>
      </c>
      <c r="E1511" s="1">
        <v>39513</v>
      </c>
      <c r="F1511">
        <v>100.44</v>
      </c>
      <c r="G1511" s="1">
        <v>39513</v>
      </c>
      <c r="H1511">
        <v>121.59</v>
      </c>
    </row>
    <row r="1512" spans="1:8" x14ac:dyDescent="0.25">
      <c r="A1512" s="1">
        <v>39636</v>
      </c>
      <c r="B1512">
        <v>101.34</v>
      </c>
      <c r="C1512" s="1">
        <v>39514</v>
      </c>
      <c r="D1512">
        <v>110.62</v>
      </c>
      <c r="E1512" s="1">
        <v>39514</v>
      </c>
      <c r="F1512">
        <v>100.48</v>
      </c>
      <c r="G1512" s="1">
        <v>39514</v>
      </c>
      <c r="H1512">
        <v>121.01</v>
      </c>
    </row>
    <row r="1513" spans="1:8" x14ac:dyDescent="0.25">
      <c r="A1513" s="1">
        <v>39637</v>
      </c>
      <c r="B1513">
        <v>101.74</v>
      </c>
      <c r="C1513" s="1">
        <v>39517</v>
      </c>
      <c r="D1513">
        <v>111.2</v>
      </c>
      <c r="E1513" s="1">
        <v>39517</v>
      </c>
      <c r="F1513">
        <v>100.6</v>
      </c>
      <c r="G1513" s="1">
        <v>39517</v>
      </c>
      <c r="H1513">
        <v>121.03</v>
      </c>
    </row>
    <row r="1514" spans="1:8" x14ac:dyDescent="0.25">
      <c r="A1514" s="1">
        <v>39638</v>
      </c>
      <c r="B1514">
        <v>101.76</v>
      </c>
      <c r="C1514" s="1">
        <v>39518</v>
      </c>
      <c r="D1514">
        <v>110.34</v>
      </c>
      <c r="E1514" s="1">
        <v>39518</v>
      </c>
      <c r="F1514">
        <v>100.5</v>
      </c>
      <c r="G1514" s="1">
        <v>39518</v>
      </c>
      <c r="H1514">
        <v>119.62</v>
      </c>
    </row>
    <row r="1515" spans="1:8" x14ac:dyDescent="0.25">
      <c r="A1515" s="1">
        <v>39639</v>
      </c>
      <c r="B1515">
        <v>101.88</v>
      </c>
      <c r="C1515" s="1">
        <v>39519</v>
      </c>
      <c r="D1515">
        <v>109.89</v>
      </c>
      <c r="E1515" s="1">
        <v>39519</v>
      </c>
      <c r="F1515">
        <v>100.28</v>
      </c>
      <c r="G1515" s="1">
        <v>39519</v>
      </c>
      <c r="H1515">
        <v>119.2</v>
      </c>
    </row>
    <row r="1516" spans="1:8" x14ac:dyDescent="0.25">
      <c r="A1516" s="1">
        <v>39640</v>
      </c>
      <c r="B1516">
        <v>101.78</v>
      </c>
      <c r="C1516" s="1">
        <v>39520</v>
      </c>
      <c r="D1516">
        <v>110.08</v>
      </c>
      <c r="E1516" s="1">
        <v>39520</v>
      </c>
      <c r="F1516">
        <v>100.54</v>
      </c>
      <c r="G1516" s="1">
        <v>39520</v>
      </c>
      <c r="H1516">
        <v>119.94</v>
      </c>
    </row>
    <row r="1517" spans="1:8" x14ac:dyDescent="0.25">
      <c r="A1517" s="1">
        <v>39643</v>
      </c>
      <c r="B1517">
        <v>101.68</v>
      </c>
      <c r="C1517" s="1">
        <v>39521</v>
      </c>
      <c r="D1517">
        <v>109.67</v>
      </c>
      <c r="E1517" s="1">
        <v>39521</v>
      </c>
      <c r="F1517">
        <v>100.47</v>
      </c>
      <c r="G1517" s="1">
        <v>39521</v>
      </c>
      <c r="H1517">
        <v>121.03</v>
      </c>
    </row>
    <row r="1518" spans="1:8" x14ac:dyDescent="0.25">
      <c r="A1518" s="1">
        <v>39644</v>
      </c>
      <c r="B1518">
        <v>102.09</v>
      </c>
      <c r="C1518" s="1">
        <v>39524</v>
      </c>
      <c r="D1518">
        <v>110.55</v>
      </c>
      <c r="E1518" s="1">
        <v>39524</v>
      </c>
      <c r="F1518">
        <v>100.9</v>
      </c>
      <c r="G1518" s="1">
        <v>39524</v>
      </c>
      <c r="H1518">
        <v>121.5</v>
      </c>
    </row>
    <row r="1519" spans="1:8" x14ac:dyDescent="0.25">
      <c r="A1519" s="1">
        <v>39645</v>
      </c>
      <c r="B1519">
        <v>101.89</v>
      </c>
      <c r="C1519" s="1">
        <v>39525</v>
      </c>
      <c r="D1519">
        <v>110.12</v>
      </c>
      <c r="E1519" s="1">
        <v>39525</v>
      </c>
      <c r="F1519">
        <v>100.28</v>
      </c>
      <c r="G1519" s="1">
        <v>39525</v>
      </c>
      <c r="H1519">
        <v>121.69</v>
      </c>
    </row>
    <row r="1520" spans="1:8" x14ac:dyDescent="0.25">
      <c r="A1520" s="1">
        <v>39646</v>
      </c>
      <c r="B1520">
        <v>101.56</v>
      </c>
      <c r="C1520" s="1">
        <v>39526</v>
      </c>
      <c r="D1520">
        <v>109.91</v>
      </c>
      <c r="E1520" s="1">
        <v>39526</v>
      </c>
      <c r="F1520">
        <v>100.26</v>
      </c>
      <c r="G1520" s="1">
        <v>39526</v>
      </c>
      <c r="H1520">
        <v>120.07</v>
      </c>
    </row>
    <row r="1521" spans="1:8" x14ac:dyDescent="0.25">
      <c r="A1521" s="1">
        <v>39647</v>
      </c>
      <c r="B1521">
        <v>101.02</v>
      </c>
      <c r="C1521" s="1">
        <v>39527</v>
      </c>
      <c r="D1521">
        <v>108.73</v>
      </c>
      <c r="E1521" s="1">
        <v>39527</v>
      </c>
      <c r="F1521">
        <v>99.88</v>
      </c>
      <c r="G1521" s="1">
        <v>39527</v>
      </c>
      <c r="H1521">
        <v>118.91</v>
      </c>
    </row>
    <row r="1522" spans="1:8" x14ac:dyDescent="0.25">
      <c r="A1522" s="1">
        <v>39650</v>
      </c>
      <c r="B1522">
        <v>100.63</v>
      </c>
      <c r="C1522" s="1">
        <v>39532</v>
      </c>
      <c r="D1522">
        <v>108.1</v>
      </c>
      <c r="E1522" s="1">
        <v>39532</v>
      </c>
      <c r="F1522">
        <v>98.94</v>
      </c>
      <c r="G1522" s="1">
        <v>39532</v>
      </c>
      <c r="H1522">
        <v>117.52</v>
      </c>
    </row>
    <row r="1523" spans="1:8" x14ac:dyDescent="0.25">
      <c r="A1523" s="1">
        <v>39651</v>
      </c>
      <c r="B1523">
        <v>100.68</v>
      </c>
      <c r="C1523" s="1">
        <v>39533</v>
      </c>
      <c r="D1523">
        <v>109.03</v>
      </c>
      <c r="E1523" s="1">
        <v>39533</v>
      </c>
      <c r="F1523">
        <v>98.89</v>
      </c>
      <c r="G1523" s="1">
        <v>39533</v>
      </c>
      <c r="H1523">
        <v>117.85</v>
      </c>
    </row>
    <row r="1524" spans="1:8" x14ac:dyDescent="0.25">
      <c r="A1524" s="1">
        <v>39652</v>
      </c>
      <c r="B1524">
        <v>100.47</v>
      </c>
      <c r="C1524" s="1">
        <v>39534</v>
      </c>
      <c r="D1524">
        <v>109.92</v>
      </c>
      <c r="E1524" s="1">
        <v>39534</v>
      </c>
      <c r="F1524">
        <v>99.05</v>
      </c>
      <c r="G1524" s="1">
        <v>39534</v>
      </c>
      <c r="H1524">
        <v>118.91</v>
      </c>
    </row>
    <row r="1525" spans="1:8" x14ac:dyDescent="0.25">
      <c r="A1525" s="1">
        <v>39653</v>
      </c>
      <c r="B1525">
        <v>101.04</v>
      </c>
      <c r="C1525" s="1">
        <v>39535</v>
      </c>
      <c r="D1525">
        <v>109.2</v>
      </c>
      <c r="E1525" s="1">
        <v>39535</v>
      </c>
      <c r="F1525">
        <v>99.15</v>
      </c>
      <c r="G1525" s="1">
        <v>39535</v>
      </c>
      <c r="H1525">
        <v>118.59</v>
      </c>
    </row>
    <row r="1526" spans="1:8" x14ac:dyDescent="0.25">
      <c r="A1526" s="1">
        <v>39654</v>
      </c>
      <c r="B1526">
        <v>101.42</v>
      </c>
      <c r="C1526" s="1">
        <v>39538</v>
      </c>
      <c r="D1526">
        <v>109.65</v>
      </c>
      <c r="E1526" s="1">
        <v>39538</v>
      </c>
      <c r="F1526">
        <v>99.66</v>
      </c>
      <c r="G1526" s="1">
        <v>39538</v>
      </c>
      <c r="H1526">
        <v>119.76</v>
      </c>
    </row>
    <row r="1527" spans="1:8" x14ac:dyDescent="0.25">
      <c r="A1527" s="1">
        <v>39657</v>
      </c>
      <c r="B1527">
        <v>101.72</v>
      </c>
      <c r="C1527" s="1">
        <v>39539</v>
      </c>
      <c r="D1527">
        <v>109.08</v>
      </c>
      <c r="E1527" s="1">
        <v>39539</v>
      </c>
      <c r="F1527">
        <v>99.8</v>
      </c>
      <c r="G1527" s="1">
        <v>39539</v>
      </c>
      <c r="H1527">
        <v>117.78</v>
      </c>
    </row>
    <row r="1528" spans="1:8" x14ac:dyDescent="0.25">
      <c r="A1528" s="1">
        <v>39658</v>
      </c>
      <c r="B1528">
        <v>101.65</v>
      </c>
      <c r="C1528" s="1">
        <v>39540</v>
      </c>
      <c r="D1528">
        <v>108.43</v>
      </c>
      <c r="E1528" s="1">
        <v>39540</v>
      </c>
      <c r="F1528">
        <v>99.83</v>
      </c>
      <c r="G1528" s="1">
        <v>39540</v>
      </c>
      <c r="H1528">
        <v>117.07</v>
      </c>
    </row>
    <row r="1529" spans="1:8" x14ac:dyDescent="0.25">
      <c r="A1529" s="1">
        <v>39659</v>
      </c>
      <c r="B1529">
        <v>101.61</v>
      </c>
      <c r="C1529" s="1">
        <v>39541</v>
      </c>
      <c r="D1529">
        <v>109.27</v>
      </c>
      <c r="E1529" s="1">
        <v>39541</v>
      </c>
      <c r="F1529">
        <v>99.85</v>
      </c>
      <c r="G1529" s="1">
        <v>39541</v>
      </c>
      <c r="H1529">
        <v>116.84</v>
      </c>
    </row>
    <row r="1530" spans="1:8" x14ac:dyDescent="0.25">
      <c r="A1530" s="1">
        <v>39660</v>
      </c>
      <c r="B1530">
        <v>101.94</v>
      </c>
      <c r="C1530" s="1">
        <v>39542</v>
      </c>
      <c r="D1530">
        <v>108.99</v>
      </c>
      <c r="E1530" s="1">
        <v>39542</v>
      </c>
      <c r="F1530">
        <v>100.09</v>
      </c>
      <c r="G1530" s="1">
        <v>39542</v>
      </c>
      <c r="H1530">
        <v>117.57</v>
      </c>
    </row>
    <row r="1531" spans="1:8" x14ac:dyDescent="0.25">
      <c r="A1531" s="1">
        <v>39661</v>
      </c>
      <c r="B1531">
        <v>102.16</v>
      </c>
      <c r="C1531" s="1">
        <v>39545</v>
      </c>
      <c r="D1531">
        <v>108.83</v>
      </c>
      <c r="E1531" s="1">
        <v>39545</v>
      </c>
      <c r="F1531">
        <v>100.03</v>
      </c>
      <c r="G1531" s="1">
        <v>39545</v>
      </c>
      <c r="H1531">
        <v>116.9</v>
      </c>
    </row>
    <row r="1532" spans="1:8" x14ac:dyDescent="0.25">
      <c r="A1532" s="1">
        <v>39664</v>
      </c>
      <c r="B1532">
        <v>102.24</v>
      </c>
      <c r="C1532" s="1">
        <v>39546</v>
      </c>
      <c r="D1532">
        <v>108.98</v>
      </c>
      <c r="E1532" s="1">
        <v>39546</v>
      </c>
      <c r="F1532">
        <v>100.06</v>
      </c>
      <c r="G1532" s="1">
        <v>39546</v>
      </c>
      <c r="H1532">
        <v>117.07</v>
      </c>
    </row>
    <row r="1533" spans="1:8" x14ac:dyDescent="0.25">
      <c r="A1533" s="1">
        <v>39665</v>
      </c>
      <c r="B1533">
        <v>102.12</v>
      </c>
      <c r="C1533" s="1">
        <v>39547</v>
      </c>
      <c r="D1533">
        <v>109.53</v>
      </c>
      <c r="E1533" s="1">
        <v>39547</v>
      </c>
      <c r="F1533">
        <v>100.08</v>
      </c>
      <c r="G1533" s="1">
        <v>39547</v>
      </c>
      <c r="H1533">
        <v>117.88</v>
      </c>
    </row>
    <row r="1534" spans="1:8" x14ac:dyDescent="0.25">
      <c r="A1534" s="1">
        <v>39666</v>
      </c>
      <c r="B1534">
        <v>102.2</v>
      </c>
      <c r="C1534" s="1">
        <v>39548</v>
      </c>
      <c r="D1534">
        <v>109.21</v>
      </c>
      <c r="E1534" s="1">
        <v>39548</v>
      </c>
      <c r="F1534">
        <v>100.24</v>
      </c>
      <c r="G1534" s="1">
        <v>39548</v>
      </c>
      <c r="H1534">
        <v>118.33</v>
      </c>
    </row>
    <row r="1535" spans="1:8" x14ac:dyDescent="0.25">
      <c r="A1535" s="1">
        <v>39667</v>
      </c>
      <c r="B1535">
        <v>103.06</v>
      </c>
      <c r="C1535" s="1">
        <v>39549</v>
      </c>
      <c r="D1535">
        <v>109.75</v>
      </c>
      <c r="E1535" s="1">
        <v>39549</v>
      </c>
      <c r="F1535">
        <v>100.15</v>
      </c>
      <c r="G1535" s="1">
        <v>39549</v>
      </c>
      <c r="H1535">
        <v>118.27</v>
      </c>
    </row>
    <row r="1536" spans="1:8" x14ac:dyDescent="0.25">
      <c r="A1536" s="1">
        <v>39668</v>
      </c>
      <c r="B1536">
        <v>103.01</v>
      </c>
      <c r="C1536" s="1">
        <v>39552</v>
      </c>
      <c r="D1536">
        <v>109.5</v>
      </c>
      <c r="E1536" s="1">
        <v>39552</v>
      </c>
      <c r="F1536">
        <v>100.24</v>
      </c>
      <c r="G1536" s="1">
        <v>39552</v>
      </c>
      <c r="H1536">
        <v>118.34</v>
      </c>
    </row>
    <row r="1537" spans="1:8" x14ac:dyDescent="0.25">
      <c r="A1537" s="1">
        <v>39671</v>
      </c>
      <c r="B1537">
        <v>102.64</v>
      </c>
      <c r="C1537" s="1">
        <v>39553</v>
      </c>
      <c r="D1537">
        <v>109.12</v>
      </c>
      <c r="E1537" s="1">
        <v>39553</v>
      </c>
      <c r="F1537">
        <v>100.34</v>
      </c>
      <c r="G1537" s="1">
        <v>39553</v>
      </c>
      <c r="H1537">
        <v>118.28</v>
      </c>
    </row>
    <row r="1538" spans="1:8" x14ac:dyDescent="0.25">
      <c r="A1538" s="1">
        <v>39672</v>
      </c>
      <c r="B1538">
        <v>102.76</v>
      </c>
      <c r="C1538" s="1">
        <v>39554</v>
      </c>
      <c r="D1538">
        <v>108.99</v>
      </c>
      <c r="E1538" s="1">
        <v>39554</v>
      </c>
      <c r="F1538">
        <v>100.41</v>
      </c>
      <c r="G1538" s="1">
        <v>39554</v>
      </c>
      <c r="H1538">
        <v>116.33</v>
      </c>
    </row>
    <row r="1539" spans="1:8" x14ac:dyDescent="0.25">
      <c r="A1539" s="1">
        <v>39673</v>
      </c>
      <c r="B1539">
        <v>103.13</v>
      </c>
      <c r="C1539" s="1">
        <v>39555</v>
      </c>
      <c r="D1539">
        <v>108.71</v>
      </c>
      <c r="E1539" s="1">
        <v>39555</v>
      </c>
      <c r="F1539">
        <v>100.14</v>
      </c>
      <c r="G1539" s="1">
        <v>39555</v>
      </c>
      <c r="H1539">
        <v>116.32</v>
      </c>
    </row>
    <row r="1540" spans="1:8" x14ac:dyDescent="0.25">
      <c r="A1540" s="1">
        <v>39674</v>
      </c>
      <c r="B1540">
        <v>102.83</v>
      </c>
      <c r="C1540" s="1">
        <v>39556</v>
      </c>
      <c r="D1540">
        <v>108.35</v>
      </c>
      <c r="E1540" s="1">
        <v>39556</v>
      </c>
      <c r="F1540">
        <v>99.02</v>
      </c>
      <c r="G1540" s="1">
        <v>39556</v>
      </c>
      <c r="H1540">
        <v>115.58</v>
      </c>
    </row>
    <row r="1541" spans="1:8" x14ac:dyDescent="0.25">
      <c r="A1541" s="1">
        <v>39675</v>
      </c>
      <c r="B1541">
        <v>103.13</v>
      </c>
      <c r="C1541" s="1">
        <v>39559</v>
      </c>
      <c r="D1541">
        <v>109.16</v>
      </c>
      <c r="E1541" s="1">
        <v>39559</v>
      </c>
      <c r="F1541">
        <v>99.19</v>
      </c>
      <c r="G1541" s="1">
        <v>39559</v>
      </c>
      <c r="H1541">
        <v>116.87</v>
      </c>
    </row>
    <row r="1542" spans="1:8" x14ac:dyDescent="0.25">
      <c r="A1542" s="1">
        <v>39678</v>
      </c>
      <c r="B1542">
        <v>102.91</v>
      </c>
      <c r="C1542" s="1">
        <v>39560</v>
      </c>
      <c r="D1542">
        <v>108.58</v>
      </c>
      <c r="E1542" s="1">
        <v>39560</v>
      </c>
      <c r="F1542">
        <v>98.59</v>
      </c>
      <c r="G1542" s="1">
        <v>39560</v>
      </c>
      <c r="H1542">
        <v>116</v>
      </c>
    </row>
    <row r="1543" spans="1:8" x14ac:dyDescent="0.25">
      <c r="A1543" s="1">
        <v>39679</v>
      </c>
      <c r="B1543">
        <v>102.95</v>
      </c>
      <c r="C1543" s="1">
        <v>39561</v>
      </c>
      <c r="D1543">
        <v>108.95</v>
      </c>
      <c r="E1543" s="1">
        <v>39561</v>
      </c>
      <c r="F1543">
        <v>98.69</v>
      </c>
      <c r="G1543" s="1">
        <v>39561</v>
      </c>
      <c r="H1543">
        <v>116.78</v>
      </c>
    </row>
    <row r="1544" spans="1:8" x14ac:dyDescent="0.25">
      <c r="A1544" s="1">
        <v>39680</v>
      </c>
      <c r="B1544">
        <v>103.05</v>
      </c>
      <c r="C1544" s="1">
        <v>39562</v>
      </c>
      <c r="D1544">
        <v>108.82</v>
      </c>
      <c r="E1544" s="1">
        <v>39562</v>
      </c>
      <c r="F1544">
        <v>98.81</v>
      </c>
      <c r="G1544" s="1">
        <v>39562</v>
      </c>
      <c r="H1544">
        <v>116.1</v>
      </c>
    </row>
    <row r="1545" spans="1:8" x14ac:dyDescent="0.25">
      <c r="A1545" s="1">
        <v>39681</v>
      </c>
      <c r="B1545">
        <v>102.66</v>
      </c>
      <c r="C1545" s="1">
        <v>39563</v>
      </c>
      <c r="D1545">
        <v>108.77</v>
      </c>
      <c r="E1545" s="1">
        <v>39563</v>
      </c>
      <c r="F1545">
        <v>98.35</v>
      </c>
      <c r="G1545" s="1">
        <v>39563</v>
      </c>
      <c r="H1545">
        <v>116.02</v>
      </c>
    </row>
    <row r="1546" spans="1:8" x14ac:dyDescent="0.25">
      <c r="A1546" s="1">
        <v>39682</v>
      </c>
      <c r="B1546">
        <v>102.35</v>
      </c>
      <c r="C1546" s="1">
        <v>39566</v>
      </c>
      <c r="D1546">
        <v>109.13</v>
      </c>
      <c r="E1546" s="1">
        <v>39566</v>
      </c>
      <c r="F1546">
        <v>98.23</v>
      </c>
      <c r="G1546" s="1">
        <v>39566</v>
      </c>
      <c r="H1546">
        <v>116.14</v>
      </c>
    </row>
    <row r="1547" spans="1:8" x14ac:dyDescent="0.25">
      <c r="A1547" s="1">
        <v>39686</v>
      </c>
      <c r="B1547">
        <v>102.58</v>
      </c>
      <c r="C1547" s="1">
        <v>39567</v>
      </c>
      <c r="D1547">
        <v>109.45</v>
      </c>
      <c r="E1547" s="1">
        <v>39567</v>
      </c>
      <c r="F1547">
        <v>98.19</v>
      </c>
      <c r="G1547" s="1">
        <v>39567</v>
      </c>
      <c r="H1547">
        <v>116.11</v>
      </c>
    </row>
    <row r="1548" spans="1:8" x14ac:dyDescent="0.25">
      <c r="A1548" s="1">
        <v>39687</v>
      </c>
      <c r="B1548">
        <v>102.51</v>
      </c>
      <c r="C1548" s="1">
        <v>39568</v>
      </c>
      <c r="D1548">
        <v>108.84</v>
      </c>
      <c r="E1548" s="1">
        <v>39568</v>
      </c>
      <c r="F1548">
        <v>98.3</v>
      </c>
      <c r="G1548" s="1">
        <v>39568</v>
      </c>
      <c r="H1548">
        <v>115.96</v>
      </c>
    </row>
    <row r="1549" spans="1:8" x14ac:dyDescent="0.25">
      <c r="A1549" s="1">
        <v>39688</v>
      </c>
      <c r="B1549">
        <v>102.11</v>
      </c>
      <c r="C1549" s="1">
        <v>39570</v>
      </c>
      <c r="D1549">
        <v>108.35</v>
      </c>
      <c r="E1549" s="1">
        <v>39570</v>
      </c>
      <c r="F1549">
        <v>98.17</v>
      </c>
      <c r="G1549" s="1">
        <v>39570</v>
      </c>
      <c r="H1549">
        <v>115.7</v>
      </c>
    </row>
    <row r="1550" spans="1:8" x14ac:dyDescent="0.25">
      <c r="A1550" s="1">
        <v>39689</v>
      </c>
      <c r="B1550">
        <v>102</v>
      </c>
      <c r="C1550" s="1">
        <v>39574</v>
      </c>
      <c r="D1550">
        <v>108.73</v>
      </c>
      <c r="E1550" s="1">
        <v>39574</v>
      </c>
      <c r="F1550">
        <v>98.24</v>
      </c>
      <c r="G1550" s="1">
        <v>39574</v>
      </c>
      <c r="H1550">
        <v>116.34</v>
      </c>
    </row>
    <row r="1551" spans="1:8" x14ac:dyDescent="0.25">
      <c r="A1551" s="1">
        <v>39693</v>
      </c>
      <c r="B1551">
        <v>102.56</v>
      </c>
      <c r="C1551" s="1">
        <v>39575</v>
      </c>
      <c r="D1551">
        <v>109.34</v>
      </c>
      <c r="E1551" s="1">
        <v>39575</v>
      </c>
      <c r="F1551">
        <v>98.48</v>
      </c>
      <c r="G1551" s="1">
        <v>39575</v>
      </c>
      <c r="H1551">
        <v>116.16</v>
      </c>
    </row>
    <row r="1552" spans="1:8" x14ac:dyDescent="0.25">
      <c r="A1552" s="1">
        <v>39694</v>
      </c>
      <c r="B1552">
        <v>102.62</v>
      </c>
      <c r="C1552" s="1">
        <v>39576</v>
      </c>
      <c r="D1552">
        <v>109.11</v>
      </c>
      <c r="E1552" s="1">
        <v>39576</v>
      </c>
      <c r="F1552">
        <v>98.78</v>
      </c>
      <c r="G1552" s="1">
        <v>39576</v>
      </c>
      <c r="H1552">
        <v>116.75</v>
      </c>
    </row>
    <row r="1553" spans="1:8" x14ac:dyDescent="0.25">
      <c r="A1553" s="1">
        <v>39695</v>
      </c>
      <c r="B1553">
        <v>102.73</v>
      </c>
      <c r="C1553" s="1">
        <v>39577</v>
      </c>
      <c r="D1553">
        <v>108.92</v>
      </c>
      <c r="E1553" s="1">
        <v>39577</v>
      </c>
      <c r="F1553">
        <v>98.65</v>
      </c>
      <c r="G1553" s="1">
        <v>39577</v>
      </c>
      <c r="H1553">
        <v>116.94</v>
      </c>
    </row>
    <row r="1554" spans="1:8" x14ac:dyDescent="0.25">
      <c r="A1554" s="1">
        <v>39696</v>
      </c>
      <c r="B1554">
        <v>103.02</v>
      </c>
      <c r="C1554" s="1">
        <v>39580</v>
      </c>
      <c r="D1554">
        <v>108.38</v>
      </c>
      <c r="E1554" s="1">
        <v>39580</v>
      </c>
      <c r="F1554">
        <v>98.25</v>
      </c>
      <c r="G1554" s="1">
        <v>39580</v>
      </c>
      <c r="H1554">
        <v>116.53</v>
      </c>
    </row>
    <row r="1555" spans="1:8" x14ac:dyDescent="0.25">
      <c r="A1555" s="1">
        <v>39699</v>
      </c>
      <c r="B1555">
        <v>102.54</v>
      </c>
      <c r="C1555" s="1">
        <v>39581</v>
      </c>
      <c r="D1555">
        <v>108.5</v>
      </c>
      <c r="E1555" s="1">
        <v>39581</v>
      </c>
      <c r="F1555">
        <v>98.2</v>
      </c>
      <c r="G1555" s="1">
        <v>39581</v>
      </c>
      <c r="H1555">
        <v>115.82</v>
      </c>
    </row>
    <row r="1556" spans="1:8" x14ac:dyDescent="0.25">
      <c r="A1556" s="1">
        <v>39700</v>
      </c>
      <c r="B1556">
        <v>102.77</v>
      </c>
      <c r="C1556" s="1">
        <v>39582</v>
      </c>
      <c r="D1556">
        <v>108.52</v>
      </c>
      <c r="E1556" s="1">
        <v>39582</v>
      </c>
      <c r="F1556">
        <v>97.44</v>
      </c>
      <c r="G1556" s="1">
        <v>39582</v>
      </c>
      <c r="H1556">
        <v>114.77</v>
      </c>
    </row>
    <row r="1557" spans="1:8" x14ac:dyDescent="0.25">
      <c r="A1557" s="1">
        <v>39701</v>
      </c>
      <c r="B1557">
        <v>102.8</v>
      </c>
      <c r="C1557" s="1">
        <v>39583</v>
      </c>
      <c r="D1557">
        <v>107.87</v>
      </c>
      <c r="E1557" s="1">
        <v>39583</v>
      </c>
      <c r="F1557">
        <v>97.24</v>
      </c>
      <c r="G1557" s="1">
        <v>39583</v>
      </c>
      <c r="H1557">
        <v>115.4</v>
      </c>
    </row>
    <row r="1558" spans="1:8" x14ac:dyDescent="0.25">
      <c r="A1558" s="1">
        <v>39702</v>
      </c>
      <c r="B1558">
        <v>102.88</v>
      </c>
      <c r="C1558" s="1">
        <v>39584</v>
      </c>
      <c r="D1558">
        <v>108.3</v>
      </c>
      <c r="E1558" s="1">
        <v>39584</v>
      </c>
      <c r="F1558">
        <v>97.16</v>
      </c>
      <c r="G1558" s="1">
        <v>39584</v>
      </c>
      <c r="H1558">
        <v>116.09</v>
      </c>
    </row>
    <row r="1559" spans="1:8" x14ac:dyDescent="0.25">
      <c r="A1559" s="1">
        <v>39703</v>
      </c>
      <c r="B1559">
        <v>102.8</v>
      </c>
      <c r="C1559" s="1">
        <v>39587</v>
      </c>
      <c r="D1559">
        <v>107.79</v>
      </c>
      <c r="E1559" s="1">
        <v>39587</v>
      </c>
      <c r="F1559">
        <v>97.29</v>
      </c>
      <c r="G1559" s="1">
        <v>39587</v>
      </c>
      <c r="H1559">
        <v>116.3</v>
      </c>
    </row>
    <row r="1560" spans="1:8" x14ac:dyDescent="0.25">
      <c r="A1560" s="1">
        <v>39706</v>
      </c>
      <c r="B1560">
        <v>103.33</v>
      </c>
      <c r="C1560" s="1">
        <v>39588</v>
      </c>
      <c r="D1560">
        <v>108.19</v>
      </c>
      <c r="E1560" s="1">
        <v>39588</v>
      </c>
      <c r="F1560">
        <v>97.1</v>
      </c>
      <c r="G1560" s="1">
        <v>39588</v>
      </c>
      <c r="H1560">
        <v>116.9</v>
      </c>
    </row>
    <row r="1561" spans="1:8" x14ac:dyDescent="0.25">
      <c r="A1561" s="1">
        <v>39707</v>
      </c>
      <c r="B1561">
        <v>103.07</v>
      </c>
      <c r="C1561" s="1">
        <v>39589</v>
      </c>
      <c r="D1561">
        <v>108.06</v>
      </c>
      <c r="E1561" s="1">
        <v>39589</v>
      </c>
      <c r="F1561">
        <v>97.07</v>
      </c>
      <c r="G1561" s="1">
        <v>39589</v>
      </c>
      <c r="H1561">
        <v>116.38</v>
      </c>
    </row>
    <row r="1562" spans="1:8" x14ac:dyDescent="0.25">
      <c r="A1562" s="1">
        <v>39708</v>
      </c>
      <c r="B1562">
        <v>102.6</v>
      </c>
      <c r="C1562" s="1">
        <v>39590</v>
      </c>
      <c r="D1562">
        <v>107.77</v>
      </c>
      <c r="E1562" s="1">
        <v>39590</v>
      </c>
      <c r="F1562">
        <v>95.73</v>
      </c>
      <c r="G1562" s="1">
        <v>39590</v>
      </c>
      <c r="H1562">
        <v>114.97</v>
      </c>
    </row>
    <row r="1563" spans="1:8" x14ac:dyDescent="0.25">
      <c r="A1563" s="1">
        <v>39709</v>
      </c>
      <c r="B1563">
        <v>102.43</v>
      </c>
      <c r="C1563" s="1">
        <v>39591</v>
      </c>
      <c r="D1563">
        <v>107.76</v>
      </c>
      <c r="E1563" s="1">
        <v>39591</v>
      </c>
      <c r="F1563">
        <v>95.44</v>
      </c>
      <c r="G1563" s="1">
        <v>39591</v>
      </c>
      <c r="H1563">
        <v>115.12</v>
      </c>
    </row>
    <row r="1564" spans="1:8" x14ac:dyDescent="0.25">
      <c r="A1564" s="1">
        <v>39710</v>
      </c>
      <c r="B1564">
        <v>101.98</v>
      </c>
      <c r="C1564" s="1">
        <v>39595</v>
      </c>
      <c r="D1564">
        <v>107.64</v>
      </c>
      <c r="E1564" s="1">
        <v>39595</v>
      </c>
      <c r="F1564">
        <v>95.33</v>
      </c>
      <c r="G1564" s="1">
        <v>39595</v>
      </c>
      <c r="H1564">
        <v>115.02</v>
      </c>
    </row>
    <row r="1565" spans="1:8" x14ac:dyDescent="0.25">
      <c r="A1565" s="1">
        <v>39713</v>
      </c>
      <c r="B1565">
        <v>101.9</v>
      </c>
      <c r="C1565" s="1">
        <v>39596</v>
      </c>
      <c r="D1565">
        <v>107.7</v>
      </c>
      <c r="E1565" s="1">
        <v>39596</v>
      </c>
      <c r="F1565">
        <v>95.28</v>
      </c>
      <c r="G1565" s="1">
        <v>39596</v>
      </c>
      <c r="H1565">
        <v>114.33</v>
      </c>
    </row>
    <row r="1566" spans="1:8" x14ac:dyDescent="0.25">
      <c r="A1566" s="1">
        <v>39714</v>
      </c>
      <c r="B1566">
        <v>102.06</v>
      </c>
      <c r="C1566" s="1">
        <v>39597</v>
      </c>
      <c r="D1566">
        <v>107.46</v>
      </c>
      <c r="E1566" s="1">
        <v>39597</v>
      </c>
      <c r="F1566">
        <v>94.23</v>
      </c>
      <c r="G1566" s="1">
        <v>39597</v>
      </c>
      <c r="H1566">
        <v>112.72</v>
      </c>
    </row>
    <row r="1567" spans="1:8" x14ac:dyDescent="0.25">
      <c r="A1567" s="1">
        <v>39715</v>
      </c>
      <c r="B1567">
        <v>102.07</v>
      </c>
      <c r="C1567" s="1">
        <v>39598</v>
      </c>
      <c r="D1567">
        <v>106.98</v>
      </c>
      <c r="E1567" s="1">
        <v>39598</v>
      </c>
      <c r="F1567">
        <v>94.87</v>
      </c>
      <c r="G1567" s="1">
        <v>39598</v>
      </c>
      <c r="H1567">
        <v>113.28</v>
      </c>
    </row>
    <row r="1568" spans="1:8" x14ac:dyDescent="0.25">
      <c r="A1568" s="1">
        <v>39716</v>
      </c>
      <c r="B1568">
        <v>102.04</v>
      </c>
      <c r="C1568" s="1">
        <v>39601</v>
      </c>
      <c r="D1568">
        <v>107.27</v>
      </c>
      <c r="E1568" s="1">
        <v>39601</v>
      </c>
      <c r="F1568">
        <v>95.79</v>
      </c>
      <c r="G1568" s="1">
        <v>39601</v>
      </c>
      <c r="H1568">
        <v>114.55</v>
      </c>
    </row>
    <row r="1569" spans="1:8" x14ac:dyDescent="0.25">
      <c r="A1569" s="1">
        <v>39717</v>
      </c>
      <c r="B1569">
        <v>102.07</v>
      </c>
      <c r="C1569" s="1">
        <v>39602</v>
      </c>
      <c r="D1569">
        <v>107.05</v>
      </c>
      <c r="E1569" s="1">
        <v>39602</v>
      </c>
      <c r="F1569">
        <v>95.73</v>
      </c>
      <c r="G1569" s="1">
        <v>39602</v>
      </c>
      <c r="H1569">
        <v>114.5</v>
      </c>
    </row>
    <row r="1570" spans="1:8" x14ac:dyDescent="0.25">
      <c r="A1570" s="1">
        <v>39720</v>
      </c>
      <c r="B1570">
        <v>101.88</v>
      </c>
      <c r="C1570" s="1">
        <v>39603</v>
      </c>
      <c r="D1570">
        <v>107.36</v>
      </c>
      <c r="E1570" s="1">
        <v>39603</v>
      </c>
      <c r="F1570">
        <v>95.77</v>
      </c>
      <c r="G1570" s="1">
        <v>39603</v>
      </c>
      <c r="H1570">
        <v>115.2</v>
      </c>
    </row>
    <row r="1571" spans="1:8" x14ac:dyDescent="0.25">
      <c r="A1571" s="1">
        <v>39721</v>
      </c>
      <c r="B1571">
        <v>101.72</v>
      </c>
      <c r="C1571" s="1">
        <v>39604</v>
      </c>
      <c r="D1571">
        <v>105.95</v>
      </c>
      <c r="E1571" s="1">
        <v>39604</v>
      </c>
      <c r="F1571">
        <v>95.38</v>
      </c>
      <c r="G1571" s="1">
        <v>39604</v>
      </c>
      <c r="H1571">
        <v>114.32</v>
      </c>
    </row>
    <row r="1572" spans="1:8" x14ac:dyDescent="0.25">
      <c r="A1572" s="1">
        <v>39722</v>
      </c>
      <c r="B1572">
        <v>101.75</v>
      </c>
      <c r="C1572" s="1">
        <v>39605</v>
      </c>
      <c r="D1572">
        <v>104.19</v>
      </c>
      <c r="E1572" s="1">
        <v>39605</v>
      </c>
      <c r="F1572">
        <v>94.99</v>
      </c>
      <c r="G1572" s="1">
        <v>39605</v>
      </c>
      <c r="H1572">
        <v>114.37</v>
      </c>
    </row>
    <row r="1573" spans="1:8" x14ac:dyDescent="0.25">
      <c r="A1573" s="1">
        <v>39723</v>
      </c>
      <c r="B1573">
        <v>101.88</v>
      </c>
      <c r="C1573" s="1">
        <v>39608</v>
      </c>
      <c r="D1573">
        <v>101.24</v>
      </c>
      <c r="E1573" s="1">
        <v>39608</v>
      </c>
      <c r="F1573">
        <v>93.15</v>
      </c>
      <c r="G1573" s="1">
        <v>39608</v>
      </c>
      <c r="H1573">
        <v>112.84</v>
      </c>
    </row>
    <row r="1574" spans="1:8" x14ac:dyDescent="0.25">
      <c r="A1574" s="1">
        <v>39724</v>
      </c>
      <c r="B1574">
        <v>101.93</v>
      </c>
      <c r="C1574" s="1">
        <v>39609</v>
      </c>
      <c r="D1574">
        <v>102.02</v>
      </c>
      <c r="E1574" s="1">
        <v>39609</v>
      </c>
      <c r="F1574">
        <v>92.88</v>
      </c>
      <c r="G1574" s="1">
        <v>39609</v>
      </c>
      <c r="H1574">
        <v>111.56</v>
      </c>
    </row>
    <row r="1575" spans="1:8" x14ac:dyDescent="0.25">
      <c r="A1575" s="1">
        <v>39727</v>
      </c>
      <c r="B1575">
        <v>102.38</v>
      </c>
      <c r="C1575" s="1">
        <v>39610</v>
      </c>
      <c r="D1575">
        <v>104.41</v>
      </c>
      <c r="E1575" s="1">
        <v>39610</v>
      </c>
      <c r="F1575">
        <v>93.65</v>
      </c>
      <c r="G1575" s="1">
        <v>39610</v>
      </c>
      <c r="H1575">
        <v>112.27</v>
      </c>
    </row>
    <row r="1576" spans="1:8" x14ac:dyDescent="0.25">
      <c r="A1576" s="1">
        <v>39728</v>
      </c>
      <c r="B1576">
        <v>102.48</v>
      </c>
      <c r="C1576" s="1">
        <v>39611</v>
      </c>
      <c r="D1576">
        <v>103.17</v>
      </c>
      <c r="E1576" s="1">
        <v>39611</v>
      </c>
      <c r="F1576">
        <v>92.69</v>
      </c>
      <c r="G1576" s="1">
        <v>39611</v>
      </c>
      <c r="H1576">
        <v>111.76</v>
      </c>
    </row>
    <row r="1577" spans="1:8" x14ac:dyDescent="0.25">
      <c r="A1577" s="1">
        <v>39729</v>
      </c>
      <c r="B1577">
        <v>102.67</v>
      </c>
      <c r="C1577" s="1">
        <v>39612</v>
      </c>
      <c r="D1577">
        <v>102.21</v>
      </c>
      <c r="E1577" s="1">
        <v>39612</v>
      </c>
      <c r="F1577">
        <v>92.13</v>
      </c>
      <c r="G1577" s="1">
        <v>39612</v>
      </c>
      <c r="H1577">
        <v>111.25</v>
      </c>
    </row>
    <row r="1578" spans="1:8" x14ac:dyDescent="0.25">
      <c r="A1578" s="1">
        <v>39730</v>
      </c>
      <c r="B1578">
        <v>101.99</v>
      </c>
      <c r="C1578" s="1">
        <v>39615</v>
      </c>
      <c r="D1578">
        <v>101.32</v>
      </c>
      <c r="E1578" s="1">
        <v>39615</v>
      </c>
      <c r="F1578">
        <v>91.11</v>
      </c>
      <c r="G1578" s="1">
        <v>39615</v>
      </c>
      <c r="H1578">
        <v>109.73</v>
      </c>
    </row>
    <row r="1579" spans="1:8" x14ac:dyDescent="0.25">
      <c r="A1579" s="1">
        <v>39731</v>
      </c>
      <c r="B1579">
        <v>102.33</v>
      </c>
      <c r="C1579" s="1">
        <v>39616</v>
      </c>
      <c r="D1579">
        <v>101.69</v>
      </c>
      <c r="E1579" s="1">
        <v>39616</v>
      </c>
      <c r="F1579">
        <v>92.31</v>
      </c>
      <c r="G1579" s="1">
        <v>39616</v>
      </c>
      <c r="H1579">
        <v>109.85</v>
      </c>
    </row>
    <row r="1580" spans="1:8" x14ac:dyDescent="0.25">
      <c r="A1580" s="1">
        <v>39735</v>
      </c>
      <c r="B1580">
        <v>101.72</v>
      </c>
      <c r="C1580" s="1">
        <v>39617</v>
      </c>
      <c r="D1580">
        <v>101.55</v>
      </c>
      <c r="E1580" s="1">
        <v>39617</v>
      </c>
      <c r="F1580">
        <v>91.43</v>
      </c>
      <c r="G1580" s="1">
        <v>39617</v>
      </c>
      <c r="H1580">
        <v>110.52</v>
      </c>
    </row>
    <row r="1581" spans="1:8" x14ac:dyDescent="0.25">
      <c r="A1581" s="1">
        <v>39736</v>
      </c>
      <c r="B1581">
        <v>102.24</v>
      </c>
      <c r="C1581" s="1">
        <v>39618</v>
      </c>
      <c r="D1581">
        <v>100.83</v>
      </c>
      <c r="E1581" s="1">
        <v>39618</v>
      </c>
      <c r="F1581">
        <v>90.89</v>
      </c>
      <c r="G1581" s="1">
        <v>39618</v>
      </c>
      <c r="H1581">
        <v>110.95</v>
      </c>
    </row>
    <row r="1582" spans="1:8" x14ac:dyDescent="0.25">
      <c r="A1582" s="1">
        <v>39737</v>
      </c>
      <c r="B1582">
        <v>102.65</v>
      </c>
      <c r="C1582" s="1">
        <v>39619</v>
      </c>
      <c r="D1582">
        <v>101.46</v>
      </c>
      <c r="E1582" s="1">
        <v>39619</v>
      </c>
      <c r="F1582">
        <v>91.41</v>
      </c>
      <c r="G1582" s="1">
        <v>39619</v>
      </c>
      <c r="H1582">
        <v>111.71</v>
      </c>
    </row>
    <row r="1583" spans="1:8" x14ac:dyDescent="0.25">
      <c r="A1583" s="1">
        <v>39738</v>
      </c>
      <c r="B1583">
        <v>103.17</v>
      </c>
      <c r="C1583" s="1">
        <v>39622</v>
      </c>
      <c r="D1583">
        <v>101.74</v>
      </c>
      <c r="E1583" s="1">
        <v>39622</v>
      </c>
      <c r="F1583">
        <v>91.53</v>
      </c>
      <c r="G1583" s="1">
        <v>39622</v>
      </c>
      <c r="H1583">
        <v>110.81</v>
      </c>
    </row>
    <row r="1584" spans="1:8" x14ac:dyDescent="0.25">
      <c r="A1584" s="1">
        <v>39741</v>
      </c>
      <c r="B1584">
        <v>103.33</v>
      </c>
      <c r="C1584" s="1">
        <v>39623</v>
      </c>
      <c r="D1584">
        <v>102.16</v>
      </c>
      <c r="E1584" s="1">
        <v>39623</v>
      </c>
      <c r="F1584">
        <v>92.18</v>
      </c>
      <c r="G1584" s="1">
        <v>39623</v>
      </c>
      <c r="H1584">
        <v>110.94</v>
      </c>
    </row>
    <row r="1585" spans="1:8" x14ac:dyDescent="0.25">
      <c r="A1585" s="1">
        <v>39742</v>
      </c>
      <c r="B1585">
        <v>103.11</v>
      </c>
      <c r="C1585" s="1">
        <v>39624</v>
      </c>
      <c r="D1585">
        <v>102.2</v>
      </c>
      <c r="E1585" s="1">
        <v>39624</v>
      </c>
      <c r="F1585">
        <v>91.8</v>
      </c>
      <c r="G1585" s="1">
        <v>39624</v>
      </c>
      <c r="H1585">
        <v>110.67</v>
      </c>
    </row>
    <row r="1586" spans="1:8" x14ac:dyDescent="0.25">
      <c r="A1586" s="1">
        <v>39743</v>
      </c>
      <c r="B1586">
        <v>103.48</v>
      </c>
      <c r="C1586" s="1">
        <v>39625</v>
      </c>
      <c r="D1586">
        <v>102.91</v>
      </c>
      <c r="E1586" s="1">
        <v>39625</v>
      </c>
      <c r="F1586">
        <v>92.23</v>
      </c>
      <c r="G1586" s="1">
        <v>39625</v>
      </c>
      <c r="H1586">
        <v>111.39</v>
      </c>
    </row>
    <row r="1587" spans="1:8" x14ac:dyDescent="0.25">
      <c r="A1587" s="1">
        <v>39744</v>
      </c>
      <c r="B1587">
        <v>102.7</v>
      </c>
      <c r="C1587" s="1">
        <v>39626</v>
      </c>
      <c r="D1587">
        <v>103.44</v>
      </c>
      <c r="E1587" s="1">
        <v>39626</v>
      </c>
      <c r="F1587">
        <v>92.29</v>
      </c>
      <c r="G1587" s="1">
        <v>39626</v>
      </c>
      <c r="H1587">
        <v>111.55</v>
      </c>
    </row>
    <row r="1588" spans="1:8" x14ac:dyDescent="0.25">
      <c r="A1588" s="1">
        <v>39745</v>
      </c>
      <c r="B1588">
        <v>103.01</v>
      </c>
      <c r="C1588" s="1">
        <v>39629</v>
      </c>
      <c r="D1588">
        <v>102.32</v>
      </c>
      <c r="E1588" s="1">
        <v>39629</v>
      </c>
      <c r="F1588">
        <v>92.46</v>
      </c>
      <c r="G1588" s="1">
        <v>39629</v>
      </c>
      <c r="H1588">
        <v>111.87</v>
      </c>
    </row>
    <row r="1589" spans="1:8" x14ac:dyDescent="0.25">
      <c r="A1589" s="1">
        <v>39748</v>
      </c>
      <c r="B1589">
        <v>102.95</v>
      </c>
      <c r="C1589" s="1">
        <v>39630</v>
      </c>
      <c r="D1589">
        <v>102.33</v>
      </c>
      <c r="E1589" s="1">
        <v>39630</v>
      </c>
      <c r="F1589">
        <v>92.75</v>
      </c>
      <c r="G1589" s="1">
        <v>39630</v>
      </c>
      <c r="H1589">
        <v>112.65</v>
      </c>
    </row>
    <row r="1590" spans="1:8" x14ac:dyDescent="0.25">
      <c r="A1590" s="1">
        <v>39749</v>
      </c>
      <c r="B1590">
        <v>102.97</v>
      </c>
      <c r="C1590" s="1">
        <v>39631</v>
      </c>
      <c r="D1590">
        <v>101.38</v>
      </c>
      <c r="E1590" s="1">
        <v>39631</v>
      </c>
      <c r="F1590">
        <v>92.9</v>
      </c>
      <c r="G1590" s="1">
        <v>39631</v>
      </c>
      <c r="H1590">
        <v>112.49</v>
      </c>
    </row>
    <row r="1591" spans="1:8" x14ac:dyDescent="0.25">
      <c r="A1591" s="1">
        <v>39750</v>
      </c>
      <c r="B1591">
        <v>103.28</v>
      </c>
      <c r="C1591" s="1">
        <v>39632</v>
      </c>
      <c r="D1591">
        <v>102.07</v>
      </c>
      <c r="E1591" s="1">
        <v>39632</v>
      </c>
      <c r="F1591">
        <v>93.53</v>
      </c>
      <c r="G1591" s="1">
        <v>39632</v>
      </c>
      <c r="H1591">
        <v>112.82</v>
      </c>
    </row>
    <row r="1592" spans="1:8" x14ac:dyDescent="0.25">
      <c r="A1592" s="1">
        <v>39751</v>
      </c>
      <c r="B1592">
        <v>103.88</v>
      </c>
      <c r="C1592" s="1">
        <v>39636</v>
      </c>
      <c r="D1592">
        <v>102.64</v>
      </c>
      <c r="E1592" s="1">
        <v>39636</v>
      </c>
      <c r="F1592">
        <v>94.25</v>
      </c>
      <c r="G1592" s="1">
        <v>39636</v>
      </c>
      <c r="H1592">
        <v>112.63</v>
      </c>
    </row>
    <row r="1593" spans="1:8" x14ac:dyDescent="0.25">
      <c r="A1593" s="1">
        <v>39752</v>
      </c>
      <c r="B1593">
        <v>104.13</v>
      </c>
      <c r="C1593" s="1">
        <v>39637</v>
      </c>
      <c r="D1593">
        <v>102.83</v>
      </c>
      <c r="E1593" s="1">
        <v>39637</v>
      </c>
      <c r="F1593">
        <v>94.71</v>
      </c>
      <c r="G1593" s="1">
        <v>39637</v>
      </c>
      <c r="H1593">
        <v>113.35</v>
      </c>
    </row>
    <row r="1594" spans="1:8" x14ac:dyDescent="0.25">
      <c r="A1594" s="1">
        <v>39755</v>
      </c>
      <c r="B1594">
        <v>104.03</v>
      </c>
      <c r="C1594" s="1">
        <v>39638</v>
      </c>
      <c r="D1594">
        <v>102.77</v>
      </c>
      <c r="E1594" s="1">
        <v>39638</v>
      </c>
      <c r="F1594">
        <v>94.67</v>
      </c>
      <c r="G1594" s="1">
        <v>39638</v>
      </c>
      <c r="H1594">
        <v>113.56</v>
      </c>
    </row>
    <row r="1595" spans="1:8" x14ac:dyDescent="0.25">
      <c r="A1595" s="1">
        <v>39756</v>
      </c>
      <c r="B1595">
        <v>104.17</v>
      </c>
      <c r="C1595" s="1">
        <v>39639</v>
      </c>
      <c r="D1595">
        <v>102.63</v>
      </c>
      <c r="E1595" s="1">
        <v>39639</v>
      </c>
      <c r="F1595">
        <v>94.55</v>
      </c>
      <c r="G1595" s="1">
        <v>39639</v>
      </c>
      <c r="H1595">
        <v>114.31</v>
      </c>
    </row>
    <row r="1596" spans="1:8" x14ac:dyDescent="0.25">
      <c r="A1596" s="1">
        <v>39757</v>
      </c>
      <c r="B1596">
        <v>104.97</v>
      </c>
      <c r="C1596" s="1">
        <v>39640</v>
      </c>
      <c r="D1596">
        <v>102.08</v>
      </c>
      <c r="E1596" s="1">
        <v>39640</v>
      </c>
      <c r="F1596">
        <v>94.64</v>
      </c>
      <c r="G1596" s="1">
        <v>39640</v>
      </c>
      <c r="H1596">
        <v>114.42</v>
      </c>
    </row>
    <row r="1597" spans="1:8" x14ac:dyDescent="0.25">
      <c r="A1597" s="1">
        <v>39758</v>
      </c>
      <c r="B1597">
        <v>105.05</v>
      </c>
      <c r="C1597" s="1">
        <v>39643</v>
      </c>
      <c r="D1597">
        <v>102.32</v>
      </c>
      <c r="E1597" s="1">
        <v>39643</v>
      </c>
      <c r="F1597">
        <v>94.52</v>
      </c>
      <c r="G1597" s="1">
        <v>39643</v>
      </c>
      <c r="H1597">
        <v>113.94</v>
      </c>
    </row>
    <row r="1598" spans="1:8" x14ac:dyDescent="0.25">
      <c r="A1598" s="1">
        <v>39759</v>
      </c>
      <c r="B1598">
        <v>104.78</v>
      </c>
      <c r="C1598" s="1">
        <v>39644</v>
      </c>
      <c r="D1598">
        <v>102.48</v>
      </c>
      <c r="E1598" s="1">
        <v>39644</v>
      </c>
      <c r="F1598">
        <v>94.8</v>
      </c>
      <c r="G1598" s="1">
        <v>39644</v>
      </c>
      <c r="H1598">
        <v>114.97</v>
      </c>
    </row>
    <row r="1599" spans="1:8" x14ac:dyDescent="0.25">
      <c r="A1599" s="1">
        <v>39762</v>
      </c>
      <c r="B1599">
        <v>104.65</v>
      </c>
      <c r="C1599" s="1">
        <v>39645</v>
      </c>
      <c r="D1599">
        <v>101.87</v>
      </c>
      <c r="E1599" s="1">
        <v>39645</v>
      </c>
      <c r="F1599">
        <v>95.05</v>
      </c>
      <c r="G1599" s="1">
        <v>39645</v>
      </c>
      <c r="H1599">
        <v>114.52</v>
      </c>
    </row>
    <row r="1600" spans="1:8" x14ac:dyDescent="0.25">
      <c r="A1600" s="1">
        <v>39764</v>
      </c>
      <c r="B1600">
        <v>105.06</v>
      </c>
      <c r="C1600" s="1">
        <v>39646</v>
      </c>
      <c r="D1600">
        <v>102.07</v>
      </c>
      <c r="E1600" s="1">
        <v>39646</v>
      </c>
      <c r="F1600">
        <v>94.55</v>
      </c>
      <c r="G1600" s="1">
        <v>39646</v>
      </c>
      <c r="H1600">
        <v>113.72</v>
      </c>
    </row>
    <row r="1601" spans="1:8" x14ac:dyDescent="0.25">
      <c r="A1601" s="1">
        <v>39765</v>
      </c>
      <c r="B1601">
        <v>105.65</v>
      </c>
      <c r="C1601" s="1">
        <v>39647</v>
      </c>
      <c r="D1601">
        <v>101.16</v>
      </c>
      <c r="E1601" s="1">
        <v>39647</v>
      </c>
      <c r="F1601">
        <v>94.45</v>
      </c>
      <c r="G1601" s="1">
        <v>39647</v>
      </c>
      <c r="H1601">
        <v>112.73</v>
      </c>
    </row>
    <row r="1602" spans="1:8" x14ac:dyDescent="0.25">
      <c r="A1602" s="1">
        <v>39766</v>
      </c>
      <c r="B1602">
        <v>105.63</v>
      </c>
      <c r="C1602" s="1">
        <v>39650</v>
      </c>
      <c r="D1602">
        <v>100.96</v>
      </c>
      <c r="E1602" s="1">
        <v>39650</v>
      </c>
      <c r="F1602">
        <v>94.06</v>
      </c>
      <c r="G1602" s="1">
        <v>39650</v>
      </c>
      <c r="H1602">
        <v>112</v>
      </c>
    </row>
    <row r="1603" spans="1:8" x14ac:dyDescent="0.25">
      <c r="A1603" s="1">
        <v>39769</v>
      </c>
      <c r="B1603">
        <v>105.63</v>
      </c>
      <c r="C1603" s="1">
        <v>39651</v>
      </c>
      <c r="D1603">
        <v>100.53</v>
      </c>
      <c r="E1603" s="1">
        <v>39651</v>
      </c>
      <c r="F1603">
        <v>94.33</v>
      </c>
      <c r="G1603" s="1">
        <v>39651</v>
      </c>
      <c r="H1603">
        <v>112.28</v>
      </c>
    </row>
    <row r="1604" spans="1:8" x14ac:dyDescent="0.25">
      <c r="A1604" s="1">
        <v>39770</v>
      </c>
      <c r="B1604">
        <v>105.78</v>
      </c>
      <c r="C1604" s="1">
        <v>39652</v>
      </c>
      <c r="D1604">
        <v>100.95</v>
      </c>
      <c r="E1604" s="1">
        <v>39652</v>
      </c>
      <c r="F1604">
        <v>93.97</v>
      </c>
      <c r="G1604" s="1">
        <v>39652</v>
      </c>
      <c r="H1604">
        <v>111.51</v>
      </c>
    </row>
    <row r="1605" spans="1:8" x14ac:dyDescent="0.25">
      <c r="A1605" s="1">
        <v>39771</v>
      </c>
      <c r="B1605">
        <v>105.78</v>
      </c>
      <c r="C1605" s="1">
        <v>39653</v>
      </c>
      <c r="D1605">
        <v>101.81</v>
      </c>
      <c r="E1605" s="1">
        <v>39653</v>
      </c>
      <c r="F1605">
        <v>94.35</v>
      </c>
      <c r="G1605" s="1">
        <v>39653</v>
      </c>
      <c r="H1605">
        <v>112.25</v>
      </c>
    </row>
    <row r="1606" spans="1:8" x14ac:dyDescent="0.25">
      <c r="A1606" s="1">
        <v>39772</v>
      </c>
      <c r="B1606">
        <v>104.97</v>
      </c>
      <c r="C1606" s="1">
        <v>39654</v>
      </c>
      <c r="D1606">
        <v>101.81</v>
      </c>
      <c r="E1606" s="1">
        <v>39654</v>
      </c>
      <c r="F1606">
        <v>94.67</v>
      </c>
      <c r="G1606" s="1">
        <v>39654</v>
      </c>
      <c r="H1606">
        <v>113.29</v>
      </c>
    </row>
    <row r="1607" spans="1:8" x14ac:dyDescent="0.25">
      <c r="A1607" s="1">
        <v>39773</v>
      </c>
      <c r="B1607">
        <v>104.49</v>
      </c>
      <c r="C1607" s="1">
        <v>39657</v>
      </c>
      <c r="D1607">
        <v>102.38</v>
      </c>
      <c r="E1607" s="1">
        <v>39657</v>
      </c>
      <c r="F1607">
        <v>94.7</v>
      </c>
      <c r="G1607" s="1">
        <v>39657</v>
      </c>
      <c r="H1607">
        <v>113.8</v>
      </c>
    </row>
    <row r="1608" spans="1:8" x14ac:dyDescent="0.25">
      <c r="A1608" s="1">
        <v>39776</v>
      </c>
      <c r="B1608">
        <v>104.53</v>
      </c>
      <c r="C1608" s="1">
        <v>39658</v>
      </c>
      <c r="D1608">
        <v>102.34</v>
      </c>
      <c r="E1608" s="1">
        <v>39658</v>
      </c>
      <c r="F1608">
        <v>94.7</v>
      </c>
      <c r="G1608" s="1">
        <v>39658</v>
      </c>
      <c r="H1608">
        <v>113.55</v>
      </c>
    </row>
    <row r="1609" spans="1:8" x14ac:dyDescent="0.25">
      <c r="A1609" s="1">
        <v>39777</v>
      </c>
      <c r="B1609">
        <v>104.7</v>
      </c>
      <c r="C1609" s="1">
        <v>39659</v>
      </c>
      <c r="D1609">
        <v>102.55</v>
      </c>
      <c r="E1609" s="1">
        <v>39659</v>
      </c>
      <c r="F1609">
        <v>94.57</v>
      </c>
      <c r="G1609" s="1">
        <v>39659</v>
      </c>
      <c r="H1609">
        <v>113.34</v>
      </c>
    </row>
    <row r="1610" spans="1:8" x14ac:dyDescent="0.25">
      <c r="A1610" s="1">
        <v>39778</v>
      </c>
      <c r="B1610">
        <v>104.61</v>
      </c>
      <c r="C1610" s="1">
        <v>39660</v>
      </c>
      <c r="D1610">
        <v>102.66</v>
      </c>
      <c r="E1610" s="1">
        <v>39660</v>
      </c>
      <c r="F1610">
        <v>94.98</v>
      </c>
      <c r="G1610" s="1">
        <v>39660</v>
      </c>
      <c r="H1610">
        <v>114.08</v>
      </c>
    </row>
    <row r="1611" spans="1:8" x14ac:dyDescent="0.25">
      <c r="A1611" s="1">
        <v>39780</v>
      </c>
      <c r="B1611">
        <v>104.34</v>
      </c>
      <c r="C1611" s="1">
        <v>39661</v>
      </c>
      <c r="D1611">
        <v>103</v>
      </c>
      <c r="E1611" s="1">
        <v>39661</v>
      </c>
      <c r="F1611">
        <v>95.18</v>
      </c>
      <c r="G1611" s="1">
        <v>39661</v>
      </c>
      <c r="H1611">
        <v>114.38</v>
      </c>
    </row>
    <row r="1612" spans="1:8" x14ac:dyDescent="0.25">
      <c r="A1612" s="1">
        <v>39783</v>
      </c>
      <c r="B1612">
        <v>104.35</v>
      </c>
      <c r="C1612" s="1">
        <v>39664</v>
      </c>
      <c r="D1612">
        <v>102.92</v>
      </c>
      <c r="E1612" s="1">
        <v>39664</v>
      </c>
      <c r="F1612">
        <v>95.52</v>
      </c>
      <c r="G1612" s="1">
        <v>39664</v>
      </c>
      <c r="H1612">
        <v>114.34</v>
      </c>
    </row>
    <row r="1613" spans="1:8" x14ac:dyDescent="0.25">
      <c r="A1613" s="1">
        <v>39784</v>
      </c>
      <c r="B1613">
        <v>104.38</v>
      </c>
      <c r="C1613" s="1">
        <v>39665</v>
      </c>
      <c r="D1613">
        <v>102.98</v>
      </c>
      <c r="E1613" s="1">
        <v>39665</v>
      </c>
      <c r="F1613">
        <v>95.63</v>
      </c>
      <c r="G1613" s="1">
        <v>39665</v>
      </c>
      <c r="H1613">
        <v>113.69</v>
      </c>
    </row>
    <row r="1614" spans="1:8" x14ac:dyDescent="0.25">
      <c r="A1614" s="1">
        <v>39785</v>
      </c>
      <c r="B1614">
        <v>102.93</v>
      </c>
      <c r="C1614" s="1">
        <v>39666</v>
      </c>
      <c r="D1614">
        <v>102.86</v>
      </c>
      <c r="E1614" s="1">
        <v>39666</v>
      </c>
      <c r="F1614">
        <v>95.73</v>
      </c>
      <c r="G1614" s="1">
        <v>39666</v>
      </c>
      <c r="H1614">
        <v>113.98</v>
      </c>
    </row>
    <row r="1615" spans="1:8" x14ac:dyDescent="0.25">
      <c r="A1615" s="1">
        <v>39786</v>
      </c>
      <c r="B1615">
        <v>103.27</v>
      </c>
      <c r="C1615" s="1">
        <v>39667</v>
      </c>
      <c r="D1615">
        <v>105.59</v>
      </c>
      <c r="E1615" s="1">
        <v>39667</v>
      </c>
      <c r="F1615">
        <v>95.94</v>
      </c>
      <c r="G1615" s="1">
        <v>39667</v>
      </c>
      <c r="H1615">
        <v>114.47</v>
      </c>
    </row>
    <row r="1616" spans="1:8" x14ac:dyDescent="0.25">
      <c r="A1616" s="1">
        <v>39787</v>
      </c>
      <c r="B1616">
        <v>103.24</v>
      </c>
      <c r="C1616" s="1">
        <v>39668</v>
      </c>
      <c r="D1616">
        <v>106.18</v>
      </c>
      <c r="E1616" s="1">
        <v>39668</v>
      </c>
      <c r="F1616">
        <v>95.83</v>
      </c>
      <c r="G1616" s="1">
        <v>39668</v>
      </c>
      <c r="H1616">
        <v>113.79</v>
      </c>
    </row>
    <row r="1617" spans="1:8" x14ac:dyDescent="0.25">
      <c r="A1617" s="1">
        <v>39790</v>
      </c>
      <c r="B1617">
        <v>103.37</v>
      </c>
      <c r="C1617" s="1">
        <v>39671</v>
      </c>
      <c r="D1617">
        <v>105.65</v>
      </c>
      <c r="E1617" s="1">
        <v>39671</v>
      </c>
      <c r="F1617">
        <v>95.4</v>
      </c>
      <c r="G1617" s="1">
        <v>39671</v>
      </c>
      <c r="H1617">
        <v>113.34</v>
      </c>
    </row>
    <row r="1618" spans="1:8" x14ac:dyDescent="0.25">
      <c r="A1618" s="1">
        <v>39791</v>
      </c>
      <c r="B1618">
        <v>103.67</v>
      </c>
      <c r="C1618" s="1">
        <v>39672</v>
      </c>
      <c r="D1618">
        <v>105.61</v>
      </c>
      <c r="E1618" s="1">
        <v>39672</v>
      </c>
      <c r="F1618">
        <v>95.58</v>
      </c>
      <c r="G1618" s="1">
        <v>39672</v>
      </c>
      <c r="H1618">
        <v>113.66</v>
      </c>
    </row>
    <row r="1619" spans="1:8" x14ac:dyDescent="0.25">
      <c r="A1619" s="1">
        <v>39792</v>
      </c>
      <c r="B1619">
        <v>104.33</v>
      </c>
      <c r="C1619" s="1">
        <v>39673</v>
      </c>
      <c r="D1619">
        <v>105.9</v>
      </c>
      <c r="E1619" s="1">
        <v>39673</v>
      </c>
      <c r="F1619">
        <v>96.58</v>
      </c>
      <c r="G1619" s="1">
        <v>39673</v>
      </c>
      <c r="H1619">
        <v>113.61</v>
      </c>
    </row>
    <row r="1620" spans="1:8" x14ac:dyDescent="0.25">
      <c r="A1620" s="1">
        <v>39793</v>
      </c>
      <c r="B1620">
        <v>104.84</v>
      </c>
      <c r="C1620" s="1">
        <v>39674</v>
      </c>
      <c r="D1620">
        <v>105.24</v>
      </c>
      <c r="E1620" s="1">
        <v>39674</v>
      </c>
      <c r="F1620">
        <v>96.32</v>
      </c>
      <c r="G1620" s="1">
        <v>39674</v>
      </c>
      <c r="H1620">
        <v>113.38</v>
      </c>
    </row>
    <row r="1621" spans="1:8" x14ac:dyDescent="0.25">
      <c r="A1621" s="1">
        <v>39794</v>
      </c>
      <c r="B1621">
        <v>104.53</v>
      </c>
      <c r="C1621" s="1">
        <v>39675</v>
      </c>
      <c r="D1621">
        <v>105.35</v>
      </c>
      <c r="E1621" s="1">
        <v>39675</v>
      </c>
      <c r="F1621">
        <v>96.41</v>
      </c>
      <c r="G1621" s="1">
        <v>39675</v>
      </c>
      <c r="H1621">
        <v>114.4</v>
      </c>
    </row>
    <row r="1622" spans="1:8" x14ac:dyDescent="0.25">
      <c r="A1622" s="1">
        <v>39797</v>
      </c>
      <c r="B1622">
        <v>105.05</v>
      </c>
      <c r="C1622" s="1">
        <v>39678</v>
      </c>
      <c r="D1622">
        <v>105.58</v>
      </c>
      <c r="E1622" s="1">
        <v>39678</v>
      </c>
      <c r="F1622">
        <v>96.21</v>
      </c>
      <c r="G1622" s="1">
        <v>39678</v>
      </c>
      <c r="H1622">
        <v>113.51</v>
      </c>
    </row>
    <row r="1623" spans="1:8" x14ac:dyDescent="0.25">
      <c r="A1623" s="1">
        <v>39798</v>
      </c>
      <c r="B1623">
        <v>104.85</v>
      </c>
      <c r="C1623" s="1">
        <v>39679</v>
      </c>
      <c r="D1623">
        <v>105.71</v>
      </c>
      <c r="E1623" s="1">
        <v>39679</v>
      </c>
      <c r="F1623">
        <v>96.46</v>
      </c>
      <c r="G1623" s="1">
        <v>39679</v>
      </c>
      <c r="H1623">
        <v>113.22</v>
      </c>
    </row>
    <row r="1624" spans="1:8" x14ac:dyDescent="0.25">
      <c r="A1624" s="1">
        <v>39799</v>
      </c>
      <c r="B1624">
        <v>104.79</v>
      </c>
      <c r="C1624" s="1">
        <v>39680</v>
      </c>
      <c r="D1624">
        <v>105.65</v>
      </c>
      <c r="E1624" s="1">
        <v>39680</v>
      </c>
      <c r="F1624">
        <v>96.32</v>
      </c>
      <c r="G1624" s="1">
        <v>39680</v>
      </c>
      <c r="H1624">
        <v>113.88</v>
      </c>
    </row>
    <row r="1625" spans="1:8" x14ac:dyDescent="0.25">
      <c r="A1625" s="1">
        <v>39800</v>
      </c>
      <c r="B1625">
        <v>105.08</v>
      </c>
      <c r="C1625" s="1">
        <v>39681</v>
      </c>
      <c r="D1625">
        <v>104.62</v>
      </c>
      <c r="E1625" s="1">
        <v>39681</v>
      </c>
      <c r="F1625">
        <v>96.03</v>
      </c>
      <c r="G1625" s="1">
        <v>39681</v>
      </c>
      <c r="H1625">
        <v>113.68</v>
      </c>
    </row>
    <row r="1626" spans="1:8" x14ac:dyDescent="0.25">
      <c r="A1626" s="1">
        <v>39801</v>
      </c>
      <c r="B1626">
        <v>105.13</v>
      </c>
      <c r="C1626" s="1">
        <v>39682</v>
      </c>
      <c r="D1626">
        <v>103.82</v>
      </c>
      <c r="E1626" s="1">
        <v>39682</v>
      </c>
      <c r="F1626">
        <v>96.04</v>
      </c>
      <c r="G1626" s="1">
        <v>39682</v>
      </c>
      <c r="H1626">
        <v>113.24</v>
      </c>
    </row>
    <row r="1627" spans="1:8" x14ac:dyDescent="0.25">
      <c r="A1627" s="1">
        <v>39804</v>
      </c>
      <c r="B1627">
        <v>105.04</v>
      </c>
      <c r="C1627" s="1">
        <v>39686</v>
      </c>
      <c r="D1627">
        <v>104.68</v>
      </c>
      <c r="E1627" s="1">
        <v>39686</v>
      </c>
      <c r="F1627">
        <v>96.25</v>
      </c>
      <c r="G1627" s="1">
        <v>39686</v>
      </c>
      <c r="H1627">
        <v>113.01</v>
      </c>
    </row>
    <row r="1628" spans="1:8" x14ac:dyDescent="0.25">
      <c r="A1628" s="1">
        <v>39805</v>
      </c>
      <c r="B1628">
        <v>105.23</v>
      </c>
      <c r="C1628" s="1">
        <v>39687</v>
      </c>
      <c r="D1628">
        <v>104.14</v>
      </c>
      <c r="E1628" s="1">
        <v>39687</v>
      </c>
      <c r="F1628">
        <v>96.08</v>
      </c>
      <c r="G1628" s="1">
        <v>39687</v>
      </c>
      <c r="H1628">
        <v>113.53</v>
      </c>
    </row>
    <row r="1629" spans="1:8" x14ac:dyDescent="0.25">
      <c r="A1629" s="1">
        <v>39806</v>
      </c>
      <c r="B1629">
        <v>105.25</v>
      </c>
      <c r="C1629" s="1">
        <v>39688</v>
      </c>
      <c r="D1629">
        <v>103.15</v>
      </c>
      <c r="E1629" s="1">
        <v>39688</v>
      </c>
      <c r="F1629">
        <v>95.75</v>
      </c>
      <c r="G1629" s="1">
        <v>39688</v>
      </c>
      <c r="H1629">
        <v>113.29</v>
      </c>
    </row>
    <row r="1630" spans="1:8" x14ac:dyDescent="0.25">
      <c r="A1630" s="1">
        <v>39811</v>
      </c>
      <c r="B1630">
        <v>105.63</v>
      </c>
      <c r="C1630" s="1">
        <v>39689</v>
      </c>
      <c r="D1630">
        <v>102.98</v>
      </c>
      <c r="E1630" s="1">
        <v>39689</v>
      </c>
      <c r="F1630">
        <v>95.74</v>
      </c>
      <c r="G1630" s="1">
        <v>39689</v>
      </c>
      <c r="H1630">
        <v>113.03</v>
      </c>
    </row>
    <row r="1631" spans="1:8" x14ac:dyDescent="0.25">
      <c r="A1631" s="1">
        <v>39812</v>
      </c>
      <c r="B1631">
        <v>105.19</v>
      </c>
      <c r="C1631" s="1">
        <v>39693</v>
      </c>
      <c r="D1631">
        <v>103.85</v>
      </c>
      <c r="E1631" s="1">
        <v>39693</v>
      </c>
      <c r="F1631">
        <v>96.16</v>
      </c>
      <c r="G1631" s="1">
        <v>39693</v>
      </c>
      <c r="H1631">
        <v>113.91</v>
      </c>
    </row>
    <row r="1632" spans="1:8" x14ac:dyDescent="0.25">
      <c r="A1632" s="1">
        <v>39813</v>
      </c>
      <c r="B1632">
        <v>105.16</v>
      </c>
      <c r="C1632" s="1">
        <v>39694</v>
      </c>
      <c r="D1632">
        <v>103.93</v>
      </c>
      <c r="E1632" s="1">
        <v>39694</v>
      </c>
      <c r="F1632">
        <v>96.3</v>
      </c>
      <c r="G1632" s="1">
        <v>39694</v>
      </c>
      <c r="H1632">
        <v>113.97</v>
      </c>
    </row>
    <row r="1633" spans="1:8" x14ac:dyDescent="0.25">
      <c r="A1633" s="1">
        <v>39815</v>
      </c>
      <c r="B1633">
        <v>105.63</v>
      </c>
      <c r="C1633" s="1">
        <v>39695</v>
      </c>
      <c r="D1633">
        <v>104.25</v>
      </c>
      <c r="E1633" s="1">
        <v>39695</v>
      </c>
      <c r="F1633">
        <v>96.18</v>
      </c>
      <c r="G1633" s="1">
        <v>39695</v>
      </c>
      <c r="H1633">
        <v>114.32</v>
      </c>
    </row>
    <row r="1634" spans="1:8" x14ac:dyDescent="0.25">
      <c r="A1634" s="1">
        <v>39818</v>
      </c>
      <c r="B1634">
        <v>106.47</v>
      </c>
      <c r="C1634" s="1">
        <v>39696</v>
      </c>
      <c r="D1634">
        <v>105.1</v>
      </c>
      <c r="E1634" s="1">
        <v>39696</v>
      </c>
      <c r="F1634">
        <v>96.24</v>
      </c>
      <c r="G1634" s="1">
        <v>39696</v>
      </c>
      <c r="H1634">
        <v>114.71</v>
      </c>
    </row>
    <row r="1635" spans="1:8" x14ac:dyDescent="0.25">
      <c r="A1635" s="1">
        <v>39819</v>
      </c>
      <c r="B1635">
        <v>106.65</v>
      </c>
      <c r="C1635" s="1">
        <v>39699</v>
      </c>
      <c r="D1635">
        <v>104.93</v>
      </c>
      <c r="E1635" s="1">
        <v>39699</v>
      </c>
      <c r="F1635">
        <v>96.02</v>
      </c>
      <c r="G1635" s="1">
        <v>39699</v>
      </c>
      <c r="H1635">
        <v>113.06</v>
      </c>
    </row>
    <row r="1636" spans="1:8" x14ac:dyDescent="0.25">
      <c r="A1636" s="1">
        <v>39820</v>
      </c>
      <c r="B1636">
        <v>107.18</v>
      </c>
      <c r="C1636" s="1">
        <v>39700</v>
      </c>
      <c r="D1636">
        <v>105.01</v>
      </c>
      <c r="E1636" s="1">
        <v>39700</v>
      </c>
      <c r="F1636">
        <v>96.22</v>
      </c>
      <c r="G1636" s="1">
        <v>39700</v>
      </c>
      <c r="H1636">
        <v>113.76</v>
      </c>
    </row>
    <row r="1637" spans="1:8" x14ac:dyDescent="0.25">
      <c r="A1637" s="1">
        <v>39821</v>
      </c>
      <c r="B1637">
        <v>107.49</v>
      </c>
      <c r="C1637" s="1">
        <v>39701</v>
      </c>
      <c r="D1637">
        <v>105.02</v>
      </c>
      <c r="E1637" s="1">
        <v>39701</v>
      </c>
      <c r="F1637">
        <v>96.2</v>
      </c>
      <c r="G1637" s="1">
        <v>39701</v>
      </c>
      <c r="H1637">
        <v>113.88</v>
      </c>
    </row>
    <row r="1638" spans="1:8" x14ac:dyDescent="0.25">
      <c r="A1638" s="1">
        <v>39822</v>
      </c>
      <c r="B1638">
        <v>107.45</v>
      </c>
      <c r="C1638" s="1">
        <v>39702</v>
      </c>
      <c r="D1638">
        <v>105.11</v>
      </c>
      <c r="E1638" s="1">
        <v>39702</v>
      </c>
      <c r="F1638">
        <v>96.36</v>
      </c>
      <c r="G1638" s="1">
        <v>39702</v>
      </c>
      <c r="H1638">
        <v>113.98</v>
      </c>
    </row>
    <row r="1639" spans="1:8" x14ac:dyDescent="0.25">
      <c r="A1639" s="1">
        <v>39825</v>
      </c>
      <c r="B1639">
        <v>107.42</v>
      </c>
      <c r="C1639" s="1">
        <v>39703</v>
      </c>
      <c r="D1639">
        <v>105.17</v>
      </c>
      <c r="E1639" s="1">
        <v>39703</v>
      </c>
      <c r="F1639">
        <v>96.63</v>
      </c>
      <c r="G1639" s="1">
        <v>39703</v>
      </c>
      <c r="H1639">
        <v>113.23</v>
      </c>
    </row>
    <row r="1640" spans="1:8" x14ac:dyDescent="0.25">
      <c r="A1640" s="1">
        <v>39826</v>
      </c>
      <c r="B1640">
        <v>107.6</v>
      </c>
      <c r="C1640" s="1">
        <v>39706</v>
      </c>
      <c r="D1640">
        <v>104.55</v>
      </c>
      <c r="E1640" s="1">
        <v>39706</v>
      </c>
      <c r="F1640">
        <v>97.46</v>
      </c>
      <c r="G1640" s="1">
        <v>39706</v>
      </c>
      <c r="H1640">
        <v>115.1</v>
      </c>
    </row>
    <row r="1641" spans="1:8" x14ac:dyDescent="0.25">
      <c r="A1641" s="1">
        <v>39827</v>
      </c>
      <c r="B1641">
        <v>107.58</v>
      </c>
      <c r="C1641" s="1">
        <v>39707</v>
      </c>
      <c r="D1641">
        <v>103.96</v>
      </c>
      <c r="E1641" s="1">
        <v>39707</v>
      </c>
      <c r="F1641">
        <v>97.1</v>
      </c>
      <c r="G1641" s="1">
        <v>39707</v>
      </c>
      <c r="H1641">
        <v>114.93</v>
      </c>
    </row>
    <row r="1642" spans="1:8" x14ac:dyDescent="0.25">
      <c r="A1642" s="1">
        <v>39828</v>
      </c>
      <c r="B1642">
        <v>107.44</v>
      </c>
      <c r="C1642" s="1">
        <v>39708</v>
      </c>
      <c r="D1642">
        <v>103.18</v>
      </c>
      <c r="E1642" s="1">
        <v>39708</v>
      </c>
      <c r="F1642">
        <v>96.2</v>
      </c>
      <c r="G1642" s="1">
        <v>39708</v>
      </c>
      <c r="H1642">
        <v>114.68</v>
      </c>
    </row>
    <row r="1643" spans="1:8" x14ac:dyDescent="0.25">
      <c r="A1643" s="1">
        <v>39829</v>
      </c>
      <c r="B1643">
        <v>108.11</v>
      </c>
      <c r="C1643" s="1">
        <v>39709</v>
      </c>
      <c r="D1643">
        <v>103.46</v>
      </c>
      <c r="E1643" s="1">
        <v>39709</v>
      </c>
      <c r="F1643">
        <v>95.6</v>
      </c>
      <c r="G1643" s="1">
        <v>39709</v>
      </c>
      <c r="H1643">
        <v>114.42</v>
      </c>
    </row>
    <row r="1644" spans="1:8" x14ac:dyDescent="0.25">
      <c r="A1644" s="1">
        <v>39833</v>
      </c>
      <c r="B1644">
        <v>108.32</v>
      </c>
      <c r="C1644" s="1">
        <v>39710</v>
      </c>
      <c r="D1644">
        <v>102.84</v>
      </c>
      <c r="E1644" s="1">
        <v>39710</v>
      </c>
      <c r="F1644">
        <v>95.82</v>
      </c>
      <c r="G1644" s="1">
        <v>39710</v>
      </c>
      <c r="H1644">
        <v>112.76</v>
      </c>
    </row>
    <row r="1645" spans="1:8" x14ac:dyDescent="0.25">
      <c r="A1645" s="1">
        <v>39834</v>
      </c>
      <c r="B1645">
        <v>108.59</v>
      </c>
      <c r="C1645" s="1">
        <v>39713</v>
      </c>
      <c r="D1645">
        <v>103.55</v>
      </c>
      <c r="E1645" s="1">
        <v>39713</v>
      </c>
      <c r="F1645">
        <v>95.36</v>
      </c>
      <c r="G1645" s="1">
        <v>39713</v>
      </c>
      <c r="H1645">
        <v>112.33</v>
      </c>
    </row>
    <row r="1646" spans="1:8" x14ac:dyDescent="0.25">
      <c r="A1646" s="1">
        <v>39835</v>
      </c>
      <c r="B1646">
        <v>108.8</v>
      </c>
      <c r="C1646" s="1">
        <v>39714</v>
      </c>
      <c r="D1646">
        <v>103.64</v>
      </c>
      <c r="E1646" s="1">
        <v>39714</v>
      </c>
      <c r="F1646">
        <v>95.9</v>
      </c>
      <c r="G1646" s="1">
        <v>39714</v>
      </c>
      <c r="H1646">
        <v>112.3</v>
      </c>
    </row>
    <row r="1647" spans="1:8" x14ac:dyDescent="0.25">
      <c r="A1647" s="1">
        <v>39836</v>
      </c>
      <c r="B1647">
        <v>109.17</v>
      </c>
      <c r="C1647" s="1">
        <v>39715</v>
      </c>
      <c r="D1647">
        <v>103.58</v>
      </c>
      <c r="E1647" s="1">
        <v>39715</v>
      </c>
      <c r="F1647">
        <v>96.05</v>
      </c>
      <c r="G1647" s="1">
        <v>39715</v>
      </c>
      <c r="H1647">
        <v>112.18</v>
      </c>
    </row>
    <row r="1648" spans="1:8" x14ac:dyDescent="0.25">
      <c r="A1648" s="1">
        <v>39839</v>
      </c>
      <c r="B1648">
        <v>108.71</v>
      </c>
      <c r="C1648" s="1">
        <v>39716</v>
      </c>
      <c r="D1648">
        <v>103.1</v>
      </c>
      <c r="E1648" s="1">
        <v>39716</v>
      </c>
      <c r="F1648">
        <v>96.2</v>
      </c>
      <c r="G1648" s="1">
        <v>39716</v>
      </c>
      <c r="H1648">
        <v>112.32</v>
      </c>
    </row>
    <row r="1649" spans="1:8" x14ac:dyDescent="0.25">
      <c r="A1649" s="1">
        <v>39840</v>
      </c>
      <c r="B1649">
        <v>108.46</v>
      </c>
      <c r="C1649" s="1">
        <v>39717</v>
      </c>
      <c r="D1649">
        <v>103.23</v>
      </c>
      <c r="E1649" s="1">
        <v>39717</v>
      </c>
      <c r="F1649">
        <v>96.61</v>
      </c>
      <c r="G1649" s="1">
        <v>39717</v>
      </c>
      <c r="H1649">
        <v>111.82</v>
      </c>
    </row>
    <row r="1650" spans="1:8" x14ac:dyDescent="0.25">
      <c r="A1650" s="1">
        <v>39841</v>
      </c>
      <c r="B1650">
        <v>108.61</v>
      </c>
      <c r="C1650" s="1">
        <v>39720</v>
      </c>
      <c r="D1650">
        <v>102.13</v>
      </c>
      <c r="E1650" s="1">
        <v>39720</v>
      </c>
      <c r="F1650">
        <v>96.79</v>
      </c>
      <c r="G1650" s="1">
        <v>39720</v>
      </c>
      <c r="H1650">
        <v>111.77</v>
      </c>
    </row>
    <row r="1651" spans="1:8" x14ac:dyDescent="0.25">
      <c r="A1651" s="1">
        <v>39842</v>
      </c>
      <c r="B1651">
        <v>108.67</v>
      </c>
      <c r="C1651" s="1">
        <v>39721</v>
      </c>
      <c r="D1651">
        <v>101.03</v>
      </c>
      <c r="E1651" s="1">
        <v>39721</v>
      </c>
      <c r="F1651">
        <v>97.01</v>
      </c>
      <c r="G1651" s="1">
        <v>39721</v>
      </c>
      <c r="H1651">
        <v>111.81</v>
      </c>
    </row>
    <row r="1652" spans="1:8" x14ac:dyDescent="0.25">
      <c r="A1652" s="1">
        <v>39843</v>
      </c>
      <c r="B1652">
        <v>108.91</v>
      </c>
      <c r="C1652" s="1">
        <v>39722</v>
      </c>
      <c r="D1652">
        <v>100.72</v>
      </c>
      <c r="E1652" s="1">
        <v>39722</v>
      </c>
      <c r="F1652">
        <v>97.19</v>
      </c>
      <c r="G1652" s="1">
        <v>39722</v>
      </c>
      <c r="H1652">
        <v>111.99</v>
      </c>
    </row>
    <row r="1653" spans="1:8" x14ac:dyDescent="0.25">
      <c r="A1653" s="1">
        <v>39846</v>
      </c>
      <c r="B1653">
        <v>109.1</v>
      </c>
      <c r="C1653" s="1">
        <v>39723</v>
      </c>
      <c r="D1653">
        <v>100.61</v>
      </c>
      <c r="E1653" s="1">
        <v>39723</v>
      </c>
      <c r="F1653">
        <v>97.24</v>
      </c>
      <c r="G1653" s="1">
        <v>39723</v>
      </c>
      <c r="H1653">
        <v>112.61</v>
      </c>
    </row>
    <row r="1654" spans="1:8" x14ac:dyDescent="0.25">
      <c r="A1654" s="1">
        <v>39847</v>
      </c>
      <c r="B1654">
        <v>109</v>
      </c>
      <c r="C1654" s="1">
        <v>39724</v>
      </c>
      <c r="D1654">
        <v>101.53</v>
      </c>
      <c r="E1654" s="1">
        <v>39724</v>
      </c>
      <c r="F1654">
        <v>96.98</v>
      </c>
      <c r="G1654" s="1">
        <v>39724</v>
      </c>
      <c r="H1654">
        <v>112.28</v>
      </c>
    </row>
    <row r="1655" spans="1:8" x14ac:dyDescent="0.25">
      <c r="A1655" s="1">
        <v>39848</v>
      </c>
      <c r="B1655">
        <v>108.96</v>
      </c>
      <c r="C1655" s="1">
        <v>39727</v>
      </c>
      <c r="D1655">
        <v>102.23</v>
      </c>
      <c r="E1655" s="1">
        <v>39727</v>
      </c>
      <c r="F1655">
        <v>97.04</v>
      </c>
      <c r="G1655" s="1">
        <v>39727</v>
      </c>
      <c r="H1655">
        <v>113.57</v>
      </c>
    </row>
    <row r="1656" spans="1:8" x14ac:dyDescent="0.25">
      <c r="A1656" s="1">
        <v>39849</v>
      </c>
      <c r="B1656">
        <v>108.94</v>
      </c>
      <c r="C1656" s="1">
        <v>39728</v>
      </c>
      <c r="D1656">
        <v>101.83</v>
      </c>
      <c r="E1656" s="1">
        <v>39728</v>
      </c>
      <c r="F1656">
        <v>97.18</v>
      </c>
      <c r="G1656" s="1">
        <v>39728</v>
      </c>
      <c r="H1656">
        <v>114.25</v>
      </c>
    </row>
    <row r="1657" spans="1:8" x14ac:dyDescent="0.25">
      <c r="A1657" s="1">
        <v>39850</v>
      </c>
      <c r="B1657">
        <v>108.81</v>
      </c>
      <c r="C1657" s="1">
        <v>39729</v>
      </c>
      <c r="D1657">
        <v>102.82</v>
      </c>
      <c r="E1657" s="1">
        <v>39729</v>
      </c>
      <c r="F1657">
        <v>98.21</v>
      </c>
      <c r="G1657" s="1">
        <v>39729</v>
      </c>
      <c r="H1657">
        <v>112.56</v>
      </c>
    </row>
    <row r="1658" spans="1:8" x14ac:dyDescent="0.25">
      <c r="A1658" s="1">
        <v>39853</v>
      </c>
      <c r="B1658">
        <v>108.83</v>
      </c>
      <c r="C1658" s="1">
        <v>39730</v>
      </c>
      <c r="D1658">
        <v>103.81</v>
      </c>
      <c r="E1658" s="1">
        <v>39730</v>
      </c>
      <c r="F1658">
        <v>98.14</v>
      </c>
      <c r="G1658" s="1">
        <v>39730</v>
      </c>
      <c r="H1658">
        <v>108.63</v>
      </c>
    </row>
    <row r="1659" spans="1:8" x14ac:dyDescent="0.25">
      <c r="A1659" s="1">
        <v>39854</v>
      </c>
      <c r="B1659">
        <v>109.01</v>
      </c>
      <c r="C1659" s="1">
        <v>39731</v>
      </c>
      <c r="D1659">
        <v>104.72</v>
      </c>
      <c r="E1659" s="1">
        <v>39731</v>
      </c>
      <c r="F1659">
        <v>98.64</v>
      </c>
      <c r="G1659" s="1">
        <v>39731</v>
      </c>
      <c r="H1659">
        <v>108.44</v>
      </c>
    </row>
    <row r="1660" spans="1:8" x14ac:dyDescent="0.25">
      <c r="A1660" s="1">
        <v>39855</v>
      </c>
      <c r="B1660">
        <v>108.73</v>
      </c>
      <c r="C1660" s="1">
        <v>39735</v>
      </c>
      <c r="D1660">
        <v>104.54</v>
      </c>
      <c r="E1660" s="1">
        <v>39735</v>
      </c>
      <c r="F1660">
        <v>96.75</v>
      </c>
      <c r="G1660" s="1">
        <v>39735</v>
      </c>
      <c r="H1660">
        <v>108.65</v>
      </c>
    </row>
    <row r="1661" spans="1:8" x14ac:dyDescent="0.25">
      <c r="A1661" s="1">
        <v>39856</v>
      </c>
      <c r="B1661">
        <v>108.96</v>
      </c>
      <c r="C1661" s="1">
        <v>39736</v>
      </c>
      <c r="D1661">
        <v>105.56</v>
      </c>
      <c r="E1661" s="1">
        <v>39736</v>
      </c>
      <c r="F1661">
        <v>97.84</v>
      </c>
      <c r="G1661" s="1">
        <v>39736</v>
      </c>
      <c r="H1661">
        <v>108.28</v>
      </c>
    </row>
    <row r="1662" spans="1:8" x14ac:dyDescent="0.25">
      <c r="A1662" s="1">
        <v>39857</v>
      </c>
      <c r="B1662">
        <v>108.7</v>
      </c>
      <c r="C1662" s="1">
        <v>39737</v>
      </c>
      <c r="D1662">
        <v>105.82</v>
      </c>
      <c r="E1662" s="1">
        <v>39737</v>
      </c>
      <c r="F1662">
        <v>98.04</v>
      </c>
      <c r="G1662" s="1">
        <v>39737</v>
      </c>
      <c r="H1662">
        <v>109.55</v>
      </c>
    </row>
    <row r="1663" spans="1:8" x14ac:dyDescent="0.25">
      <c r="A1663" s="1">
        <v>39861</v>
      </c>
      <c r="B1663">
        <v>108.88</v>
      </c>
      <c r="C1663" s="1">
        <v>39738</v>
      </c>
      <c r="D1663">
        <v>105.69</v>
      </c>
      <c r="E1663" s="1">
        <v>39738</v>
      </c>
      <c r="F1663">
        <v>98.61</v>
      </c>
      <c r="G1663" s="1">
        <v>39738</v>
      </c>
      <c r="H1663">
        <v>111.14</v>
      </c>
    </row>
    <row r="1664" spans="1:8" x14ac:dyDescent="0.25">
      <c r="A1664" s="1">
        <v>39862</v>
      </c>
      <c r="B1664">
        <v>108.08</v>
      </c>
      <c r="C1664" s="1">
        <v>39741</v>
      </c>
      <c r="D1664">
        <v>106.87</v>
      </c>
      <c r="E1664" s="1">
        <v>39741</v>
      </c>
      <c r="F1664">
        <v>98.71</v>
      </c>
      <c r="G1664" s="1">
        <v>39741</v>
      </c>
      <c r="H1664">
        <v>110.44</v>
      </c>
    </row>
    <row r="1665" spans="1:8" x14ac:dyDescent="0.25">
      <c r="A1665" s="1">
        <v>39863</v>
      </c>
      <c r="B1665">
        <v>108.3</v>
      </c>
      <c r="C1665" s="1">
        <v>39742</v>
      </c>
      <c r="D1665">
        <v>106.27</v>
      </c>
      <c r="E1665" s="1">
        <v>39742</v>
      </c>
      <c r="F1665">
        <v>98.46</v>
      </c>
      <c r="G1665" s="1">
        <v>39742</v>
      </c>
      <c r="H1665">
        <v>110.49</v>
      </c>
    </row>
    <row r="1666" spans="1:8" x14ac:dyDescent="0.25">
      <c r="A1666" s="1">
        <v>39864</v>
      </c>
      <c r="B1666">
        <v>108.39</v>
      </c>
      <c r="C1666" s="1">
        <v>39743</v>
      </c>
      <c r="D1666">
        <v>106.44</v>
      </c>
      <c r="E1666" s="1">
        <v>39743</v>
      </c>
      <c r="F1666">
        <v>99.19</v>
      </c>
      <c r="G1666" s="1">
        <v>39743</v>
      </c>
      <c r="H1666">
        <v>110.89</v>
      </c>
    </row>
    <row r="1667" spans="1:8" x14ac:dyDescent="0.25">
      <c r="A1667" s="1">
        <v>39867</v>
      </c>
      <c r="B1667">
        <v>108.14</v>
      </c>
      <c r="C1667" s="1">
        <v>39744</v>
      </c>
      <c r="D1667">
        <v>104.66</v>
      </c>
      <c r="E1667" s="1">
        <v>39744</v>
      </c>
      <c r="F1667">
        <v>98.94</v>
      </c>
      <c r="G1667" s="1">
        <v>39744</v>
      </c>
      <c r="H1667">
        <v>109.7</v>
      </c>
    </row>
    <row r="1668" spans="1:8" x14ac:dyDescent="0.25">
      <c r="A1668" s="1">
        <v>39868</v>
      </c>
      <c r="B1668">
        <v>108.36</v>
      </c>
      <c r="C1668" s="1">
        <v>39745</v>
      </c>
      <c r="D1668">
        <v>105.47</v>
      </c>
      <c r="E1668" s="1">
        <v>39745</v>
      </c>
      <c r="F1668">
        <v>99.9</v>
      </c>
      <c r="G1668" s="1">
        <v>39745</v>
      </c>
      <c r="H1668">
        <v>108.82</v>
      </c>
    </row>
    <row r="1669" spans="1:8" x14ac:dyDescent="0.25">
      <c r="A1669" s="1">
        <v>39869</v>
      </c>
      <c r="B1669">
        <v>108.29</v>
      </c>
      <c r="C1669" s="1">
        <v>39748</v>
      </c>
      <c r="D1669">
        <v>106.45</v>
      </c>
      <c r="E1669" s="1">
        <v>39748</v>
      </c>
      <c r="F1669">
        <v>100.01</v>
      </c>
      <c r="G1669" s="1">
        <v>39748</v>
      </c>
      <c r="H1669">
        <v>107.37</v>
      </c>
    </row>
    <row r="1670" spans="1:8" x14ac:dyDescent="0.25">
      <c r="A1670" s="1">
        <v>39870</v>
      </c>
      <c r="B1670">
        <v>108.51</v>
      </c>
      <c r="C1670" s="1">
        <v>39749</v>
      </c>
      <c r="D1670">
        <v>105.65</v>
      </c>
      <c r="E1670" s="1">
        <v>39749</v>
      </c>
      <c r="F1670">
        <v>100.08</v>
      </c>
      <c r="G1670" s="1">
        <v>39749</v>
      </c>
      <c r="H1670">
        <v>108.22</v>
      </c>
    </row>
    <row r="1671" spans="1:8" x14ac:dyDescent="0.25">
      <c r="A1671" s="1">
        <v>39871</v>
      </c>
      <c r="B1671">
        <v>108.38</v>
      </c>
      <c r="C1671" s="1">
        <v>39750</v>
      </c>
      <c r="D1671">
        <v>106.48</v>
      </c>
      <c r="E1671" s="1">
        <v>39750</v>
      </c>
      <c r="F1671">
        <v>100.52</v>
      </c>
      <c r="G1671" s="1">
        <v>39750</v>
      </c>
      <c r="H1671">
        <v>108.07</v>
      </c>
    </row>
    <row r="1672" spans="1:8" x14ac:dyDescent="0.25">
      <c r="A1672" s="1">
        <v>39874</v>
      </c>
      <c r="B1672">
        <v>109.14</v>
      </c>
      <c r="C1672" s="1">
        <v>39751</v>
      </c>
      <c r="D1672">
        <v>107.5</v>
      </c>
      <c r="E1672" s="1">
        <v>39751</v>
      </c>
      <c r="F1672">
        <v>100.74</v>
      </c>
      <c r="G1672" s="1">
        <v>39751</v>
      </c>
      <c r="H1672">
        <v>109.3</v>
      </c>
    </row>
    <row r="1673" spans="1:8" x14ac:dyDescent="0.25">
      <c r="A1673" s="1">
        <v>39875</v>
      </c>
      <c r="B1673">
        <v>109.15</v>
      </c>
      <c r="C1673" s="1">
        <v>39752</v>
      </c>
      <c r="D1673">
        <v>107.62</v>
      </c>
      <c r="E1673" s="1">
        <v>39752</v>
      </c>
      <c r="F1673">
        <v>100.9</v>
      </c>
      <c r="G1673" s="1">
        <v>39752</v>
      </c>
      <c r="H1673">
        <v>110.05</v>
      </c>
    </row>
    <row r="1674" spans="1:8" x14ac:dyDescent="0.25">
      <c r="A1674" s="1">
        <v>39876</v>
      </c>
      <c r="B1674">
        <v>109.65</v>
      </c>
      <c r="C1674" s="1">
        <v>39755</v>
      </c>
      <c r="D1674">
        <v>107.44</v>
      </c>
      <c r="E1674" s="1">
        <v>39755</v>
      </c>
      <c r="F1674">
        <v>100.56</v>
      </c>
      <c r="G1674" s="1">
        <v>39755</v>
      </c>
      <c r="H1674">
        <v>110.27</v>
      </c>
    </row>
    <row r="1675" spans="1:8" x14ac:dyDescent="0.25">
      <c r="A1675" s="1">
        <v>39877</v>
      </c>
      <c r="B1675">
        <v>108.58</v>
      </c>
      <c r="C1675" s="1">
        <v>39756</v>
      </c>
      <c r="D1675">
        <v>108.06</v>
      </c>
      <c r="E1675" s="1">
        <v>39756</v>
      </c>
      <c r="F1675">
        <v>100.82</v>
      </c>
      <c r="G1675" s="1">
        <v>39756</v>
      </c>
      <c r="H1675">
        <v>109.87</v>
      </c>
    </row>
    <row r="1676" spans="1:8" x14ac:dyDescent="0.25">
      <c r="A1676" s="1">
        <v>39878</v>
      </c>
      <c r="B1676">
        <v>107.96</v>
      </c>
      <c r="C1676" s="1">
        <v>39757</v>
      </c>
      <c r="D1676">
        <v>108.72</v>
      </c>
      <c r="E1676" s="1">
        <v>39757</v>
      </c>
      <c r="F1676">
        <v>101.83</v>
      </c>
      <c r="G1676" s="1">
        <v>39757</v>
      </c>
      <c r="H1676">
        <v>111.21</v>
      </c>
    </row>
    <row r="1677" spans="1:8" x14ac:dyDescent="0.25">
      <c r="A1677" s="1">
        <v>39881</v>
      </c>
      <c r="B1677">
        <v>107.39</v>
      </c>
      <c r="C1677" s="1">
        <v>39758</v>
      </c>
      <c r="D1677">
        <v>109.11</v>
      </c>
      <c r="E1677" s="1">
        <v>39758</v>
      </c>
      <c r="F1677">
        <v>102.46</v>
      </c>
      <c r="G1677" s="1">
        <v>39758</v>
      </c>
      <c r="H1677">
        <v>110.28</v>
      </c>
    </row>
    <row r="1678" spans="1:8" x14ac:dyDescent="0.25">
      <c r="A1678" s="1">
        <v>39882</v>
      </c>
      <c r="B1678">
        <v>107.4</v>
      </c>
      <c r="C1678" s="1">
        <v>39759</v>
      </c>
      <c r="D1678">
        <v>108.36</v>
      </c>
      <c r="E1678" s="1">
        <v>39759</v>
      </c>
      <c r="F1678">
        <v>102.41</v>
      </c>
      <c r="G1678" s="1">
        <v>39759</v>
      </c>
      <c r="H1678">
        <v>109.99</v>
      </c>
    </row>
    <row r="1679" spans="1:8" x14ac:dyDescent="0.25">
      <c r="A1679" s="1">
        <v>39883</v>
      </c>
      <c r="B1679">
        <v>107.51</v>
      </c>
      <c r="C1679" s="1">
        <v>39762</v>
      </c>
      <c r="D1679">
        <v>108.39</v>
      </c>
      <c r="E1679" s="1">
        <v>39762</v>
      </c>
      <c r="F1679">
        <v>102.27</v>
      </c>
      <c r="G1679" s="1">
        <v>39762</v>
      </c>
      <c r="H1679">
        <v>109.56</v>
      </c>
    </row>
    <row r="1680" spans="1:8" x14ac:dyDescent="0.25">
      <c r="A1680" s="1">
        <v>39884</v>
      </c>
      <c r="B1680">
        <v>107.84</v>
      </c>
      <c r="C1680" s="1">
        <v>39764</v>
      </c>
      <c r="D1680">
        <v>108.48</v>
      </c>
      <c r="E1680" s="1">
        <v>39764</v>
      </c>
      <c r="F1680">
        <v>102.76</v>
      </c>
      <c r="G1680" s="1">
        <v>39764</v>
      </c>
      <c r="H1680">
        <v>110.49</v>
      </c>
    </row>
    <row r="1681" spans="1:8" x14ac:dyDescent="0.25">
      <c r="A1681" s="1">
        <v>39885</v>
      </c>
      <c r="B1681">
        <v>107.94</v>
      </c>
      <c r="C1681" s="1">
        <v>39765</v>
      </c>
      <c r="D1681">
        <v>109.09</v>
      </c>
      <c r="E1681" s="1">
        <v>39765</v>
      </c>
      <c r="F1681">
        <v>102.8</v>
      </c>
      <c r="G1681" s="1">
        <v>39765</v>
      </c>
      <c r="H1681">
        <v>112.1</v>
      </c>
    </row>
    <row r="1682" spans="1:8" x14ac:dyDescent="0.25">
      <c r="A1682" s="1">
        <v>39888</v>
      </c>
      <c r="B1682">
        <v>108.4</v>
      </c>
      <c r="C1682" s="1">
        <v>39766</v>
      </c>
      <c r="D1682">
        <v>109.39</v>
      </c>
      <c r="E1682" s="1">
        <v>39766</v>
      </c>
      <c r="F1682">
        <v>102.73</v>
      </c>
      <c r="G1682" s="1">
        <v>39766</v>
      </c>
      <c r="H1682">
        <v>111.78</v>
      </c>
    </row>
    <row r="1683" spans="1:8" x14ac:dyDescent="0.25">
      <c r="A1683" s="1">
        <v>39889</v>
      </c>
      <c r="B1683">
        <v>108.38</v>
      </c>
      <c r="C1683" s="1">
        <v>39769</v>
      </c>
      <c r="D1683">
        <v>109.17</v>
      </c>
      <c r="E1683" s="1">
        <v>39769</v>
      </c>
      <c r="F1683">
        <v>103.32</v>
      </c>
      <c r="G1683" s="1">
        <v>39769</v>
      </c>
      <c r="H1683">
        <v>111.24</v>
      </c>
    </row>
    <row r="1684" spans="1:8" x14ac:dyDescent="0.25">
      <c r="A1684" s="1">
        <v>39890</v>
      </c>
      <c r="B1684">
        <v>108.57</v>
      </c>
      <c r="C1684" s="1">
        <v>39770</v>
      </c>
      <c r="D1684">
        <v>109.39</v>
      </c>
      <c r="E1684" s="1">
        <v>39770</v>
      </c>
      <c r="F1684">
        <v>103.68</v>
      </c>
      <c r="G1684" s="1">
        <v>39770</v>
      </c>
      <c r="H1684">
        <v>111.08</v>
      </c>
    </row>
    <row r="1685" spans="1:8" x14ac:dyDescent="0.25">
      <c r="A1685" s="1">
        <v>39891</v>
      </c>
      <c r="B1685">
        <v>108.66</v>
      </c>
      <c r="C1685" s="1">
        <v>39771</v>
      </c>
      <c r="D1685">
        <v>109.78</v>
      </c>
      <c r="E1685" s="1">
        <v>39771</v>
      </c>
      <c r="F1685">
        <v>103.89</v>
      </c>
      <c r="G1685" s="1">
        <v>39771</v>
      </c>
      <c r="H1685">
        <v>110.37</v>
      </c>
    </row>
    <row r="1686" spans="1:8" x14ac:dyDescent="0.25">
      <c r="A1686" s="1">
        <v>39892</v>
      </c>
      <c r="B1686">
        <v>109.01</v>
      </c>
      <c r="C1686" s="1">
        <v>39772</v>
      </c>
      <c r="D1686">
        <v>109.41</v>
      </c>
      <c r="E1686" s="1">
        <v>39772</v>
      </c>
      <c r="F1686">
        <v>104.31</v>
      </c>
      <c r="G1686" s="1">
        <v>39772</v>
      </c>
      <c r="H1686">
        <v>106.9</v>
      </c>
    </row>
    <row r="1687" spans="1:8" x14ac:dyDescent="0.25">
      <c r="A1687" s="1">
        <v>39895</v>
      </c>
      <c r="B1687">
        <v>109.26</v>
      </c>
      <c r="C1687" s="1">
        <v>39773</v>
      </c>
      <c r="D1687">
        <v>109.17</v>
      </c>
      <c r="E1687" s="1">
        <v>39773</v>
      </c>
      <c r="F1687">
        <v>103.61</v>
      </c>
      <c r="G1687" s="1">
        <v>39773</v>
      </c>
      <c r="H1687">
        <v>106.2</v>
      </c>
    </row>
    <row r="1688" spans="1:8" x14ac:dyDescent="0.25">
      <c r="A1688" s="1">
        <v>39896</v>
      </c>
      <c r="B1688">
        <v>109.06</v>
      </c>
      <c r="C1688" s="1">
        <v>39776</v>
      </c>
      <c r="D1688">
        <v>109.9</v>
      </c>
      <c r="E1688" s="1">
        <v>39776</v>
      </c>
      <c r="F1688">
        <v>103.49</v>
      </c>
      <c r="G1688" s="1">
        <v>39776</v>
      </c>
      <c r="H1688">
        <v>105.67</v>
      </c>
    </row>
    <row r="1689" spans="1:8" x14ac:dyDescent="0.25">
      <c r="A1689" s="1">
        <v>39897</v>
      </c>
      <c r="B1689">
        <v>108.61</v>
      </c>
      <c r="C1689" s="1">
        <v>39777</v>
      </c>
      <c r="D1689">
        <v>109.81</v>
      </c>
      <c r="E1689" s="1">
        <v>39777</v>
      </c>
      <c r="F1689">
        <v>103.63</v>
      </c>
      <c r="G1689" s="1">
        <v>39777</v>
      </c>
      <c r="H1689">
        <v>106.26</v>
      </c>
    </row>
    <row r="1690" spans="1:8" x14ac:dyDescent="0.25">
      <c r="A1690" s="1">
        <v>39898</v>
      </c>
      <c r="B1690">
        <v>108.5</v>
      </c>
      <c r="C1690" s="1">
        <v>39778</v>
      </c>
      <c r="D1690">
        <v>110.26</v>
      </c>
      <c r="E1690" s="1">
        <v>39778</v>
      </c>
      <c r="F1690">
        <v>103.64</v>
      </c>
      <c r="G1690" s="1">
        <v>39778</v>
      </c>
      <c r="H1690">
        <v>105.35</v>
      </c>
    </row>
    <row r="1691" spans="1:8" x14ac:dyDescent="0.25">
      <c r="A1691" s="1">
        <v>39899</v>
      </c>
      <c r="B1691">
        <v>108.39</v>
      </c>
      <c r="C1691" s="1">
        <v>39780</v>
      </c>
      <c r="D1691">
        <v>108.88</v>
      </c>
      <c r="E1691" s="1">
        <v>39780</v>
      </c>
      <c r="F1691">
        <v>103.55</v>
      </c>
      <c r="G1691" s="1">
        <v>39780</v>
      </c>
      <c r="H1691">
        <v>105.97</v>
      </c>
    </row>
    <row r="1692" spans="1:8" x14ac:dyDescent="0.25">
      <c r="A1692" s="1">
        <v>39902</v>
      </c>
      <c r="B1692">
        <v>108.56</v>
      </c>
      <c r="C1692" s="1">
        <v>39783</v>
      </c>
      <c r="D1692">
        <v>108.94</v>
      </c>
      <c r="E1692" s="1">
        <v>39783</v>
      </c>
      <c r="F1692">
        <v>103.53</v>
      </c>
      <c r="G1692" s="1">
        <v>39783</v>
      </c>
      <c r="H1692">
        <v>106.01</v>
      </c>
    </row>
    <row r="1693" spans="1:8" x14ac:dyDescent="0.25">
      <c r="A1693" s="1">
        <v>39903</v>
      </c>
      <c r="B1693">
        <v>108.89</v>
      </c>
      <c r="C1693" s="1">
        <v>39784</v>
      </c>
      <c r="D1693">
        <v>107.34</v>
      </c>
      <c r="E1693" s="1">
        <v>39784</v>
      </c>
      <c r="F1693">
        <v>103.72</v>
      </c>
      <c r="G1693" s="1">
        <v>39784</v>
      </c>
      <c r="H1693">
        <v>107.7</v>
      </c>
    </row>
    <row r="1694" spans="1:8" x14ac:dyDescent="0.25">
      <c r="A1694" s="1">
        <v>39904</v>
      </c>
      <c r="B1694">
        <v>109.05</v>
      </c>
      <c r="C1694" s="1">
        <v>39785</v>
      </c>
      <c r="D1694">
        <v>102.96</v>
      </c>
      <c r="E1694" s="1">
        <v>39785</v>
      </c>
      <c r="F1694">
        <v>102.88</v>
      </c>
      <c r="G1694" s="1">
        <v>39785</v>
      </c>
      <c r="H1694">
        <v>108.07</v>
      </c>
    </row>
    <row r="1695" spans="1:8" x14ac:dyDescent="0.25">
      <c r="A1695" s="1">
        <v>39905</v>
      </c>
      <c r="B1695">
        <v>108.33</v>
      </c>
      <c r="C1695" s="1">
        <v>39786</v>
      </c>
      <c r="D1695">
        <v>105.51</v>
      </c>
      <c r="E1695" s="1">
        <v>39786</v>
      </c>
      <c r="F1695">
        <v>101.93</v>
      </c>
      <c r="G1695" s="1">
        <v>39786</v>
      </c>
      <c r="H1695">
        <v>107.78</v>
      </c>
    </row>
    <row r="1696" spans="1:8" x14ac:dyDescent="0.25">
      <c r="A1696" s="1">
        <v>39906</v>
      </c>
      <c r="B1696">
        <v>108.42</v>
      </c>
      <c r="C1696" s="1">
        <v>39787</v>
      </c>
      <c r="D1696">
        <v>105.28</v>
      </c>
      <c r="E1696" s="1">
        <v>39787</v>
      </c>
      <c r="F1696">
        <v>102.14</v>
      </c>
      <c r="G1696" s="1">
        <v>39787</v>
      </c>
      <c r="H1696">
        <v>107.65</v>
      </c>
    </row>
    <row r="1697" spans="1:8" x14ac:dyDescent="0.25">
      <c r="A1697" s="1">
        <v>39909</v>
      </c>
      <c r="B1697">
        <v>108.1</v>
      </c>
      <c r="C1697" s="1">
        <v>39790</v>
      </c>
      <c r="D1697">
        <v>105.64</v>
      </c>
      <c r="E1697" s="1">
        <v>39790</v>
      </c>
      <c r="F1697">
        <v>102.38</v>
      </c>
      <c r="G1697" s="1">
        <v>39790</v>
      </c>
      <c r="H1697">
        <v>107.42</v>
      </c>
    </row>
    <row r="1698" spans="1:8" x14ac:dyDescent="0.25">
      <c r="A1698" s="1">
        <v>39910</v>
      </c>
      <c r="B1698">
        <v>107.73</v>
      </c>
      <c r="C1698" s="1">
        <v>39791</v>
      </c>
      <c r="D1698">
        <v>106</v>
      </c>
      <c r="E1698" s="1">
        <v>39791</v>
      </c>
      <c r="F1698">
        <v>102.44</v>
      </c>
      <c r="G1698" s="1">
        <v>39791</v>
      </c>
      <c r="H1698">
        <v>108.15</v>
      </c>
    </row>
    <row r="1699" spans="1:8" x14ac:dyDescent="0.25">
      <c r="A1699" s="1">
        <v>39911</v>
      </c>
      <c r="B1699">
        <v>107.57</v>
      </c>
      <c r="C1699" s="1">
        <v>39792</v>
      </c>
      <c r="D1699">
        <v>108.14</v>
      </c>
      <c r="E1699" s="1">
        <v>39792</v>
      </c>
      <c r="F1699">
        <v>102.55</v>
      </c>
      <c r="G1699" s="1">
        <v>39792</v>
      </c>
      <c r="H1699">
        <v>108.18</v>
      </c>
    </row>
    <row r="1700" spans="1:8" x14ac:dyDescent="0.25">
      <c r="A1700" s="1">
        <v>39912</v>
      </c>
      <c r="B1700">
        <v>107.59</v>
      </c>
      <c r="C1700" s="1">
        <v>39793</v>
      </c>
      <c r="D1700">
        <v>108.32</v>
      </c>
      <c r="E1700" s="1">
        <v>39793</v>
      </c>
      <c r="F1700">
        <v>102.86</v>
      </c>
      <c r="G1700" s="1">
        <v>39793</v>
      </c>
      <c r="H1700">
        <v>109.61</v>
      </c>
    </row>
    <row r="1701" spans="1:8" x14ac:dyDescent="0.25">
      <c r="A1701" s="1">
        <v>39917</v>
      </c>
      <c r="B1701">
        <v>108.09</v>
      </c>
      <c r="C1701" s="1">
        <v>39794</v>
      </c>
      <c r="D1701">
        <v>108.75</v>
      </c>
      <c r="E1701" s="1">
        <v>39794</v>
      </c>
      <c r="F1701">
        <v>102.87</v>
      </c>
      <c r="G1701" s="1">
        <v>39794</v>
      </c>
      <c r="H1701">
        <v>107.88</v>
      </c>
    </row>
    <row r="1702" spans="1:8" x14ac:dyDescent="0.25">
      <c r="A1702" s="1">
        <v>39918</v>
      </c>
      <c r="B1702">
        <v>108.49</v>
      </c>
      <c r="C1702" s="1">
        <v>39797</v>
      </c>
      <c r="D1702">
        <v>109.36</v>
      </c>
      <c r="E1702" s="1">
        <v>39797</v>
      </c>
      <c r="F1702">
        <v>102.84</v>
      </c>
      <c r="G1702" s="1">
        <v>39797</v>
      </c>
      <c r="H1702">
        <v>109.29</v>
      </c>
    </row>
    <row r="1703" spans="1:8" x14ac:dyDescent="0.25">
      <c r="A1703" s="1">
        <v>39919</v>
      </c>
      <c r="B1703">
        <v>108.34</v>
      </c>
      <c r="C1703" s="1">
        <v>39798</v>
      </c>
      <c r="D1703">
        <v>108.71</v>
      </c>
      <c r="E1703" s="1">
        <v>39798</v>
      </c>
      <c r="F1703">
        <v>102.86</v>
      </c>
      <c r="G1703" s="1">
        <v>39798</v>
      </c>
      <c r="H1703">
        <v>109.11</v>
      </c>
    </row>
    <row r="1704" spans="1:8" x14ac:dyDescent="0.25">
      <c r="A1704" s="1">
        <v>39920</v>
      </c>
      <c r="B1704">
        <v>108.13</v>
      </c>
      <c r="C1704" s="1">
        <v>39799</v>
      </c>
      <c r="D1704">
        <v>108.44</v>
      </c>
      <c r="E1704" s="1">
        <v>39799</v>
      </c>
      <c r="F1704">
        <v>103.01</v>
      </c>
      <c r="G1704" s="1">
        <v>39799</v>
      </c>
      <c r="H1704">
        <v>108.91</v>
      </c>
    </row>
    <row r="1705" spans="1:8" x14ac:dyDescent="0.25">
      <c r="A1705" s="1">
        <v>39923</v>
      </c>
      <c r="B1705">
        <v>107.97</v>
      </c>
      <c r="C1705" s="1">
        <v>39800</v>
      </c>
      <c r="D1705">
        <v>109.47</v>
      </c>
      <c r="E1705" s="1">
        <v>39800</v>
      </c>
      <c r="F1705">
        <v>103.17</v>
      </c>
      <c r="G1705" s="1">
        <v>39800</v>
      </c>
      <c r="H1705">
        <v>108.92</v>
      </c>
    </row>
    <row r="1706" spans="1:8" x14ac:dyDescent="0.25">
      <c r="A1706" s="1">
        <v>39924</v>
      </c>
      <c r="B1706">
        <v>107.64</v>
      </c>
      <c r="C1706" s="1">
        <v>39801</v>
      </c>
      <c r="D1706">
        <v>108.78</v>
      </c>
      <c r="E1706" s="1">
        <v>39801</v>
      </c>
      <c r="F1706">
        <v>103.42</v>
      </c>
      <c r="G1706" s="1">
        <v>39801</v>
      </c>
      <c r="H1706">
        <v>109.51</v>
      </c>
    </row>
    <row r="1707" spans="1:8" x14ac:dyDescent="0.25">
      <c r="A1707" s="1">
        <v>39925</v>
      </c>
      <c r="B1707">
        <v>107.09</v>
      </c>
      <c r="C1707" s="1">
        <v>39804</v>
      </c>
      <c r="D1707">
        <v>109.51</v>
      </c>
      <c r="E1707" s="1">
        <v>39804</v>
      </c>
      <c r="F1707">
        <v>102.85</v>
      </c>
      <c r="G1707" s="1">
        <v>39804</v>
      </c>
      <c r="H1707">
        <v>109.14</v>
      </c>
    </row>
    <row r="1708" spans="1:8" x14ac:dyDescent="0.25">
      <c r="A1708" s="1">
        <v>39926</v>
      </c>
      <c r="B1708">
        <v>107.51</v>
      </c>
      <c r="C1708" s="1">
        <v>39805</v>
      </c>
      <c r="D1708">
        <v>109.19</v>
      </c>
      <c r="E1708" s="1">
        <v>39805</v>
      </c>
      <c r="F1708">
        <v>103.07</v>
      </c>
      <c r="G1708" s="1">
        <v>39805</v>
      </c>
      <c r="H1708">
        <v>110.02</v>
      </c>
    </row>
    <row r="1709" spans="1:8" x14ac:dyDescent="0.25">
      <c r="A1709" s="1">
        <v>39927</v>
      </c>
      <c r="B1709">
        <v>107.6</v>
      </c>
      <c r="C1709" s="1">
        <v>39806</v>
      </c>
      <c r="D1709">
        <v>109.27</v>
      </c>
      <c r="E1709" s="1">
        <v>39806</v>
      </c>
      <c r="F1709">
        <v>102.88</v>
      </c>
      <c r="G1709" s="1">
        <v>39806</v>
      </c>
      <c r="H1709">
        <v>110.25</v>
      </c>
    </row>
    <row r="1710" spans="1:8" x14ac:dyDescent="0.25">
      <c r="A1710" s="1">
        <v>39930</v>
      </c>
      <c r="B1710">
        <v>107.8</v>
      </c>
      <c r="C1710" s="1">
        <v>39811</v>
      </c>
      <c r="D1710">
        <v>109.52</v>
      </c>
      <c r="E1710" s="1">
        <v>39811</v>
      </c>
      <c r="F1710">
        <v>102.85</v>
      </c>
      <c r="G1710" s="1">
        <v>39811</v>
      </c>
      <c r="H1710">
        <v>111.72</v>
      </c>
    </row>
    <row r="1711" spans="1:8" x14ac:dyDescent="0.25">
      <c r="A1711" s="1">
        <v>39931</v>
      </c>
      <c r="B1711">
        <v>107.91</v>
      </c>
      <c r="C1711" s="1">
        <v>39812</v>
      </c>
      <c r="D1711">
        <v>108.72</v>
      </c>
      <c r="E1711" s="1">
        <v>39812</v>
      </c>
      <c r="F1711">
        <v>102.78</v>
      </c>
      <c r="G1711" s="1">
        <v>39812</v>
      </c>
      <c r="H1711">
        <v>110.73</v>
      </c>
    </row>
    <row r="1712" spans="1:8" x14ac:dyDescent="0.25">
      <c r="A1712" s="1">
        <v>39932</v>
      </c>
      <c r="B1712">
        <v>107.78</v>
      </c>
      <c r="C1712" s="1">
        <v>39813</v>
      </c>
      <c r="D1712">
        <v>108.65</v>
      </c>
      <c r="E1712" s="1">
        <v>39813</v>
      </c>
      <c r="F1712">
        <v>102.85</v>
      </c>
      <c r="G1712" s="1">
        <v>39813</v>
      </c>
      <c r="H1712">
        <v>110.56</v>
      </c>
    </row>
    <row r="1713" spans="1:8" x14ac:dyDescent="0.25">
      <c r="A1713" s="1">
        <v>39933</v>
      </c>
      <c r="B1713">
        <v>108</v>
      </c>
      <c r="C1713" s="1">
        <v>39815</v>
      </c>
      <c r="D1713">
        <v>109.2</v>
      </c>
      <c r="E1713" s="1">
        <v>39815</v>
      </c>
      <c r="F1713">
        <v>103.02</v>
      </c>
      <c r="G1713" s="1">
        <v>39815</v>
      </c>
      <c r="H1713">
        <v>111.81</v>
      </c>
    </row>
    <row r="1714" spans="1:8" x14ac:dyDescent="0.25">
      <c r="A1714" s="1">
        <v>39938</v>
      </c>
      <c r="B1714">
        <v>108.45</v>
      </c>
      <c r="C1714" s="1">
        <v>39818</v>
      </c>
      <c r="D1714">
        <v>109.43</v>
      </c>
      <c r="E1714" s="1">
        <v>39818</v>
      </c>
      <c r="F1714">
        <v>103.62</v>
      </c>
      <c r="G1714" s="1">
        <v>39818</v>
      </c>
      <c r="H1714">
        <v>114.42</v>
      </c>
    </row>
    <row r="1715" spans="1:8" x14ac:dyDescent="0.25">
      <c r="A1715" s="1">
        <v>39939</v>
      </c>
      <c r="B1715">
        <v>108.77</v>
      </c>
      <c r="C1715" s="1">
        <v>39819</v>
      </c>
      <c r="D1715">
        <v>109.42</v>
      </c>
      <c r="E1715" s="1">
        <v>39819</v>
      </c>
      <c r="F1715">
        <v>104</v>
      </c>
      <c r="G1715" s="1">
        <v>39819</v>
      </c>
      <c r="H1715">
        <v>114.73</v>
      </c>
    </row>
    <row r="1716" spans="1:8" x14ac:dyDescent="0.25">
      <c r="A1716" s="1">
        <v>39940</v>
      </c>
      <c r="B1716">
        <v>108.52</v>
      </c>
      <c r="C1716" s="1">
        <v>39820</v>
      </c>
      <c r="D1716">
        <v>110.95</v>
      </c>
      <c r="E1716" s="1">
        <v>39820</v>
      </c>
      <c r="F1716">
        <v>104.39</v>
      </c>
      <c r="G1716" s="1">
        <v>39820</v>
      </c>
      <c r="H1716">
        <v>114.92</v>
      </c>
    </row>
    <row r="1717" spans="1:8" x14ac:dyDescent="0.25">
      <c r="A1717" s="1">
        <v>39941</v>
      </c>
      <c r="B1717">
        <v>108.78</v>
      </c>
      <c r="C1717" s="1">
        <v>39821</v>
      </c>
      <c r="D1717">
        <v>111.85</v>
      </c>
      <c r="E1717" s="1">
        <v>39821</v>
      </c>
      <c r="F1717">
        <v>105.11</v>
      </c>
      <c r="G1717" s="1">
        <v>39821</v>
      </c>
      <c r="H1717">
        <v>114.3</v>
      </c>
    </row>
    <row r="1718" spans="1:8" x14ac:dyDescent="0.25">
      <c r="A1718" s="1">
        <v>39944</v>
      </c>
      <c r="B1718">
        <v>108.91</v>
      </c>
      <c r="C1718" s="1">
        <v>39822</v>
      </c>
      <c r="D1718">
        <v>110.81</v>
      </c>
      <c r="E1718" s="1">
        <v>39822</v>
      </c>
      <c r="F1718">
        <v>105.54</v>
      </c>
      <c r="G1718" s="1">
        <v>39822</v>
      </c>
      <c r="H1718">
        <v>114.61</v>
      </c>
    </row>
    <row r="1719" spans="1:8" x14ac:dyDescent="0.25">
      <c r="A1719" s="1">
        <v>39945</v>
      </c>
      <c r="B1719">
        <v>109.1</v>
      </c>
      <c r="C1719" s="1">
        <v>39825</v>
      </c>
      <c r="D1719">
        <v>110.63</v>
      </c>
      <c r="E1719" s="1">
        <v>39825</v>
      </c>
      <c r="F1719">
        <v>106.01</v>
      </c>
      <c r="G1719" s="1">
        <v>39825</v>
      </c>
      <c r="H1719">
        <v>114.02</v>
      </c>
    </row>
    <row r="1720" spans="1:8" x14ac:dyDescent="0.25">
      <c r="A1720" s="1">
        <v>39946</v>
      </c>
      <c r="B1720">
        <v>109.63</v>
      </c>
      <c r="C1720" s="1">
        <v>39826</v>
      </c>
      <c r="D1720">
        <v>111.37</v>
      </c>
      <c r="E1720" s="1">
        <v>39826</v>
      </c>
      <c r="F1720">
        <v>106.34</v>
      </c>
      <c r="G1720" s="1">
        <v>39826</v>
      </c>
      <c r="H1720">
        <v>113.56</v>
      </c>
    </row>
    <row r="1721" spans="1:8" x14ac:dyDescent="0.25">
      <c r="A1721" s="1">
        <v>39947</v>
      </c>
      <c r="B1721">
        <v>109.2</v>
      </c>
      <c r="C1721" s="1">
        <v>39827</v>
      </c>
      <c r="D1721">
        <v>111.57</v>
      </c>
      <c r="E1721" s="1">
        <v>39827</v>
      </c>
      <c r="F1721">
        <v>105.79</v>
      </c>
      <c r="G1721" s="1">
        <v>39827</v>
      </c>
      <c r="H1721">
        <v>114.04</v>
      </c>
    </row>
    <row r="1722" spans="1:8" x14ac:dyDescent="0.25">
      <c r="A1722" s="1">
        <v>39948</v>
      </c>
      <c r="B1722">
        <v>108.88</v>
      </c>
      <c r="C1722" s="1">
        <v>39828</v>
      </c>
      <c r="D1722">
        <v>111.27</v>
      </c>
      <c r="E1722" s="1">
        <v>39828</v>
      </c>
      <c r="F1722">
        <v>106.72</v>
      </c>
      <c r="G1722" s="1">
        <v>39828</v>
      </c>
      <c r="H1722">
        <v>112.42</v>
      </c>
    </row>
    <row r="1723" spans="1:8" x14ac:dyDescent="0.25">
      <c r="A1723" s="1">
        <v>39951</v>
      </c>
      <c r="B1723">
        <v>108.81</v>
      </c>
      <c r="C1723" s="1">
        <v>39829</v>
      </c>
      <c r="D1723">
        <v>111.93</v>
      </c>
      <c r="E1723" s="1">
        <v>39829</v>
      </c>
      <c r="F1723">
        <v>107.41</v>
      </c>
      <c r="G1723" s="1">
        <v>39829</v>
      </c>
      <c r="H1723">
        <v>113.75</v>
      </c>
    </row>
    <row r="1724" spans="1:8" x14ac:dyDescent="0.25">
      <c r="A1724" s="1">
        <v>39952</v>
      </c>
      <c r="B1724">
        <v>108.55</v>
      </c>
      <c r="C1724" s="1">
        <v>39833</v>
      </c>
      <c r="D1724">
        <v>111.66</v>
      </c>
      <c r="E1724" s="1">
        <v>39833</v>
      </c>
      <c r="F1724">
        <v>108.34</v>
      </c>
      <c r="G1724" s="1">
        <v>39833</v>
      </c>
      <c r="H1724">
        <v>113.64</v>
      </c>
    </row>
    <row r="1725" spans="1:8" x14ac:dyDescent="0.25">
      <c r="A1725" s="1">
        <v>39953</v>
      </c>
      <c r="B1725">
        <v>108.85</v>
      </c>
      <c r="C1725" s="1">
        <v>39834</v>
      </c>
      <c r="D1725">
        <v>111.84</v>
      </c>
      <c r="E1725" s="1">
        <v>39834</v>
      </c>
      <c r="F1725">
        <v>108.89</v>
      </c>
      <c r="G1725" s="1">
        <v>39834</v>
      </c>
      <c r="H1725">
        <v>113.78</v>
      </c>
    </row>
    <row r="1726" spans="1:8" x14ac:dyDescent="0.25">
      <c r="A1726" s="1">
        <v>39954</v>
      </c>
      <c r="B1726">
        <v>109.43</v>
      </c>
      <c r="C1726" s="1">
        <v>39835</v>
      </c>
      <c r="D1726">
        <v>112.41</v>
      </c>
      <c r="E1726" s="1">
        <v>39835</v>
      </c>
      <c r="F1726">
        <v>108.46</v>
      </c>
      <c r="G1726" s="1">
        <v>39835</v>
      </c>
      <c r="H1726">
        <v>114.67</v>
      </c>
    </row>
    <row r="1727" spans="1:8" x14ac:dyDescent="0.25">
      <c r="A1727" s="1">
        <v>39955</v>
      </c>
      <c r="B1727">
        <v>109.29</v>
      </c>
      <c r="C1727" s="1">
        <v>39836</v>
      </c>
      <c r="D1727">
        <v>112.36</v>
      </c>
      <c r="E1727" s="1">
        <v>39836</v>
      </c>
      <c r="F1727">
        <v>108.99</v>
      </c>
      <c r="G1727" s="1">
        <v>39836</v>
      </c>
      <c r="H1727">
        <v>115.47</v>
      </c>
    </row>
    <row r="1728" spans="1:8" x14ac:dyDescent="0.25">
      <c r="A1728" s="1">
        <v>39959</v>
      </c>
      <c r="B1728">
        <v>109.21</v>
      </c>
      <c r="C1728" s="1">
        <v>39839</v>
      </c>
      <c r="D1728">
        <v>111.71</v>
      </c>
      <c r="E1728" s="1">
        <v>39839</v>
      </c>
      <c r="F1728">
        <v>109.15</v>
      </c>
      <c r="G1728" s="1">
        <v>39839</v>
      </c>
      <c r="H1728">
        <v>114.04</v>
      </c>
    </row>
    <row r="1729" spans="1:8" x14ac:dyDescent="0.25">
      <c r="A1729" s="1">
        <v>39960</v>
      </c>
      <c r="B1729">
        <v>108.79</v>
      </c>
      <c r="C1729" s="1">
        <v>39840</v>
      </c>
      <c r="D1729">
        <v>111.41</v>
      </c>
      <c r="E1729" s="1">
        <v>39840</v>
      </c>
      <c r="F1729">
        <v>108.77</v>
      </c>
      <c r="G1729" s="1">
        <v>39840</v>
      </c>
      <c r="H1729">
        <v>113.85</v>
      </c>
    </row>
    <row r="1730" spans="1:8" x14ac:dyDescent="0.25">
      <c r="A1730" s="1">
        <v>39961</v>
      </c>
      <c r="B1730">
        <v>108.73</v>
      </c>
      <c r="C1730" s="1">
        <v>39841</v>
      </c>
      <c r="D1730">
        <v>111.73</v>
      </c>
      <c r="E1730" s="1">
        <v>39841</v>
      </c>
      <c r="F1730">
        <v>109</v>
      </c>
      <c r="G1730" s="1">
        <v>39841</v>
      </c>
      <c r="H1730">
        <v>113.83</v>
      </c>
    </row>
    <row r="1731" spans="1:8" x14ac:dyDescent="0.25">
      <c r="A1731" s="1">
        <v>39962</v>
      </c>
      <c r="B1731">
        <v>108.3</v>
      </c>
      <c r="C1731" s="1">
        <v>39842</v>
      </c>
      <c r="D1731">
        <v>110.93</v>
      </c>
      <c r="E1731" s="1">
        <v>39842</v>
      </c>
      <c r="F1731">
        <v>109.08</v>
      </c>
      <c r="G1731" s="1">
        <v>39842</v>
      </c>
      <c r="H1731">
        <v>114.76</v>
      </c>
    </row>
    <row r="1732" spans="1:8" x14ac:dyDescent="0.25">
      <c r="A1732" s="1">
        <v>39965</v>
      </c>
      <c r="B1732">
        <v>108.08</v>
      </c>
      <c r="C1732" s="1">
        <v>39843</v>
      </c>
      <c r="D1732">
        <v>111.85</v>
      </c>
      <c r="E1732" s="1">
        <v>39843</v>
      </c>
      <c r="F1732">
        <v>109.36</v>
      </c>
      <c r="G1732" s="1">
        <v>39843</v>
      </c>
      <c r="H1732">
        <v>114.41</v>
      </c>
    </row>
    <row r="1733" spans="1:8" x14ac:dyDescent="0.25">
      <c r="A1733" s="1">
        <v>39966</v>
      </c>
      <c r="B1733">
        <v>107.78</v>
      </c>
      <c r="C1733" s="1">
        <v>39846</v>
      </c>
      <c r="D1733">
        <v>111.93</v>
      </c>
      <c r="E1733" s="1">
        <v>39846</v>
      </c>
      <c r="F1733">
        <v>109.14</v>
      </c>
      <c r="G1733" s="1">
        <v>39846</v>
      </c>
      <c r="H1733">
        <v>115.4</v>
      </c>
    </row>
    <row r="1734" spans="1:8" x14ac:dyDescent="0.25">
      <c r="A1734" s="1">
        <v>39967</v>
      </c>
      <c r="B1734">
        <v>107.86</v>
      </c>
      <c r="C1734" s="1">
        <v>39847</v>
      </c>
      <c r="D1734">
        <v>112.14</v>
      </c>
      <c r="E1734" s="1">
        <v>39847</v>
      </c>
      <c r="F1734">
        <v>109.66</v>
      </c>
      <c r="G1734" s="1">
        <v>39847</v>
      </c>
      <c r="H1734">
        <v>114.04</v>
      </c>
    </row>
    <row r="1735" spans="1:8" x14ac:dyDescent="0.25">
      <c r="A1735" s="1">
        <v>39968</v>
      </c>
      <c r="B1735">
        <v>107.45</v>
      </c>
      <c r="C1735" s="1">
        <v>39848</v>
      </c>
      <c r="D1735">
        <v>112.18</v>
      </c>
      <c r="E1735" s="1">
        <v>39848</v>
      </c>
      <c r="F1735">
        <v>109.49</v>
      </c>
      <c r="G1735" s="1">
        <v>39848</v>
      </c>
      <c r="H1735">
        <v>114.08</v>
      </c>
    </row>
    <row r="1736" spans="1:8" x14ac:dyDescent="0.25">
      <c r="A1736" s="1">
        <v>39969</v>
      </c>
      <c r="B1736">
        <v>105.65</v>
      </c>
      <c r="C1736" s="1">
        <v>39849</v>
      </c>
      <c r="D1736">
        <v>112.95</v>
      </c>
      <c r="E1736" s="1">
        <v>39849</v>
      </c>
      <c r="F1736">
        <v>109.02</v>
      </c>
      <c r="G1736" s="1">
        <v>39849</v>
      </c>
      <c r="H1736">
        <v>113.88</v>
      </c>
    </row>
    <row r="1737" spans="1:8" x14ac:dyDescent="0.25">
      <c r="A1737" s="1">
        <v>39972</v>
      </c>
      <c r="B1737">
        <v>105.07</v>
      </c>
      <c r="C1737" s="1">
        <v>39850</v>
      </c>
      <c r="D1737">
        <v>113.09</v>
      </c>
      <c r="E1737" s="1">
        <v>39850</v>
      </c>
      <c r="F1737">
        <v>108.88</v>
      </c>
      <c r="G1737" s="1">
        <v>39850</v>
      </c>
      <c r="H1737">
        <v>113.41</v>
      </c>
    </row>
    <row r="1738" spans="1:8" x14ac:dyDescent="0.25">
      <c r="A1738" s="1">
        <v>39973</v>
      </c>
      <c r="B1738">
        <v>104.98</v>
      </c>
      <c r="C1738" s="1">
        <v>39853</v>
      </c>
      <c r="D1738">
        <v>112.47</v>
      </c>
      <c r="E1738" s="1">
        <v>39853</v>
      </c>
      <c r="F1738">
        <v>109.23</v>
      </c>
      <c r="G1738" s="1">
        <v>39853</v>
      </c>
      <c r="H1738">
        <v>113.61</v>
      </c>
    </row>
    <row r="1739" spans="1:8" x14ac:dyDescent="0.25">
      <c r="A1739" s="1">
        <v>39974</v>
      </c>
      <c r="B1739">
        <v>105.39</v>
      </c>
      <c r="C1739" s="1">
        <v>39854</v>
      </c>
      <c r="D1739">
        <v>113.33</v>
      </c>
      <c r="E1739" s="1">
        <v>39854</v>
      </c>
      <c r="F1739">
        <v>108.9</v>
      </c>
      <c r="G1739" s="1">
        <v>39854</v>
      </c>
      <c r="H1739">
        <v>113.93</v>
      </c>
    </row>
    <row r="1740" spans="1:8" x14ac:dyDescent="0.25">
      <c r="A1740" s="1">
        <v>39975</v>
      </c>
      <c r="B1740">
        <v>105.08</v>
      </c>
      <c r="C1740" s="1">
        <v>39855</v>
      </c>
      <c r="D1740">
        <v>112.25</v>
      </c>
      <c r="E1740" s="1">
        <v>39855</v>
      </c>
      <c r="F1740">
        <v>109.16</v>
      </c>
      <c r="G1740" s="1">
        <v>39855</v>
      </c>
      <c r="H1740">
        <v>113.52</v>
      </c>
    </row>
    <row r="1741" spans="1:8" x14ac:dyDescent="0.25">
      <c r="A1741" s="1">
        <v>39976</v>
      </c>
      <c r="B1741">
        <v>105.59</v>
      </c>
      <c r="C1741" s="1">
        <v>39856</v>
      </c>
      <c r="D1741">
        <v>112.51</v>
      </c>
      <c r="E1741" s="1">
        <v>39856</v>
      </c>
      <c r="F1741">
        <v>109.6</v>
      </c>
      <c r="G1741" s="1">
        <v>39856</v>
      </c>
      <c r="H1741">
        <v>113.56</v>
      </c>
    </row>
    <row r="1742" spans="1:8" x14ac:dyDescent="0.25">
      <c r="A1742" s="1">
        <v>39979</v>
      </c>
      <c r="B1742">
        <v>106.18</v>
      </c>
      <c r="C1742" s="1">
        <v>39857</v>
      </c>
      <c r="D1742">
        <v>111.85</v>
      </c>
      <c r="E1742" s="1">
        <v>39857</v>
      </c>
      <c r="F1742">
        <v>110.09</v>
      </c>
      <c r="G1742" s="1">
        <v>39857</v>
      </c>
      <c r="H1742">
        <v>112.46</v>
      </c>
    </row>
    <row r="1743" spans="1:8" x14ac:dyDescent="0.25">
      <c r="A1743" s="1">
        <v>39980</v>
      </c>
      <c r="B1743">
        <v>106.07</v>
      </c>
      <c r="C1743" s="1">
        <v>39861</v>
      </c>
      <c r="D1743">
        <v>112.34</v>
      </c>
      <c r="E1743" s="1">
        <v>39861</v>
      </c>
      <c r="F1743">
        <v>109.71</v>
      </c>
      <c r="G1743" s="1">
        <v>39861</v>
      </c>
      <c r="H1743">
        <v>113.25</v>
      </c>
    </row>
    <row r="1744" spans="1:8" x14ac:dyDescent="0.25">
      <c r="A1744" s="1">
        <v>39981</v>
      </c>
      <c r="B1744">
        <v>106.33</v>
      </c>
      <c r="C1744" s="1">
        <v>39862</v>
      </c>
      <c r="D1744">
        <v>111.98</v>
      </c>
      <c r="E1744" s="1">
        <v>39862</v>
      </c>
      <c r="F1744">
        <v>108.67</v>
      </c>
      <c r="G1744" s="1">
        <v>39862</v>
      </c>
      <c r="H1744">
        <v>111.86</v>
      </c>
    </row>
    <row r="1745" spans="1:8" x14ac:dyDescent="0.25">
      <c r="A1745" s="1">
        <v>39982</v>
      </c>
      <c r="B1745">
        <v>105.89</v>
      </c>
      <c r="C1745" s="1">
        <v>39863</v>
      </c>
      <c r="D1745">
        <v>111.92</v>
      </c>
      <c r="E1745" s="1">
        <v>39863</v>
      </c>
      <c r="F1745">
        <v>108.57</v>
      </c>
      <c r="G1745" s="1">
        <v>39863</v>
      </c>
      <c r="H1745">
        <v>112.96</v>
      </c>
    </row>
    <row r="1746" spans="1:8" x14ac:dyDescent="0.25">
      <c r="A1746" s="1">
        <v>39983</v>
      </c>
      <c r="B1746">
        <v>105.96</v>
      </c>
      <c r="C1746" s="1">
        <v>39864</v>
      </c>
      <c r="D1746">
        <v>112.27</v>
      </c>
      <c r="E1746" s="1">
        <v>39864</v>
      </c>
      <c r="F1746">
        <v>108.31</v>
      </c>
      <c r="G1746" s="1">
        <v>39864</v>
      </c>
      <c r="H1746">
        <v>113.36</v>
      </c>
    </row>
    <row r="1747" spans="1:8" x14ac:dyDescent="0.25">
      <c r="A1747" s="1">
        <v>39986</v>
      </c>
      <c r="B1747">
        <v>105.98</v>
      </c>
      <c r="C1747" s="1">
        <v>39867</v>
      </c>
      <c r="D1747">
        <v>112.24</v>
      </c>
      <c r="E1747" s="1">
        <v>39867</v>
      </c>
      <c r="F1747">
        <v>108.13</v>
      </c>
      <c r="G1747" s="1">
        <v>39867</v>
      </c>
      <c r="H1747">
        <v>112.65</v>
      </c>
    </row>
    <row r="1748" spans="1:8" x14ac:dyDescent="0.25">
      <c r="A1748" s="1">
        <v>39987</v>
      </c>
      <c r="B1748">
        <v>105.64</v>
      </c>
      <c r="C1748" s="1">
        <v>39868</v>
      </c>
      <c r="D1748">
        <v>112.12</v>
      </c>
      <c r="E1748" s="1">
        <v>39868</v>
      </c>
      <c r="F1748">
        <v>108.9</v>
      </c>
      <c r="G1748" s="1">
        <v>39868</v>
      </c>
      <c r="H1748">
        <v>112.49</v>
      </c>
    </row>
    <row r="1749" spans="1:8" x14ac:dyDescent="0.25">
      <c r="A1749" s="1">
        <v>39988</v>
      </c>
      <c r="B1749">
        <v>105.72</v>
      </c>
      <c r="C1749" s="1">
        <v>39869</v>
      </c>
      <c r="D1749">
        <v>112.49</v>
      </c>
      <c r="E1749" s="1">
        <v>39869</v>
      </c>
      <c r="F1749">
        <v>109.3</v>
      </c>
      <c r="G1749" s="1">
        <v>39869</v>
      </c>
      <c r="H1749">
        <v>111.28</v>
      </c>
    </row>
    <row r="1750" spans="1:8" x14ac:dyDescent="0.25">
      <c r="A1750" s="1">
        <v>39989</v>
      </c>
      <c r="B1750">
        <v>105.83</v>
      </c>
      <c r="C1750" s="1">
        <v>39870</v>
      </c>
      <c r="D1750">
        <v>112.1</v>
      </c>
      <c r="E1750" s="1">
        <v>39870</v>
      </c>
      <c r="F1750">
        <v>109.5</v>
      </c>
      <c r="G1750" s="1">
        <v>39870</v>
      </c>
      <c r="H1750">
        <v>112.2</v>
      </c>
    </row>
    <row r="1751" spans="1:8" x14ac:dyDescent="0.25">
      <c r="A1751" s="1">
        <v>39990</v>
      </c>
      <c r="B1751">
        <v>105.73</v>
      </c>
      <c r="C1751" s="1">
        <v>39871</v>
      </c>
      <c r="D1751">
        <v>111.69</v>
      </c>
      <c r="E1751" s="1">
        <v>39871</v>
      </c>
      <c r="F1751">
        <v>109.29</v>
      </c>
      <c r="G1751" s="1">
        <v>39871</v>
      </c>
      <c r="H1751">
        <v>112.43</v>
      </c>
    </row>
    <row r="1752" spans="1:8" x14ac:dyDescent="0.25">
      <c r="A1752" s="1">
        <v>39993</v>
      </c>
      <c r="B1752">
        <v>105.89</v>
      </c>
      <c r="C1752" s="1">
        <v>39874</v>
      </c>
      <c r="D1752">
        <v>112.5</v>
      </c>
      <c r="E1752" s="1">
        <v>39874</v>
      </c>
      <c r="F1752">
        <v>109.6</v>
      </c>
      <c r="G1752" s="1">
        <v>39874</v>
      </c>
      <c r="H1752">
        <v>113.98</v>
      </c>
    </row>
    <row r="1753" spans="1:8" x14ac:dyDescent="0.25">
      <c r="A1753" s="1">
        <v>39994</v>
      </c>
      <c r="B1753">
        <v>105.55</v>
      </c>
      <c r="C1753" s="1">
        <v>39875</v>
      </c>
      <c r="D1753">
        <v>112.85</v>
      </c>
      <c r="E1753" s="1">
        <v>39875</v>
      </c>
      <c r="F1753">
        <v>109.38</v>
      </c>
      <c r="G1753" s="1">
        <v>39875</v>
      </c>
      <c r="H1753">
        <v>113.98</v>
      </c>
    </row>
    <row r="1754" spans="1:8" x14ac:dyDescent="0.25">
      <c r="A1754" s="1">
        <v>39995</v>
      </c>
      <c r="B1754">
        <v>106.02</v>
      </c>
      <c r="C1754" s="1">
        <v>39876</v>
      </c>
      <c r="D1754">
        <v>112.88</v>
      </c>
      <c r="E1754" s="1">
        <v>39876</v>
      </c>
      <c r="F1754">
        <v>109.88</v>
      </c>
      <c r="G1754" s="1">
        <v>39876</v>
      </c>
      <c r="H1754">
        <v>115.07</v>
      </c>
    </row>
    <row r="1755" spans="1:8" x14ac:dyDescent="0.25">
      <c r="A1755" s="1">
        <v>39996</v>
      </c>
      <c r="B1755">
        <v>106.61</v>
      </c>
      <c r="C1755" s="1">
        <v>39877</v>
      </c>
      <c r="D1755">
        <v>111.68</v>
      </c>
      <c r="E1755" s="1">
        <v>39877</v>
      </c>
      <c r="F1755">
        <v>109.52</v>
      </c>
      <c r="G1755" s="1">
        <v>39877</v>
      </c>
      <c r="H1755">
        <v>112.86</v>
      </c>
    </row>
    <row r="1756" spans="1:8" x14ac:dyDescent="0.25">
      <c r="A1756" s="1">
        <v>40000</v>
      </c>
      <c r="B1756">
        <v>106.93</v>
      </c>
      <c r="C1756" s="1">
        <v>39878</v>
      </c>
      <c r="D1756">
        <v>111.21</v>
      </c>
      <c r="E1756" s="1">
        <v>39878</v>
      </c>
      <c r="F1756">
        <v>108.18</v>
      </c>
      <c r="G1756" s="1">
        <v>39878</v>
      </c>
      <c r="H1756">
        <v>112.99</v>
      </c>
    </row>
    <row r="1757" spans="1:8" x14ac:dyDescent="0.25">
      <c r="A1757" s="1">
        <v>40001</v>
      </c>
      <c r="B1757">
        <v>106.93</v>
      </c>
      <c r="C1757" s="1">
        <v>39881</v>
      </c>
      <c r="D1757">
        <v>110.81</v>
      </c>
      <c r="E1757" s="1">
        <v>39881</v>
      </c>
      <c r="F1757">
        <v>107.73</v>
      </c>
      <c r="G1757" s="1">
        <v>39881</v>
      </c>
      <c r="H1757">
        <v>111.92</v>
      </c>
    </row>
    <row r="1758" spans="1:8" x14ac:dyDescent="0.25">
      <c r="A1758" s="1">
        <v>40002</v>
      </c>
      <c r="B1758">
        <v>107</v>
      </c>
      <c r="C1758" s="1">
        <v>39882</v>
      </c>
      <c r="D1758">
        <v>110.25</v>
      </c>
      <c r="E1758" s="1">
        <v>39882</v>
      </c>
      <c r="F1758">
        <v>107.94</v>
      </c>
      <c r="G1758" s="1">
        <v>39882</v>
      </c>
      <c r="H1758">
        <v>112.24</v>
      </c>
    </row>
    <row r="1759" spans="1:8" x14ac:dyDescent="0.25">
      <c r="A1759" s="1">
        <v>40003</v>
      </c>
      <c r="B1759">
        <v>107.04</v>
      </c>
      <c r="C1759" s="1">
        <v>39883</v>
      </c>
      <c r="D1759">
        <v>110.55</v>
      </c>
      <c r="E1759" s="1">
        <v>39883</v>
      </c>
      <c r="F1759">
        <v>107.94</v>
      </c>
      <c r="G1759" s="1">
        <v>39883</v>
      </c>
      <c r="H1759">
        <v>112.35</v>
      </c>
    </row>
    <row r="1760" spans="1:8" x14ac:dyDescent="0.25">
      <c r="A1760" s="1">
        <v>40004</v>
      </c>
      <c r="B1760">
        <v>107.19</v>
      </c>
      <c r="C1760" s="1">
        <v>39884</v>
      </c>
      <c r="D1760">
        <v>110.83</v>
      </c>
      <c r="E1760" s="1">
        <v>39884</v>
      </c>
      <c r="F1760">
        <v>107.93</v>
      </c>
      <c r="G1760" s="1">
        <v>39884</v>
      </c>
      <c r="H1760">
        <v>113.27</v>
      </c>
    </row>
    <row r="1761" spans="1:8" x14ac:dyDescent="0.25">
      <c r="A1761" s="1">
        <v>40007</v>
      </c>
      <c r="B1761">
        <v>107.12</v>
      </c>
      <c r="C1761" s="1">
        <v>39885</v>
      </c>
      <c r="D1761">
        <v>110.78</v>
      </c>
      <c r="E1761" s="1">
        <v>39885</v>
      </c>
      <c r="F1761">
        <v>107.52</v>
      </c>
      <c r="G1761" s="1">
        <v>39885</v>
      </c>
      <c r="H1761">
        <v>114.3</v>
      </c>
    </row>
    <row r="1762" spans="1:8" x14ac:dyDescent="0.25">
      <c r="A1762" s="1">
        <v>40008</v>
      </c>
      <c r="B1762">
        <v>107.01</v>
      </c>
      <c r="C1762" s="1">
        <v>39888</v>
      </c>
      <c r="D1762">
        <v>111.7</v>
      </c>
      <c r="E1762" s="1">
        <v>39888</v>
      </c>
      <c r="F1762">
        <v>107.39</v>
      </c>
      <c r="G1762" s="1">
        <v>39888</v>
      </c>
      <c r="H1762">
        <v>115.26</v>
      </c>
    </row>
    <row r="1763" spans="1:8" x14ac:dyDescent="0.25">
      <c r="A1763" s="1">
        <v>40009</v>
      </c>
      <c r="B1763">
        <v>106.89</v>
      </c>
      <c r="C1763" s="1">
        <v>39889</v>
      </c>
      <c r="D1763">
        <v>111.51</v>
      </c>
      <c r="E1763" s="1">
        <v>39889</v>
      </c>
      <c r="F1763">
        <v>108.07</v>
      </c>
      <c r="G1763" s="1">
        <v>39889</v>
      </c>
      <c r="H1763">
        <v>114.4</v>
      </c>
    </row>
    <row r="1764" spans="1:8" x14ac:dyDescent="0.25">
      <c r="A1764" s="1">
        <v>40010</v>
      </c>
      <c r="B1764">
        <v>107.06</v>
      </c>
      <c r="C1764" s="1">
        <v>39890</v>
      </c>
      <c r="D1764">
        <v>111.35</v>
      </c>
      <c r="E1764" s="1">
        <v>39890</v>
      </c>
      <c r="F1764">
        <v>108.11</v>
      </c>
      <c r="G1764" s="1">
        <v>39890</v>
      </c>
      <c r="H1764">
        <v>115.2</v>
      </c>
    </row>
    <row r="1765" spans="1:8" x14ac:dyDescent="0.25">
      <c r="A1765" s="1">
        <v>40011</v>
      </c>
      <c r="B1765">
        <v>106.89</v>
      </c>
      <c r="C1765" s="1">
        <v>39891</v>
      </c>
      <c r="D1765">
        <v>111.31</v>
      </c>
      <c r="E1765" s="1">
        <v>39891</v>
      </c>
      <c r="F1765">
        <v>108.13</v>
      </c>
      <c r="G1765" s="1">
        <v>39891</v>
      </c>
      <c r="H1765">
        <v>115.51</v>
      </c>
    </row>
    <row r="1766" spans="1:8" x14ac:dyDescent="0.25">
      <c r="A1766" s="1">
        <v>40014</v>
      </c>
      <c r="B1766">
        <v>107.26</v>
      </c>
      <c r="C1766" s="1">
        <v>39892</v>
      </c>
      <c r="D1766">
        <v>111.71</v>
      </c>
      <c r="E1766" s="1">
        <v>39892</v>
      </c>
      <c r="F1766">
        <v>107.96</v>
      </c>
      <c r="G1766" s="1">
        <v>39892</v>
      </c>
      <c r="H1766">
        <v>116.67</v>
      </c>
    </row>
    <row r="1767" spans="1:8" x14ac:dyDescent="0.25">
      <c r="A1767" s="1">
        <v>40015</v>
      </c>
      <c r="B1767">
        <v>107.36</v>
      </c>
      <c r="C1767" s="1">
        <v>39895</v>
      </c>
      <c r="D1767">
        <v>111.96</v>
      </c>
      <c r="E1767" s="1">
        <v>39895</v>
      </c>
      <c r="F1767">
        <v>107.96</v>
      </c>
      <c r="G1767" s="1">
        <v>39895</v>
      </c>
      <c r="H1767">
        <v>117.32</v>
      </c>
    </row>
    <row r="1768" spans="1:8" x14ac:dyDescent="0.25">
      <c r="A1768" s="1">
        <v>40016</v>
      </c>
      <c r="B1768">
        <v>107.28</v>
      </c>
      <c r="C1768" s="1">
        <v>39896</v>
      </c>
      <c r="D1768">
        <v>112.09</v>
      </c>
      <c r="E1768" s="1">
        <v>39896</v>
      </c>
      <c r="F1768">
        <v>107.58</v>
      </c>
      <c r="G1768" s="1">
        <v>39896</v>
      </c>
      <c r="H1768">
        <v>116.99</v>
      </c>
    </row>
    <row r="1769" spans="1:8" x14ac:dyDescent="0.25">
      <c r="A1769" s="1">
        <v>40017</v>
      </c>
      <c r="B1769">
        <v>107.27</v>
      </c>
      <c r="C1769" s="1">
        <v>39897</v>
      </c>
      <c r="D1769">
        <v>111.71</v>
      </c>
      <c r="E1769" s="1">
        <v>39897</v>
      </c>
      <c r="F1769">
        <v>106.95</v>
      </c>
      <c r="G1769" s="1">
        <v>39897</v>
      </c>
      <c r="H1769">
        <v>116.66</v>
      </c>
    </row>
    <row r="1770" spans="1:8" x14ac:dyDescent="0.25">
      <c r="A1770" s="1">
        <v>40018</v>
      </c>
      <c r="B1770">
        <v>107.24</v>
      </c>
      <c r="C1770" s="1">
        <v>39898</v>
      </c>
      <c r="D1770">
        <v>111.93</v>
      </c>
      <c r="E1770" s="1">
        <v>39898</v>
      </c>
      <c r="F1770">
        <v>106.66</v>
      </c>
      <c r="G1770" s="1">
        <v>39898</v>
      </c>
      <c r="H1770">
        <v>116.44</v>
      </c>
    </row>
    <row r="1771" spans="1:8" x14ac:dyDescent="0.25">
      <c r="A1771" s="1">
        <v>40021</v>
      </c>
      <c r="B1771">
        <v>107.15</v>
      </c>
      <c r="C1771" s="1">
        <v>39899</v>
      </c>
      <c r="D1771">
        <v>111.97</v>
      </c>
      <c r="E1771" s="1">
        <v>39899</v>
      </c>
      <c r="F1771">
        <v>106.73</v>
      </c>
      <c r="G1771" s="1">
        <v>39899</v>
      </c>
      <c r="H1771">
        <v>115.9</v>
      </c>
    </row>
    <row r="1772" spans="1:8" x14ac:dyDescent="0.25">
      <c r="A1772" s="1">
        <v>40022</v>
      </c>
      <c r="B1772">
        <v>107.39</v>
      </c>
      <c r="C1772" s="1">
        <v>39902</v>
      </c>
      <c r="D1772">
        <v>112.36</v>
      </c>
      <c r="E1772" s="1">
        <v>39902</v>
      </c>
      <c r="F1772">
        <v>106.43</v>
      </c>
      <c r="G1772" s="1">
        <v>39902</v>
      </c>
      <c r="H1772">
        <v>116.53</v>
      </c>
    </row>
    <row r="1773" spans="1:8" x14ac:dyDescent="0.25">
      <c r="A1773" s="1">
        <v>40023</v>
      </c>
      <c r="B1773">
        <v>107.27</v>
      </c>
      <c r="C1773" s="1">
        <v>39903</v>
      </c>
      <c r="D1773">
        <v>112.7</v>
      </c>
      <c r="E1773" s="1">
        <v>39903</v>
      </c>
      <c r="F1773">
        <v>106.68</v>
      </c>
      <c r="G1773" s="1">
        <v>39903</v>
      </c>
      <c r="H1773">
        <v>117.05</v>
      </c>
    </row>
    <row r="1774" spans="1:8" x14ac:dyDescent="0.25">
      <c r="A1774" s="1">
        <v>40024</v>
      </c>
      <c r="B1774">
        <v>107.04</v>
      </c>
      <c r="C1774" s="1">
        <v>39904</v>
      </c>
      <c r="D1774">
        <v>113.14</v>
      </c>
      <c r="E1774" s="1">
        <v>39904</v>
      </c>
      <c r="F1774">
        <v>106.51</v>
      </c>
      <c r="G1774" s="1">
        <v>39904</v>
      </c>
      <c r="H1774">
        <v>117.37</v>
      </c>
    </row>
    <row r="1775" spans="1:8" x14ac:dyDescent="0.25">
      <c r="A1775" s="1">
        <v>40025</v>
      </c>
      <c r="B1775">
        <v>107.17</v>
      </c>
      <c r="C1775" s="1">
        <v>39905</v>
      </c>
      <c r="D1775">
        <v>111.92</v>
      </c>
      <c r="E1775" s="1">
        <v>39905</v>
      </c>
      <c r="F1775">
        <v>106.57</v>
      </c>
      <c r="G1775" s="1">
        <v>39905</v>
      </c>
      <c r="H1775">
        <v>116.05</v>
      </c>
    </row>
    <row r="1776" spans="1:8" x14ac:dyDescent="0.25">
      <c r="A1776" s="1">
        <v>40028</v>
      </c>
      <c r="B1776">
        <v>106.77</v>
      </c>
      <c r="C1776" s="1">
        <v>39906</v>
      </c>
      <c r="D1776">
        <v>112.89</v>
      </c>
      <c r="E1776" s="1">
        <v>39906</v>
      </c>
      <c r="F1776">
        <v>105.74</v>
      </c>
      <c r="G1776" s="1">
        <v>39906</v>
      </c>
      <c r="H1776">
        <v>116.36</v>
      </c>
    </row>
    <row r="1777" spans="1:8" x14ac:dyDescent="0.25">
      <c r="A1777" s="1">
        <v>40029</v>
      </c>
      <c r="B1777">
        <v>106.48</v>
      </c>
      <c r="C1777" s="1">
        <v>39909</v>
      </c>
      <c r="D1777">
        <v>113.32</v>
      </c>
      <c r="E1777" s="1">
        <v>39909</v>
      </c>
      <c r="F1777">
        <v>104.25</v>
      </c>
      <c r="G1777" s="1">
        <v>39909</v>
      </c>
      <c r="H1777">
        <v>116.76</v>
      </c>
    </row>
    <row r="1778" spans="1:8" x14ac:dyDescent="0.25">
      <c r="A1778" s="1">
        <v>40030</v>
      </c>
      <c r="B1778">
        <v>106.63</v>
      </c>
      <c r="C1778" s="1">
        <v>39910</v>
      </c>
      <c r="D1778">
        <v>112.63</v>
      </c>
      <c r="E1778" s="1">
        <v>39910</v>
      </c>
      <c r="F1778">
        <v>104.37</v>
      </c>
      <c r="G1778" s="1">
        <v>39910</v>
      </c>
      <c r="H1778">
        <v>116.05</v>
      </c>
    </row>
    <row r="1779" spans="1:8" x14ac:dyDescent="0.25">
      <c r="A1779" s="1">
        <v>40031</v>
      </c>
      <c r="B1779">
        <v>106.47</v>
      </c>
      <c r="C1779" s="1">
        <v>39911</v>
      </c>
      <c r="D1779">
        <v>112.3</v>
      </c>
      <c r="E1779" s="1">
        <v>39911</v>
      </c>
      <c r="F1779">
        <v>104.3</v>
      </c>
      <c r="G1779" s="1">
        <v>39911</v>
      </c>
      <c r="H1779">
        <v>115.97</v>
      </c>
    </row>
    <row r="1780" spans="1:8" x14ac:dyDescent="0.25">
      <c r="A1780" s="1">
        <v>40032</v>
      </c>
      <c r="B1780">
        <v>105.55</v>
      </c>
      <c r="C1780" s="1">
        <v>39912</v>
      </c>
      <c r="D1780">
        <v>112.43</v>
      </c>
      <c r="E1780" s="1">
        <v>39912</v>
      </c>
      <c r="F1780">
        <v>104.57</v>
      </c>
      <c r="G1780" s="1">
        <v>39912</v>
      </c>
      <c r="H1780">
        <v>115.48</v>
      </c>
    </row>
    <row r="1781" spans="1:8" x14ac:dyDescent="0.25">
      <c r="A1781" s="1">
        <v>40035</v>
      </c>
      <c r="B1781">
        <v>106.15</v>
      </c>
      <c r="C1781" s="1">
        <v>39917</v>
      </c>
      <c r="D1781">
        <v>112.63</v>
      </c>
      <c r="E1781" s="1">
        <v>39917</v>
      </c>
      <c r="F1781">
        <v>105.03</v>
      </c>
      <c r="G1781" s="1">
        <v>39917</v>
      </c>
      <c r="H1781">
        <v>116.49</v>
      </c>
    </row>
    <row r="1782" spans="1:8" x14ac:dyDescent="0.25">
      <c r="A1782" s="1">
        <v>40036</v>
      </c>
      <c r="B1782">
        <v>106.59</v>
      </c>
      <c r="C1782" s="1">
        <v>39918</v>
      </c>
      <c r="D1782">
        <v>113.37</v>
      </c>
      <c r="E1782" s="1">
        <v>39918</v>
      </c>
      <c r="F1782">
        <v>105.59</v>
      </c>
      <c r="G1782" s="1">
        <v>39918</v>
      </c>
      <c r="H1782">
        <v>116.21</v>
      </c>
    </row>
    <row r="1783" spans="1:8" x14ac:dyDescent="0.25">
      <c r="A1783" s="1">
        <v>40037</v>
      </c>
      <c r="B1783">
        <v>106.63</v>
      </c>
      <c r="C1783" s="1">
        <v>39919</v>
      </c>
      <c r="D1783">
        <v>112.9</v>
      </c>
      <c r="E1783" s="1">
        <v>39919</v>
      </c>
      <c r="F1783">
        <v>105.45</v>
      </c>
      <c r="G1783" s="1">
        <v>39919</v>
      </c>
      <c r="H1783">
        <v>116.46</v>
      </c>
    </row>
    <row r="1784" spans="1:8" x14ac:dyDescent="0.25">
      <c r="A1784" s="1">
        <v>40038</v>
      </c>
      <c r="B1784">
        <v>106.77</v>
      </c>
      <c r="C1784" s="1">
        <v>39920</v>
      </c>
      <c r="D1784">
        <v>112.7</v>
      </c>
      <c r="E1784" s="1">
        <v>39920</v>
      </c>
      <c r="F1784">
        <v>105.52</v>
      </c>
      <c r="G1784" s="1">
        <v>39920</v>
      </c>
      <c r="H1784">
        <v>115.78</v>
      </c>
    </row>
    <row r="1785" spans="1:8" x14ac:dyDescent="0.25">
      <c r="A1785" s="1">
        <v>40039</v>
      </c>
      <c r="B1785">
        <v>107.13</v>
      </c>
      <c r="C1785" s="1">
        <v>39923</v>
      </c>
      <c r="D1785">
        <v>112.43</v>
      </c>
      <c r="E1785" s="1">
        <v>39923</v>
      </c>
      <c r="F1785">
        <v>105.27</v>
      </c>
      <c r="G1785" s="1">
        <v>39923</v>
      </c>
      <c r="H1785">
        <v>115.91</v>
      </c>
    </row>
    <row r="1786" spans="1:8" x14ac:dyDescent="0.25">
      <c r="A1786" s="1">
        <v>40042</v>
      </c>
      <c r="B1786">
        <v>107.2</v>
      </c>
      <c r="C1786" s="1">
        <v>39924</v>
      </c>
      <c r="D1786">
        <v>111.8</v>
      </c>
      <c r="E1786" s="1">
        <v>39924</v>
      </c>
      <c r="F1786">
        <v>105.3</v>
      </c>
      <c r="G1786" s="1">
        <v>39924</v>
      </c>
      <c r="H1786">
        <v>115.41</v>
      </c>
    </row>
    <row r="1787" spans="1:8" x14ac:dyDescent="0.25">
      <c r="A1787" s="1">
        <v>40043</v>
      </c>
      <c r="B1787">
        <v>106.93</v>
      </c>
      <c r="C1787" s="1">
        <v>39925</v>
      </c>
      <c r="D1787">
        <v>111.11</v>
      </c>
      <c r="E1787" s="1">
        <v>39925</v>
      </c>
      <c r="F1787">
        <v>105.02</v>
      </c>
      <c r="G1787" s="1">
        <v>39925</v>
      </c>
      <c r="H1787">
        <v>114.6</v>
      </c>
    </row>
    <row r="1788" spans="1:8" x14ac:dyDescent="0.25">
      <c r="A1788" s="1">
        <v>40044</v>
      </c>
      <c r="B1788">
        <v>106.85</v>
      </c>
      <c r="C1788" s="1">
        <v>39926</v>
      </c>
      <c r="D1788">
        <v>111.33</v>
      </c>
      <c r="E1788" s="1">
        <v>39926</v>
      </c>
      <c r="F1788">
        <v>105.39</v>
      </c>
      <c r="G1788" s="1">
        <v>39926</v>
      </c>
      <c r="H1788">
        <v>115.38</v>
      </c>
    </row>
    <row r="1789" spans="1:8" x14ac:dyDescent="0.25">
      <c r="A1789" s="1">
        <v>40045</v>
      </c>
      <c r="B1789">
        <v>106.96</v>
      </c>
      <c r="C1789" s="1">
        <v>39927</v>
      </c>
      <c r="D1789">
        <v>111.93</v>
      </c>
      <c r="E1789" s="1">
        <v>39927</v>
      </c>
      <c r="F1789">
        <v>105.22</v>
      </c>
      <c r="G1789" s="1">
        <v>39927</v>
      </c>
      <c r="H1789">
        <v>115.19</v>
      </c>
    </row>
    <row r="1790" spans="1:8" x14ac:dyDescent="0.25">
      <c r="A1790" s="1">
        <v>40046</v>
      </c>
      <c r="B1790">
        <v>106.32</v>
      </c>
      <c r="C1790" s="1">
        <v>39930</v>
      </c>
      <c r="D1790">
        <v>111.93</v>
      </c>
      <c r="E1790" s="1">
        <v>39930</v>
      </c>
      <c r="F1790">
        <v>105.68</v>
      </c>
      <c r="G1790" s="1">
        <v>39930</v>
      </c>
      <c r="H1790">
        <v>115.27</v>
      </c>
    </row>
    <row r="1791" spans="1:8" x14ac:dyDescent="0.25">
      <c r="A1791" s="1">
        <v>40049</v>
      </c>
      <c r="B1791">
        <v>106.5</v>
      </c>
      <c r="C1791" s="1">
        <v>39931</v>
      </c>
      <c r="D1791">
        <v>112.16</v>
      </c>
      <c r="E1791" s="1">
        <v>39931</v>
      </c>
      <c r="F1791">
        <v>105.71</v>
      </c>
      <c r="G1791" s="1">
        <v>39931</v>
      </c>
      <c r="H1791">
        <v>115.36</v>
      </c>
    </row>
    <row r="1792" spans="1:8" x14ac:dyDescent="0.25">
      <c r="A1792" s="1">
        <v>40050</v>
      </c>
      <c r="B1792">
        <v>106.62</v>
      </c>
      <c r="C1792" s="1">
        <v>39932</v>
      </c>
      <c r="D1792">
        <v>111.32</v>
      </c>
      <c r="E1792" s="1">
        <v>39932</v>
      </c>
      <c r="F1792">
        <v>106.27</v>
      </c>
      <c r="G1792" s="1">
        <v>39932</v>
      </c>
      <c r="H1792">
        <v>115.12</v>
      </c>
    </row>
    <row r="1793" spans="1:8" x14ac:dyDescent="0.25">
      <c r="A1793" s="1">
        <v>40051</v>
      </c>
      <c r="B1793">
        <v>106.85</v>
      </c>
      <c r="C1793" s="1">
        <v>39933</v>
      </c>
      <c r="D1793">
        <v>111.89</v>
      </c>
      <c r="E1793" s="1">
        <v>39933</v>
      </c>
      <c r="F1793">
        <v>106.57</v>
      </c>
      <c r="G1793" s="1">
        <v>39933</v>
      </c>
      <c r="H1793">
        <v>114.77</v>
      </c>
    </row>
    <row r="1794" spans="1:8" x14ac:dyDescent="0.25">
      <c r="A1794" s="1">
        <v>40052</v>
      </c>
      <c r="B1794">
        <v>107.09</v>
      </c>
      <c r="C1794" s="1">
        <v>39938</v>
      </c>
      <c r="D1794">
        <v>112.51</v>
      </c>
      <c r="E1794" s="1">
        <v>39938</v>
      </c>
      <c r="F1794">
        <v>106.73</v>
      </c>
      <c r="G1794" s="1">
        <v>39938</v>
      </c>
      <c r="H1794">
        <v>115.48</v>
      </c>
    </row>
    <row r="1795" spans="1:8" x14ac:dyDescent="0.25">
      <c r="A1795" s="1">
        <v>40053</v>
      </c>
      <c r="B1795">
        <v>106.77</v>
      </c>
      <c r="C1795" s="1">
        <v>39939</v>
      </c>
      <c r="D1795">
        <v>112.97</v>
      </c>
      <c r="E1795" s="1">
        <v>39939</v>
      </c>
      <c r="F1795">
        <v>106.95</v>
      </c>
      <c r="G1795" s="1">
        <v>39939</v>
      </c>
      <c r="H1795">
        <v>115.76</v>
      </c>
    </row>
    <row r="1796" spans="1:8" x14ac:dyDescent="0.25">
      <c r="A1796" s="1">
        <v>40057</v>
      </c>
      <c r="B1796">
        <v>107.34</v>
      </c>
      <c r="C1796" s="1">
        <v>39940</v>
      </c>
      <c r="D1796">
        <v>112.84</v>
      </c>
      <c r="E1796" s="1">
        <v>39940</v>
      </c>
      <c r="F1796">
        <v>106.16</v>
      </c>
      <c r="G1796" s="1">
        <v>39940</v>
      </c>
      <c r="H1796">
        <v>116.12</v>
      </c>
    </row>
    <row r="1797" spans="1:8" x14ac:dyDescent="0.25">
      <c r="A1797" s="1">
        <v>40058</v>
      </c>
      <c r="B1797">
        <v>107.53</v>
      </c>
      <c r="C1797" s="1">
        <v>39941</v>
      </c>
      <c r="D1797">
        <v>113.3</v>
      </c>
      <c r="E1797" s="1">
        <v>39941</v>
      </c>
      <c r="F1797">
        <v>105.72</v>
      </c>
      <c r="G1797" s="1">
        <v>39941</v>
      </c>
      <c r="H1797">
        <v>117.14</v>
      </c>
    </row>
    <row r="1798" spans="1:8" x14ac:dyDescent="0.25">
      <c r="A1798" s="1">
        <v>40059</v>
      </c>
      <c r="B1798">
        <v>107.82</v>
      </c>
      <c r="C1798" s="1">
        <v>39944</v>
      </c>
      <c r="D1798">
        <v>113.53</v>
      </c>
      <c r="E1798" s="1">
        <v>39944</v>
      </c>
      <c r="F1798">
        <v>105.93</v>
      </c>
      <c r="G1798" s="1">
        <v>39944</v>
      </c>
      <c r="H1798">
        <v>117.05</v>
      </c>
    </row>
    <row r="1799" spans="1:8" x14ac:dyDescent="0.25">
      <c r="A1799" s="1">
        <v>40060</v>
      </c>
      <c r="B1799">
        <v>107.91</v>
      </c>
      <c r="C1799" s="1">
        <v>39945</v>
      </c>
      <c r="D1799">
        <v>113.75</v>
      </c>
      <c r="E1799" s="1">
        <v>39945</v>
      </c>
      <c r="F1799">
        <v>105.84</v>
      </c>
      <c r="G1799" s="1">
        <v>39945</v>
      </c>
      <c r="H1799">
        <v>117.61</v>
      </c>
    </row>
    <row r="1800" spans="1:8" x14ac:dyDescent="0.25">
      <c r="A1800" s="1">
        <v>40064</v>
      </c>
      <c r="B1800">
        <v>108.4</v>
      </c>
      <c r="C1800" s="1">
        <v>39946</v>
      </c>
      <c r="D1800">
        <v>114.01</v>
      </c>
      <c r="E1800" s="1">
        <v>39946</v>
      </c>
      <c r="F1800">
        <v>106.85</v>
      </c>
      <c r="G1800" s="1">
        <v>39946</v>
      </c>
      <c r="H1800">
        <v>117.83</v>
      </c>
    </row>
    <row r="1801" spans="1:8" x14ac:dyDescent="0.25">
      <c r="A1801" s="1">
        <v>40065</v>
      </c>
      <c r="B1801">
        <v>108.43</v>
      </c>
      <c r="C1801" s="1">
        <v>39947</v>
      </c>
      <c r="D1801">
        <v>113.61</v>
      </c>
      <c r="E1801" s="1">
        <v>39947</v>
      </c>
      <c r="F1801">
        <v>106.25</v>
      </c>
      <c r="G1801" s="1">
        <v>39947</v>
      </c>
      <c r="H1801">
        <v>117.56</v>
      </c>
    </row>
    <row r="1802" spans="1:8" x14ac:dyDescent="0.25">
      <c r="A1802" s="1">
        <v>40066</v>
      </c>
      <c r="B1802">
        <v>108.68</v>
      </c>
      <c r="C1802" s="1">
        <v>39948</v>
      </c>
      <c r="D1802">
        <v>113.22</v>
      </c>
      <c r="E1802" s="1">
        <v>39948</v>
      </c>
      <c r="F1802">
        <v>106.01</v>
      </c>
      <c r="G1802" s="1">
        <v>39948</v>
      </c>
      <c r="H1802">
        <v>117.19</v>
      </c>
    </row>
    <row r="1803" spans="1:8" x14ac:dyDescent="0.25">
      <c r="A1803" s="1">
        <v>40067</v>
      </c>
      <c r="B1803">
        <v>108.18</v>
      </c>
      <c r="C1803" s="1">
        <v>39951</v>
      </c>
      <c r="D1803">
        <v>113.85</v>
      </c>
      <c r="E1803" s="1">
        <v>39951</v>
      </c>
      <c r="F1803">
        <v>105.24</v>
      </c>
      <c r="G1803" s="1">
        <v>39951</v>
      </c>
      <c r="H1803">
        <v>117.23</v>
      </c>
    </row>
    <row r="1804" spans="1:8" x14ac:dyDescent="0.25">
      <c r="A1804" s="1">
        <v>40070</v>
      </c>
      <c r="B1804">
        <v>107.55</v>
      </c>
      <c r="C1804" s="1">
        <v>39952</v>
      </c>
      <c r="D1804">
        <v>113.58</v>
      </c>
      <c r="E1804" s="1">
        <v>39952</v>
      </c>
      <c r="F1804">
        <v>104.52</v>
      </c>
      <c r="G1804" s="1">
        <v>39952</v>
      </c>
      <c r="H1804">
        <v>117.58</v>
      </c>
    </row>
    <row r="1805" spans="1:8" x14ac:dyDescent="0.25">
      <c r="A1805" s="1">
        <v>40071</v>
      </c>
      <c r="B1805">
        <v>107.67</v>
      </c>
      <c r="C1805" s="1">
        <v>39953</v>
      </c>
      <c r="D1805">
        <v>113.69</v>
      </c>
      <c r="E1805" s="1">
        <v>39953</v>
      </c>
      <c r="F1805">
        <v>104.83</v>
      </c>
      <c r="G1805" s="1">
        <v>39953</v>
      </c>
      <c r="H1805">
        <v>118.13</v>
      </c>
    </row>
    <row r="1806" spans="1:8" x14ac:dyDescent="0.25">
      <c r="A1806" s="1">
        <v>40072</v>
      </c>
      <c r="B1806">
        <v>107.65</v>
      </c>
      <c r="C1806" s="1">
        <v>39954</v>
      </c>
      <c r="D1806">
        <v>114.46</v>
      </c>
      <c r="E1806" s="1">
        <v>39954</v>
      </c>
      <c r="F1806">
        <v>105.61</v>
      </c>
      <c r="G1806" s="1">
        <v>39954</v>
      </c>
      <c r="H1806">
        <v>118.25</v>
      </c>
    </row>
    <row r="1807" spans="1:8" x14ac:dyDescent="0.25">
      <c r="A1807" s="1">
        <v>40073</v>
      </c>
      <c r="B1807">
        <v>107.74</v>
      </c>
      <c r="C1807" s="1">
        <v>39955</v>
      </c>
      <c r="D1807">
        <v>114.14</v>
      </c>
      <c r="E1807" s="1">
        <v>39955</v>
      </c>
      <c r="F1807">
        <v>105.72</v>
      </c>
      <c r="G1807" s="1">
        <v>39955</v>
      </c>
      <c r="H1807">
        <v>117.99</v>
      </c>
    </row>
    <row r="1808" spans="1:8" x14ac:dyDescent="0.25">
      <c r="A1808" s="1">
        <v>40074</v>
      </c>
      <c r="B1808">
        <v>107.79</v>
      </c>
      <c r="C1808" s="1">
        <v>39959</v>
      </c>
      <c r="D1808">
        <v>114.42</v>
      </c>
      <c r="E1808" s="1">
        <v>39959</v>
      </c>
      <c r="F1808">
        <v>105.24</v>
      </c>
      <c r="G1808" s="1">
        <v>39959</v>
      </c>
      <c r="H1808">
        <v>117.99</v>
      </c>
    </row>
    <row r="1809" spans="1:8" x14ac:dyDescent="0.25">
      <c r="A1809" s="1">
        <v>40077</v>
      </c>
      <c r="B1809">
        <v>107.87</v>
      </c>
      <c r="C1809" s="1">
        <v>39960</v>
      </c>
      <c r="D1809">
        <v>113.26</v>
      </c>
      <c r="E1809" s="1">
        <v>39960</v>
      </c>
      <c r="F1809">
        <v>104.8</v>
      </c>
      <c r="G1809" s="1">
        <v>39960</v>
      </c>
      <c r="H1809">
        <v>118.51</v>
      </c>
    </row>
    <row r="1810" spans="1:8" x14ac:dyDescent="0.25">
      <c r="A1810" s="1">
        <v>40078</v>
      </c>
      <c r="B1810">
        <v>107.58</v>
      </c>
      <c r="C1810" s="1">
        <v>39961</v>
      </c>
      <c r="D1810">
        <v>113.05</v>
      </c>
      <c r="E1810" s="1">
        <v>39961</v>
      </c>
      <c r="F1810">
        <v>104.87</v>
      </c>
      <c r="G1810" s="1">
        <v>39961</v>
      </c>
      <c r="H1810">
        <v>118.43</v>
      </c>
    </row>
    <row r="1811" spans="1:8" x14ac:dyDescent="0.25">
      <c r="A1811" s="1">
        <v>40079</v>
      </c>
      <c r="B1811">
        <v>107.48</v>
      </c>
      <c r="C1811" s="1">
        <v>39962</v>
      </c>
      <c r="D1811">
        <v>112.73</v>
      </c>
      <c r="E1811" s="1">
        <v>39962</v>
      </c>
      <c r="F1811">
        <v>104.76</v>
      </c>
      <c r="G1811" s="1">
        <v>39962</v>
      </c>
      <c r="H1811">
        <v>117.41</v>
      </c>
    </row>
    <row r="1812" spans="1:8" x14ac:dyDescent="0.25">
      <c r="A1812" s="1">
        <v>40080</v>
      </c>
      <c r="B1812">
        <v>107.93</v>
      </c>
      <c r="C1812" s="1">
        <v>39965</v>
      </c>
      <c r="D1812">
        <v>112.88</v>
      </c>
      <c r="E1812" s="1">
        <v>39965</v>
      </c>
      <c r="F1812">
        <v>104.47</v>
      </c>
      <c r="G1812" s="1">
        <v>39965</v>
      </c>
      <c r="H1812">
        <v>116.77</v>
      </c>
    </row>
    <row r="1813" spans="1:8" x14ac:dyDescent="0.25">
      <c r="A1813" s="1">
        <v>40081</v>
      </c>
      <c r="B1813">
        <v>107.77</v>
      </c>
      <c r="C1813" s="1">
        <v>39966</v>
      </c>
      <c r="D1813">
        <v>112.56</v>
      </c>
      <c r="E1813" s="1">
        <v>39966</v>
      </c>
      <c r="F1813">
        <v>104.5</v>
      </c>
      <c r="G1813" s="1">
        <v>39966</v>
      </c>
      <c r="H1813">
        <v>116.05</v>
      </c>
    </row>
    <row r="1814" spans="1:8" x14ac:dyDescent="0.25">
      <c r="A1814" s="1">
        <v>40084</v>
      </c>
      <c r="B1814">
        <v>107.87</v>
      </c>
      <c r="C1814" s="1">
        <v>39967</v>
      </c>
      <c r="D1814">
        <v>112.69</v>
      </c>
      <c r="E1814" s="1">
        <v>39967</v>
      </c>
      <c r="F1814">
        <v>104.2</v>
      </c>
      <c r="G1814" s="1">
        <v>39967</v>
      </c>
      <c r="H1814">
        <v>116.6</v>
      </c>
    </row>
    <row r="1815" spans="1:8" x14ac:dyDescent="0.25">
      <c r="A1815" s="1">
        <v>40085</v>
      </c>
      <c r="B1815">
        <v>107.46</v>
      </c>
      <c r="C1815" s="1">
        <v>39968</v>
      </c>
      <c r="D1815">
        <v>111.84</v>
      </c>
      <c r="E1815" s="1">
        <v>39968</v>
      </c>
      <c r="F1815">
        <v>103.74</v>
      </c>
      <c r="G1815" s="1">
        <v>39968</v>
      </c>
      <c r="H1815">
        <v>116.76</v>
      </c>
    </row>
    <row r="1816" spans="1:8" x14ac:dyDescent="0.25">
      <c r="A1816" s="1">
        <v>40086</v>
      </c>
      <c r="B1816">
        <v>107.91</v>
      </c>
      <c r="C1816" s="1">
        <v>39969</v>
      </c>
      <c r="D1816">
        <v>110.95</v>
      </c>
      <c r="E1816" s="1">
        <v>39969</v>
      </c>
      <c r="F1816">
        <v>102.3</v>
      </c>
      <c r="G1816" s="1">
        <v>39969</v>
      </c>
      <c r="H1816">
        <v>113.16</v>
      </c>
    </row>
    <row r="1817" spans="1:8" x14ac:dyDescent="0.25">
      <c r="A1817" s="1">
        <v>40087</v>
      </c>
      <c r="B1817">
        <v>108.27</v>
      </c>
      <c r="C1817" s="1">
        <v>39972</v>
      </c>
      <c r="D1817">
        <v>110.94</v>
      </c>
      <c r="E1817" s="1">
        <v>39972</v>
      </c>
      <c r="F1817">
        <v>101.07</v>
      </c>
      <c r="G1817" s="1">
        <v>39972</v>
      </c>
      <c r="H1817">
        <v>112.72</v>
      </c>
    </row>
    <row r="1818" spans="1:8" x14ac:dyDescent="0.25">
      <c r="A1818" s="1">
        <v>40088</v>
      </c>
      <c r="B1818">
        <v>108.29</v>
      </c>
      <c r="C1818" s="1">
        <v>39973</v>
      </c>
      <c r="D1818">
        <v>110.98</v>
      </c>
      <c r="E1818" s="1">
        <v>39973</v>
      </c>
      <c r="F1818">
        <v>100.87</v>
      </c>
      <c r="G1818" s="1">
        <v>39973</v>
      </c>
      <c r="H1818">
        <v>112.61</v>
      </c>
    </row>
    <row r="1819" spans="1:8" x14ac:dyDescent="0.25">
      <c r="A1819" s="1">
        <v>40091</v>
      </c>
      <c r="B1819">
        <v>108.46</v>
      </c>
      <c r="C1819" s="1">
        <v>39974</v>
      </c>
      <c r="D1819">
        <v>111.34</v>
      </c>
      <c r="E1819" s="1">
        <v>39974</v>
      </c>
      <c r="F1819">
        <v>101.39</v>
      </c>
      <c r="G1819" s="1">
        <v>39974</v>
      </c>
      <c r="H1819">
        <v>113.15</v>
      </c>
    </row>
    <row r="1820" spans="1:8" x14ac:dyDescent="0.25">
      <c r="A1820" s="1">
        <v>40092</v>
      </c>
      <c r="B1820">
        <v>108.5</v>
      </c>
      <c r="C1820" s="1">
        <v>39975</v>
      </c>
      <c r="D1820">
        <v>111.04</v>
      </c>
      <c r="E1820" s="1">
        <v>39975</v>
      </c>
      <c r="F1820">
        <v>100.5</v>
      </c>
      <c r="G1820" s="1">
        <v>39975</v>
      </c>
      <c r="H1820">
        <v>113.44</v>
      </c>
    </row>
    <row r="1821" spans="1:8" x14ac:dyDescent="0.25">
      <c r="A1821" s="1">
        <v>40093</v>
      </c>
      <c r="B1821">
        <v>108.73</v>
      </c>
      <c r="C1821" s="1">
        <v>39976</v>
      </c>
      <c r="D1821">
        <v>111.47</v>
      </c>
      <c r="E1821" s="1">
        <v>39976</v>
      </c>
      <c r="F1821">
        <v>101.36</v>
      </c>
      <c r="G1821" s="1">
        <v>39976</v>
      </c>
      <c r="H1821">
        <v>113.83</v>
      </c>
    </row>
    <row r="1822" spans="1:8" x14ac:dyDescent="0.25">
      <c r="A1822" s="1">
        <v>40094</v>
      </c>
      <c r="B1822">
        <v>108.8</v>
      </c>
      <c r="C1822" s="1">
        <v>39979</v>
      </c>
      <c r="D1822">
        <v>112.03</v>
      </c>
      <c r="E1822" s="1">
        <v>39979</v>
      </c>
      <c r="F1822">
        <v>101.96</v>
      </c>
      <c r="G1822" s="1">
        <v>39979</v>
      </c>
      <c r="H1822">
        <v>114.74</v>
      </c>
    </row>
    <row r="1823" spans="1:8" x14ac:dyDescent="0.25">
      <c r="A1823" s="1">
        <v>40095</v>
      </c>
      <c r="B1823">
        <v>108.68</v>
      </c>
      <c r="C1823" s="1">
        <v>39980</v>
      </c>
      <c r="D1823">
        <v>111.86</v>
      </c>
      <c r="E1823" s="1">
        <v>39980</v>
      </c>
      <c r="F1823">
        <v>101.99</v>
      </c>
      <c r="G1823" s="1">
        <v>39980</v>
      </c>
      <c r="H1823">
        <v>114.5</v>
      </c>
    </row>
    <row r="1824" spans="1:8" x14ac:dyDescent="0.25">
      <c r="A1824" s="1">
        <v>40099</v>
      </c>
      <c r="B1824">
        <v>109.33</v>
      </c>
      <c r="C1824" s="1">
        <v>39981</v>
      </c>
      <c r="D1824">
        <v>112.09</v>
      </c>
      <c r="E1824" s="1">
        <v>39981</v>
      </c>
      <c r="F1824">
        <v>102.1</v>
      </c>
      <c r="G1824" s="1">
        <v>39981</v>
      </c>
      <c r="H1824">
        <v>115.1</v>
      </c>
    </row>
    <row r="1825" spans="1:8" x14ac:dyDescent="0.25">
      <c r="A1825" s="1">
        <v>40100</v>
      </c>
      <c r="B1825">
        <v>109.17</v>
      </c>
      <c r="C1825" s="1">
        <v>39982</v>
      </c>
      <c r="D1825">
        <v>111.88</v>
      </c>
      <c r="E1825" s="1">
        <v>39982</v>
      </c>
      <c r="F1825">
        <v>101.59</v>
      </c>
      <c r="G1825" s="1">
        <v>39982</v>
      </c>
      <c r="H1825">
        <v>114.26</v>
      </c>
    </row>
    <row r="1826" spans="1:8" x14ac:dyDescent="0.25">
      <c r="A1826" s="1">
        <v>40101</v>
      </c>
      <c r="B1826">
        <v>109.13</v>
      </c>
      <c r="C1826" s="1">
        <v>39983</v>
      </c>
      <c r="D1826">
        <v>112.48</v>
      </c>
      <c r="E1826" s="1">
        <v>39983</v>
      </c>
      <c r="F1826">
        <v>101.19</v>
      </c>
      <c r="G1826" s="1">
        <v>39983</v>
      </c>
      <c r="H1826">
        <v>114.32</v>
      </c>
    </row>
    <row r="1827" spans="1:8" x14ac:dyDescent="0.25">
      <c r="A1827" s="1">
        <v>40102</v>
      </c>
      <c r="B1827">
        <v>108.99</v>
      </c>
      <c r="C1827" s="1">
        <v>39986</v>
      </c>
      <c r="D1827">
        <v>112.37</v>
      </c>
      <c r="E1827" s="1">
        <v>39986</v>
      </c>
      <c r="F1827">
        <v>101.48</v>
      </c>
      <c r="G1827" s="1">
        <v>39986</v>
      </c>
      <c r="H1827">
        <v>114.17</v>
      </c>
    </row>
    <row r="1828" spans="1:8" x14ac:dyDescent="0.25">
      <c r="A1828" s="1">
        <v>40105</v>
      </c>
      <c r="B1828">
        <v>109.11</v>
      </c>
      <c r="C1828" s="1">
        <v>39987</v>
      </c>
      <c r="D1828">
        <v>112.18</v>
      </c>
      <c r="E1828" s="1">
        <v>39987</v>
      </c>
      <c r="F1828">
        <v>100.98</v>
      </c>
      <c r="G1828" s="1">
        <v>39987</v>
      </c>
      <c r="H1828">
        <v>113.67</v>
      </c>
    </row>
    <row r="1829" spans="1:8" x14ac:dyDescent="0.25">
      <c r="A1829" s="1">
        <v>40106</v>
      </c>
      <c r="B1829">
        <v>109.29</v>
      </c>
      <c r="C1829" s="1">
        <v>39988</v>
      </c>
      <c r="D1829">
        <v>112.33</v>
      </c>
      <c r="E1829" s="1">
        <v>39988</v>
      </c>
      <c r="F1829">
        <v>100.84</v>
      </c>
      <c r="G1829" s="1">
        <v>39988</v>
      </c>
      <c r="H1829">
        <v>114.02</v>
      </c>
    </row>
    <row r="1830" spans="1:8" x14ac:dyDescent="0.25">
      <c r="A1830" s="1">
        <v>40107</v>
      </c>
      <c r="B1830">
        <v>109.15</v>
      </c>
      <c r="C1830" s="1">
        <v>39989</v>
      </c>
      <c r="D1830">
        <v>112.41</v>
      </c>
      <c r="E1830" s="1">
        <v>39989</v>
      </c>
      <c r="F1830">
        <v>100.86</v>
      </c>
      <c r="G1830" s="1">
        <v>39989</v>
      </c>
      <c r="H1830">
        <v>114.34</v>
      </c>
    </row>
    <row r="1831" spans="1:8" x14ac:dyDescent="0.25">
      <c r="A1831" s="1">
        <v>40108</v>
      </c>
      <c r="B1831">
        <v>109.27</v>
      </c>
      <c r="C1831" s="1">
        <v>39990</v>
      </c>
      <c r="D1831">
        <v>111.82</v>
      </c>
      <c r="E1831" s="1">
        <v>39990</v>
      </c>
      <c r="F1831">
        <v>100.84</v>
      </c>
      <c r="G1831" s="1">
        <v>39990</v>
      </c>
      <c r="H1831">
        <v>114.72</v>
      </c>
    </row>
    <row r="1832" spans="1:8" x14ac:dyDescent="0.25">
      <c r="A1832" s="1">
        <v>40109</v>
      </c>
      <c r="B1832">
        <v>109.2</v>
      </c>
      <c r="C1832" s="1">
        <v>39993</v>
      </c>
      <c r="D1832">
        <v>112.27</v>
      </c>
      <c r="E1832" s="1">
        <v>39993</v>
      </c>
      <c r="F1832">
        <v>100.42</v>
      </c>
      <c r="G1832" s="1">
        <v>39993</v>
      </c>
      <c r="H1832">
        <v>115.38</v>
      </c>
    </row>
    <row r="1833" spans="1:8" x14ac:dyDescent="0.25">
      <c r="A1833" s="1">
        <v>40112</v>
      </c>
      <c r="B1833">
        <v>109.22</v>
      </c>
      <c r="C1833" s="1">
        <v>39994</v>
      </c>
      <c r="D1833">
        <v>111.89</v>
      </c>
      <c r="E1833" s="1">
        <v>39994</v>
      </c>
      <c r="F1833">
        <v>100.17</v>
      </c>
      <c r="G1833" s="1">
        <v>39994</v>
      </c>
      <c r="H1833">
        <v>114.79</v>
      </c>
    </row>
    <row r="1834" spans="1:8" x14ac:dyDescent="0.25">
      <c r="A1834" s="1">
        <v>40113</v>
      </c>
      <c r="B1834">
        <v>109.37</v>
      </c>
      <c r="C1834" s="1">
        <v>39995</v>
      </c>
      <c r="D1834">
        <v>112.47</v>
      </c>
      <c r="E1834" s="1">
        <v>39995</v>
      </c>
      <c r="F1834">
        <v>100.31</v>
      </c>
      <c r="G1834" s="1">
        <v>39995</v>
      </c>
      <c r="H1834">
        <v>115.84</v>
      </c>
    </row>
    <row r="1835" spans="1:8" x14ac:dyDescent="0.25">
      <c r="A1835" s="1">
        <v>40114</v>
      </c>
      <c r="B1835">
        <v>109.36</v>
      </c>
      <c r="C1835" s="1">
        <v>39996</v>
      </c>
      <c r="D1835">
        <v>112.77</v>
      </c>
      <c r="E1835" s="1">
        <v>39996</v>
      </c>
      <c r="F1835">
        <v>101.06</v>
      </c>
      <c r="G1835" s="1">
        <v>39996</v>
      </c>
      <c r="H1835">
        <v>116.84</v>
      </c>
    </row>
    <row r="1836" spans="1:8" x14ac:dyDescent="0.25">
      <c r="A1836" s="1">
        <v>40115</v>
      </c>
      <c r="B1836">
        <v>109.12</v>
      </c>
      <c r="C1836" s="1">
        <v>40000</v>
      </c>
      <c r="D1836">
        <v>112.34</v>
      </c>
      <c r="E1836" s="1">
        <v>40000</v>
      </c>
      <c r="F1836">
        <v>101.7</v>
      </c>
      <c r="G1836" s="1">
        <v>40000</v>
      </c>
      <c r="H1836">
        <v>117.88</v>
      </c>
    </row>
    <row r="1837" spans="1:8" x14ac:dyDescent="0.25">
      <c r="A1837" s="1">
        <v>40116</v>
      </c>
      <c r="B1837">
        <v>109.22</v>
      </c>
      <c r="C1837" s="1">
        <v>40001</v>
      </c>
      <c r="D1837">
        <v>113.04</v>
      </c>
      <c r="E1837" s="1">
        <v>40001</v>
      </c>
      <c r="F1837">
        <v>101.46</v>
      </c>
      <c r="G1837" s="1">
        <v>40001</v>
      </c>
      <c r="H1837">
        <v>117.3</v>
      </c>
    </row>
    <row r="1838" spans="1:8" x14ac:dyDescent="0.25">
      <c r="A1838" s="1">
        <v>40119</v>
      </c>
      <c r="B1838">
        <v>109.38</v>
      </c>
      <c r="C1838" s="1">
        <v>40002</v>
      </c>
      <c r="D1838">
        <v>112.67</v>
      </c>
      <c r="E1838" s="1">
        <v>40002</v>
      </c>
      <c r="F1838">
        <v>101.98</v>
      </c>
      <c r="G1838" s="1">
        <v>40002</v>
      </c>
      <c r="H1838">
        <v>117.32</v>
      </c>
    </row>
    <row r="1839" spans="1:8" x14ac:dyDescent="0.25">
      <c r="A1839" s="1">
        <v>40120</v>
      </c>
      <c r="B1839">
        <v>109.26</v>
      </c>
      <c r="C1839" s="1">
        <v>40003</v>
      </c>
      <c r="D1839">
        <v>112.43</v>
      </c>
      <c r="E1839" s="1">
        <v>40003</v>
      </c>
      <c r="F1839">
        <v>102.42</v>
      </c>
      <c r="G1839" s="1">
        <v>40003</v>
      </c>
      <c r="H1839">
        <v>117.21</v>
      </c>
    </row>
    <row r="1840" spans="1:8" x14ac:dyDescent="0.25">
      <c r="A1840" s="1">
        <v>40121</v>
      </c>
      <c r="B1840">
        <v>109.17</v>
      </c>
      <c r="C1840" s="1">
        <v>40004</v>
      </c>
      <c r="D1840">
        <v>112.73</v>
      </c>
      <c r="E1840" s="1">
        <v>40004</v>
      </c>
      <c r="F1840">
        <v>102.42</v>
      </c>
      <c r="G1840" s="1">
        <v>40004</v>
      </c>
      <c r="H1840">
        <v>117.44</v>
      </c>
    </row>
    <row r="1841" spans="1:8" x14ac:dyDescent="0.25">
      <c r="A1841" s="1">
        <v>40122</v>
      </c>
      <c r="B1841">
        <v>109.6</v>
      </c>
      <c r="C1841" s="1">
        <v>40007</v>
      </c>
      <c r="D1841">
        <v>112.65</v>
      </c>
      <c r="E1841" s="1">
        <v>40007</v>
      </c>
      <c r="F1841">
        <v>102.19</v>
      </c>
      <c r="G1841" s="1">
        <v>40007</v>
      </c>
      <c r="H1841">
        <v>117.58</v>
      </c>
    </row>
    <row r="1842" spans="1:8" x14ac:dyDescent="0.25">
      <c r="A1842" s="1">
        <v>40123</v>
      </c>
      <c r="B1842">
        <v>109.94</v>
      </c>
      <c r="C1842" s="1">
        <v>40008</v>
      </c>
      <c r="D1842">
        <v>112.68</v>
      </c>
      <c r="E1842" s="1">
        <v>40008</v>
      </c>
      <c r="F1842">
        <v>102.13</v>
      </c>
      <c r="G1842" s="1">
        <v>40008</v>
      </c>
      <c r="H1842">
        <v>117.26</v>
      </c>
    </row>
    <row r="1843" spans="1:8" x14ac:dyDescent="0.25">
      <c r="A1843" s="1">
        <v>40126</v>
      </c>
      <c r="B1843">
        <v>110.1</v>
      </c>
      <c r="C1843" s="1">
        <v>40009</v>
      </c>
      <c r="D1843">
        <v>112.18</v>
      </c>
      <c r="E1843" s="1">
        <v>40009</v>
      </c>
      <c r="F1843">
        <v>102.34</v>
      </c>
      <c r="G1843" s="1">
        <v>40009</v>
      </c>
      <c r="H1843">
        <v>117.13</v>
      </c>
    </row>
    <row r="1844" spans="1:8" x14ac:dyDescent="0.25">
      <c r="A1844" s="1">
        <v>40127</v>
      </c>
      <c r="B1844">
        <v>109.97</v>
      </c>
      <c r="C1844" s="1">
        <v>40010</v>
      </c>
      <c r="D1844">
        <v>112.59</v>
      </c>
      <c r="E1844" s="1">
        <v>40010</v>
      </c>
      <c r="F1844">
        <v>102.67</v>
      </c>
      <c r="G1844" s="1">
        <v>40010</v>
      </c>
      <c r="H1844">
        <v>116.84</v>
      </c>
    </row>
    <row r="1845" spans="1:8" x14ac:dyDescent="0.25">
      <c r="A1845" s="1">
        <v>40129</v>
      </c>
      <c r="B1845">
        <v>110.53</v>
      </c>
      <c r="C1845" s="1">
        <v>40011</v>
      </c>
      <c r="D1845">
        <v>112.38</v>
      </c>
      <c r="E1845" s="1">
        <v>40011</v>
      </c>
      <c r="F1845">
        <v>102.55</v>
      </c>
      <c r="G1845" s="1">
        <v>40011</v>
      </c>
      <c r="H1845">
        <v>116.62</v>
      </c>
    </row>
    <row r="1846" spans="1:8" x14ac:dyDescent="0.25">
      <c r="A1846" s="1">
        <v>40130</v>
      </c>
      <c r="B1846">
        <v>110.46</v>
      </c>
      <c r="C1846" s="1">
        <v>40014</v>
      </c>
      <c r="D1846">
        <v>112.87</v>
      </c>
      <c r="E1846" s="1">
        <v>40014</v>
      </c>
      <c r="F1846">
        <v>102.44</v>
      </c>
      <c r="G1846" s="1">
        <v>40014</v>
      </c>
      <c r="H1846">
        <v>117.51</v>
      </c>
    </row>
    <row r="1847" spans="1:8" x14ac:dyDescent="0.25">
      <c r="A1847" s="1">
        <v>40133</v>
      </c>
      <c r="B1847">
        <v>110.25</v>
      </c>
      <c r="C1847" s="1">
        <v>40015</v>
      </c>
      <c r="D1847">
        <v>112.89</v>
      </c>
      <c r="E1847" s="1">
        <v>40015</v>
      </c>
      <c r="F1847">
        <v>102.32</v>
      </c>
      <c r="G1847" s="1">
        <v>40015</v>
      </c>
      <c r="H1847">
        <v>118.02</v>
      </c>
    </row>
    <row r="1848" spans="1:8" x14ac:dyDescent="0.25">
      <c r="A1848" s="1">
        <v>40134</v>
      </c>
      <c r="B1848">
        <v>110.28</v>
      </c>
      <c r="C1848" s="1">
        <v>40016</v>
      </c>
      <c r="D1848">
        <v>113</v>
      </c>
      <c r="E1848" s="1">
        <v>40016</v>
      </c>
      <c r="F1848">
        <v>102.44</v>
      </c>
      <c r="G1848" s="1">
        <v>40016</v>
      </c>
      <c r="H1848">
        <v>117.43</v>
      </c>
    </row>
    <row r="1849" spans="1:8" x14ac:dyDescent="0.25">
      <c r="A1849" s="1">
        <v>40135</v>
      </c>
      <c r="B1849">
        <v>110.31</v>
      </c>
      <c r="C1849" s="1">
        <v>40017</v>
      </c>
      <c r="D1849">
        <v>113.37</v>
      </c>
      <c r="E1849" s="1">
        <v>40017</v>
      </c>
      <c r="F1849">
        <v>102.46</v>
      </c>
      <c r="G1849" s="1">
        <v>40017</v>
      </c>
      <c r="H1849">
        <v>116.9</v>
      </c>
    </row>
    <row r="1850" spans="1:8" x14ac:dyDescent="0.25">
      <c r="A1850" s="1">
        <v>40136</v>
      </c>
      <c r="B1850">
        <v>110.48</v>
      </c>
      <c r="C1850" s="1">
        <v>40018</v>
      </c>
      <c r="D1850">
        <v>112.99</v>
      </c>
      <c r="E1850" s="1">
        <v>40018</v>
      </c>
      <c r="F1850">
        <v>102.5</v>
      </c>
      <c r="G1850" s="1">
        <v>40018</v>
      </c>
      <c r="H1850">
        <v>117.21</v>
      </c>
    </row>
    <row r="1851" spans="1:8" x14ac:dyDescent="0.25">
      <c r="A1851" s="1">
        <v>40137</v>
      </c>
      <c r="B1851">
        <v>110.49</v>
      </c>
      <c r="C1851" s="1">
        <v>40021</v>
      </c>
      <c r="D1851">
        <v>113.02</v>
      </c>
      <c r="E1851" s="1">
        <v>40021</v>
      </c>
      <c r="F1851">
        <v>102.01</v>
      </c>
      <c r="G1851" s="1">
        <v>40021</v>
      </c>
      <c r="H1851">
        <v>117.51</v>
      </c>
    </row>
    <row r="1852" spans="1:8" x14ac:dyDescent="0.25">
      <c r="A1852" s="1">
        <v>40140</v>
      </c>
      <c r="B1852">
        <v>110.48</v>
      </c>
      <c r="C1852" s="1">
        <v>40022</v>
      </c>
      <c r="D1852">
        <v>113.42</v>
      </c>
      <c r="E1852" s="1">
        <v>40022</v>
      </c>
      <c r="F1852">
        <v>102.06</v>
      </c>
      <c r="G1852" s="1">
        <v>40022</v>
      </c>
      <c r="H1852">
        <v>117.82</v>
      </c>
    </row>
    <row r="1853" spans="1:8" x14ac:dyDescent="0.25">
      <c r="A1853" s="1">
        <v>40141</v>
      </c>
      <c r="B1853">
        <v>110.59</v>
      </c>
      <c r="C1853" s="1">
        <v>40023</v>
      </c>
      <c r="D1853">
        <v>113.42</v>
      </c>
      <c r="E1853" s="1">
        <v>40023</v>
      </c>
      <c r="F1853">
        <v>102.07</v>
      </c>
      <c r="G1853" s="1">
        <v>40023</v>
      </c>
      <c r="H1853">
        <v>117.34</v>
      </c>
    </row>
    <row r="1854" spans="1:8" x14ac:dyDescent="0.25">
      <c r="A1854" s="1">
        <v>40142</v>
      </c>
      <c r="B1854">
        <v>110.76</v>
      </c>
      <c r="C1854" s="1">
        <v>40024</v>
      </c>
      <c r="D1854">
        <v>113.35</v>
      </c>
      <c r="E1854" s="1">
        <v>40024</v>
      </c>
      <c r="F1854">
        <v>101.7</v>
      </c>
      <c r="G1854" s="1">
        <v>40024</v>
      </c>
      <c r="H1854">
        <v>117.06</v>
      </c>
    </row>
    <row r="1855" spans="1:8" x14ac:dyDescent="0.25">
      <c r="A1855" s="1">
        <v>40144</v>
      </c>
      <c r="B1855">
        <v>111.34</v>
      </c>
      <c r="C1855" s="1">
        <v>40025</v>
      </c>
      <c r="D1855">
        <v>113.21</v>
      </c>
      <c r="E1855" s="1">
        <v>40025</v>
      </c>
      <c r="F1855">
        <v>101.48</v>
      </c>
      <c r="G1855" s="1">
        <v>40025</v>
      </c>
      <c r="H1855">
        <v>118.03</v>
      </c>
    </row>
    <row r="1856" spans="1:8" x14ac:dyDescent="0.25">
      <c r="A1856" s="1">
        <v>40147</v>
      </c>
      <c r="B1856">
        <v>111.29</v>
      </c>
      <c r="C1856" s="1">
        <v>40028</v>
      </c>
      <c r="D1856">
        <v>112.86</v>
      </c>
      <c r="E1856" s="1">
        <v>40028</v>
      </c>
      <c r="F1856">
        <v>101.62</v>
      </c>
      <c r="G1856" s="1">
        <v>40028</v>
      </c>
      <c r="H1856">
        <v>116.78</v>
      </c>
    </row>
    <row r="1857" spans="1:8" x14ac:dyDescent="0.25">
      <c r="A1857" s="1">
        <v>40148</v>
      </c>
      <c r="B1857">
        <v>111.65</v>
      </c>
      <c r="C1857" s="1">
        <v>40029</v>
      </c>
      <c r="D1857">
        <v>112.43</v>
      </c>
      <c r="E1857" s="1">
        <v>40029</v>
      </c>
      <c r="F1857">
        <v>101.12</v>
      </c>
      <c r="G1857" s="1">
        <v>40029</v>
      </c>
      <c r="H1857">
        <v>116.93</v>
      </c>
    </row>
    <row r="1858" spans="1:8" x14ac:dyDescent="0.25">
      <c r="A1858" s="1">
        <v>40149</v>
      </c>
      <c r="B1858">
        <v>111.92</v>
      </c>
      <c r="C1858" s="1">
        <v>40030</v>
      </c>
      <c r="D1858">
        <v>111.97</v>
      </c>
      <c r="E1858" s="1">
        <v>40030</v>
      </c>
      <c r="F1858">
        <v>101.18</v>
      </c>
      <c r="G1858" s="1">
        <v>40030</v>
      </c>
      <c r="H1858">
        <v>117.98</v>
      </c>
    </row>
    <row r="1859" spans="1:8" x14ac:dyDescent="0.25">
      <c r="A1859" s="1">
        <v>40150</v>
      </c>
      <c r="B1859">
        <v>111.93</v>
      </c>
      <c r="C1859" s="1">
        <v>40031</v>
      </c>
      <c r="D1859">
        <v>111.7</v>
      </c>
      <c r="E1859" s="1">
        <v>40031</v>
      </c>
      <c r="F1859">
        <v>101.34</v>
      </c>
      <c r="G1859" s="1">
        <v>40031</v>
      </c>
      <c r="H1859">
        <v>117.51</v>
      </c>
    </row>
    <row r="1860" spans="1:8" x14ac:dyDescent="0.25">
      <c r="A1860" s="1">
        <v>40151</v>
      </c>
      <c r="B1860">
        <v>111.35</v>
      </c>
      <c r="C1860" s="1">
        <v>40032</v>
      </c>
      <c r="D1860">
        <v>110.63</v>
      </c>
      <c r="E1860" s="1">
        <v>40032</v>
      </c>
      <c r="F1860">
        <v>100.17</v>
      </c>
      <c r="G1860" s="1">
        <v>40032</v>
      </c>
      <c r="H1860">
        <v>116.99</v>
      </c>
    </row>
    <row r="1861" spans="1:8" x14ac:dyDescent="0.25">
      <c r="A1861" s="1">
        <v>40154</v>
      </c>
      <c r="B1861">
        <v>111.81</v>
      </c>
      <c r="C1861" s="1">
        <v>40035</v>
      </c>
      <c r="D1861">
        <v>111.23</v>
      </c>
      <c r="E1861" s="1">
        <v>40035</v>
      </c>
      <c r="F1861">
        <v>100.88</v>
      </c>
      <c r="G1861" s="1">
        <v>40035</v>
      </c>
      <c r="H1861">
        <v>117.54</v>
      </c>
    </row>
    <row r="1862" spans="1:8" x14ac:dyDescent="0.25">
      <c r="A1862" s="1">
        <v>40155</v>
      </c>
      <c r="B1862">
        <v>112.1</v>
      </c>
      <c r="C1862" s="1">
        <v>40036</v>
      </c>
      <c r="D1862">
        <v>112.14</v>
      </c>
      <c r="E1862" s="1">
        <v>40036</v>
      </c>
      <c r="F1862">
        <v>101.09</v>
      </c>
      <c r="G1862" s="1">
        <v>40036</v>
      </c>
      <c r="H1862">
        <v>117.74</v>
      </c>
    </row>
    <row r="1863" spans="1:8" x14ac:dyDescent="0.25">
      <c r="A1863" s="1">
        <v>40156</v>
      </c>
      <c r="B1863">
        <v>112.42</v>
      </c>
      <c r="C1863" s="1">
        <v>40037</v>
      </c>
      <c r="D1863">
        <v>112.09</v>
      </c>
      <c r="E1863" s="1">
        <v>40037</v>
      </c>
      <c r="F1863">
        <v>101.39</v>
      </c>
      <c r="G1863" s="1">
        <v>40037</v>
      </c>
      <c r="H1863">
        <v>117.53</v>
      </c>
    </row>
    <row r="1864" spans="1:8" x14ac:dyDescent="0.25">
      <c r="A1864" s="1">
        <v>40157</v>
      </c>
      <c r="B1864">
        <v>112.19</v>
      </c>
      <c r="C1864" s="1">
        <v>40038</v>
      </c>
      <c r="D1864">
        <v>112.34</v>
      </c>
      <c r="E1864" s="1">
        <v>40038</v>
      </c>
      <c r="F1864">
        <v>100.79</v>
      </c>
      <c r="G1864" s="1">
        <v>40038</v>
      </c>
      <c r="H1864">
        <v>118.57</v>
      </c>
    </row>
    <row r="1865" spans="1:8" x14ac:dyDescent="0.25">
      <c r="A1865" s="1">
        <v>40158</v>
      </c>
      <c r="B1865">
        <v>112.07</v>
      </c>
      <c r="C1865" s="1">
        <v>40039</v>
      </c>
      <c r="D1865">
        <v>112.32</v>
      </c>
      <c r="E1865" s="1">
        <v>40039</v>
      </c>
      <c r="F1865">
        <v>101.15</v>
      </c>
      <c r="G1865" s="1">
        <v>40039</v>
      </c>
      <c r="H1865">
        <v>119.46</v>
      </c>
    </row>
    <row r="1866" spans="1:8" x14ac:dyDescent="0.25">
      <c r="A1866" s="1">
        <v>40161</v>
      </c>
      <c r="B1866">
        <v>111.85</v>
      </c>
      <c r="C1866" s="1">
        <v>40042</v>
      </c>
      <c r="D1866">
        <v>112.39</v>
      </c>
      <c r="E1866" s="1">
        <v>40042</v>
      </c>
      <c r="F1866">
        <v>101.09</v>
      </c>
      <c r="G1866" s="1">
        <v>40042</v>
      </c>
      <c r="H1866">
        <v>119.68</v>
      </c>
    </row>
    <row r="1867" spans="1:8" x14ac:dyDescent="0.25">
      <c r="A1867" s="1">
        <v>40162</v>
      </c>
      <c r="B1867">
        <v>111.5</v>
      </c>
      <c r="C1867" s="1">
        <v>40043</v>
      </c>
      <c r="D1867">
        <v>112.35</v>
      </c>
      <c r="E1867" s="1">
        <v>40043</v>
      </c>
      <c r="F1867">
        <v>101.08</v>
      </c>
      <c r="G1867" s="1">
        <v>40043</v>
      </c>
      <c r="H1867">
        <v>118.71</v>
      </c>
    </row>
    <row r="1868" spans="1:8" x14ac:dyDescent="0.25">
      <c r="A1868" s="1">
        <v>40163</v>
      </c>
      <c r="B1868">
        <v>111.9</v>
      </c>
      <c r="C1868" s="1">
        <v>40044</v>
      </c>
      <c r="D1868">
        <v>112.13</v>
      </c>
      <c r="E1868" s="1">
        <v>40044</v>
      </c>
      <c r="F1868">
        <v>101.18</v>
      </c>
      <c r="G1868" s="1">
        <v>40044</v>
      </c>
      <c r="H1868">
        <v>118.59</v>
      </c>
    </row>
    <row r="1869" spans="1:8" x14ac:dyDescent="0.25">
      <c r="A1869" s="1">
        <v>40164</v>
      </c>
      <c r="B1869">
        <v>112.05</v>
      </c>
      <c r="C1869" s="1">
        <v>40045</v>
      </c>
      <c r="D1869">
        <v>112.33</v>
      </c>
      <c r="E1869" s="1">
        <v>40045</v>
      </c>
      <c r="F1869">
        <v>101.57</v>
      </c>
      <c r="G1869" s="1">
        <v>40045</v>
      </c>
      <c r="H1869">
        <v>118.18</v>
      </c>
    </row>
    <row r="1870" spans="1:8" x14ac:dyDescent="0.25">
      <c r="A1870" s="1">
        <v>40165</v>
      </c>
      <c r="B1870">
        <v>111.64</v>
      </c>
      <c r="C1870" s="1">
        <v>40046</v>
      </c>
      <c r="D1870">
        <v>111.21</v>
      </c>
      <c r="E1870" s="1">
        <v>40046</v>
      </c>
      <c r="F1870">
        <v>101.49</v>
      </c>
      <c r="G1870" s="1">
        <v>40046</v>
      </c>
      <c r="H1870">
        <v>117.35</v>
      </c>
    </row>
    <row r="1871" spans="1:8" x14ac:dyDescent="0.25">
      <c r="A1871" s="1">
        <v>40168</v>
      </c>
      <c r="B1871">
        <v>111.83</v>
      </c>
      <c r="C1871" s="1">
        <v>40049</v>
      </c>
      <c r="D1871">
        <v>111.8</v>
      </c>
      <c r="E1871" s="1">
        <v>40049</v>
      </c>
      <c r="F1871">
        <v>101.36</v>
      </c>
      <c r="G1871" s="1">
        <v>40049</v>
      </c>
      <c r="H1871">
        <v>117.44</v>
      </c>
    </row>
    <row r="1872" spans="1:8" x14ac:dyDescent="0.25">
      <c r="A1872" s="1">
        <v>40169</v>
      </c>
      <c r="B1872">
        <v>111.57</v>
      </c>
      <c r="C1872" s="1">
        <v>40050</v>
      </c>
      <c r="D1872">
        <v>112.05</v>
      </c>
      <c r="E1872" s="1">
        <v>40050</v>
      </c>
      <c r="F1872">
        <v>101.35</v>
      </c>
      <c r="G1872" s="1">
        <v>40050</v>
      </c>
      <c r="H1872">
        <v>117.57</v>
      </c>
    </row>
    <row r="1873" spans="1:8" x14ac:dyDescent="0.25">
      <c r="A1873" s="1">
        <v>40170</v>
      </c>
      <c r="B1873">
        <v>111.55</v>
      </c>
      <c r="C1873" s="1">
        <v>40051</v>
      </c>
      <c r="D1873">
        <v>112.07</v>
      </c>
      <c r="E1873" s="1">
        <v>40051</v>
      </c>
      <c r="F1873">
        <v>101.82</v>
      </c>
      <c r="G1873" s="1">
        <v>40051</v>
      </c>
      <c r="H1873">
        <v>117.77</v>
      </c>
    </row>
    <row r="1874" spans="1:8" x14ac:dyDescent="0.25">
      <c r="A1874" s="1">
        <v>40171</v>
      </c>
      <c r="B1874">
        <v>111.52</v>
      </c>
      <c r="C1874" s="1">
        <v>40052</v>
      </c>
      <c r="D1874">
        <v>112.08</v>
      </c>
      <c r="E1874" s="1">
        <v>40052</v>
      </c>
      <c r="F1874">
        <v>102.49</v>
      </c>
      <c r="G1874" s="1">
        <v>40052</v>
      </c>
      <c r="H1874">
        <v>117.75</v>
      </c>
    </row>
    <row r="1875" spans="1:8" x14ac:dyDescent="0.25">
      <c r="A1875" s="1">
        <v>40176</v>
      </c>
      <c r="B1875">
        <v>111.19</v>
      </c>
      <c r="C1875" s="1">
        <v>40053</v>
      </c>
      <c r="D1875">
        <v>111.56</v>
      </c>
      <c r="E1875" s="1">
        <v>40053</v>
      </c>
      <c r="F1875">
        <v>102.14</v>
      </c>
      <c r="G1875" s="1">
        <v>40053</v>
      </c>
      <c r="H1875">
        <v>117.71</v>
      </c>
    </row>
    <row r="1876" spans="1:8" x14ac:dyDescent="0.25">
      <c r="A1876" s="1">
        <v>40177</v>
      </c>
      <c r="B1876">
        <v>111.1</v>
      </c>
      <c r="C1876" s="1">
        <v>40057</v>
      </c>
      <c r="D1876">
        <v>112.18</v>
      </c>
      <c r="E1876" s="1">
        <v>40057</v>
      </c>
      <c r="F1876">
        <v>102.27</v>
      </c>
      <c r="G1876" s="1">
        <v>40057</v>
      </c>
      <c r="H1876">
        <v>118.87</v>
      </c>
    </row>
    <row r="1877" spans="1:8" x14ac:dyDescent="0.25">
      <c r="A1877" s="1">
        <v>40178</v>
      </c>
      <c r="B1877">
        <v>111.07</v>
      </c>
      <c r="C1877" s="1">
        <v>40058</v>
      </c>
      <c r="D1877">
        <v>112.42</v>
      </c>
      <c r="E1877" s="1">
        <v>40058</v>
      </c>
      <c r="F1877">
        <v>102.27</v>
      </c>
      <c r="G1877" s="1">
        <v>40058</v>
      </c>
      <c r="H1877">
        <v>119.27</v>
      </c>
    </row>
    <row r="1878" spans="1:8" x14ac:dyDescent="0.25">
      <c r="A1878" s="1">
        <v>40182</v>
      </c>
      <c r="B1878">
        <v>110.98</v>
      </c>
      <c r="C1878" s="1">
        <v>40059</v>
      </c>
      <c r="D1878">
        <v>112.65</v>
      </c>
      <c r="E1878" s="1">
        <v>40059</v>
      </c>
      <c r="F1878">
        <v>102.89</v>
      </c>
      <c r="G1878" s="1">
        <v>40059</v>
      </c>
      <c r="H1878">
        <v>119.24</v>
      </c>
    </row>
    <row r="1879" spans="1:8" x14ac:dyDescent="0.25">
      <c r="A1879" s="1">
        <v>40183</v>
      </c>
      <c r="B1879">
        <v>111.21</v>
      </c>
      <c r="C1879" s="1">
        <v>40060</v>
      </c>
      <c r="D1879">
        <v>112.35</v>
      </c>
      <c r="E1879" s="1">
        <v>40060</v>
      </c>
      <c r="F1879">
        <v>103.4</v>
      </c>
      <c r="G1879" s="1">
        <v>40060</v>
      </c>
      <c r="H1879">
        <v>119.27</v>
      </c>
    </row>
    <row r="1880" spans="1:8" x14ac:dyDescent="0.25">
      <c r="A1880" s="1">
        <v>40184</v>
      </c>
      <c r="B1880">
        <v>111.26</v>
      </c>
      <c r="C1880" s="1">
        <v>40064</v>
      </c>
      <c r="D1880">
        <v>113.33</v>
      </c>
      <c r="E1880" s="1">
        <v>40064</v>
      </c>
      <c r="F1880">
        <v>103.32</v>
      </c>
      <c r="G1880" s="1">
        <v>40064</v>
      </c>
      <c r="H1880">
        <v>119.93</v>
      </c>
    </row>
    <row r="1881" spans="1:8" x14ac:dyDescent="0.25">
      <c r="A1881" s="1">
        <v>40185</v>
      </c>
      <c r="B1881">
        <v>111.62</v>
      </c>
      <c r="C1881" s="1">
        <v>40065</v>
      </c>
      <c r="D1881">
        <v>114.08</v>
      </c>
      <c r="E1881" s="1">
        <v>40065</v>
      </c>
      <c r="F1881">
        <v>102.93</v>
      </c>
      <c r="G1881" s="1">
        <v>40065</v>
      </c>
      <c r="H1881">
        <v>119.6</v>
      </c>
    </row>
    <row r="1882" spans="1:8" x14ac:dyDescent="0.25">
      <c r="A1882" s="1">
        <v>40186</v>
      </c>
      <c r="B1882">
        <v>111.59</v>
      </c>
      <c r="C1882" s="1">
        <v>40066</v>
      </c>
      <c r="D1882">
        <v>114.15</v>
      </c>
      <c r="E1882" s="1">
        <v>40066</v>
      </c>
      <c r="F1882">
        <v>103.26</v>
      </c>
      <c r="G1882" s="1">
        <v>40066</v>
      </c>
      <c r="H1882">
        <v>120.01</v>
      </c>
    </row>
    <row r="1883" spans="1:8" x14ac:dyDescent="0.25">
      <c r="A1883" s="1">
        <v>40189</v>
      </c>
      <c r="B1883">
        <v>111.83</v>
      </c>
      <c r="C1883" s="1">
        <v>40067</v>
      </c>
      <c r="D1883">
        <v>113.45</v>
      </c>
      <c r="E1883" s="1">
        <v>40067</v>
      </c>
      <c r="F1883">
        <v>103.29</v>
      </c>
      <c r="G1883" s="1">
        <v>40067</v>
      </c>
      <c r="H1883">
        <v>118.98</v>
      </c>
    </row>
    <row r="1884" spans="1:8" x14ac:dyDescent="0.25">
      <c r="A1884" s="1">
        <v>40190</v>
      </c>
      <c r="B1884">
        <v>111.77</v>
      </c>
      <c r="C1884" s="1">
        <v>40070</v>
      </c>
      <c r="D1884">
        <v>112.55</v>
      </c>
      <c r="E1884" s="1">
        <v>40070</v>
      </c>
      <c r="F1884">
        <v>102.66</v>
      </c>
      <c r="G1884" s="1">
        <v>40070</v>
      </c>
      <c r="H1884">
        <v>118.63</v>
      </c>
    </row>
    <row r="1885" spans="1:8" x14ac:dyDescent="0.25">
      <c r="A1885" s="1">
        <v>40191</v>
      </c>
      <c r="B1885">
        <v>111.96</v>
      </c>
      <c r="C1885" s="1">
        <v>40071</v>
      </c>
      <c r="D1885">
        <v>112.84</v>
      </c>
      <c r="E1885" s="1">
        <v>40071</v>
      </c>
      <c r="F1885">
        <v>102.96</v>
      </c>
      <c r="G1885" s="1">
        <v>40071</v>
      </c>
      <c r="H1885">
        <v>118.29</v>
      </c>
    </row>
    <row r="1886" spans="1:8" x14ac:dyDescent="0.25">
      <c r="A1886" s="1">
        <v>40192</v>
      </c>
      <c r="B1886">
        <v>112.32</v>
      </c>
      <c r="C1886" s="1">
        <v>40072</v>
      </c>
      <c r="D1886">
        <v>112.9</v>
      </c>
      <c r="E1886" s="1">
        <v>40072</v>
      </c>
      <c r="F1886">
        <v>103.07</v>
      </c>
      <c r="G1886" s="1">
        <v>40072</v>
      </c>
      <c r="H1886">
        <v>117.96</v>
      </c>
    </row>
    <row r="1887" spans="1:8" x14ac:dyDescent="0.25">
      <c r="A1887" s="1">
        <v>40193</v>
      </c>
      <c r="B1887">
        <v>112.32</v>
      </c>
      <c r="C1887" s="1">
        <v>40073</v>
      </c>
      <c r="D1887">
        <v>112.76</v>
      </c>
      <c r="E1887" s="1">
        <v>40073</v>
      </c>
      <c r="F1887">
        <v>103.04</v>
      </c>
      <c r="G1887" s="1">
        <v>40073</v>
      </c>
      <c r="H1887">
        <v>118.56</v>
      </c>
    </row>
    <row r="1888" spans="1:8" x14ac:dyDescent="0.25">
      <c r="A1888" s="1">
        <v>40197</v>
      </c>
      <c r="B1888">
        <v>112.13</v>
      </c>
      <c r="C1888" s="1">
        <v>40074</v>
      </c>
      <c r="D1888">
        <v>112.84</v>
      </c>
      <c r="E1888" s="1">
        <v>40074</v>
      </c>
      <c r="F1888">
        <v>103.18</v>
      </c>
      <c r="G1888" s="1">
        <v>40074</v>
      </c>
      <c r="H1888">
        <v>118.44</v>
      </c>
    </row>
    <row r="1889" spans="1:8" x14ac:dyDescent="0.25">
      <c r="A1889" s="1">
        <v>40198</v>
      </c>
      <c r="B1889">
        <v>112.26</v>
      </c>
      <c r="C1889" s="1">
        <v>40077</v>
      </c>
      <c r="D1889">
        <v>113.38</v>
      </c>
      <c r="E1889" s="1">
        <v>40077</v>
      </c>
      <c r="F1889">
        <v>102.52</v>
      </c>
      <c r="G1889" s="1">
        <v>40077</v>
      </c>
      <c r="H1889">
        <v>118.93</v>
      </c>
    </row>
    <row r="1890" spans="1:8" x14ac:dyDescent="0.25">
      <c r="A1890" s="1">
        <v>40199</v>
      </c>
      <c r="B1890">
        <v>112.21</v>
      </c>
      <c r="C1890" s="1">
        <v>40078</v>
      </c>
      <c r="D1890">
        <v>113.35</v>
      </c>
      <c r="E1890" s="1">
        <v>40078</v>
      </c>
      <c r="F1890">
        <v>102.13</v>
      </c>
      <c r="G1890" s="1">
        <v>40078</v>
      </c>
      <c r="H1890">
        <v>118.47</v>
      </c>
    </row>
    <row r="1891" spans="1:8" x14ac:dyDescent="0.25">
      <c r="A1891" s="1">
        <v>40200</v>
      </c>
      <c r="B1891">
        <v>112.36</v>
      </c>
      <c r="C1891" s="1">
        <v>40079</v>
      </c>
      <c r="D1891">
        <v>113.32</v>
      </c>
      <c r="E1891" s="1">
        <v>40079</v>
      </c>
      <c r="F1891">
        <v>101.8</v>
      </c>
      <c r="G1891" s="1">
        <v>40079</v>
      </c>
      <c r="H1891">
        <v>118.6</v>
      </c>
    </row>
    <row r="1892" spans="1:8" x14ac:dyDescent="0.25">
      <c r="A1892" s="1">
        <v>40203</v>
      </c>
      <c r="B1892">
        <v>112.48</v>
      </c>
      <c r="C1892" s="1">
        <v>40080</v>
      </c>
      <c r="D1892">
        <v>113.6</v>
      </c>
      <c r="E1892" s="1">
        <v>40080</v>
      </c>
      <c r="F1892">
        <v>102.61</v>
      </c>
      <c r="G1892" s="1">
        <v>40080</v>
      </c>
      <c r="H1892">
        <v>118.82</v>
      </c>
    </row>
    <row r="1893" spans="1:8" x14ac:dyDescent="0.25">
      <c r="A1893" s="1">
        <v>40204</v>
      </c>
      <c r="B1893">
        <v>112.62</v>
      </c>
      <c r="C1893" s="1">
        <v>40081</v>
      </c>
      <c r="D1893">
        <v>113.25</v>
      </c>
      <c r="E1893" s="1">
        <v>40081</v>
      </c>
      <c r="F1893">
        <v>102.5</v>
      </c>
      <c r="G1893" s="1">
        <v>40081</v>
      </c>
      <c r="H1893">
        <v>118.79</v>
      </c>
    </row>
    <row r="1894" spans="1:8" x14ac:dyDescent="0.25">
      <c r="A1894" s="1">
        <v>40205</v>
      </c>
      <c r="B1894">
        <v>112.67</v>
      </c>
      <c r="C1894" s="1">
        <v>40084</v>
      </c>
      <c r="D1894">
        <v>113.63</v>
      </c>
      <c r="E1894" s="1">
        <v>40084</v>
      </c>
      <c r="F1894">
        <v>102.87</v>
      </c>
      <c r="G1894" s="1">
        <v>40084</v>
      </c>
      <c r="H1894">
        <v>118.21</v>
      </c>
    </row>
    <row r="1895" spans="1:8" x14ac:dyDescent="0.25">
      <c r="A1895" s="1">
        <v>40206</v>
      </c>
      <c r="B1895">
        <v>112.6</v>
      </c>
      <c r="C1895" s="1">
        <v>40085</v>
      </c>
      <c r="D1895">
        <v>113.4</v>
      </c>
      <c r="E1895" s="1">
        <v>40085</v>
      </c>
      <c r="F1895">
        <v>102.35</v>
      </c>
      <c r="G1895" s="1">
        <v>40085</v>
      </c>
      <c r="H1895">
        <v>117.69</v>
      </c>
    </row>
    <row r="1896" spans="1:8" x14ac:dyDescent="0.25">
      <c r="A1896" s="1">
        <v>40207</v>
      </c>
      <c r="B1896">
        <v>112.82</v>
      </c>
      <c r="C1896" s="1">
        <v>40086</v>
      </c>
      <c r="D1896">
        <v>113.74</v>
      </c>
      <c r="E1896" s="1">
        <v>40086</v>
      </c>
      <c r="F1896">
        <v>102.81</v>
      </c>
      <c r="G1896" s="1">
        <v>40086</v>
      </c>
      <c r="H1896">
        <v>118.29</v>
      </c>
    </row>
    <row r="1897" spans="1:8" x14ac:dyDescent="0.25">
      <c r="A1897" s="1">
        <v>40210</v>
      </c>
      <c r="B1897">
        <v>112.67</v>
      </c>
      <c r="C1897" s="1">
        <v>40087</v>
      </c>
      <c r="D1897">
        <v>113.8</v>
      </c>
      <c r="E1897" s="1">
        <v>40087</v>
      </c>
      <c r="F1897">
        <v>103.28</v>
      </c>
      <c r="G1897" s="1">
        <v>40087</v>
      </c>
      <c r="H1897">
        <v>118.91</v>
      </c>
    </row>
    <row r="1898" spans="1:8" x14ac:dyDescent="0.25">
      <c r="A1898" s="1">
        <v>40211</v>
      </c>
      <c r="B1898">
        <v>112.71</v>
      </c>
      <c r="C1898" s="1">
        <v>40088</v>
      </c>
      <c r="D1898">
        <v>113.48</v>
      </c>
      <c r="E1898" s="1">
        <v>40088</v>
      </c>
      <c r="F1898">
        <v>103.81</v>
      </c>
      <c r="G1898" s="1">
        <v>40088</v>
      </c>
      <c r="H1898">
        <v>118.61</v>
      </c>
    </row>
    <row r="1899" spans="1:8" x14ac:dyDescent="0.25">
      <c r="A1899" s="1">
        <v>40212</v>
      </c>
      <c r="B1899">
        <v>112.84</v>
      </c>
      <c r="C1899" s="1">
        <v>40091</v>
      </c>
      <c r="D1899">
        <v>113.57</v>
      </c>
      <c r="E1899" s="1">
        <v>40091</v>
      </c>
      <c r="F1899">
        <v>104.02</v>
      </c>
      <c r="G1899" s="1">
        <v>40091</v>
      </c>
      <c r="H1899">
        <v>118.87</v>
      </c>
    </row>
    <row r="1900" spans="1:8" x14ac:dyDescent="0.25">
      <c r="A1900" s="1">
        <v>40213</v>
      </c>
      <c r="B1900">
        <v>113.05</v>
      </c>
      <c r="C1900" s="1">
        <v>40092</v>
      </c>
      <c r="D1900">
        <v>113.6</v>
      </c>
      <c r="E1900" s="1">
        <v>40092</v>
      </c>
      <c r="F1900">
        <v>104.19</v>
      </c>
      <c r="G1900" s="1">
        <v>40092</v>
      </c>
      <c r="H1900">
        <v>118.75</v>
      </c>
    </row>
    <row r="1901" spans="1:8" x14ac:dyDescent="0.25">
      <c r="A1901" s="1">
        <v>40214</v>
      </c>
      <c r="B1901">
        <v>113.28</v>
      </c>
      <c r="C1901" s="1">
        <v>40093</v>
      </c>
      <c r="D1901">
        <v>113.53</v>
      </c>
      <c r="E1901" s="1">
        <v>40093</v>
      </c>
      <c r="F1901">
        <v>104.69</v>
      </c>
      <c r="G1901" s="1">
        <v>40093</v>
      </c>
      <c r="H1901">
        <v>118.97</v>
      </c>
    </row>
    <row r="1902" spans="1:8" x14ac:dyDescent="0.25">
      <c r="A1902" s="1">
        <v>40217</v>
      </c>
      <c r="B1902">
        <v>113.26</v>
      </c>
      <c r="C1902" s="1">
        <v>40094</v>
      </c>
      <c r="D1902">
        <v>113.62</v>
      </c>
      <c r="E1902" s="1">
        <v>40094</v>
      </c>
      <c r="F1902">
        <v>104.68</v>
      </c>
      <c r="G1902" s="1">
        <v>40094</v>
      </c>
      <c r="H1902">
        <v>119.14</v>
      </c>
    </row>
    <row r="1903" spans="1:8" x14ac:dyDescent="0.25">
      <c r="A1903" s="1">
        <v>40218</v>
      </c>
      <c r="B1903">
        <v>113.25</v>
      </c>
      <c r="C1903" s="1">
        <v>40095</v>
      </c>
      <c r="D1903">
        <v>113.17</v>
      </c>
      <c r="E1903" s="1">
        <v>40095</v>
      </c>
      <c r="F1903">
        <v>104.36</v>
      </c>
      <c r="G1903" s="1">
        <v>40095</v>
      </c>
      <c r="H1903">
        <v>119.64</v>
      </c>
    </row>
    <row r="1904" spans="1:8" x14ac:dyDescent="0.25">
      <c r="A1904" s="1">
        <v>40219</v>
      </c>
      <c r="B1904">
        <v>113.45</v>
      </c>
      <c r="C1904" s="1">
        <v>40099</v>
      </c>
      <c r="D1904">
        <v>113.81</v>
      </c>
      <c r="E1904" s="1">
        <v>40099</v>
      </c>
      <c r="F1904">
        <v>104.98</v>
      </c>
      <c r="G1904" s="1">
        <v>40099</v>
      </c>
      <c r="H1904">
        <v>120.43</v>
      </c>
    </row>
    <row r="1905" spans="1:8" x14ac:dyDescent="0.25">
      <c r="A1905" s="1">
        <v>40220</v>
      </c>
      <c r="B1905">
        <v>113.41</v>
      </c>
      <c r="C1905" s="1">
        <v>40100</v>
      </c>
      <c r="D1905">
        <v>113.87</v>
      </c>
      <c r="E1905" s="1">
        <v>40100</v>
      </c>
      <c r="F1905">
        <v>104.73</v>
      </c>
      <c r="G1905" s="1">
        <v>40100</v>
      </c>
      <c r="H1905">
        <v>120.09</v>
      </c>
    </row>
    <row r="1906" spans="1:8" x14ac:dyDescent="0.25">
      <c r="A1906" s="1">
        <v>40221</v>
      </c>
      <c r="B1906">
        <v>113.71</v>
      </c>
      <c r="C1906" s="1">
        <v>40101</v>
      </c>
      <c r="D1906">
        <v>113.8</v>
      </c>
      <c r="E1906" s="1">
        <v>40101</v>
      </c>
      <c r="F1906">
        <v>104.37</v>
      </c>
      <c r="G1906" s="1">
        <v>40101</v>
      </c>
      <c r="H1906">
        <v>120.52</v>
      </c>
    </row>
    <row r="1907" spans="1:8" x14ac:dyDescent="0.25">
      <c r="A1907" s="1">
        <v>40225</v>
      </c>
      <c r="B1907">
        <v>114.08</v>
      </c>
      <c r="C1907" s="1">
        <v>40102</v>
      </c>
      <c r="D1907">
        <v>113.59</v>
      </c>
      <c r="E1907" s="1">
        <v>40102</v>
      </c>
      <c r="F1907">
        <v>104.23</v>
      </c>
      <c r="G1907" s="1">
        <v>40102</v>
      </c>
      <c r="H1907">
        <v>120.47</v>
      </c>
    </row>
    <row r="1908" spans="1:8" x14ac:dyDescent="0.25">
      <c r="A1908" s="1">
        <v>40226</v>
      </c>
      <c r="B1908">
        <v>114.31</v>
      </c>
      <c r="C1908" s="1">
        <v>40105</v>
      </c>
      <c r="D1908">
        <v>114.13</v>
      </c>
      <c r="E1908" s="1">
        <v>40105</v>
      </c>
      <c r="F1908">
        <v>104.31</v>
      </c>
      <c r="G1908" s="1">
        <v>40105</v>
      </c>
      <c r="H1908">
        <v>120.15</v>
      </c>
    </row>
    <row r="1909" spans="1:8" x14ac:dyDescent="0.25">
      <c r="A1909" s="1">
        <v>40227</v>
      </c>
      <c r="B1909">
        <v>114.3</v>
      </c>
      <c r="C1909" s="1">
        <v>40106</v>
      </c>
      <c r="D1909">
        <v>114.66</v>
      </c>
      <c r="E1909" s="1">
        <v>40106</v>
      </c>
      <c r="F1909">
        <v>104.22</v>
      </c>
      <c r="G1909" s="1">
        <v>40106</v>
      </c>
      <c r="H1909">
        <v>120.31</v>
      </c>
    </row>
    <row r="1910" spans="1:8" x14ac:dyDescent="0.25">
      <c r="A1910" s="1">
        <v>40228</v>
      </c>
      <c r="B1910">
        <v>114.22</v>
      </c>
      <c r="C1910" s="1">
        <v>40107</v>
      </c>
      <c r="D1910">
        <v>115.04</v>
      </c>
      <c r="E1910" s="1">
        <v>40107</v>
      </c>
      <c r="F1910">
        <v>103.82</v>
      </c>
      <c r="G1910" s="1">
        <v>40107</v>
      </c>
      <c r="H1910">
        <v>119.91</v>
      </c>
    </row>
    <row r="1911" spans="1:8" x14ac:dyDescent="0.25">
      <c r="A1911" s="1">
        <v>40231</v>
      </c>
      <c r="B1911">
        <v>114.27</v>
      </c>
      <c r="C1911" s="1">
        <v>40108</v>
      </c>
      <c r="D1911">
        <v>114.95</v>
      </c>
      <c r="E1911" s="1">
        <v>40108</v>
      </c>
      <c r="F1911">
        <v>104.09</v>
      </c>
      <c r="G1911" s="1">
        <v>40108</v>
      </c>
      <c r="H1911">
        <v>120.06</v>
      </c>
    </row>
    <row r="1912" spans="1:8" x14ac:dyDescent="0.25">
      <c r="A1912" s="1">
        <v>40232</v>
      </c>
      <c r="B1912">
        <v>114.64</v>
      </c>
      <c r="C1912" s="1">
        <v>40109</v>
      </c>
      <c r="D1912">
        <v>114.73</v>
      </c>
      <c r="E1912" s="1">
        <v>40109</v>
      </c>
      <c r="F1912">
        <v>104.39</v>
      </c>
      <c r="G1912" s="1">
        <v>40109</v>
      </c>
      <c r="H1912">
        <v>119.67</v>
      </c>
    </row>
    <row r="1913" spans="1:8" x14ac:dyDescent="0.25">
      <c r="A1913" s="1">
        <v>40233</v>
      </c>
      <c r="B1913">
        <v>114.73</v>
      </c>
      <c r="C1913" s="1">
        <v>40112</v>
      </c>
      <c r="D1913">
        <v>114.41</v>
      </c>
      <c r="E1913" s="1">
        <v>40112</v>
      </c>
      <c r="F1913">
        <v>104.63</v>
      </c>
      <c r="G1913" s="1">
        <v>40112</v>
      </c>
      <c r="H1913">
        <v>119.79</v>
      </c>
    </row>
    <row r="1914" spans="1:8" x14ac:dyDescent="0.25">
      <c r="A1914" s="1">
        <v>40234</v>
      </c>
      <c r="B1914">
        <v>115.25</v>
      </c>
      <c r="C1914" s="1">
        <v>40113</v>
      </c>
      <c r="D1914">
        <v>114.39</v>
      </c>
      <c r="E1914" s="1">
        <v>40113</v>
      </c>
      <c r="F1914">
        <v>104.6</v>
      </c>
      <c r="G1914" s="1">
        <v>40113</v>
      </c>
      <c r="H1914">
        <v>120.39</v>
      </c>
    </row>
    <row r="1915" spans="1:8" x14ac:dyDescent="0.25">
      <c r="A1915" s="1">
        <v>40235</v>
      </c>
      <c r="B1915">
        <v>115.22</v>
      </c>
      <c r="C1915" s="1">
        <v>40114</v>
      </c>
      <c r="D1915">
        <v>114.25</v>
      </c>
      <c r="E1915" s="1">
        <v>40114</v>
      </c>
      <c r="F1915">
        <v>104.59</v>
      </c>
      <c r="G1915" s="1">
        <v>40114</v>
      </c>
      <c r="H1915">
        <v>120.51</v>
      </c>
    </row>
    <row r="1916" spans="1:8" x14ac:dyDescent="0.25">
      <c r="A1916" s="1">
        <v>40238</v>
      </c>
      <c r="B1916">
        <v>115.35</v>
      </c>
      <c r="C1916" s="1">
        <v>40115</v>
      </c>
      <c r="D1916">
        <v>113.89</v>
      </c>
      <c r="E1916" s="1">
        <v>40115</v>
      </c>
      <c r="F1916">
        <v>104.39</v>
      </c>
      <c r="G1916" s="1">
        <v>40115</v>
      </c>
      <c r="H1916">
        <v>120.34</v>
      </c>
    </row>
    <row r="1917" spans="1:8" x14ac:dyDescent="0.25">
      <c r="A1917" s="1">
        <v>40239</v>
      </c>
      <c r="B1917">
        <v>115.24</v>
      </c>
      <c r="C1917" s="1">
        <v>40116</v>
      </c>
      <c r="D1917">
        <v>114.05</v>
      </c>
      <c r="E1917" s="1">
        <v>40116</v>
      </c>
      <c r="F1917">
        <v>104.01</v>
      </c>
      <c r="G1917" s="1">
        <v>40116</v>
      </c>
      <c r="H1917">
        <v>121</v>
      </c>
    </row>
    <row r="1918" spans="1:8" x14ac:dyDescent="0.25">
      <c r="A1918" s="1">
        <v>40240</v>
      </c>
      <c r="B1918">
        <v>115.24</v>
      </c>
      <c r="C1918" s="1">
        <v>40119</v>
      </c>
      <c r="D1918">
        <v>114.35</v>
      </c>
      <c r="E1918" s="1">
        <v>40119</v>
      </c>
      <c r="F1918">
        <v>104.04</v>
      </c>
      <c r="G1918" s="1">
        <v>40119</v>
      </c>
      <c r="H1918">
        <v>121.14</v>
      </c>
    </row>
    <row r="1919" spans="1:8" x14ac:dyDescent="0.25">
      <c r="A1919" s="1">
        <v>40241</v>
      </c>
      <c r="B1919">
        <v>115.08</v>
      </c>
      <c r="C1919" s="1">
        <v>40120</v>
      </c>
      <c r="D1919">
        <v>114.46</v>
      </c>
      <c r="E1919" s="1">
        <v>40120</v>
      </c>
      <c r="F1919">
        <v>103.77</v>
      </c>
      <c r="G1919" s="1">
        <v>40120</v>
      </c>
      <c r="H1919">
        <v>120.93</v>
      </c>
    </row>
    <row r="1920" spans="1:8" x14ac:dyDescent="0.25">
      <c r="A1920" s="1">
        <v>40242</v>
      </c>
      <c r="B1920">
        <v>115.03</v>
      </c>
      <c r="C1920" s="1">
        <v>40121</v>
      </c>
      <c r="D1920">
        <v>114.29</v>
      </c>
      <c r="E1920" s="1">
        <v>40121</v>
      </c>
      <c r="F1920">
        <v>103.64</v>
      </c>
      <c r="G1920" s="1">
        <v>40121</v>
      </c>
      <c r="H1920">
        <v>120.98</v>
      </c>
    </row>
    <row r="1921" spans="1:8" x14ac:dyDescent="0.25">
      <c r="A1921" s="1">
        <v>40245</v>
      </c>
      <c r="B1921">
        <v>115.37</v>
      </c>
      <c r="C1921" s="1">
        <v>40122</v>
      </c>
      <c r="D1921">
        <v>114.33</v>
      </c>
      <c r="E1921" s="1">
        <v>40122</v>
      </c>
      <c r="F1921">
        <v>103.88</v>
      </c>
      <c r="G1921" s="1">
        <v>40122</v>
      </c>
      <c r="H1921">
        <v>122.15</v>
      </c>
    </row>
    <row r="1922" spans="1:8" x14ac:dyDescent="0.25">
      <c r="A1922" s="1">
        <v>40246</v>
      </c>
      <c r="B1922">
        <v>115.59</v>
      </c>
      <c r="C1922" s="1">
        <v>40123</v>
      </c>
      <c r="D1922">
        <v>114.07</v>
      </c>
      <c r="E1922" s="1">
        <v>40123</v>
      </c>
      <c r="F1922">
        <v>104.18</v>
      </c>
      <c r="G1922" s="1">
        <v>40123</v>
      </c>
      <c r="H1922">
        <v>123.22</v>
      </c>
    </row>
    <row r="1923" spans="1:8" x14ac:dyDescent="0.25">
      <c r="A1923" s="1">
        <v>40247</v>
      </c>
      <c r="B1923">
        <v>115.63</v>
      </c>
      <c r="C1923" s="1">
        <v>40126</v>
      </c>
      <c r="D1923">
        <v>114.49</v>
      </c>
      <c r="E1923" s="1">
        <v>40126</v>
      </c>
      <c r="F1923">
        <v>104.17</v>
      </c>
      <c r="G1923" s="1">
        <v>40126</v>
      </c>
      <c r="H1923">
        <v>123.31</v>
      </c>
    </row>
    <row r="1924" spans="1:8" x14ac:dyDescent="0.25">
      <c r="A1924" s="1">
        <v>40248</v>
      </c>
      <c r="B1924">
        <v>115.81</v>
      </c>
      <c r="C1924" s="1">
        <v>40127</v>
      </c>
      <c r="D1924">
        <v>114.21</v>
      </c>
      <c r="E1924" s="1">
        <v>40127</v>
      </c>
      <c r="F1924">
        <v>104.06</v>
      </c>
      <c r="G1924" s="1">
        <v>40127</v>
      </c>
      <c r="H1924">
        <v>123.32</v>
      </c>
    </row>
    <row r="1925" spans="1:8" x14ac:dyDescent="0.25">
      <c r="A1925" s="1">
        <v>40249</v>
      </c>
      <c r="B1925">
        <v>115.76</v>
      </c>
      <c r="C1925" s="1">
        <v>40129</v>
      </c>
      <c r="D1925">
        <v>114.37</v>
      </c>
      <c r="E1925" s="1">
        <v>40129</v>
      </c>
      <c r="F1925">
        <v>104.95</v>
      </c>
      <c r="G1925" s="1">
        <v>40129</v>
      </c>
      <c r="H1925">
        <v>124</v>
      </c>
    </row>
    <row r="1926" spans="1:8" x14ac:dyDescent="0.25">
      <c r="A1926" s="1">
        <v>40252</v>
      </c>
      <c r="B1926">
        <v>115.85</v>
      </c>
      <c r="C1926" s="1">
        <v>40130</v>
      </c>
      <c r="D1926">
        <v>114.58</v>
      </c>
      <c r="E1926" s="1">
        <v>40130</v>
      </c>
      <c r="F1926">
        <v>104.95</v>
      </c>
      <c r="G1926" s="1">
        <v>40130</v>
      </c>
      <c r="H1926">
        <v>123.5</v>
      </c>
    </row>
    <row r="1927" spans="1:8" x14ac:dyDescent="0.25">
      <c r="A1927" s="1">
        <v>40253</v>
      </c>
      <c r="B1927">
        <v>115.78</v>
      </c>
      <c r="C1927" s="1">
        <v>40133</v>
      </c>
      <c r="D1927">
        <v>114.61</v>
      </c>
      <c r="E1927" s="1">
        <v>40133</v>
      </c>
      <c r="F1927">
        <v>104.63</v>
      </c>
      <c r="G1927" s="1">
        <v>40133</v>
      </c>
      <c r="H1927">
        <v>123.16</v>
      </c>
    </row>
    <row r="1928" spans="1:8" x14ac:dyDescent="0.25">
      <c r="A1928" s="1">
        <v>40254</v>
      </c>
      <c r="B1928">
        <v>115.77</v>
      </c>
      <c r="C1928" s="1">
        <v>40134</v>
      </c>
      <c r="D1928">
        <v>114.51</v>
      </c>
      <c r="E1928" s="1">
        <v>40134</v>
      </c>
      <c r="F1928">
        <v>104.35</v>
      </c>
      <c r="G1928" s="1">
        <v>40134</v>
      </c>
      <c r="H1928">
        <v>123.69</v>
      </c>
    </row>
    <row r="1929" spans="1:8" x14ac:dyDescent="0.25">
      <c r="A1929" s="1">
        <v>40255</v>
      </c>
      <c r="B1929">
        <v>115.61</v>
      </c>
      <c r="C1929" s="1">
        <v>40135</v>
      </c>
      <c r="D1929">
        <v>114.24</v>
      </c>
      <c r="E1929" s="1">
        <v>40135</v>
      </c>
      <c r="F1929">
        <v>104.51</v>
      </c>
      <c r="G1929" s="1">
        <v>40135</v>
      </c>
      <c r="H1929">
        <v>123.92</v>
      </c>
    </row>
    <row r="1930" spans="1:8" x14ac:dyDescent="0.25">
      <c r="A1930" s="1">
        <v>40256</v>
      </c>
      <c r="B1930">
        <v>115.27</v>
      </c>
      <c r="C1930" s="1">
        <v>40136</v>
      </c>
      <c r="D1930">
        <v>114.5</v>
      </c>
      <c r="E1930" s="1">
        <v>40136</v>
      </c>
      <c r="F1930">
        <v>104.45</v>
      </c>
      <c r="G1930" s="1">
        <v>40136</v>
      </c>
      <c r="H1930">
        <v>124.29</v>
      </c>
    </row>
    <row r="1931" spans="1:8" x14ac:dyDescent="0.25">
      <c r="A1931" s="1">
        <v>40259</v>
      </c>
      <c r="B1931">
        <v>115.23</v>
      </c>
      <c r="C1931" s="1">
        <v>40137</v>
      </c>
      <c r="D1931">
        <v>113.89</v>
      </c>
      <c r="E1931" s="1">
        <v>40137</v>
      </c>
      <c r="F1931">
        <v>104.85</v>
      </c>
      <c r="G1931" s="1">
        <v>40137</v>
      </c>
      <c r="H1931">
        <v>124.5</v>
      </c>
    </row>
    <row r="1932" spans="1:8" x14ac:dyDescent="0.25">
      <c r="A1932" s="1">
        <v>40260</v>
      </c>
      <c r="B1932">
        <v>115.39</v>
      </c>
      <c r="C1932" s="1">
        <v>40140</v>
      </c>
      <c r="D1932">
        <v>114.05</v>
      </c>
      <c r="E1932" s="1">
        <v>40140</v>
      </c>
      <c r="F1932">
        <v>105.01</v>
      </c>
      <c r="G1932" s="1">
        <v>40140</v>
      </c>
      <c r="H1932">
        <v>124.12</v>
      </c>
    </row>
    <row r="1933" spans="1:8" x14ac:dyDescent="0.25">
      <c r="A1933" s="1">
        <v>40261</v>
      </c>
      <c r="B1933">
        <v>115.4</v>
      </c>
      <c r="C1933" s="1">
        <v>40141</v>
      </c>
      <c r="D1933">
        <v>114.15</v>
      </c>
      <c r="E1933" s="1">
        <v>40141</v>
      </c>
      <c r="F1933">
        <v>105.05</v>
      </c>
      <c r="G1933" s="1">
        <v>40141</v>
      </c>
      <c r="H1933">
        <v>124.32</v>
      </c>
    </row>
    <row r="1934" spans="1:8" x14ac:dyDescent="0.25">
      <c r="A1934" s="1">
        <v>40262</v>
      </c>
      <c r="B1934">
        <v>115.28</v>
      </c>
      <c r="C1934" s="1">
        <v>40142</v>
      </c>
      <c r="D1934">
        <v>114</v>
      </c>
      <c r="E1934" s="1">
        <v>40142</v>
      </c>
      <c r="F1934">
        <v>105.07</v>
      </c>
      <c r="G1934" s="1">
        <v>40142</v>
      </c>
      <c r="H1934">
        <v>125.05</v>
      </c>
    </row>
    <row r="1935" spans="1:8" x14ac:dyDescent="0.25">
      <c r="A1935" s="1">
        <v>40263</v>
      </c>
      <c r="B1935">
        <v>115.43</v>
      </c>
      <c r="C1935" s="1">
        <v>40144</v>
      </c>
      <c r="D1935">
        <v>114.53</v>
      </c>
      <c r="E1935" s="1">
        <v>40144</v>
      </c>
      <c r="F1935">
        <v>106.34</v>
      </c>
      <c r="G1935" s="1">
        <v>40144</v>
      </c>
      <c r="H1935">
        <v>124.91</v>
      </c>
    </row>
    <row r="1936" spans="1:8" x14ac:dyDescent="0.25">
      <c r="A1936" s="1">
        <v>40266</v>
      </c>
      <c r="B1936">
        <v>115.61</v>
      </c>
      <c r="C1936" s="1">
        <v>40147</v>
      </c>
      <c r="D1936">
        <v>114.87</v>
      </c>
      <c r="E1936" s="1">
        <v>40147</v>
      </c>
      <c r="F1936">
        <v>105.84</v>
      </c>
      <c r="G1936" s="1">
        <v>40147</v>
      </c>
      <c r="H1936">
        <v>124.95</v>
      </c>
    </row>
    <row r="1937" spans="1:8" x14ac:dyDescent="0.25">
      <c r="A1937" s="1">
        <v>40267</v>
      </c>
      <c r="B1937">
        <v>115.6</v>
      </c>
      <c r="C1937" s="1">
        <v>40148</v>
      </c>
      <c r="D1937">
        <v>114.84</v>
      </c>
      <c r="E1937" s="1">
        <v>40148</v>
      </c>
      <c r="F1937">
        <v>106.01</v>
      </c>
      <c r="G1937" s="1">
        <v>40148</v>
      </c>
      <c r="H1937">
        <v>126.06</v>
      </c>
    </row>
    <row r="1938" spans="1:8" x14ac:dyDescent="0.25">
      <c r="A1938" s="1">
        <v>40268</v>
      </c>
      <c r="B1938">
        <v>115.78</v>
      </c>
      <c r="C1938" s="1">
        <v>40149</v>
      </c>
      <c r="D1938">
        <v>115.68</v>
      </c>
      <c r="E1938" s="1">
        <v>40149</v>
      </c>
      <c r="F1938">
        <v>106.09</v>
      </c>
      <c r="G1938" s="1">
        <v>40149</v>
      </c>
      <c r="H1938">
        <v>125.9</v>
      </c>
    </row>
    <row r="1939" spans="1:8" x14ac:dyDescent="0.25">
      <c r="A1939" s="1">
        <v>40269</v>
      </c>
      <c r="B1939">
        <v>115.75</v>
      </c>
      <c r="C1939" s="1">
        <v>40150</v>
      </c>
      <c r="D1939">
        <v>115.67</v>
      </c>
      <c r="E1939" s="1">
        <v>40150</v>
      </c>
      <c r="F1939">
        <v>106.5</v>
      </c>
      <c r="G1939" s="1">
        <v>40150</v>
      </c>
      <c r="H1939">
        <v>125.48</v>
      </c>
    </row>
    <row r="1940" spans="1:8" x14ac:dyDescent="0.25">
      <c r="A1940" s="1">
        <v>40274</v>
      </c>
      <c r="B1940">
        <v>115.14</v>
      </c>
      <c r="C1940" s="1">
        <v>40151</v>
      </c>
      <c r="D1940">
        <v>115.17</v>
      </c>
      <c r="E1940" s="1">
        <v>40151</v>
      </c>
      <c r="F1940">
        <v>105.9</v>
      </c>
      <c r="G1940" s="1">
        <v>40151</v>
      </c>
      <c r="H1940">
        <v>124.74</v>
      </c>
    </row>
    <row r="1941" spans="1:8" x14ac:dyDescent="0.25">
      <c r="A1941" s="1">
        <v>40275</v>
      </c>
      <c r="B1941">
        <v>115.42</v>
      </c>
      <c r="C1941" s="1">
        <v>40154</v>
      </c>
      <c r="D1941">
        <v>115.21</v>
      </c>
      <c r="E1941" s="1">
        <v>40154</v>
      </c>
      <c r="F1941">
        <v>106.4</v>
      </c>
      <c r="G1941" s="1">
        <v>40154</v>
      </c>
      <c r="H1941">
        <v>125.7</v>
      </c>
    </row>
    <row r="1942" spans="1:8" x14ac:dyDescent="0.25">
      <c r="A1942" s="1">
        <v>40276</v>
      </c>
      <c r="B1942">
        <v>115.49</v>
      </c>
      <c r="C1942" s="1">
        <v>40155</v>
      </c>
      <c r="D1942">
        <v>115.52</v>
      </c>
      <c r="E1942" s="1">
        <v>40155</v>
      </c>
      <c r="F1942">
        <v>106.87</v>
      </c>
      <c r="G1942" s="1">
        <v>40155</v>
      </c>
      <c r="H1942">
        <v>125.79</v>
      </c>
    </row>
    <row r="1943" spans="1:8" x14ac:dyDescent="0.25">
      <c r="A1943" s="1">
        <v>40277</v>
      </c>
      <c r="B1943">
        <v>115.23</v>
      </c>
      <c r="C1943" s="1">
        <v>40156</v>
      </c>
      <c r="D1943">
        <v>116.13</v>
      </c>
      <c r="E1943" s="1">
        <v>40156</v>
      </c>
      <c r="F1943">
        <v>106.83</v>
      </c>
      <c r="G1943" s="1">
        <v>40156</v>
      </c>
      <c r="H1943">
        <v>126.22</v>
      </c>
    </row>
    <row r="1944" spans="1:8" x14ac:dyDescent="0.25">
      <c r="A1944" s="1">
        <v>40280</v>
      </c>
      <c r="B1944">
        <v>115.38</v>
      </c>
      <c r="C1944" s="1">
        <v>40157</v>
      </c>
      <c r="D1944">
        <v>115.89</v>
      </c>
      <c r="E1944" s="1">
        <v>40157</v>
      </c>
      <c r="F1944">
        <v>106.7</v>
      </c>
      <c r="G1944" s="1">
        <v>40157</v>
      </c>
      <c r="H1944">
        <v>125.85</v>
      </c>
    </row>
    <row r="1945" spans="1:8" x14ac:dyDescent="0.25">
      <c r="A1945" s="1">
        <v>40281</v>
      </c>
      <c r="B1945">
        <v>115.35</v>
      </c>
      <c r="C1945" s="1">
        <v>40158</v>
      </c>
      <c r="D1945">
        <v>115.71</v>
      </c>
      <c r="E1945" s="1">
        <v>40158</v>
      </c>
      <c r="F1945">
        <v>106.62</v>
      </c>
      <c r="G1945" s="1">
        <v>40158</v>
      </c>
      <c r="H1945">
        <v>125.76</v>
      </c>
    </row>
    <row r="1946" spans="1:8" x14ac:dyDescent="0.25">
      <c r="A1946" s="1">
        <v>40282</v>
      </c>
      <c r="B1946">
        <v>115.57</v>
      </c>
      <c r="C1946" s="1">
        <v>40161</v>
      </c>
      <c r="D1946">
        <v>115.92</v>
      </c>
      <c r="E1946" s="1">
        <v>40161</v>
      </c>
      <c r="F1946">
        <v>106.52</v>
      </c>
      <c r="G1946" s="1">
        <v>40161</v>
      </c>
      <c r="H1946">
        <v>124.86</v>
      </c>
    </row>
    <row r="1947" spans="1:8" x14ac:dyDescent="0.25">
      <c r="A1947" s="1">
        <v>40283</v>
      </c>
      <c r="B1947">
        <v>115.68</v>
      </c>
      <c r="C1947" s="1">
        <v>40162</v>
      </c>
      <c r="D1947">
        <v>115.75</v>
      </c>
      <c r="E1947" s="1">
        <v>40162</v>
      </c>
      <c r="F1947">
        <v>106.28</v>
      </c>
      <c r="G1947" s="1">
        <v>40162</v>
      </c>
      <c r="H1947">
        <v>124.13</v>
      </c>
    </row>
    <row r="1948" spans="1:8" x14ac:dyDescent="0.25">
      <c r="A1948" s="1">
        <v>40284</v>
      </c>
      <c r="B1948">
        <v>116.07</v>
      </c>
      <c r="C1948" s="1">
        <v>40163</v>
      </c>
      <c r="D1948">
        <v>116.28</v>
      </c>
      <c r="E1948" s="1">
        <v>40163</v>
      </c>
      <c r="F1948">
        <v>106.6</v>
      </c>
      <c r="G1948" s="1">
        <v>40163</v>
      </c>
      <c r="H1948">
        <v>124.49</v>
      </c>
    </row>
    <row r="1949" spans="1:8" x14ac:dyDescent="0.25">
      <c r="A1949" s="1">
        <v>40287</v>
      </c>
      <c r="B1949">
        <v>115.94</v>
      </c>
      <c r="C1949" s="1">
        <v>40164</v>
      </c>
      <c r="D1949">
        <v>116.38</v>
      </c>
      <c r="E1949" s="1">
        <v>40164</v>
      </c>
      <c r="F1949">
        <v>106.45</v>
      </c>
      <c r="G1949" s="1">
        <v>40164</v>
      </c>
      <c r="H1949">
        <v>125.1</v>
      </c>
    </row>
    <row r="1950" spans="1:8" x14ac:dyDescent="0.25">
      <c r="A1950" s="1">
        <v>40288</v>
      </c>
      <c r="B1950">
        <v>115.79</v>
      </c>
      <c r="C1950" s="1">
        <v>40165</v>
      </c>
      <c r="D1950">
        <v>115.78</v>
      </c>
      <c r="E1950" s="1">
        <v>40165</v>
      </c>
      <c r="F1950">
        <v>106.5</v>
      </c>
      <c r="G1950" s="1">
        <v>40165</v>
      </c>
      <c r="H1950">
        <v>124.33</v>
      </c>
    </row>
    <row r="1951" spans="1:8" x14ac:dyDescent="0.25">
      <c r="A1951" s="1">
        <v>40289</v>
      </c>
      <c r="B1951">
        <v>115.57</v>
      </c>
      <c r="C1951" s="1">
        <v>40168</v>
      </c>
      <c r="D1951">
        <v>116.18</v>
      </c>
      <c r="E1951" s="1">
        <v>40168</v>
      </c>
      <c r="F1951">
        <v>106.65</v>
      </c>
      <c r="G1951" s="1">
        <v>40168</v>
      </c>
      <c r="H1951">
        <v>124.33</v>
      </c>
    </row>
    <row r="1952" spans="1:8" x14ac:dyDescent="0.25">
      <c r="A1952" s="1">
        <v>40290</v>
      </c>
      <c r="B1952">
        <v>115.46</v>
      </c>
      <c r="C1952" s="1">
        <v>40169</v>
      </c>
      <c r="D1952">
        <v>116.06</v>
      </c>
      <c r="E1952" s="1">
        <v>40169</v>
      </c>
      <c r="F1952">
        <v>105.93</v>
      </c>
      <c r="G1952" s="1">
        <v>40169</v>
      </c>
      <c r="H1952">
        <v>124.41</v>
      </c>
    </row>
    <row r="1953" spans="1:8" x14ac:dyDescent="0.25">
      <c r="A1953" s="1">
        <v>40291</v>
      </c>
      <c r="B1953">
        <v>114.85</v>
      </c>
      <c r="C1953" s="1">
        <v>40170</v>
      </c>
      <c r="D1953">
        <v>116.26</v>
      </c>
      <c r="E1953" s="1">
        <v>40170</v>
      </c>
      <c r="F1953">
        <v>105.97</v>
      </c>
      <c r="G1953" s="1">
        <v>40170</v>
      </c>
      <c r="H1953">
        <v>124.06</v>
      </c>
    </row>
    <row r="1954" spans="1:8" x14ac:dyDescent="0.25">
      <c r="A1954" s="1">
        <v>40294</v>
      </c>
      <c r="B1954">
        <v>114.75</v>
      </c>
      <c r="C1954" s="1">
        <v>40171</v>
      </c>
      <c r="D1954">
        <v>116.17</v>
      </c>
      <c r="E1954" s="1">
        <v>40171</v>
      </c>
      <c r="F1954">
        <v>105.97</v>
      </c>
      <c r="G1954" s="1">
        <v>40171</v>
      </c>
      <c r="H1954">
        <v>124.08</v>
      </c>
    </row>
    <row r="1955" spans="1:8" x14ac:dyDescent="0.25">
      <c r="A1955" s="1">
        <v>40295</v>
      </c>
      <c r="B1955">
        <v>114.99</v>
      </c>
      <c r="C1955" s="1">
        <v>40176</v>
      </c>
      <c r="D1955">
        <v>115.91</v>
      </c>
      <c r="E1955" s="1">
        <v>40176</v>
      </c>
      <c r="F1955">
        <v>105.86</v>
      </c>
      <c r="G1955" s="1">
        <v>40176</v>
      </c>
      <c r="H1955">
        <v>123.37</v>
      </c>
    </row>
    <row r="1956" spans="1:8" x14ac:dyDescent="0.25">
      <c r="A1956" s="1">
        <v>40296</v>
      </c>
      <c r="B1956">
        <v>114.95</v>
      </c>
      <c r="C1956" s="1">
        <v>40177</v>
      </c>
      <c r="D1956">
        <v>115.96</v>
      </c>
      <c r="E1956" s="1">
        <v>40177</v>
      </c>
      <c r="F1956">
        <v>105.68</v>
      </c>
      <c r="G1956" s="1">
        <v>40177</v>
      </c>
      <c r="H1956">
        <v>123.19</v>
      </c>
    </row>
    <row r="1957" spans="1:8" x14ac:dyDescent="0.25">
      <c r="A1957" s="1">
        <v>40297</v>
      </c>
      <c r="B1957">
        <v>115.19</v>
      </c>
      <c r="C1957" s="1">
        <v>40178</v>
      </c>
      <c r="D1957">
        <v>115.92</v>
      </c>
      <c r="E1957" s="1">
        <v>40178</v>
      </c>
      <c r="F1957">
        <v>105.74</v>
      </c>
      <c r="G1957" s="1">
        <v>40178</v>
      </c>
      <c r="H1957">
        <v>123.08</v>
      </c>
    </row>
    <row r="1958" spans="1:8" x14ac:dyDescent="0.25">
      <c r="A1958" s="1">
        <v>40298</v>
      </c>
      <c r="B1958">
        <v>115.23</v>
      </c>
      <c r="C1958" s="1">
        <v>40182</v>
      </c>
      <c r="D1958">
        <v>115.48</v>
      </c>
      <c r="E1958" s="1">
        <v>40182</v>
      </c>
      <c r="F1958">
        <v>105.55</v>
      </c>
      <c r="G1958" s="1">
        <v>40182</v>
      </c>
      <c r="H1958">
        <v>123.5</v>
      </c>
    </row>
    <row r="1959" spans="1:8" x14ac:dyDescent="0.25">
      <c r="A1959" s="1">
        <v>40302</v>
      </c>
      <c r="B1959">
        <v>114.95</v>
      </c>
      <c r="C1959" s="1">
        <v>40183</v>
      </c>
      <c r="D1959">
        <v>115.88</v>
      </c>
      <c r="E1959" s="1">
        <v>40183</v>
      </c>
      <c r="F1959">
        <v>105.66</v>
      </c>
      <c r="G1959" s="1">
        <v>40183</v>
      </c>
      <c r="H1959">
        <v>123.69</v>
      </c>
    </row>
    <row r="1960" spans="1:8" x14ac:dyDescent="0.25">
      <c r="A1960" s="1">
        <v>40303</v>
      </c>
      <c r="B1960">
        <v>114.82</v>
      </c>
      <c r="C1960" s="1">
        <v>40184</v>
      </c>
      <c r="D1960">
        <v>115.98</v>
      </c>
      <c r="E1960" s="1">
        <v>40184</v>
      </c>
      <c r="F1960">
        <v>105.67</v>
      </c>
      <c r="G1960" s="1">
        <v>40184</v>
      </c>
      <c r="H1960">
        <v>123.75</v>
      </c>
    </row>
    <row r="1961" spans="1:8" x14ac:dyDescent="0.25">
      <c r="A1961" s="1">
        <v>40304</v>
      </c>
      <c r="B1961">
        <v>115.55</v>
      </c>
      <c r="C1961" s="1">
        <v>40185</v>
      </c>
      <c r="D1961">
        <v>116.58</v>
      </c>
      <c r="E1961" s="1">
        <v>40185</v>
      </c>
      <c r="F1961">
        <v>105.73</v>
      </c>
      <c r="G1961" s="1">
        <v>40185</v>
      </c>
      <c r="H1961">
        <v>124.24</v>
      </c>
    </row>
    <row r="1962" spans="1:8" x14ac:dyDescent="0.25">
      <c r="A1962" s="1">
        <v>40305</v>
      </c>
      <c r="B1962">
        <v>115.29</v>
      </c>
      <c r="C1962" s="1">
        <v>40186</v>
      </c>
      <c r="D1962">
        <v>116.58</v>
      </c>
      <c r="E1962" s="1">
        <v>40186</v>
      </c>
      <c r="F1962">
        <v>105.47</v>
      </c>
      <c r="G1962" s="1">
        <v>40186</v>
      </c>
      <c r="H1962">
        <v>124.47</v>
      </c>
    </row>
    <row r="1963" spans="1:8" x14ac:dyDescent="0.25">
      <c r="A1963" s="1">
        <v>40308</v>
      </c>
      <c r="B1963">
        <v>115.92</v>
      </c>
      <c r="C1963" s="1">
        <v>40189</v>
      </c>
      <c r="D1963">
        <v>116.57</v>
      </c>
      <c r="E1963" s="1">
        <v>40189</v>
      </c>
      <c r="F1963">
        <v>106.06</v>
      </c>
      <c r="G1963" s="1">
        <v>40189</v>
      </c>
      <c r="H1963">
        <v>124.57</v>
      </c>
    </row>
    <row r="1964" spans="1:8" x14ac:dyDescent="0.25">
      <c r="A1964" s="1">
        <v>40309</v>
      </c>
      <c r="B1964">
        <v>116.37</v>
      </c>
      <c r="C1964" s="1">
        <v>40190</v>
      </c>
      <c r="D1964">
        <v>116.34</v>
      </c>
      <c r="E1964" s="1">
        <v>40190</v>
      </c>
      <c r="F1964">
        <v>106.26</v>
      </c>
      <c r="G1964" s="1">
        <v>40190</v>
      </c>
      <c r="H1964">
        <v>124.42</v>
      </c>
    </row>
    <row r="1965" spans="1:8" x14ac:dyDescent="0.25">
      <c r="A1965" s="1">
        <v>40310</v>
      </c>
      <c r="B1965">
        <v>116.61</v>
      </c>
      <c r="C1965" s="1">
        <v>40191</v>
      </c>
      <c r="D1965">
        <v>116.39</v>
      </c>
      <c r="E1965" s="1">
        <v>40191</v>
      </c>
      <c r="F1965">
        <v>106.31</v>
      </c>
      <c r="G1965" s="1">
        <v>40191</v>
      </c>
      <c r="H1965">
        <v>124.96</v>
      </c>
    </row>
    <row r="1966" spans="1:8" x14ac:dyDescent="0.25">
      <c r="A1966" s="1">
        <v>40311</v>
      </c>
      <c r="B1966">
        <v>117.25</v>
      </c>
      <c r="C1966" s="1">
        <v>40192</v>
      </c>
      <c r="D1966">
        <v>116.62</v>
      </c>
      <c r="E1966" s="1">
        <v>40192</v>
      </c>
      <c r="F1966">
        <v>106.65</v>
      </c>
      <c r="G1966" s="1">
        <v>40192</v>
      </c>
      <c r="H1966">
        <v>125.55</v>
      </c>
    </row>
    <row r="1967" spans="1:8" x14ac:dyDescent="0.25">
      <c r="A1967" s="1">
        <v>40312</v>
      </c>
      <c r="B1967">
        <v>117.41</v>
      </c>
      <c r="C1967" s="1">
        <v>40193</v>
      </c>
      <c r="D1967">
        <v>116.76</v>
      </c>
      <c r="E1967" s="1">
        <v>40193</v>
      </c>
      <c r="F1967">
        <v>106.55</v>
      </c>
      <c r="G1967" s="1">
        <v>40193</v>
      </c>
      <c r="H1967">
        <v>125.52</v>
      </c>
    </row>
    <row r="1968" spans="1:8" x14ac:dyDescent="0.25">
      <c r="A1968" s="1">
        <v>40315</v>
      </c>
      <c r="B1968">
        <v>117.51</v>
      </c>
      <c r="C1968" s="1">
        <v>40197</v>
      </c>
      <c r="D1968">
        <v>116.41</v>
      </c>
      <c r="E1968" s="1">
        <v>40197</v>
      </c>
      <c r="F1968">
        <v>106.44</v>
      </c>
      <c r="G1968" s="1">
        <v>40197</v>
      </c>
      <c r="H1968">
        <v>125.42</v>
      </c>
    </row>
    <row r="1969" spans="1:8" x14ac:dyDescent="0.25">
      <c r="A1969" s="1">
        <v>40316</v>
      </c>
      <c r="B1969">
        <v>117.73</v>
      </c>
      <c r="C1969" s="1">
        <v>40198</v>
      </c>
      <c r="D1969">
        <v>116.66</v>
      </c>
      <c r="E1969" s="1">
        <v>40198</v>
      </c>
      <c r="F1969">
        <v>106.47</v>
      </c>
      <c r="G1969" s="1">
        <v>40198</v>
      </c>
      <c r="H1969">
        <v>125.51</v>
      </c>
    </row>
    <row r="1970" spans="1:8" x14ac:dyDescent="0.25">
      <c r="A1970" s="1">
        <v>40317</v>
      </c>
      <c r="B1970">
        <v>117.5</v>
      </c>
      <c r="C1970" s="1">
        <v>40199</v>
      </c>
      <c r="D1970">
        <v>116.58</v>
      </c>
      <c r="E1970" s="1">
        <v>40199</v>
      </c>
      <c r="F1970">
        <v>106.62</v>
      </c>
      <c r="G1970" s="1">
        <v>40199</v>
      </c>
      <c r="H1970">
        <v>125.23</v>
      </c>
    </row>
    <row r="1971" spans="1:8" x14ac:dyDescent="0.25">
      <c r="A1971" s="1">
        <v>40318</v>
      </c>
      <c r="B1971">
        <v>117.47</v>
      </c>
      <c r="C1971" s="1">
        <v>40200</v>
      </c>
      <c r="D1971">
        <v>116.44</v>
      </c>
      <c r="E1971" s="1">
        <v>40200</v>
      </c>
      <c r="F1971">
        <v>107</v>
      </c>
      <c r="G1971" s="1">
        <v>40200</v>
      </c>
      <c r="H1971">
        <v>125.49</v>
      </c>
    </row>
    <row r="1972" spans="1:8" x14ac:dyDescent="0.25">
      <c r="A1972" s="1">
        <v>40319</v>
      </c>
      <c r="B1972">
        <v>116.76</v>
      </c>
      <c r="C1972" s="1">
        <v>40203</v>
      </c>
      <c r="D1972">
        <v>116.51</v>
      </c>
      <c r="E1972" s="1">
        <v>40203</v>
      </c>
      <c r="F1972">
        <v>107.16</v>
      </c>
      <c r="G1972" s="1">
        <v>40203</v>
      </c>
      <c r="H1972">
        <v>125.64</v>
      </c>
    </row>
    <row r="1973" spans="1:8" x14ac:dyDescent="0.25">
      <c r="A1973" s="1">
        <v>40322</v>
      </c>
      <c r="B1973">
        <v>116.92</v>
      </c>
      <c r="C1973" s="1">
        <v>40204</v>
      </c>
      <c r="D1973">
        <v>116.45</v>
      </c>
      <c r="E1973" s="1">
        <v>40204</v>
      </c>
      <c r="F1973">
        <v>107.33</v>
      </c>
      <c r="G1973" s="1">
        <v>40204</v>
      </c>
      <c r="H1973">
        <v>126.01</v>
      </c>
    </row>
    <row r="1974" spans="1:8" x14ac:dyDescent="0.25">
      <c r="A1974" s="1">
        <v>40323</v>
      </c>
      <c r="B1974">
        <v>116.85</v>
      </c>
      <c r="C1974" s="1">
        <v>40205</v>
      </c>
      <c r="D1974">
        <v>116.35</v>
      </c>
      <c r="E1974" s="1">
        <v>40205</v>
      </c>
      <c r="F1974">
        <v>107.5</v>
      </c>
      <c r="G1974" s="1">
        <v>40205</v>
      </c>
      <c r="H1974">
        <v>126.11</v>
      </c>
    </row>
    <row r="1975" spans="1:8" x14ac:dyDescent="0.25">
      <c r="A1975" s="1">
        <v>40324</v>
      </c>
      <c r="B1975">
        <v>116.62</v>
      </c>
      <c r="C1975" s="1">
        <v>40206</v>
      </c>
      <c r="D1975">
        <v>116.61</v>
      </c>
      <c r="E1975" s="1">
        <v>40206</v>
      </c>
      <c r="F1975">
        <v>107.28</v>
      </c>
      <c r="G1975" s="1">
        <v>40206</v>
      </c>
      <c r="H1975">
        <v>125.79</v>
      </c>
    </row>
    <row r="1976" spans="1:8" x14ac:dyDescent="0.25">
      <c r="A1976" s="1">
        <v>40325</v>
      </c>
      <c r="B1976">
        <v>116.5</v>
      </c>
      <c r="C1976" s="1">
        <v>40207</v>
      </c>
      <c r="D1976">
        <v>116.53</v>
      </c>
      <c r="E1976" s="1">
        <v>40207</v>
      </c>
      <c r="F1976">
        <v>107.8</v>
      </c>
      <c r="G1976" s="1">
        <v>40207</v>
      </c>
      <c r="H1976">
        <v>126.01</v>
      </c>
    </row>
    <row r="1977" spans="1:8" x14ac:dyDescent="0.25">
      <c r="A1977" s="1">
        <v>40326</v>
      </c>
      <c r="B1977">
        <v>116.54</v>
      </c>
      <c r="C1977" s="1">
        <v>40210</v>
      </c>
      <c r="D1977">
        <v>116.34</v>
      </c>
      <c r="E1977" s="1">
        <v>40210</v>
      </c>
      <c r="F1977">
        <v>107.26</v>
      </c>
      <c r="G1977" s="1">
        <v>40210</v>
      </c>
      <c r="H1977">
        <v>126.4</v>
      </c>
    </row>
    <row r="1978" spans="1:8" x14ac:dyDescent="0.25">
      <c r="A1978" s="1">
        <v>40330</v>
      </c>
      <c r="B1978">
        <v>116.55</v>
      </c>
      <c r="C1978" s="1">
        <v>40211</v>
      </c>
      <c r="D1978">
        <v>116.39</v>
      </c>
      <c r="E1978" s="1">
        <v>40211</v>
      </c>
      <c r="F1978">
        <v>107.18</v>
      </c>
      <c r="G1978" s="1">
        <v>40211</v>
      </c>
      <c r="H1978">
        <v>126.59</v>
      </c>
    </row>
    <row r="1979" spans="1:8" x14ac:dyDescent="0.25">
      <c r="A1979" s="1">
        <v>40331</v>
      </c>
      <c r="B1979">
        <v>116.26</v>
      </c>
      <c r="C1979" s="1">
        <v>40212</v>
      </c>
      <c r="D1979">
        <v>116.62</v>
      </c>
      <c r="E1979" s="1">
        <v>40212</v>
      </c>
      <c r="F1979">
        <v>107.37</v>
      </c>
      <c r="G1979" s="1">
        <v>40212</v>
      </c>
      <c r="H1979">
        <v>126.53</v>
      </c>
    </row>
    <row r="1980" spans="1:8" x14ac:dyDescent="0.25">
      <c r="A1980" s="1">
        <v>40332</v>
      </c>
      <c r="B1980">
        <v>116.59</v>
      </c>
      <c r="C1980" s="1">
        <v>40213</v>
      </c>
      <c r="D1980">
        <v>116.77</v>
      </c>
      <c r="E1980" s="1">
        <v>40213</v>
      </c>
      <c r="F1980">
        <v>107.55</v>
      </c>
      <c r="G1980" s="1">
        <v>40213</v>
      </c>
      <c r="H1980">
        <v>126.9</v>
      </c>
    </row>
    <row r="1981" spans="1:8" x14ac:dyDescent="0.25">
      <c r="A1981" s="1">
        <v>40333</v>
      </c>
      <c r="B1981">
        <v>116.48</v>
      </c>
      <c r="C1981" s="1">
        <v>40214</v>
      </c>
      <c r="D1981">
        <v>116.58</v>
      </c>
      <c r="E1981" s="1">
        <v>40214</v>
      </c>
      <c r="F1981">
        <v>108.15</v>
      </c>
      <c r="G1981" s="1">
        <v>40214</v>
      </c>
      <c r="H1981">
        <v>127.21</v>
      </c>
    </row>
    <row r="1982" spans="1:8" x14ac:dyDescent="0.25">
      <c r="A1982" s="1">
        <v>40336</v>
      </c>
      <c r="B1982">
        <v>116.57</v>
      </c>
      <c r="C1982" s="1">
        <v>40217</v>
      </c>
      <c r="D1982">
        <v>116.68</v>
      </c>
      <c r="E1982" s="1">
        <v>40217</v>
      </c>
      <c r="F1982">
        <v>108.01</v>
      </c>
      <c r="G1982" s="1">
        <v>40217</v>
      </c>
      <c r="H1982">
        <v>127.16</v>
      </c>
    </row>
    <row r="1983" spans="1:8" x14ac:dyDescent="0.25">
      <c r="A1983" s="1">
        <v>40337</v>
      </c>
      <c r="B1983">
        <v>116.66</v>
      </c>
      <c r="C1983" s="1">
        <v>40218</v>
      </c>
      <c r="D1983">
        <v>117.23</v>
      </c>
      <c r="E1983" s="1">
        <v>40218</v>
      </c>
      <c r="F1983">
        <v>107.58</v>
      </c>
      <c r="G1983" s="1">
        <v>40218</v>
      </c>
      <c r="H1983">
        <v>126.99</v>
      </c>
    </row>
    <row r="1984" spans="1:8" x14ac:dyDescent="0.25">
      <c r="A1984" s="1">
        <v>40338</v>
      </c>
      <c r="B1984">
        <v>116.79</v>
      </c>
      <c r="C1984" s="1">
        <v>40219</v>
      </c>
      <c r="D1984">
        <v>117.03</v>
      </c>
      <c r="E1984" s="1">
        <v>40219</v>
      </c>
      <c r="F1984">
        <v>108.35</v>
      </c>
      <c r="G1984" s="1">
        <v>40219</v>
      </c>
      <c r="H1984">
        <v>127</v>
      </c>
    </row>
    <row r="1985" spans="1:8" x14ac:dyDescent="0.25">
      <c r="A1985" s="1">
        <v>40339</v>
      </c>
      <c r="B1985">
        <v>116.66</v>
      </c>
      <c r="C1985" s="1">
        <v>40220</v>
      </c>
      <c r="D1985">
        <v>117.04</v>
      </c>
      <c r="E1985" s="1">
        <v>40220</v>
      </c>
      <c r="F1985">
        <v>108.02</v>
      </c>
      <c r="G1985" s="1">
        <v>40220</v>
      </c>
      <c r="H1985">
        <v>127.24</v>
      </c>
    </row>
    <row r="1986" spans="1:8" x14ac:dyDescent="0.25">
      <c r="A1986" s="1">
        <v>40340</v>
      </c>
      <c r="B1986">
        <v>116.63</v>
      </c>
      <c r="C1986" s="1">
        <v>40221</v>
      </c>
      <c r="D1986">
        <v>117.26</v>
      </c>
      <c r="E1986" s="1">
        <v>40221</v>
      </c>
      <c r="F1986">
        <v>108.2</v>
      </c>
      <c r="G1986" s="1">
        <v>40221</v>
      </c>
      <c r="H1986">
        <v>127.84</v>
      </c>
    </row>
    <row r="1987" spans="1:8" x14ac:dyDescent="0.25">
      <c r="A1987" s="1">
        <v>40343</v>
      </c>
      <c r="B1987">
        <v>116.86</v>
      </c>
      <c r="C1987" s="1">
        <v>40225</v>
      </c>
      <c r="D1987">
        <v>117.75</v>
      </c>
      <c r="E1987" s="1">
        <v>40225</v>
      </c>
      <c r="F1987">
        <v>108.74</v>
      </c>
      <c r="G1987" s="1">
        <v>40225</v>
      </c>
      <c r="H1987">
        <v>127.87</v>
      </c>
    </row>
    <row r="1988" spans="1:8" x14ac:dyDescent="0.25">
      <c r="A1988" s="1">
        <v>40344</v>
      </c>
      <c r="B1988">
        <v>117.07</v>
      </c>
      <c r="C1988" s="1">
        <v>40226</v>
      </c>
      <c r="D1988">
        <v>117.51</v>
      </c>
      <c r="E1988" s="1">
        <v>40226</v>
      </c>
      <c r="F1988">
        <v>109.35</v>
      </c>
      <c r="G1988" s="1">
        <v>40226</v>
      </c>
      <c r="H1988">
        <v>128.25</v>
      </c>
    </row>
    <row r="1989" spans="1:8" x14ac:dyDescent="0.25">
      <c r="A1989" s="1">
        <v>40345</v>
      </c>
      <c r="B1989">
        <v>117.24</v>
      </c>
      <c r="C1989" s="1">
        <v>40227</v>
      </c>
      <c r="D1989">
        <v>117.46</v>
      </c>
      <c r="E1989" s="1">
        <v>40227</v>
      </c>
      <c r="F1989">
        <v>109.77</v>
      </c>
      <c r="G1989" s="1">
        <v>40227</v>
      </c>
      <c r="H1989">
        <v>127.74</v>
      </c>
    </row>
    <row r="1990" spans="1:8" x14ac:dyDescent="0.25">
      <c r="A1990" s="1">
        <v>40346</v>
      </c>
      <c r="B1990">
        <v>117.1</v>
      </c>
      <c r="C1990" s="1">
        <v>40228</v>
      </c>
      <c r="D1990">
        <v>117.42</v>
      </c>
      <c r="E1990" s="1">
        <v>40228</v>
      </c>
      <c r="F1990">
        <v>110.33</v>
      </c>
      <c r="G1990" s="1">
        <v>40228</v>
      </c>
      <c r="H1990">
        <v>126.78</v>
      </c>
    </row>
    <row r="1991" spans="1:8" x14ac:dyDescent="0.25">
      <c r="A1991" s="1">
        <v>40347</v>
      </c>
      <c r="B1991">
        <v>117.08</v>
      </c>
      <c r="C1991" s="1">
        <v>40231</v>
      </c>
      <c r="D1991">
        <v>117.25</v>
      </c>
      <c r="E1991" s="1">
        <v>40231</v>
      </c>
      <c r="F1991">
        <v>110.32</v>
      </c>
      <c r="G1991" s="1">
        <v>40231</v>
      </c>
      <c r="H1991">
        <v>127.22</v>
      </c>
    </row>
    <row r="1992" spans="1:8" x14ac:dyDescent="0.25">
      <c r="A1992" s="1">
        <v>40350</v>
      </c>
      <c r="B1992">
        <v>117.29</v>
      </c>
      <c r="C1992" s="1">
        <v>40232</v>
      </c>
      <c r="D1992">
        <v>117.64</v>
      </c>
      <c r="E1992" s="1">
        <v>40232</v>
      </c>
      <c r="F1992">
        <v>110.82</v>
      </c>
      <c r="G1992" s="1">
        <v>40232</v>
      </c>
      <c r="H1992">
        <v>127.44</v>
      </c>
    </row>
    <row r="1993" spans="1:8" x14ac:dyDescent="0.25">
      <c r="A1993" s="1">
        <v>40351</v>
      </c>
      <c r="B1993">
        <v>117.47</v>
      </c>
      <c r="C1993" s="1">
        <v>40233</v>
      </c>
      <c r="D1993">
        <v>117.63</v>
      </c>
      <c r="E1993" s="1">
        <v>40233</v>
      </c>
      <c r="F1993">
        <v>111.42</v>
      </c>
      <c r="G1993" s="1">
        <v>40233</v>
      </c>
      <c r="H1993">
        <v>127</v>
      </c>
    </row>
    <row r="1994" spans="1:8" x14ac:dyDescent="0.25">
      <c r="A1994" s="1">
        <v>40352</v>
      </c>
      <c r="B1994">
        <v>117.25</v>
      </c>
      <c r="C1994" s="1">
        <v>40234</v>
      </c>
      <c r="D1994">
        <v>118</v>
      </c>
      <c r="E1994" s="1">
        <v>40234</v>
      </c>
      <c r="F1994">
        <v>112.06</v>
      </c>
      <c r="G1994" s="1">
        <v>40234</v>
      </c>
      <c r="H1994">
        <v>127.62</v>
      </c>
    </row>
    <row r="1995" spans="1:8" x14ac:dyDescent="0.25">
      <c r="A1995" s="1">
        <v>40353</v>
      </c>
      <c r="B1995">
        <v>117.39</v>
      </c>
      <c r="C1995" s="1">
        <v>40235</v>
      </c>
      <c r="D1995">
        <v>117.76</v>
      </c>
      <c r="E1995" s="1">
        <v>40235</v>
      </c>
      <c r="F1995">
        <v>111.94</v>
      </c>
      <c r="G1995" s="1">
        <v>40235</v>
      </c>
      <c r="H1995">
        <v>127.99</v>
      </c>
    </row>
    <row r="1996" spans="1:8" x14ac:dyDescent="0.25">
      <c r="A1996" s="1">
        <v>40354</v>
      </c>
      <c r="B1996">
        <v>117.64</v>
      </c>
      <c r="C1996" s="1">
        <v>40238</v>
      </c>
      <c r="D1996">
        <v>117.87</v>
      </c>
      <c r="E1996" s="1">
        <v>40238</v>
      </c>
      <c r="F1996">
        <v>112.04</v>
      </c>
      <c r="G1996" s="1">
        <v>40238</v>
      </c>
      <c r="H1996">
        <v>128.19</v>
      </c>
    </row>
    <row r="1997" spans="1:8" x14ac:dyDescent="0.25">
      <c r="A1997" s="1">
        <v>40357</v>
      </c>
      <c r="B1997">
        <v>117.92</v>
      </c>
      <c r="C1997" s="1">
        <v>40239</v>
      </c>
      <c r="D1997">
        <v>117.88</v>
      </c>
      <c r="E1997" s="1">
        <v>40239</v>
      </c>
      <c r="F1997">
        <v>111.6</v>
      </c>
      <c r="G1997" s="1">
        <v>40239</v>
      </c>
      <c r="H1997">
        <v>128.32</v>
      </c>
    </row>
    <row r="1998" spans="1:8" x14ac:dyDescent="0.25">
      <c r="A1998" s="1">
        <v>40358</v>
      </c>
      <c r="B1998">
        <v>118.12</v>
      </c>
      <c r="C1998" s="1">
        <v>40240</v>
      </c>
      <c r="D1998">
        <v>118.24</v>
      </c>
      <c r="E1998" s="1">
        <v>40240</v>
      </c>
      <c r="F1998">
        <v>111.06</v>
      </c>
      <c r="G1998" s="1">
        <v>40240</v>
      </c>
      <c r="H1998">
        <v>128.55000000000001</v>
      </c>
    </row>
    <row r="1999" spans="1:8" x14ac:dyDescent="0.25">
      <c r="A1999" s="1">
        <v>40359</v>
      </c>
      <c r="B1999">
        <v>117.73</v>
      </c>
      <c r="C1999" s="1">
        <v>40241</v>
      </c>
      <c r="D1999">
        <v>118.21</v>
      </c>
      <c r="E1999" s="1">
        <v>40241</v>
      </c>
      <c r="F1999">
        <v>110.59</v>
      </c>
      <c r="G1999" s="1">
        <v>40241</v>
      </c>
      <c r="H1999">
        <v>128.61000000000001</v>
      </c>
    </row>
    <row r="2000" spans="1:8" x14ac:dyDescent="0.25">
      <c r="A2000" s="1">
        <v>40360</v>
      </c>
      <c r="B2000">
        <v>117.5</v>
      </c>
      <c r="C2000" s="1">
        <v>40242</v>
      </c>
      <c r="D2000">
        <v>118.45</v>
      </c>
      <c r="E2000" s="1">
        <v>40242</v>
      </c>
      <c r="F2000">
        <v>110.48</v>
      </c>
      <c r="G2000" s="1">
        <v>40242</v>
      </c>
      <c r="H2000">
        <v>128.24</v>
      </c>
    </row>
    <row r="2001" spans="1:8" x14ac:dyDescent="0.25">
      <c r="A2001" s="1">
        <v>40361</v>
      </c>
      <c r="B2001">
        <v>117.71</v>
      </c>
      <c r="C2001" s="1">
        <v>40245</v>
      </c>
      <c r="D2001">
        <v>118.43</v>
      </c>
      <c r="E2001" s="1">
        <v>40245</v>
      </c>
      <c r="F2001">
        <v>110.93</v>
      </c>
      <c r="G2001" s="1">
        <v>40245</v>
      </c>
      <c r="H2001">
        <v>128.96</v>
      </c>
    </row>
    <row r="2002" spans="1:8" x14ac:dyDescent="0.25">
      <c r="A2002" s="1">
        <v>40365</v>
      </c>
      <c r="B2002">
        <v>117.71</v>
      </c>
      <c r="C2002" s="1">
        <v>40246</v>
      </c>
      <c r="D2002">
        <v>118.61</v>
      </c>
      <c r="E2002" s="1">
        <v>40246</v>
      </c>
      <c r="F2002">
        <v>111.42</v>
      </c>
      <c r="G2002" s="1">
        <v>40246</v>
      </c>
      <c r="H2002">
        <v>128.9</v>
      </c>
    </row>
    <row r="2003" spans="1:8" x14ac:dyDescent="0.25">
      <c r="A2003" s="1">
        <v>40366</v>
      </c>
      <c r="B2003">
        <v>118.15</v>
      </c>
      <c r="C2003" s="1">
        <v>40247</v>
      </c>
      <c r="D2003">
        <v>118.47</v>
      </c>
      <c r="E2003" s="1">
        <v>40247</v>
      </c>
      <c r="F2003">
        <v>111.62</v>
      </c>
      <c r="G2003" s="1">
        <v>40247</v>
      </c>
      <c r="H2003">
        <v>128.94999999999999</v>
      </c>
    </row>
    <row r="2004" spans="1:8" x14ac:dyDescent="0.25">
      <c r="A2004" s="1">
        <v>40367</v>
      </c>
      <c r="B2004">
        <v>118.32</v>
      </c>
      <c r="C2004" s="1">
        <v>40248</v>
      </c>
      <c r="D2004">
        <v>118.56</v>
      </c>
      <c r="E2004" s="1">
        <v>40248</v>
      </c>
      <c r="F2004">
        <v>112.2</v>
      </c>
      <c r="G2004" s="1">
        <v>40248</v>
      </c>
      <c r="H2004">
        <v>128.78</v>
      </c>
    </row>
    <row r="2005" spans="1:8" x14ac:dyDescent="0.25">
      <c r="A2005" s="1">
        <v>40368</v>
      </c>
      <c r="B2005">
        <v>118.21</v>
      </c>
      <c r="C2005" s="1">
        <v>40249</v>
      </c>
      <c r="D2005">
        <v>118.54</v>
      </c>
      <c r="E2005" s="1">
        <v>40249</v>
      </c>
      <c r="F2005">
        <v>112.45</v>
      </c>
      <c r="G2005" s="1">
        <v>40249</v>
      </c>
      <c r="H2005">
        <v>128.29</v>
      </c>
    </row>
    <row r="2006" spans="1:8" x14ac:dyDescent="0.25">
      <c r="A2006" s="1">
        <v>40371</v>
      </c>
      <c r="B2006">
        <v>118.22</v>
      </c>
      <c r="C2006" s="1">
        <v>40252</v>
      </c>
      <c r="D2006">
        <v>118.54</v>
      </c>
      <c r="E2006" s="1">
        <v>40252</v>
      </c>
      <c r="F2006">
        <v>112.57</v>
      </c>
      <c r="G2006" s="1">
        <v>40252</v>
      </c>
      <c r="H2006">
        <v>128.46</v>
      </c>
    </row>
    <row r="2007" spans="1:8" x14ac:dyDescent="0.25">
      <c r="A2007" s="1">
        <v>40372</v>
      </c>
      <c r="B2007">
        <v>118.17</v>
      </c>
      <c r="C2007" s="1">
        <v>40253</v>
      </c>
      <c r="D2007">
        <v>118.5</v>
      </c>
      <c r="E2007" s="1">
        <v>40253</v>
      </c>
      <c r="F2007">
        <v>112.42</v>
      </c>
      <c r="G2007" s="1">
        <v>40253</v>
      </c>
      <c r="H2007">
        <v>128.46</v>
      </c>
    </row>
    <row r="2008" spans="1:8" x14ac:dyDescent="0.25">
      <c r="A2008" s="1">
        <v>40373</v>
      </c>
      <c r="B2008">
        <v>118.17</v>
      </c>
      <c r="C2008" s="1">
        <v>40254</v>
      </c>
      <c r="D2008">
        <v>118.64</v>
      </c>
      <c r="E2008" s="1">
        <v>40254</v>
      </c>
      <c r="F2008">
        <v>112.39</v>
      </c>
      <c r="G2008" s="1">
        <v>40254</v>
      </c>
      <c r="H2008">
        <v>128.28</v>
      </c>
    </row>
    <row r="2009" spans="1:8" x14ac:dyDescent="0.25">
      <c r="A2009" s="1">
        <v>40374</v>
      </c>
      <c r="B2009">
        <v>118.59</v>
      </c>
      <c r="C2009" s="1">
        <v>40255</v>
      </c>
      <c r="D2009">
        <v>118.72</v>
      </c>
      <c r="E2009" s="1">
        <v>40255</v>
      </c>
      <c r="F2009">
        <v>111.99</v>
      </c>
      <c r="G2009" s="1">
        <v>40255</v>
      </c>
      <c r="H2009">
        <v>128.08000000000001</v>
      </c>
    </row>
    <row r="2010" spans="1:8" x14ac:dyDescent="0.25">
      <c r="A2010" s="1">
        <v>40375</v>
      </c>
      <c r="B2010">
        <v>118.85</v>
      </c>
      <c r="C2010" s="1">
        <v>40256</v>
      </c>
      <c r="D2010">
        <v>118.55</v>
      </c>
      <c r="E2010" s="1">
        <v>40256</v>
      </c>
      <c r="F2010">
        <v>111.44</v>
      </c>
      <c r="G2010" s="1">
        <v>40256</v>
      </c>
      <c r="H2010">
        <v>127.72</v>
      </c>
    </row>
    <row r="2011" spans="1:8" x14ac:dyDescent="0.25">
      <c r="A2011" s="1">
        <v>40378</v>
      </c>
      <c r="B2011">
        <v>118.94</v>
      </c>
      <c r="C2011" s="1">
        <v>40259</v>
      </c>
      <c r="D2011">
        <v>118.46</v>
      </c>
      <c r="E2011" s="1">
        <v>40259</v>
      </c>
      <c r="F2011">
        <v>111.24</v>
      </c>
      <c r="G2011" s="1">
        <v>40259</v>
      </c>
      <c r="H2011">
        <v>127.92</v>
      </c>
    </row>
    <row r="2012" spans="1:8" x14ac:dyDescent="0.25">
      <c r="A2012" s="1">
        <v>40379</v>
      </c>
      <c r="B2012">
        <v>118.91</v>
      </c>
      <c r="C2012" s="1">
        <v>40260</v>
      </c>
      <c r="D2012">
        <v>118.31</v>
      </c>
      <c r="E2012" s="1">
        <v>40260</v>
      </c>
      <c r="F2012">
        <v>111.55</v>
      </c>
      <c r="G2012" s="1">
        <v>40260</v>
      </c>
      <c r="H2012">
        <v>128.31</v>
      </c>
    </row>
    <row r="2013" spans="1:8" x14ac:dyDescent="0.25">
      <c r="A2013" s="1">
        <v>40380</v>
      </c>
      <c r="B2013">
        <v>119.03</v>
      </c>
      <c r="C2013" s="1">
        <v>40261</v>
      </c>
      <c r="D2013">
        <v>118.4</v>
      </c>
      <c r="E2013" s="1">
        <v>40261</v>
      </c>
      <c r="F2013">
        <v>111.82</v>
      </c>
      <c r="G2013" s="1">
        <v>40261</v>
      </c>
      <c r="H2013">
        <v>127.94</v>
      </c>
    </row>
    <row r="2014" spans="1:8" x14ac:dyDescent="0.25">
      <c r="A2014" s="1">
        <v>40381</v>
      </c>
      <c r="B2014">
        <v>119.2</v>
      </c>
      <c r="C2014" s="1">
        <v>40262</v>
      </c>
      <c r="D2014">
        <v>118.33</v>
      </c>
      <c r="E2014" s="1">
        <v>40262</v>
      </c>
      <c r="F2014">
        <v>111.87</v>
      </c>
      <c r="G2014" s="1">
        <v>40262</v>
      </c>
      <c r="H2014">
        <v>127.54</v>
      </c>
    </row>
    <row r="2015" spans="1:8" x14ac:dyDescent="0.25">
      <c r="A2015" s="1">
        <v>40382</v>
      </c>
      <c r="B2015">
        <v>118.92</v>
      </c>
      <c r="C2015" s="1">
        <v>40263</v>
      </c>
      <c r="D2015">
        <v>118.29</v>
      </c>
      <c r="E2015" s="1">
        <v>40263</v>
      </c>
      <c r="F2015">
        <v>112.02</v>
      </c>
      <c r="G2015" s="1">
        <v>40263</v>
      </c>
      <c r="H2015">
        <v>127.93</v>
      </c>
    </row>
    <row r="2016" spans="1:8" x14ac:dyDescent="0.25">
      <c r="A2016" s="1">
        <v>40385</v>
      </c>
      <c r="B2016">
        <v>118.75</v>
      </c>
      <c r="C2016" s="1">
        <v>40266</v>
      </c>
      <c r="D2016">
        <v>118.64</v>
      </c>
      <c r="E2016" s="1">
        <v>40266</v>
      </c>
      <c r="F2016">
        <v>111.85</v>
      </c>
      <c r="G2016" s="1">
        <v>40266</v>
      </c>
      <c r="H2016">
        <v>128.34</v>
      </c>
    </row>
    <row r="2017" spans="1:8" x14ac:dyDescent="0.25">
      <c r="A2017" s="1">
        <v>40386</v>
      </c>
      <c r="B2017">
        <v>118.89</v>
      </c>
      <c r="C2017" s="1">
        <v>40267</v>
      </c>
      <c r="D2017">
        <v>118.56</v>
      </c>
      <c r="E2017" s="1">
        <v>40267</v>
      </c>
      <c r="F2017">
        <v>112.28</v>
      </c>
      <c r="G2017" s="1">
        <v>40267</v>
      </c>
      <c r="H2017">
        <v>127.92</v>
      </c>
    </row>
    <row r="2018" spans="1:8" x14ac:dyDescent="0.25">
      <c r="A2018" s="1">
        <v>40387</v>
      </c>
      <c r="B2018">
        <v>119.24</v>
      </c>
      <c r="C2018" s="1">
        <v>40268</v>
      </c>
      <c r="D2018">
        <v>118.64</v>
      </c>
      <c r="E2018" s="1">
        <v>40268</v>
      </c>
      <c r="F2018">
        <v>112.58</v>
      </c>
      <c r="G2018" s="1">
        <v>40268</v>
      </c>
      <c r="H2018">
        <v>128.1</v>
      </c>
    </row>
    <row r="2019" spans="1:8" x14ac:dyDescent="0.25">
      <c r="A2019" s="1">
        <v>40388</v>
      </c>
      <c r="B2019">
        <v>120.27</v>
      </c>
      <c r="C2019" s="1">
        <v>40269</v>
      </c>
      <c r="D2019">
        <v>118.76</v>
      </c>
      <c r="E2019" s="1">
        <v>40269</v>
      </c>
      <c r="F2019">
        <v>112.4</v>
      </c>
      <c r="G2019" s="1">
        <v>40269</v>
      </c>
      <c r="H2019">
        <v>128.07</v>
      </c>
    </row>
    <row r="2020" spans="1:8" x14ac:dyDescent="0.25">
      <c r="A2020" s="1">
        <v>40389</v>
      </c>
      <c r="B2020">
        <v>120.28</v>
      </c>
      <c r="C2020" s="1">
        <v>40274</v>
      </c>
      <c r="D2020">
        <v>118.33</v>
      </c>
      <c r="E2020" s="1">
        <v>40274</v>
      </c>
      <c r="F2020">
        <v>111.98</v>
      </c>
      <c r="G2020" s="1">
        <v>40274</v>
      </c>
      <c r="H2020">
        <v>126.95</v>
      </c>
    </row>
    <row r="2021" spans="1:8" x14ac:dyDescent="0.25">
      <c r="A2021" s="1">
        <v>40392</v>
      </c>
      <c r="B2021">
        <v>120.45</v>
      </c>
      <c r="C2021" s="1">
        <v>40275</v>
      </c>
      <c r="D2021">
        <v>118.69</v>
      </c>
      <c r="E2021" s="1">
        <v>40275</v>
      </c>
      <c r="F2021">
        <v>112.09</v>
      </c>
      <c r="G2021" s="1">
        <v>40275</v>
      </c>
      <c r="H2021">
        <v>127.33</v>
      </c>
    </row>
    <row r="2022" spans="1:8" x14ac:dyDescent="0.25">
      <c r="A2022" s="1">
        <v>40393</v>
      </c>
      <c r="B2022">
        <v>120.69</v>
      </c>
      <c r="C2022" s="1">
        <v>40276</v>
      </c>
      <c r="D2022">
        <v>118.71</v>
      </c>
      <c r="E2022" s="1">
        <v>40276</v>
      </c>
      <c r="F2022">
        <v>111.89</v>
      </c>
      <c r="G2022" s="1">
        <v>40276</v>
      </c>
      <c r="H2022">
        <v>127.77</v>
      </c>
    </row>
    <row r="2023" spans="1:8" x14ac:dyDescent="0.25">
      <c r="A2023" s="1">
        <v>40394</v>
      </c>
      <c r="B2023">
        <v>120.42</v>
      </c>
      <c r="C2023" s="1">
        <v>40277</v>
      </c>
      <c r="D2023">
        <v>118.6</v>
      </c>
      <c r="E2023" s="1">
        <v>40277</v>
      </c>
      <c r="F2023">
        <v>111.69</v>
      </c>
      <c r="G2023" s="1">
        <v>40277</v>
      </c>
      <c r="H2023">
        <v>127.24</v>
      </c>
    </row>
    <row r="2024" spans="1:8" x14ac:dyDescent="0.25">
      <c r="A2024" s="1">
        <v>40395</v>
      </c>
      <c r="B2024">
        <v>120.2</v>
      </c>
      <c r="C2024" s="1">
        <v>40280</v>
      </c>
      <c r="D2024">
        <v>118.63</v>
      </c>
      <c r="E2024" s="1">
        <v>40280</v>
      </c>
      <c r="F2024">
        <v>111.77</v>
      </c>
      <c r="G2024" s="1">
        <v>40280</v>
      </c>
      <c r="H2024">
        <v>127.65</v>
      </c>
    </row>
    <row r="2025" spans="1:8" x14ac:dyDescent="0.25">
      <c r="A2025" s="1">
        <v>40396</v>
      </c>
      <c r="B2025">
        <v>120.59</v>
      </c>
      <c r="C2025" s="1">
        <v>40281</v>
      </c>
      <c r="D2025">
        <v>118.67</v>
      </c>
      <c r="E2025" s="1">
        <v>40281</v>
      </c>
      <c r="F2025">
        <v>111.64</v>
      </c>
      <c r="G2025" s="1">
        <v>40281</v>
      </c>
      <c r="H2025">
        <v>127.62</v>
      </c>
    </row>
    <row r="2026" spans="1:8" x14ac:dyDescent="0.25">
      <c r="A2026" s="1">
        <v>40399</v>
      </c>
      <c r="B2026">
        <v>120.53</v>
      </c>
      <c r="C2026" s="1">
        <v>40282</v>
      </c>
      <c r="D2026">
        <v>118.88</v>
      </c>
      <c r="E2026" s="1">
        <v>40282</v>
      </c>
      <c r="F2026">
        <v>111.99</v>
      </c>
      <c r="G2026" s="1">
        <v>40282</v>
      </c>
      <c r="H2026">
        <v>127.74</v>
      </c>
    </row>
    <row r="2027" spans="1:8" x14ac:dyDescent="0.25">
      <c r="A2027" s="1">
        <v>40400</v>
      </c>
      <c r="B2027">
        <v>120.49</v>
      </c>
      <c r="C2027" s="1">
        <v>40283</v>
      </c>
      <c r="D2027">
        <v>118.89</v>
      </c>
      <c r="E2027" s="1">
        <v>40283</v>
      </c>
      <c r="F2027">
        <v>111.95</v>
      </c>
      <c r="G2027" s="1">
        <v>40283</v>
      </c>
      <c r="H2027">
        <v>128.16999999999999</v>
      </c>
    </row>
    <row r="2028" spans="1:8" x14ac:dyDescent="0.25">
      <c r="A2028" s="1">
        <v>40401</v>
      </c>
      <c r="B2028">
        <v>121.71</v>
      </c>
      <c r="C2028" s="1">
        <v>40284</v>
      </c>
      <c r="D2028">
        <v>119.28</v>
      </c>
      <c r="E2028" s="1">
        <v>40284</v>
      </c>
      <c r="F2028">
        <v>112.3</v>
      </c>
      <c r="G2028" s="1">
        <v>40284</v>
      </c>
      <c r="H2028">
        <v>128.63</v>
      </c>
    </row>
    <row r="2029" spans="1:8" x14ac:dyDescent="0.25">
      <c r="A2029" s="1">
        <v>40402</v>
      </c>
      <c r="B2029">
        <v>121.49</v>
      </c>
      <c r="C2029" s="1">
        <v>40287</v>
      </c>
      <c r="D2029">
        <v>119.13</v>
      </c>
      <c r="E2029" s="1">
        <v>40287</v>
      </c>
      <c r="F2029">
        <v>112.25</v>
      </c>
      <c r="G2029" s="1">
        <v>40287</v>
      </c>
      <c r="H2029">
        <v>128.41999999999999</v>
      </c>
    </row>
    <row r="2030" spans="1:8" x14ac:dyDescent="0.25">
      <c r="A2030" s="1">
        <v>40403</v>
      </c>
      <c r="B2030">
        <v>120.57</v>
      </c>
      <c r="C2030" s="1">
        <v>40288</v>
      </c>
      <c r="D2030">
        <v>119.13</v>
      </c>
      <c r="E2030" s="1">
        <v>40288</v>
      </c>
      <c r="F2030">
        <v>112.06</v>
      </c>
      <c r="G2030" s="1">
        <v>40288</v>
      </c>
      <c r="H2030">
        <v>128.09</v>
      </c>
    </row>
    <row r="2031" spans="1:8" x14ac:dyDescent="0.25">
      <c r="A2031" s="1">
        <v>40406</v>
      </c>
      <c r="B2031">
        <v>119.73</v>
      </c>
      <c r="C2031" s="1">
        <v>40289</v>
      </c>
      <c r="D2031">
        <v>119.02</v>
      </c>
      <c r="E2031" s="1">
        <v>40289</v>
      </c>
      <c r="F2031">
        <v>111.6</v>
      </c>
      <c r="G2031" s="1">
        <v>40289</v>
      </c>
      <c r="H2031">
        <v>127.97</v>
      </c>
    </row>
    <row r="2032" spans="1:8" x14ac:dyDescent="0.25">
      <c r="A2032" s="1">
        <v>40407</v>
      </c>
      <c r="B2032">
        <v>119.76</v>
      </c>
      <c r="C2032" s="1">
        <v>40290</v>
      </c>
      <c r="D2032">
        <v>118.91</v>
      </c>
      <c r="E2032" s="1">
        <v>40290</v>
      </c>
      <c r="F2032">
        <v>111.09</v>
      </c>
      <c r="G2032" s="1">
        <v>40290</v>
      </c>
      <c r="H2032">
        <v>128.31</v>
      </c>
    </row>
    <row r="2033" spans="1:8" x14ac:dyDescent="0.25">
      <c r="A2033" s="1">
        <v>40408</v>
      </c>
      <c r="B2033">
        <v>119.8</v>
      </c>
      <c r="C2033" s="1">
        <v>40291</v>
      </c>
      <c r="D2033">
        <v>118.68</v>
      </c>
      <c r="E2033" s="1">
        <v>40291</v>
      </c>
      <c r="F2033">
        <v>109.9</v>
      </c>
      <c r="G2033" s="1">
        <v>40291</v>
      </c>
      <c r="H2033">
        <v>127.76</v>
      </c>
    </row>
    <row r="2034" spans="1:8" x14ac:dyDescent="0.25">
      <c r="A2034" s="1">
        <v>40409</v>
      </c>
      <c r="B2034">
        <v>119.54</v>
      </c>
      <c r="C2034" s="1">
        <v>40294</v>
      </c>
      <c r="D2034">
        <v>118.41</v>
      </c>
      <c r="E2034" s="1">
        <v>40294</v>
      </c>
      <c r="F2034">
        <v>109.92</v>
      </c>
      <c r="G2034" s="1">
        <v>40294</v>
      </c>
      <c r="H2034">
        <v>127.72</v>
      </c>
    </row>
    <row r="2035" spans="1:8" x14ac:dyDescent="0.25">
      <c r="A2035" s="1">
        <v>40410</v>
      </c>
      <c r="B2035">
        <v>119.15</v>
      </c>
      <c r="C2035" s="1">
        <v>40295</v>
      </c>
      <c r="D2035">
        <v>118.46</v>
      </c>
      <c r="E2035" s="1">
        <v>40295</v>
      </c>
      <c r="F2035">
        <v>110.31</v>
      </c>
      <c r="G2035" s="1">
        <v>40295</v>
      </c>
      <c r="H2035">
        <v>128.1</v>
      </c>
    </row>
    <row r="2036" spans="1:8" x14ac:dyDescent="0.25">
      <c r="A2036" s="1">
        <v>40413</v>
      </c>
      <c r="B2036">
        <v>119.37</v>
      </c>
      <c r="C2036" s="1">
        <v>40296</v>
      </c>
      <c r="D2036">
        <v>118.35</v>
      </c>
      <c r="E2036" s="1">
        <v>40296</v>
      </c>
      <c r="F2036">
        <v>110.73</v>
      </c>
      <c r="G2036" s="1">
        <v>40296</v>
      </c>
      <c r="H2036">
        <v>127.64</v>
      </c>
    </row>
    <row r="2037" spans="1:8" x14ac:dyDescent="0.25">
      <c r="A2037" s="1">
        <v>40414</v>
      </c>
      <c r="B2037">
        <v>119.03</v>
      </c>
      <c r="C2037" s="1">
        <v>40297</v>
      </c>
      <c r="D2037">
        <v>118.79</v>
      </c>
      <c r="E2037" s="1">
        <v>40297</v>
      </c>
      <c r="F2037">
        <v>110.9</v>
      </c>
      <c r="G2037" s="1">
        <v>40297</v>
      </c>
      <c r="H2037">
        <v>127.71</v>
      </c>
    </row>
    <row r="2038" spans="1:8" x14ac:dyDescent="0.25">
      <c r="A2038" s="1">
        <v>40415</v>
      </c>
      <c r="B2038">
        <v>118.62</v>
      </c>
      <c r="C2038" s="1">
        <v>40298</v>
      </c>
      <c r="D2038">
        <v>118.81</v>
      </c>
      <c r="E2038" s="1">
        <v>40298</v>
      </c>
      <c r="F2038">
        <v>110.89</v>
      </c>
      <c r="G2038" s="1">
        <v>40298</v>
      </c>
      <c r="H2038">
        <v>127.84</v>
      </c>
    </row>
    <row r="2039" spans="1:8" x14ac:dyDescent="0.25">
      <c r="A2039" s="1">
        <v>40416</v>
      </c>
      <c r="B2039">
        <v>118.36</v>
      </c>
      <c r="C2039" s="1">
        <v>40302</v>
      </c>
      <c r="D2039">
        <v>118.43</v>
      </c>
      <c r="E2039" s="1">
        <v>40302</v>
      </c>
      <c r="F2039">
        <v>111.21</v>
      </c>
      <c r="G2039" s="1">
        <v>40302</v>
      </c>
      <c r="H2039">
        <v>127</v>
      </c>
    </row>
    <row r="2040" spans="1:8" x14ac:dyDescent="0.25">
      <c r="A2040" s="1">
        <v>40417</v>
      </c>
      <c r="B2040">
        <v>117.97</v>
      </c>
      <c r="C2040" s="1">
        <v>40303</v>
      </c>
      <c r="D2040">
        <v>118.09</v>
      </c>
      <c r="E2040" s="1">
        <v>40303</v>
      </c>
      <c r="F2040">
        <v>111.11</v>
      </c>
      <c r="G2040" s="1">
        <v>40303</v>
      </c>
      <c r="H2040">
        <v>127.09</v>
      </c>
    </row>
    <row r="2041" spans="1:8" x14ac:dyDescent="0.25">
      <c r="A2041" s="1">
        <v>40421</v>
      </c>
      <c r="B2041">
        <v>118.06</v>
      </c>
      <c r="C2041" s="1">
        <v>40304</v>
      </c>
      <c r="D2041">
        <v>119.38</v>
      </c>
      <c r="E2041" s="1">
        <v>40304</v>
      </c>
      <c r="F2041">
        <v>111.42</v>
      </c>
      <c r="G2041" s="1">
        <v>40304</v>
      </c>
      <c r="H2041">
        <v>127.61</v>
      </c>
    </row>
    <row r="2042" spans="1:8" x14ac:dyDescent="0.25">
      <c r="A2042" s="1">
        <v>40422</v>
      </c>
      <c r="B2042">
        <v>118.74</v>
      </c>
      <c r="C2042" s="1">
        <v>40305</v>
      </c>
      <c r="D2042">
        <v>118.75</v>
      </c>
      <c r="E2042" s="1">
        <v>40305</v>
      </c>
      <c r="F2042">
        <v>111.5</v>
      </c>
      <c r="G2042" s="1">
        <v>40305</v>
      </c>
      <c r="H2042">
        <v>127.45</v>
      </c>
    </row>
    <row r="2043" spans="1:8" x14ac:dyDescent="0.25">
      <c r="A2043" s="1">
        <v>40423</v>
      </c>
      <c r="B2043">
        <v>119.26</v>
      </c>
      <c r="C2043" s="1">
        <v>40308</v>
      </c>
      <c r="D2043">
        <v>119.4</v>
      </c>
      <c r="E2043" s="1">
        <v>40308</v>
      </c>
      <c r="F2043">
        <v>111.48</v>
      </c>
      <c r="G2043" s="1">
        <v>40308</v>
      </c>
      <c r="H2043">
        <v>128.85</v>
      </c>
    </row>
    <row r="2044" spans="1:8" x14ac:dyDescent="0.25">
      <c r="A2044" s="1">
        <v>40424</v>
      </c>
      <c r="B2044">
        <v>119.77</v>
      </c>
      <c r="C2044" s="1">
        <v>40309</v>
      </c>
      <c r="D2044">
        <v>120.33</v>
      </c>
      <c r="E2044" s="1">
        <v>40309</v>
      </c>
      <c r="F2044">
        <v>111.92</v>
      </c>
      <c r="G2044" s="1">
        <v>40309</v>
      </c>
      <c r="H2044">
        <v>128.71</v>
      </c>
    </row>
    <row r="2045" spans="1:8" x14ac:dyDescent="0.25">
      <c r="A2045" s="1">
        <v>40428</v>
      </c>
      <c r="B2045">
        <v>119.73</v>
      </c>
      <c r="C2045" s="1">
        <v>40310</v>
      </c>
      <c r="D2045">
        <v>120.48</v>
      </c>
      <c r="E2045" s="1">
        <v>40310</v>
      </c>
      <c r="F2045">
        <v>112.46</v>
      </c>
      <c r="G2045" s="1">
        <v>40310</v>
      </c>
      <c r="H2045">
        <v>128.75</v>
      </c>
    </row>
    <row r="2046" spans="1:8" x14ac:dyDescent="0.25">
      <c r="A2046" s="1">
        <v>40429</v>
      </c>
      <c r="B2046">
        <v>119.8</v>
      </c>
      <c r="C2046" s="1">
        <v>40311</v>
      </c>
      <c r="D2046">
        <v>121.09</v>
      </c>
      <c r="E2046" s="1">
        <v>40311</v>
      </c>
      <c r="F2046">
        <v>113.81</v>
      </c>
      <c r="G2046" s="1">
        <v>40311</v>
      </c>
      <c r="H2046">
        <v>128.75</v>
      </c>
    </row>
    <row r="2047" spans="1:8" x14ac:dyDescent="0.25">
      <c r="A2047" s="1">
        <v>40430</v>
      </c>
      <c r="B2047">
        <v>119.54</v>
      </c>
      <c r="C2047" s="1">
        <v>40312</v>
      </c>
      <c r="D2047">
        <v>120.49</v>
      </c>
      <c r="E2047" s="1">
        <v>40312</v>
      </c>
      <c r="F2047">
        <v>114.72</v>
      </c>
      <c r="G2047" s="1">
        <v>40312</v>
      </c>
      <c r="H2047">
        <v>129.13</v>
      </c>
    </row>
    <row r="2048" spans="1:8" x14ac:dyDescent="0.25">
      <c r="A2048" s="1">
        <v>40431</v>
      </c>
      <c r="B2048">
        <v>119.94</v>
      </c>
      <c r="C2048" s="1">
        <v>40315</v>
      </c>
      <c r="D2048">
        <v>120.38</v>
      </c>
      <c r="E2048" s="1">
        <v>40315</v>
      </c>
      <c r="F2048">
        <v>115.03</v>
      </c>
      <c r="G2048" s="1">
        <v>40315</v>
      </c>
      <c r="H2048">
        <v>129.26</v>
      </c>
    </row>
    <row r="2049" spans="1:8" x14ac:dyDescent="0.25">
      <c r="A2049" s="1">
        <v>40434</v>
      </c>
      <c r="B2049">
        <v>120.21</v>
      </c>
      <c r="C2049" s="1">
        <v>40316</v>
      </c>
      <c r="D2049">
        <v>120.41</v>
      </c>
      <c r="E2049" s="1">
        <v>40316</v>
      </c>
      <c r="F2049">
        <v>115.58</v>
      </c>
      <c r="G2049" s="1">
        <v>40316</v>
      </c>
      <c r="H2049">
        <v>129.4</v>
      </c>
    </row>
    <row r="2050" spans="1:8" x14ac:dyDescent="0.25">
      <c r="A2050" s="1">
        <v>40435</v>
      </c>
      <c r="B2050">
        <v>120.54</v>
      </c>
      <c r="C2050" s="1">
        <v>40317</v>
      </c>
      <c r="D2050">
        <v>119.98</v>
      </c>
      <c r="E2050" s="1">
        <v>40317</v>
      </c>
      <c r="F2050">
        <v>116.03</v>
      </c>
      <c r="G2050" s="1">
        <v>40317</v>
      </c>
      <c r="H2050">
        <v>128.66999999999999</v>
      </c>
    </row>
    <row r="2051" spans="1:8" x14ac:dyDescent="0.25">
      <c r="A2051" s="1">
        <v>40436</v>
      </c>
      <c r="B2051">
        <v>120.65</v>
      </c>
      <c r="C2051" s="1">
        <v>40318</v>
      </c>
      <c r="D2051">
        <v>120.08</v>
      </c>
      <c r="E2051" s="1">
        <v>40318</v>
      </c>
      <c r="F2051">
        <v>115.75</v>
      </c>
      <c r="G2051" s="1">
        <v>40318</v>
      </c>
      <c r="H2051">
        <v>128.75</v>
      </c>
    </row>
    <row r="2052" spans="1:8" x14ac:dyDescent="0.25">
      <c r="A2052" s="1">
        <v>40437</v>
      </c>
      <c r="B2052">
        <v>120.95</v>
      </c>
      <c r="C2052" s="1">
        <v>40319</v>
      </c>
      <c r="D2052">
        <v>119.27</v>
      </c>
      <c r="E2052" s="1">
        <v>40319</v>
      </c>
      <c r="F2052">
        <v>115.15</v>
      </c>
      <c r="G2052" s="1">
        <v>40319</v>
      </c>
      <c r="H2052">
        <v>127.99</v>
      </c>
    </row>
    <row r="2053" spans="1:8" x14ac:dyDescent="0.25">
      <c r="A2053" s="1">
        <v>40438</v>
      </c>
      <c r="B2053">
        <v>121.07</v>
      </c>
      <c r="C2053" s="1">
        <v>40322</v>
      </c>
      <c r="D2053">
        <v>119.36</v>
      </c>
      <c r="E2053" s="1">
        <v>40322</v>
      </c>
      <c r="F2053">
        <v>115.18</v>
      </c>
      <c r="G2053" s="1">
        <v>40322</v>
      </c>
      <c r="H2053">
        <v>128.4</v>
      </c>
    </row>
    <row r="2054" spans="1:8" x14ac:dyDescent="0.25">
      <c r="A2054" s="1">
        <v>40441</v>
      </c>
      <c r="B2054">
        <v>120.86</v>
      </c>
      <c r="C2054" s="1">
        <v>40323</v>
      </c>
      <c r="D2054">
        <v>119.33</v>
      </c>
      <c r="E2054" s="1">
        <v>40323</v>
      </c>
      <c r="F2054">
        <v>115.51</v>
      </c>
      <c r="G2054" s="1">
        <v>40323</v>
      </c>
      <c r="H2054">
        <v>127.84</v>
      </c>
    </row>
    <row r="2055" spans="1:8" x14ac:dyDescent="0.25">
      <c r="A2055" s="1">
        <v>40442</v>
      </c>
      <c r="B2055">
        <v>120.64</v>
      </c>
      <c r="C2055" s="1">
        <v>40324</v>
      </c>
      <c r="D2055">
        <v>118.99</v>
      </c>
      <c r="E2055" s="1">
        <v>40324</v>
      </c>
      <c r="F2055">
        <v>115.92</v>
      </c>
      <c r="G2055" s="1">
        <v>40324</v>
      </c>
      <c r="H2055">
        <v>127.06</v>
      </c>
    </row>
    <row r="2056" spans="1:8" x14ac:dyDescent="0.25">
      <c r="A2056" s="1">
        <v>40443</v>
      </c>
      <c r="B2056">
        <v>120.98</v>
      </c>
      <c r="C2056" s="1">
        <v>40325</v>
      </c>
      <c r="D2056">
        <v>119.03</v>
      </c>
      <c r="E2056" s="1">
        <v>40325</v>
      </c>
      <c r="F2056">
        <v>115.44</v>
      </c>
      <c r="G2056" s="1">
        <v>40325</v>
      </c>
      <c r="H2056">
        <v>127.12</v>
      </c>
    </row>
    <row r="2057" spans="1:8" x14ac:dyDescent="0.25">
      <c r="A2057" s="1">
        <v>40444</v>
      </c>
      <c r="B2057">
        <v>120.73</v>
      </c>
      <c r="C2057" s="1">
        <v>40326</v>
      </c>
      <c r="D2057">
        <v>118.82</v>
      </c>
      <c r="E2057" s="1">
        <v>40326</v>
      </c>
      <c r="F2057">
        <v>115.37</v>
      </c>
      <c r="G2057" s="1">
        <v>40326</v>
      </c>
      <c r="H2057">
        <v>127.59</v>
      </c>
    </row>
    <row r="2058" spans="1:8" x14ac:dyDescent="0.25">
      <c r="A2058" s="1">
        <v>40445</v>
      </c>
      <c r="B2058">
        <v>120.72</v>
      </c>
      <c r="C2058" s="1">
        <v>40330</v>
      </c>
      <c r="D2058">
        <v>118.83</v>
      </c>
      <c r="E2058" s="1">
        <v>40330</v>
      </c>
      <c r="F2058">
        <v>114.82</v>
      </c>
      <c r="G2058" s="1">
        <v>40330</v>
      </c>
      <c r="H2058">
        <v>128.16999999999999</v>
      </c>
    </row>
    <row r="2059" spans="1:8" x14ac:dyDescent="0.25">
      <c r="A2059" s="1">
        <v>40448</v>
      </c>
      <c r="B2059">
        <v>120.71</v>
      </c>
      <c r="C2059" s="1">
        <v>40331</v>
      </c>
      <c r="D2059">
        <v>118.47</v>
      </c>
      <c r="E2059" s="1">
        <v>40331</v>
      </c>
      <c r="F2059">
        <v>114.58</v>
      </c>
      <c r="G2059" s="1">
        <v>40331</v>
      </c>
      <c r="H2059">
        <v>127.87</v>
      </c>
    </row>
    <row r="2060" spans="1:8" x14ac:dyDescent="0.25">
      <c r="A2060" s="1">
        <v>40449</v>
      </c>
      <c r="B2060">
        <v>120.36</v>
      </c>
      <c r="C2060" s="1">
        <v>40332</v>
      </c>
      <c r="D2060">
        <v>118.8</v>
      </c>
      <c r="E2060" s="1">
        <v>40332</v>
      </c>
      <c r="F2060">
        <v>114.86</v>
      </c>
      <c r="G2060" s="1">
        <v>40332</v>
      </c>
      <c r="H2060">
        <v>128.30000000000001</v>
      </c>
    </row>
    <row r="2061" spans="1:8" x14ac:dyDescent="0.25">
      <c r="A2061" s="1">
        <v>40450</v>
      </c>
      <c r="B2061">
        <v>120.32</v>
      </c>
      <c r="C2061" s="1">
        <v>40333</v>
      </c>
      <c r="D2061">
        <v>118.74</v>
      </c>
      <c r="E2061" s="1">
        <v>40333</v>
      </c>
      <c r="F2061">
        <v>114.48</v>
      </c>
      <c r="G2061" s="1">
        <v>40333</v>
      </c>
      <c r="H2061">
        <v>128.4</v>
      </c>
    </row>
    <row r="2062" spans="1:8" x14ac:dyDescent="0.25">
      <c r="A2062" s="1">
        <v>40451</v>
      </c>
      <c r="B2062">
        <v>120.36</v>
      </c>
      <c r="C2062" s="1">
        <v>40336</v>
      </c>
      <c r="D2062">
        <v>118.83</v>
      </c>
      <c r="E2062" s="1">
        <v>40336</v>
      </c>
      <c r="F2062">
        <v>114.71</v>
      </c>
      <c r="G2062" s="1">
        <v>40336</v>
      </c>
      <c r="H2062">
        <v>128.38</v>
      </c>
    </row>
    <row r="2063" spans="1:8" x14ac:dyDescent="0.25">
      <c r="A2063" s="1">
        <v>40452</v>
      </c>
      <c r="B2063">
        <v>120.44</v>
      </c>
      <c r="C2063" s="1">
        <v>40337</v>
      </c>
      <c r="D2063">
        <v>118.75</v>
      </c>
      <c r="E2063" s="1">
        <v>40337</v>
      </c>
      <c r="F2063">
        <v>115.12</v>
      </c>
      <c r="G2063" s="1">
        <v>40337</v>
      </c>
      <c r="H2063">
        <v>128.31</v>
      </c>
    </row>
    <row r="2064" spans="1:8" x14ac:dyDescent="0.25">
      <c r="A2064" s="1">
        <v>40455</v>
      </c>
      <c r="B2064">
        <v>120.62</v>
      </c>
      <c r="C2064" s="1">
        <v>40338</v>
      </c>
      <c r="D2064">
        <v>118.74</v>
      </c>
      <c r="E2064" s="1">
        <v>40338</v>
      </c>
      <c r="F2064">
        <v>115.21</v>
      </c>
      <c r="G2064" s="1">
        <v>40338</v>
      </c>
      <c r="H2064">
        <v>128.68</v>
      </c>
    </row>
    <row r="2065" spans="1:8" x14ac:dyDescent="0.25">
      <c r="A2065" s="1">
        <v>40456</v>
      </c>
      <c r="B2065">
        <v>120.91</v>
      </c>
      <c r="C2065" s="1">
        <v>40339</v>
      </c>
      <c r="D2065">
        <v>118.74</v>
      </c>
      <c r="E2065" s="1">
        <v>40339</v>
      </c>
      <c r="F2065">
        <v>115.11</v>
      </c>
      <c r="G2065" s="1">
        <v>40339</v>
      </c>
      <c r="H2065">
        <v>128.36000000000001</v>
      </c>
    </row>
    <row r="2066" spans="1:8" x14ac:dyDescent="0.25">
      <c r="A2066" s="1">
        <v>40457</v>
      </c>
      <c r="B2066">
        <v>121.05</v>
      </c>
      <c r="C2066" s="1">
        <v>40340</v>
      </c>
      <c r="D2066">
        <v>118.72</v>
      </c>
      <c r="E2066" s="1">
        <v>40340</v>
      </c>
      <c r="F2066">
        <v>114.73</v>
      </c>
      <c r="G2066" s="1">
        <v>40340</v>
      </c>
      <c r="H2066">
        <v>128.66999999999999</v>
      </c>
    </row>
    <row r="2067" spans="1:8" x14ac:dyDescent="0.25">
      <c r="A2067" s="1">
        <v>40458</v>
      </c>
      <c r="B2067">
        <v>121.36</v>
      </c>
      <c r="C2067" s="1">
        <v>40343</v>
      </c>
      <c r="D2067">
        <v>119.06</v>
      </c>
      <c r="E2067" s="1">
        <v>40343</v>
      </c>
      <c r="F2067">
        <v>114.67</v>
      </c>
      <c r="G2067" s="1">
        <v>40343</v>
      </c>
      <c r="H2067">
        <v>129.1</v>
      </c>
    </row>
    <row r="2068" spans="1:8" x14ac:dyDescent="0.25">
      <c r="A2068" s="1">
        <v>40459</v>
      </c>
      <c r="B2068">
        <v>121.84</v>
      </c>
      <c r="C2068" s="1">
        <v>40344</v>
      </c>
      <c r="D2068">
        <v>119.15</v>
      </c>
      <c r="E2068" s="1">
        <v>40344</v>
      </c>
      <c r="F2068">
        <v>115.19</v>
      </c>
      <c r="G2068" s="1">
        <v>40344</v>
      </c>
      <c r="H2068">
        <v>129.16999999999999</v>
      </c>
    </row>
    <row r="2069" spans="1:8" x14ac:dyDescent="0.25">
      <c r="A2069" s="1">
        <v>40463</v>
      </c>
      <c r="B2069">
        <v>121.93</v>
      </c>
      <c r="C2069" s="1">
        <v>40345</v>
      </c>
      <c r="D2069">
        <v>119.23</v>
      </c>
      <c r="E2069" s="1">
        <v>40345</v>
      </c>
      <c r="F2069">
        <v>115.54</v>
      </c>
      <c r="G2069" s="1">
        <v>40345</v>
      </c>
      <c r="H2069">
        <v>129.25</v>
      </c>
    </row>
    <row r="2070" spans="1:8" x14ac:dyDescent="0.25">
      <c r="A2070" s="1">
        <v>40464</v>
      </c>
      <c r="B2070">
        <v>122.65</v>
      </c>
      <c r="C2070" s="1">
        <v>40346</v>
      </c>
      <c r="D2070">
        <v>119.27</v>
      </c>
      <c r="E2070" s="1">
        <v>40346</v>
      </c>
      <c r="F2070">
        <v>115.07</v>
      </c>
      <c r="G2070" s="1">
        <v>40346</v>
      </c>
      <c r="H2070">
        <v>129.25</v>
      </c>
    </row>
    <row r="2071" spans="1:8" x14ac:dyDescent="0.25">
      <c r="A2071" s="1">
        <v>40465</v>
      </c>
      <c r="B2071">
        <v>122.48</v>
      </c>
      <c r="C2071" s="1">
        <v>40347</v>
      </c>
      <c r="D2071">
        <v>119.26</v>
      </c>
      <c r="E2071" s="1">
        <v>40347</v>
      </c>
      <c r="F2071">
        <v>115.1</v>
      </c>
      <c r="G2071" s="1">
        <v>40347</v>
      </c>
      <c r="H2071">
        <v>129.13999999999999</v>
      </c>
    </row>
    <row r="2072" spans="1:8" x14ac:dyDescent="0.25">
      <c r="A2072" s="1">
        <v>40466</v>
      </c>
      <c r="B2072">
        <v>123.23</v>
      </c>
      <c r="C2072" s="1">
        <v>40350</v>
      </c>
      <c r="D2072">
        <v>119.34</v>
      </c>
      <c r="E2072" s="1">
        <v>40350</v>
      </c>
      <c r="F2072">
        <v>115.1</v>
      </c>
      <c r="G2072" s="1">
        <v>40350</v>
      </c>
      <c r="H2072">
        <v>129.77000000000001</v>
      </c>
    </row>
    <row r="2073" spans="1:8" x14ac:dyDescent="0.25">
      <c r="A2073" s="1">
        <v>40469</v>
      </c>
      <c r="B2073">
        <v>123.51</v>
      </c>
      <c r="C2073" s="1">
        <v>40351</v>
      </c>
      <c r="D2073">
        <v>119.62</v>
      </c>
      <c r="E2073" s="1">
        <v>40351</v>
      </c>
      <c r="F2073">
        <v>115.56</v>
      </c>
      <c r="G2073" s="1">
        <v>40351</v>
      </c>
      <c r="H2073">
        <v>129.54</v>
      </c>
    </row>
    <row r="2074" spans="1:8" x14ac:dyDescent="0.25">
      <c r="A2074" s="1">
        <v>40470</v>
      </c>
      <c r="B2074">
        <v>124.33</v>
      </c>
      <c r="C2074" s="1">
        <v>40352</v>
      </c>
      <c r="D2074">
        <v>119.36</v>
      </c>
      <c r="E2074" s="1">
        <v>40352</v>
      </c>
      <c r="F2074">
        <v>115.13</v>
      </c>
      <c r="G2074" s="1">
        <v>40352</v>
      </c>
      <c r="H2074">
        <v>129.58000000000001</v>
      </c>
    </row>
    <row r="2075" spans="1:8" x14ac:dyDescent="0.25">
      <c r="A2075" s="1">
        <v>40471</v>
      </c>
      <c r="B2075">
        <v>124.46</v>
      </c>
      <c r="C2075" s="1">
        <v>40353</v>
      </c>
      <c r="D2075">
        <v>119.61</v>
      </c>
      <c r="E2075" s="1">
        <v>40353</v>
      </c>
      <c r="F2075">
        <v>115.39</v>
      </c>
      <c r="G2075" s="1">
        <v>40353</v>
      </c>
      <c r="H2075">
        <v>129.46</v>
      </c>
    </row>
    <row r="2076" spans="1:8" x14ac:dyDescent="0.25">
      <c r="A2076" s="1">
        <v>40472</v>
      </c>
      <c r="B2076">
        <v>124.28</v>
      </c>
      <c r="C2076" s="1">
        <v>40354</v>
      </c>
      <c r="D2076">
        <v>119.45</v>
      </c>
      <c r="E2076" s="1">
        <v>40354</v>
      </c>
      <c r="F2076">
        <v>115.88</v>
      </c>
      <c r="G2076" s="1">
        <v>40354</v>
      </c>
      <c r="H2076">
        <v>129.99</v>
      </c>
    </row>
    <row r="2077" spans="1:8" x14ac:dyDescent="0.25">
      <c r="A2077" s="1">
        <v>40473</v>
      </c>
      <c r="B2077">
        <v>124.15</v>
      </c>
      <c r="C2077" s="1">
        <v>40357</v>
      </c>
      <c r="D2077">
        <v>119.8</v>
      </c>
      <c r="E2077" s="1">
        <v>40357</v>
      </c>
      <c r="F2077">
        <v>116.07</v>
      </c>
      <c r="G2077" s="1">
        <v>40357</v>
      </c>
      <c r="H2077">
        <v>130.29</v>
      </c>
    </row>
    <row r="2078" spans="1:8" x14ac:dyDescent="0.25">
      <c r="A2078" s="1">
        <v>40476</v>
      </c>
      <c r="B2078">
        <v>123.96</v>
      </c>
      <c r="C2078" s="1">
        <v>40358</v>
      </c>
      <c r="D2078">
        <v>119.81</v>
      </c>
      <c r="E2078" s="1">
        <v>40358</v>
      </c>
      <c r="F2078">
        <v>116.39</v>
      </c>
      <c r="G2078" s="1">
        <v>40358</v>
      </c>
      <c r="H2078">
        <v>130.62</v>
      </c>
    </row>
    <row r="2079" spans="1:8" x14ac:dyDescent="0.25">
      <c r="A2079" s="1">
        <v>40477</v>
      </c>
      <c r="B2079">
        <v>123.36</v>
      </c>
      <c r="C2079" s="1">
        <v>40359</v>
      </c>
      <c r="D2079">
        <v>119.94</v>
      </c>
      <c r="E2079" s="1">
        <v>40359</v>
      </c>
      <c r="F2079">
        <v>116.01</v>
      </c>
      <c r="G2079" s="1">
        <v>40359</v>
      </c>
      <c r="H2079">
        <v>129.56</v>
      </c>
    </row>
    <row r="2080" spans="1:8" x14ac:dyDescent="0.25">
      <c r="A2080" s="1">
        <v>40478</v>
      </c>
      <c r="B2080">
        <v>123.33</v>
      </c>
      <c r="C2080" s="1">
        <v>40360</v>
      </c>
      <c r="D2080">
        <v>120.43</v>
      </c>
      <c r="E2080" s="1">
        <v>40360</v>
      </c>
      <c r="F2080">
        <v>115.32</v>
      </c>
      <c r="G2080" s="1">
        <v>40360</v>
      </c>
      <c r="H2080">
        <v>128.94</v>
      </c>
    </row>
    <row r="2081" spans="1:8" x14ac:dyDescent="0.25">
      <c r="A2081" s="1">
        <v>40479</v>
      </c>
      <c r="B2081">
        <v>123.54</v>
      </c>
      <c r="C2081" s="1">
        <v>40361</v>
      </c>
      <c r="D2081">
        <v>120.35</v>
      </c>
      <c r="E2081" s="1">
        <v>40361</v>
      </c>
      <c r="F2081">
        <v>115.45</v>
      </c>
      <c r="G2081" s="1">
        <v>40361</v>
      </c>
      <c r="H2081">
        <v>129.62</v>
      </c>
    </row>
    <row r="2082" spans="1:8" x14ac:dyDescent="0.25">
      <c r="A2082" s="1">
        <v>40480</v>
      </c>
      <c r="B2082">
        <v>123.84</v>
      </c>
      <c r="C2082" s="1">
        <v>40365</v>
      </c>
      <c r="D2082">
        <v>120.12</v>
      </c>
      <c r="E2082" s="1">
        <v>40365</v>
      </c>
      <c r="F2082">
        <v>115.74</v>
      </c>
      <c r="G2082" s="1">
        <v>40365</v>
      </c>
      <c r="H2082">
        <v>129.57</v>
      </c>
    </row>
    <row r="2083" spans="1:8" x14ac:dyDescent="0.25">
      <c r="A2083" s="1">
        <v>40483</v>
      </c>
      <c r="B2083">
        <v>123.74</v>
      </c>
      <c r="C2083" s="1">
        <v>40366</v>
      </c>
      <c r="D2083">
        <v>120.25</v>
      </c>
      <c r="E2083" s="1">
        <v>40366</v>
      </c>
      <c r="F2083">
        <v>116.02</v>
      </c>
      <c r="G2083" s="1">
        <v>40366</v>
      </c>
      <c r="H2083">
        <v>130.59</v>
      </c>
    </row>
    <row r="2084" spans="1:8" x14ac:dyDescent="0.25">
      <c r="A2084" s="1">
        <v>40484</v>
      </c>
      <c r="B2084">
        <v>123.47</v>
      </c>
      <c r="C2084" s="1">
        <v>40367</v>
      </c>
      <c r="D2084">
        <v>120.48</v>
      </c>
      <c r="E2084" s="1">
        <v>40367</v>
      </c>
      <c r="F2084">
        <v>115.99</v>
      </c>
      <c r="G2084" s="1">
        <v>40367</v>
      </c>
      <c r="H2084">
        <v>130.94</v>
      </c>
    </row>
    <row r="2085" spans="1:8" x14ac:dyDescent="0.25">
      <c r="A2085" s="1">
        <v>40485</v>
      </c>
      <c r="B2085">
        <v>123.33</v>
      </c>
      <c r="C2085" s="1">
        <v>40368</v>
      </c>
      <c r="D2085">
        <v>120.6</v>
      </c>
      <c r="E2085" s="1">
        <v>40368</v>
      </c>
      <c r="F2085">
        <v>116.15</v>
      </c>
      <c r="G2085" s="1">
        <v>40368</v>
      </c>
      <c r="H2085">
        <v>130.25</v>
      </c>
    </row>
    <row r="2086" spans="1:8" x14ac:dyDescent="0.25">
      <c r="A2086" s="1">
        <v>40486</v>
      </c>
      <c r="B2086">
        <v>125.39</v>
      </c>
      <c r="C2086" s="1">
        <v>40371</v>
      </c>
      <c r="D2086">
        <v>120.52</v>
      </c>
      <c r="E2086" s="1">
        <v>40371</v>
      </c>
      <c r="F2086">
        <v>116.32</v>
      </c>
      <c r="G2086" s="1">
        <v>40371</v>
      </c>
      <c r="H2086">
        <v>130.18</v>
      </c>
    </row>
    <row r="2087" spans="1:8" x14ac:dyDescent="0.25">
      <c r="A2087" s="1">
        <v>40487</v>
      </c>
      <c r="B2087">
        <v>125.3</v>
      </c>
      <c r="C2087" s="1">
        <v>40372</v>
      </c>
      <c r="D2087">
        <v>120.54</v>
      </c>
      <c r="E2087" s="1">
        <v>40372</v>
      </c>
      <c r="F2087">
        <v>116.08</v>
      </c>
      <c r="G2087" s="1">
        <v>40372</v>
      </c>
      <c r="H2087">
        <v>130.26</v>
      </c>
    </row>
    <row r="2088" spans="1:8" x14ac:dyDescent="0.25">
      <c r="A2088" s="1">
        <v>40490</v>
      </c>
      <c r="B2088">
        <v>125.29</v>
      </c>
      <c r="C2088" s="1">
        <v>40373</v>
      </c>
      <c r="D2088">
        <v>120.34</v>
      </c>
      <c r="E2088" s="1">
        <v>40373</v>
      </c>
      <c r="F2088">
        <v>116.05</v>
      </c>
      <c r="G2088" s="1">
        <v>40373</v>
      </c>
      <c r="H2088">
        <v>130.53</v>
      </c>
    </row>
    <row r="2089" spans="1:8" x14ac:dyDescent="0.25">
      <c r="A2089" s="1">
        <v>40491</v>
      </c>
      <c r="B2089">
        <v>125.17</v>
      </c>
      <c r="C2089" s="1">
        <v>40374</v>
      </c>
      <c r="D2089">
        <v>120.49</v>
      </c>
      <c r="E2089" s="1">
        <v>40374</v>
      </c>
      <c r="F2089">
        <v>116.1</v>
      </c>
      <c r="G2089" s="1">
        <v>40374</v>
      </c>
      <c r="H2089">
        <v>131.74</v>
      </c>
    </row>
    <row r="2090" spans="1:8" x14ac:dyDescent="0.25">
      <c r="A2090" s="1">
        <v>40492</v>
      </c>
      <c r="B2090">
        <v>124.21</v>
      </c>
      <c r="C2090" s="1">
        <v>40375</v>
      </c>
      <c r="D2090">
        <v>120.28</v>
      </c>
      <c r="E2090" s="1">
        <v>40375</v>
      </c>
      <c r="F2090">
        <v>116.18</v>
      </c>
      <c r="G2090" s="1">
        <v>40375</v>
      </c>
      <c r="H2090">
        <v>132.77000000000001</v>
      </c>
    </row>
    <row r="2091" spans="1:8" x14ac:dyDescent="0.25">
      <c r="A2091" s="1">
        <v>40494</v>
      </c>
      <c r="B2091">
        <v>123.83</v>
      </c>
      <c r="C2091" s="1">
        <v>40378</v>
      </c>
      <c r="D2091">
        <v>120.18</v>
      </c>
      <c r="E2091" s="1">
        <v>40378</v>
      </c>
      <c r="F2091">
        <v>116.42</v>
      </c>
      <c r="G2091" s="1">
        <v>40378</v>
      </c>
      <c r="H2091">
        <v>132.93</v>
      </c>
    </row>
    <row r="2092" spans="1:8" x14ac:dyDescent="0.25">
      <c r="A2092" s="1">
        <v>40497</v>
      </c>
      <c r="B2092">
        <v>123.31</v>
      </c>
      <c r="C2092" s="1">
        <v>40379</v>
      </c>
      <c r="D2092">
        <v>119.99</v>
      </c>
      <c r="E2092" s="1">
        <v>40379</v>
      </c>
      <c r="F2092">
        <v>116.36</v>
      </c>
      <c r="G2092" s="1">
        <v>40379</v>
      </c>
      <c r="H2092">
        <v>133.11000000000001</v>
      </c>
    </row>
    <row r="2093" spans="1:8" x14ac:dyDescent="0.25">
      <c r="A2093" s="1">
        <v>40498</v>
      </c>
      <c r="B2093">
        <v>123.18</v>
      </c>
      <c r="C2093" s="1">
        <v>40380</v>
      </c>
      <c r="D2093">
        <v>120.26</v>
      </c>
      <c r="E2093" s="1">
        <v>40380</v>
      </c>
      <c r="F2093">
        <v>116.47</v>
      </c>
      <c r="G2093" s="1">
        <v>40380</v>
      </c>
      <c r="H2093">
        <v>133.08000000000001</v>
      </c>
    </row>
    <row r="2094" spans="1:8" x14ac:dyDescent="0.25">
      <c r="A2094" s="1">
        <v>40499</v>
      </c>
      <c r="B2094">
        <v>122.68</v>
      </c>
      <c r="C2094" s="1">
        <v>40381</v>
      </c>
      <c r="D2094">
        <v>120.42</v>
      </c>
      <c r="E2094" s="1">
        <v>40381</v>
      </c>
      <c r="F2094">
        <v>116.87</v>
      </c>
      <c r="G2094" s="1">
        <v>40381</v>
      </c>
      <c r="H2094">
        <v>133.02000000000001</v>
      </c>
    </row>
    <row r="2095" spans="1:8" x14ac:dyDescent="0.25">
      <c r="A2095" s="1">
        <v>40500</v>
      </c>
      <c r="B2095">
        <v>122.36</v>
      </c>
      <c r="C2095" s="1">
        <v>40382</v>
      </c>
      <c r="D2095">
        <v>119.56</v>
      </c>
      <c r="E2095" s="1">
        <v>40382</v>
      </c>
      <c r="F2095">
        <v>116.45</v>
      </c>
      <c r="G2095" s="1">
        <v>40382</v>
      </c>
      <c r="H2095">
        <v>133.54</v>
      </c>
    </row>
    <row r="2096" spans="1:8" x14ac:dyDescent="0.25">
      <c r="A2096" s="1">
        <v>40501</v>
      </c>
      <c r="B2096">
        <v>122.42</v>
      </c>
      <c r="C2096" s="1">
        <v>40385</v>
      </c>
      <c r="D2096">
        <v>119.45</v>
      </c>
      <c r="E2096" s="1">
        <v>40385</v>
      </c>
      <c r="F2096">
        <v>116.34</v>
      </c>
      <c r="G2096" s="1">
        <v>40385</v>
      </c>
      <c r="H2096">
        <v>133.22</v>
      </c>
    </row>
    <row r="2097" spans="1:8" x14ac:dyDescent="0.25">
      <c r="A2097" s="1">
        <v>40504</v>
      </c>
      <c r="B2097">
        <v>122.8</v>
      </c>
      <c r="C2097" s="1">
        <v>40386</v>
      </c>
      <c r="D2097">
        <v>119.75</v>
      </c>
      <c r="E2097" s="1">
        <v>40386</v>
      </c>
      <c r="F2097">
        <v>116.44</v>
      </c>
      <c r="G2097" s="1">
        <v>40386</v>
      </c>
      <c r="H2097">
        <v>133.21</v>
      </c>
    </row>
    <row r="2098" spans="1:8" x14ac:dyDescent="0.25">
      <c r="A2098" s="1">
        <v>40505</v>
      </c>
      <c r="B2098">
        <v>123.09</v>
      </c>
      <c r="C2098" s="1">
        <v>40387</v>
      </c>
      <c r="D2098">
        <v>120.1</v>
      </c>
      <c r="E2098" s="1">
        <v>40387</v>
      </c>
      <c r="F2098">
        <v>116.94</v>
      </c>
      <c r="G2098" s="1">
        <v>40387</v>
      </c>
      <c r="H2098">
        <v>133.44999999999999</v>
      </c>
    </row>
    <row r="2099" spans="1:8" x14ac:dyDescent="0.25">
      <c r="A2099" s="1">
        <v>40506</v>
      </c>
      <c r="B2099">
        <v>122.61</v>
      </c>
      <c r="C2099" s="1">
        <v>40388</v>
      </c>
      <c r="D2099">
        <v>120.34</v>
      </c>
      <c r="E2099" s="1">
        <v>40388</v>
      </c>
      <c r="F2099">
        <v>117.25</v>
      </c>
      <c r="G2099" s="1">
        <v>40388</v>
      </c>
      <c r="H2099">
        <v>136.31</v>
      </c>
    </row>
    <row r="2100" spans="1:8" x14ac:dyDescent="0.25">
      <c r="A2100" s="1">
        <v>40508</v>
      </c>
      <c r="B2100">
        <v>122.54</v>
      </c>
      <c r="C2100" s="1">
        <v>40389</v>
      </c>
      <c r="D2100">
        <v>120.52</v>
      </c>
      <c r="E2100" s="1">
        <v>40389</v>
      </c>
      <c r="F2100">
        <v>117.35</v>
      </c>
      <c r="G2100" s="1">
        <v>40389</v>
      </c>
      <c r="H2100">
        <v>136.05000000000001</v>
      </c>
    </row>
    <row r="2101" spans="1:8" x14ac:dyDescent="0.25">
      <c r="A2101" s="1">
        <v>40511</v>
      </c>
      <c r="B2101">
        <v>122.45</v>
      </c>
      <c r="C2101" s="1">
        <v>40392</v>
      </c>
      <c r="D2101">
        <v>120.4</v>
      </c>
      <c r="E2101" s="1">
        <v>40392</v>
      </c>
      <c r="F2101">
        <v>117.3</v>
      </c>
      <c r="G2101" s="1">
        <v>40392</v>
      </c>
      <c r="H2101">
        <v>136.81</v>
      </c>
    </row>
    <row r="2102" spans="1:8" x14ac:dyDescent="0.25">
      <c r="A2102" s="1">
        <v>40512</v>
      </c>
      <c r="B2102">
        <v>122.91</v>
      </c>
      <c r="C2102" s="1">
        <v>40393</v>
      </c>
      <c r="D2102">
        <v>120.32</v>
      </c>
      <c r="E2102" s="1">
        <v>40393</v>
      </c>
      <c r="F2102">
        <v>117.05</v>
      </c>
      <c r="G2102" s="1">
        <v>40393</v>
      </c>
      <c r="H2102">
        <v>138.25</v>
      </c>
    </row>
    <row r="2103" spans="1:8" x14ac:dyDescent="0.25">
      <c r="A2103" s="1">
        <v>40513</v>
      </c>
      <c r="B2103">
        <v>122.37</v>
      </c>
      <c r="C2103" s="1">
        <v>40394</v>
      </c>
      <c r="D2103">
        <v>120.48</v>
      </c>
      <c r="E2103" s="1">
        <v>40394</v>
      </c>
      <c r="F2103">
        <v>116.84</v>
      </c>
      <c r="G2103" s="1">
        <v>40394</v>
      </c>
      <c r="H2103">
        <v>137.27000000000001</v>
      </c>
    </row>
    <row r="2104" spans="1:8" x14ac:dyDescent="0.25">
      <c r="A2104" s="1">
        <v>40514</v>
      </c>
      <c r="B2104">
        <v>122.01</v>
      </c>
      <c r="C2104" s="1">
        <v>40395</v>
      </c>
      <c r="D2104">
        <v>120.05</v>
      </c>
      <c r="E2104" s="1">
        <v>40395</v>
      </c>
      <c r="F2104">
        <v>116.71</v>
      </c>
      <c r="G2104" s="1">
        <v>40395</v>
      </c>
      <c r="H2104">
        <v>137.16999999999999</v>
      </c>
    </row>
    <row r="2105" spans="1:8" x14ac:dyDescent="0.25">
      <c r="A2105" s="1">
        <v>40515</v>
      </c>
      <c r="B2105">
        <v>122.54</v>
      </c>
      <c r="C2105" s="1">
        <v>40396</v>
      </c>
      <c r="D2105">
        <v>120.04</v>
      </c>
      <c r="E2105" s="1">
        <v>40396</v>
      </c>
      <c r="F2105">
        <v>117.25</v>
      </c>
      <c r="G2105" s="1">
        <v>40396</v>
      </c>
      <c r="H2105">
        <v>137.97999999999999</v>
      </c>
    </row>
    <row r="2106" spans="1:8" x14ac:dyDescent="0.25">
      <c r="A2106" s="1">
        <v>40518</v>
      </c>
      <c r="B2106">
        <v>123.01</v>
      </c>
      <c r="C2106" s="1">
        <v>40399</v>
      </c>
      <c r="D2106">
        <v>120.09</v>
      </c>
      <c r="E2106" s="1">
        <v>40399</v>
      </c>
      <c r="F2106">
        <v>117.48</v>
      </c>
      <c r="G2106" s="1">
        <v>40399</v>
      </c>
      <c r="H2106">
        <v>137.33000000000001</v>
      </c>
    </row>
    <row r="2107" spans="1:8" x14ac:dyDescent="0.25">
      <c r="A2107" s="1">
        <v>40519</v>
      </c>
      <c r="B2107">
        <v>122.76</v>
      </c>
      <c r="C2107" s="1">
        <v>40400</v>
      </c>
      <c r="D2107">
        <v>120.05</v>
      </c>
      <c r="E2107" s="1">
        <v>40400</v>
      </c>
      <c r="F2107">
        <v>118.3</v>
      </c>
      <c r="G2107" s="1">
        <v>40400</v>
      </c>
      <c r="H2107">
        <v>136.06</v>
      </c>
    </row>
    <row r="2108" spans="1:8" x14ac:dyDescent="0.25">
      <c r="A2108" s="1">
        <v>40520</v>
      </c>
      <c r="B2108">
        <v>120.83</v>
      </c>
      <c r="C2108" s="1">
        <v>40401</v>
      </c>
      <c r="D2108">
        <v>120.32</v>
      </c>
      <c r="E2108" s="1">
        <v>40401</v>
      </c>
      <c r="F2108">
        <v>120.41</v>
      </c>
      <c r="G2108" s="1">
        <v>40401</v>
      </c>
      <c r="H2108">
        <v>137.51</v>
      </c>
    </row>
    <row r="2109" spans="1:8" x14ac:dyDescent="0.25">
      <c r="A2109" s="1">
        <v>40521</v>
      </c>
      <c r="B2109">
        <v>120.68</v>
      </c>
      <c r="C2109" s="1">
        <v>40402</v>
      </c>
      <c r="D2109">
        <v>120.21</v>
      </c>
      <c r="E2109" s="1">
        <v>40402</v>
      </c>
      <c r="F2109">
        <v>120.58</v>
      </c>
      <c r="G2109" s="1">
        <v>40402</v>
      </c>
      <c r="H2109">
        <v>136.55000000000001</v>
      </c>
    </row>
    <row r="2110" spans="1:8" x14ac:dyDescent="0.25">
      <c r="A2110" s="1">
        <v>40522</v>
      </c>
      <c r="B2110">
        <v>120.39</v>
      </c>
      <c r="C2110" s="1">
        <v>40403</v>
      </c>
      <c r="D2110">
        <v>119.59</v>
      </c>
      <c r="E2110" s="1">
        <v>40403</v>
      </c>
      <c r="F2110">
        <v>119.91</v>
      </c>
      <c r="G2110" s="1">
        <v>40403</v>
      </c>
      <c r="H2110">
        <v>134.76</v>
      </c>
    </row>
    <row r="2111" spans="1:8" x14ac:dyDescent="0.25">
      <c r="A2111" s="1">
        <v>40525</v>
      </c>
      <c r="B2111">
        <v>120.16</v>
      </c>
      <c r="C2111" s="1">
        <v>40406</v>
      </c>
      <c r="D2111">
        <v>118.77</v>
      </c>
      <c r="E2111" s="1">
        <v>40406</v>
      </c>
      <c r="F2111">
        <v>119.95</v>
      </c>
      <c r="G2111" s="1">
        <v>40406</v>
      </c>
      <c r="H2111">
        <v>132.58000000000001</v>
      </c>
    </row>
    <row r="2112" spans="1:8" x14ac:dyDescent="0.25">
      <c r="A2112" s="1">
        <v>40526</v>
      </c>
      <c r="B2112">
        <v>119.99</v>
      </c>
      <c r="C2112" s="1">
        <v>40407</v>
      </c>
      <c r="D2112">
        <v>118.78</v>
      </c>
      <c r="E2112" s="1">
        <v>40407</v>
      </c>
      <c r="F2112">
        <v>119.75</v>
      </c>
      <c r="G2112" s="1">
        <v>40407</v>
      </c>
      <c r="H2112">
        <v>132.94</v>
      </c>
    </row>
    <row r="2113" spans="1:8" x14ac:dyDescent="0.25">
      <c r="A2113" s="1">
        <v>40527</v>
      </c>
      <c r="B2113">
        <v>120.19</v>
      </c>
      <c r="C2113" s="1">
        <v>40408</v>
      </c>
      <c r="D2113">
        <v>118.68</v>
      </c>
      <c r="E2113" s="1">
        <v>40408</v>
      </c>
      <c r="F2113">
        <v>119.94</v>
      </c>
      <c r="G2113" s="1">
        <v>40408</v>
      </c>
      <c r="H2113">
        <v>132.97</v>
      </c>
    </row>
    <row r="2114" spans="1:8" x14ac:dyDescent="0.25">
      <c r="A2114" s="1">
        <v>40528</v>
      </c>
      <c r="B2114">
        <v>119.51</v>
      </c>
      <c r="C2114" s="1">
        <v>40409</v>
      </c>
      <c r="D2114">
        <v>118.11</v>
      </c>
      <c r="E2114" s="1">
        <v>40409</v>
      </c>
      <c r="F2114">
        <v>119.91</v>
      </c>
      <c r="G2114" s="1">
        <v>40409</v>
      </c>
      <c r="H2114">
        <v>132.82</v>
      </c>
    </row>
    <row r="2115" spans="1:8" x14ac:dyDescent="0.25">
      <c r="A2115" s="1">
        <v>40529</v>
      </c>
      <c r="B2115">
        <v>119.84</v>
      </c>
      <c r="C2115" s="1">
        <v>40410</v>
      </c>
      <c r="D2115">
        <v>117.87</v>
      </c>
      <c r="E2115" s="1">
        <v>40410</v>
      </c>
      <c r="F2115">
        <v>119.71</v>
      </c>
      <c r="G2115" s="1">
        <v>40410</v>
      </c>
      <c r="H2115">
        <v>131.91999999999999</v>
      </c>
    </row>
    <row r="2116" spans="1:8" x14ac:dyDescent="0.25">
      <c r="A2116" s="1">
        <v>40532</v>
      </c>
      <c r="B2116">
        <v>120.09</v>
      </c>
      <c r="C2116" s="1">
        <v>40413</v>
      </c>
      <c r="D2116">
        <v>118.35</v>
      </c>
      <c r="E2116" s="1">
        <v>40413</v>
      </c>
      <c r="F2116">
        <v>119.49</v>
      </c>
      <c r="G2116" s="1">
        <v>40413</v>
      </c>
      <c r="H2116">
        <v>132.41</v>
      </c>
    </row>
    <row r="2117" spans="1:8" x14ac:dyDescent="0.25">
      <c r="A2117" s="1">
        <v>40533</v>
      </c>
      <c r="B2117">
        <v>119.97</v>
      </c>
      <c r="C2117" s="1">
        <v>40414</v>
      </c>
      <c r="D2117">
        <v>117.19</v>
      </c>
      <c r="E2117" s="1">
        <v>40414</v>
      </c>
      <c r="F2117">
        <v>119.33</v>
      </c>
      <c r="G2117" s="1">
        <v>40414</v>
      </c>
      <c r="H2117">
        <v>132.97</v>
      </c>
    </row>
    <row r="2118" spans="1:8" x14ac:dyDescent="0.25">
      <c r="A2118" s="1">
        <v>40534</v>
      </c>
      <c r="B2118">
        <v>119.96</v>
      </c>
      <c r="C2118" s="1">
        <v>40415</v>
      </c>
      <c r="D2118">
        <v>116.61</v>
      </c>
      <c r="E2118" s="1">
        <v>40415</v>
      </c>
      <c r="F2118">
        <v>119.25</v>
      </c>
      <c r="G2118" s="1">
        <v>40415</v>
      </c>
      <c r="H2118">
        <v>132.27000000000001</v>
      </c>
    </row>
    <row r="2119" spans="1:8" x14ac:dyDescent="0.25">
      <c r="A2119" s="1">
        <v>40535</v>
      </c>
      <c r="B2119">
        <v>119.36</v>
      </c>
      <c r="C2119" s="1">
        <v>40416</v>
      </c>
      <c r="D2119">
        <v>116.44</v>
      </c>
      <c r="E2119" s="1">
        <v>40416</v>
      </c>
      <c r="F2119">
        <v>119.07</v>
      </c>
      <c r="G2119" s="1">
        <v>40416</v>
      </c>
      <c r="H2119">
        <v>131.72</v>
      </c>
    </row>
    <row r="2120" spans="1:8" x14ac:dyDescent="0.25">
      <c r="A2120" s="1">
        <v>40541</v>
      </c>
      <c r="B2120">
        <v>119.41</v>
      </c>
      <c r="C2120" s="1">
        <v>40417</v>
      </c>
      <c r="D2120">
        <v>116.04</v>
      </c>
      <c r="E2120" s="1">
        <v>40417</v>
      </c>
      <c r="F2120">
        <v>118.66</v>
      </c>
      <c r="G2120" s="1">
        <v>40417</v>
      </c>
      <c r="H2120">
        <v>131.36000000000001</v>
      </c>
    </row>
    <row r="2121" spans="1:8" x14ac:dyDescent="0.25">
      <c r="A2121" s="1">
        <v>40542</v>
      </c>
      <c r="B2121">
        <v>119.43</v>
      </c>
      <c r="C2121" s="1">
        <v>40421</v>
      </c>
      <c r="D2121">
        <v>116.12</v>
      </c>
      <c r="E2121" s="1">
        <v>40421</v>
      </c>
      <c r="F2121">
        <v>118.68</v>
      </c>
      <c r="G2121" s="1">
        <v>40421</v>
      </c>
      <c r="H2121">
        <v>131.57</v>
      </c>
    </row>
    <row r="2122" spans="1:8" x14ac:dyDescent="0.25">
      <c r="A2122" s="1">
        <v>40547</v>
      </c>
      <c r="B2122">
        <v>120.25</v>
      </c>
      <c r="C2122" s="1">
        <v>40422</v>
      </c>
      <c r="D2122">
        <v>117.35</v>
      </c>
      <c r="E2122" s="1">
        <v>40422</v>
      </c>
      <c r="F2122">
        <v>118.88</v>
      </c>
      <c r="G2122" s="1">
        <v>40422</v>
      </c>
      <c r="H2122">
        <v>132.22</v>
      </c>
    </row>
    <row r="2123" spans="1:8" x14ac:dyDescent="0.25">
      <c r="A2123" s="1">
        <v>40548</v>
      </c>
      <c r="B2123">
        <v>119.86</v>
      </c>
      <c r="C2123" s="1">
        <v>40423</v>
      </c>
      <c r="D2123">
        <v>117.96</v>
      </c>
      <c r="E2123" s="1">
        <v>40423</v>
      </c>
      <c r="F2123">
        <v>119.03</v>
      </c>
      <c r="G2123" s="1">
        <v>40423</v>
      </c>
      <c r="H2123">
        <v>133.19</v>
      </c>
    </row>
    <row r="2124" spans="1:8" x14ac:dyDescent="0.25">
      <c r="A2124" s="1">
        <v>40549</v>
      </c>
      <c r="B2124">
        <v>119.89</v>
      </c>
      <c r="C2124" s="1">
        <v>40424</v>
      </c>
      <c r="D2124">
        <v>118.41</v>
      </c>
      <c r="E2124" s="1">
        <v>40424</v>
      </c>
      <c r="F2124">
        <v>119.64</v>
      </c>
      <c r="G2124" s="1">
        <v>40424</v>
      </c>
      <c r="H2124">
        <v>133.68</v>
      </c>
    </row>
    <row r="2125" spans="1:8" x14ac:dyDescent="0.25">
      <c r="A2125" s="1">
        <v>40550</v>
      </c>
      <c r="B2125">
        <v>120.13</v>
      </c>
      <c r="C2125" s="1">
        <v>40428</v>
      </c>
      <c r="D2125">
        <v>118.45</v>
      </c>
      <c r="E2125" s="1">
        <v>40428</v>
      </c>
      <c r="F2125">
        <v>119.45</v>
      </c>
      <c r="G2125" s="1">
        <v>40428</v>
      </c>
      <c r="H2125">
        <v>133.72999999999999</v>
      </c>
    </row>
    <row r="2126" spans="1:8" x14ac:dyDescent="0.25">
      <c r="A2126" s="1">
        <v>40553</v>
      </c>
      <c r="B2126">
        <v>119.8</v>
      </c>
      <c r="C2126" s="1">
        <v>40429</v>
      </c>
      <c r="D2126">
        <v>118.01</v>
      </c>
      <c r="E2126" s="1">
        <v>40429</v>
      </c>
      <c r="F2126">
        <v>119.7</v>
      </c>
      <c r="G2126" s="1">
        <v>40429</v>
      </c>
      <c r="H2126">
        <v>134.37</v>
      </c>
    </row>
    <row r="2127" spans="1:8" x14ac:dyDescent="0.25">
      <c r="A2127" s="1">
        <v>40554</v>
      </c>
      <c r="B2127">
        <v>120.16</v>
      </c>
      <c r="C2127" s="1">
        <v>40430</v>
      </c>
      <c r="D2127">
        <v>117.95</v>
      </c>
      <c r="E2127" s="1">
        <v>40430</v>
      </c>
      <c r="F2127">
        <v>119.95</v>
      </c>
      <c r="G2127" s="1">
        <v>40430</v>
      </c>
      <c r="H2127">
        <v>133</v>
      </c>
    </row>
    <row r="2128" spans="1:8" x14ac:dyDescent="0.25">
      <c r="A2128" s="1">
        <v>40555</v>
      </c>
      <c r="B2128">
        <v>119.61</v>
      </c>
      <c r="C2128" s="1">
        <v>40431</v>
      </c>
      <c r="D2128">
        <v>118.62</v>
      </c>
      <c r="E2128" s="1">
        <v>40431</v>
      </c>
      <c r="F2128">
        <v>119.81</v>
      </c>
      <c r="G2128" s="1">
        <v>40431</v>
      </c>
      <c r="H2128">
        <v>133.83000000000001</v>
      </c>
    </row>
    <row r="2129" spans="1:8" x14ac:dyDescent="0.25">
      <c r="A2129" s="1">
        <v>40556</v>
      </c>
      <c r="B2129">
        <v>119.51</v>
      </c>
      <c r="C2129" s="1">
        <v>40434</v>
      </c>
      <c r="D2129">
        <v>119.36</v>
      </c>
      <c r="E2129" s="1">
        <v>40434</v>
      </c>
      <c r="F2129">
        <v>119.19</v>
      </c>
      <c r="G2129" s="1">
        <v>40434</v>
      </c>
      <c r="H2129">
        <v>134.75</v>
      </c>
    </row>
    <row r="2130" spans="1:8" x14ac:dyDescent="0.25">
      <c r="A2130" s="1">
        <v>40557</v>
      </c>
      <c r="B2130">
        <v>119.21</v>
      </c>
      <c r="C2130" s="1">
        <v>40435</v>
      </c>
      <c r="D2130">
        <v>119.17</v>
      </c>
      <c r="E2130" s="1">
        <v>40435</v>
      </c>
      <c r="F2130">
        <v>119.78</v>
      </c>
      <c r="G2130" s="1">
        <v>40435</v>
      </c>
      <c r="H2130">
        <v>135.54</v>
      </c>
    </row>
    <row r="2131" spans="1:8" x14ac:dyDescent="0.25">
      <c r="A2131" s="1">
        <v>40561</v>
      </c>
      <c r="B2131">
        <v>119.25</v>
      </c>
      <c r="C2131" s="1">
        <v>40436</v>
      </c>
      <c r="D2131">
        <v>119.05</v>
      </c>
      <c r="E2131" s="1">
        <v>40436</v>
      </c>
      <c r="F2131">
        <v>119.73</v>
      </c>
      <c r="G2131" s="1">
        <v>40436</v>
      </c>
      <c r="H2131">
        <v>136.26</v>
      </c>
    </row>
    <row r="2132" spans="1:8" x14ac:dyDescent="0.25">
      <c r="A2132" s="1">
        <v>40562</v>
      </c>
      <c r="B2132">
        <v>119.51</v>
      </c>
      <c r="C2132" s="1">
        <v>40437</v>
      </c>
      <c r="D2132">
        <v>119.58</v>
      </c>
      <c r="E2132" s="1">
        <v>40437</v>
      </c>
      <c r="F2132">
        <v>119.88</v>
      </c>
      <c r="G2132" s="1">
        <v>40437</v>
      </c>
      <c r="H2132">
        <v>136.44</v>
      </c>
    </row>
    <row r="2133" spans="1:8" x14ac:dyDescent="0.25">
      <c r="A2133" s="1">
        <v>40563</v>
      </c>
      <c r="B2133">
        <v>119.33</v>
      </c>
      <c r="C2133" s="1">
        <v>40438</v>
      </c>
      <c r="D2133">
        <v>119.35</v>
      </c>
      <c r="E2133" s="1">
        <v>40438</v>
      </c>
      <c r="F2133">
        <v>120.14</v>
      </c>
      <c r="G2133" s="1">
        <v>40438</v>
      </c>
      <c r="H2133">
        <v>136.94</v>
      </c>
    </row>
    <row r="2134" spans="1:8" x14ac:dyDescent="0.25">
      <c r="A2134" s="1">
        <v>40564</v>
      </c>
      <c r="B2134">
        <v>119.15</v>
      </c>
      <c r="C2134" s="1">
        <v>40441</v>
      </c>
      <c r="D2134">
        <v>119.4</v>
      </c>
      <c r="E2134" s="1">
        <v>40441</v>
      </c>
      <c r="F2134">
        <v>120.09</v>
      </c>
      <c r="G2134" s="1">
        <v>40441</v>
      </c>
      <c r="H2134">
        <v>136.04</v>
      </c>
    </row>
    <row r="2135" spans="1:8" x14ac:dyDescent="0.25">
      <c r="A2135" s="1">
        <v>40567</v>
      </c>
      <c r="B2135">
        <v>119.57</v>
      </c>
      <c r="C2135" s="1">
        <v>40442</v>
      </c>
      <c r="D2135">
        <v>118.92</v>
      </c>
      <c r="E2135" s="1">
        <v>40442</v>
      </c>
      <c r="F2135">
        <v>119.93</v>
      </c>
      <c r="G2135" s="1">
        <v>40442</v>
      </c>
      <c r="H2135">
        <v>136.1</v>
      </c>
    </row>
    <row r="2136" spans="1:8" x14ac:dyDescent="0.25">
      <c r="A2136" s="1">
        <v>40568</v>
      </c>
      <c r="B2136">
        <v>119.58</v>
      </c>
      <c r="C2136" s="1">
        <v>40443</v>
      </c>
      <c r="D2136">
        <v>119.23</v>
      </c>
      <c r="E2136" s="1">
        <v>40443</v>
      </c>
      <c r="F2136">
        <v>119.99</v>
      </c>
      <c r="G2136" s="1">
        <v>40443</v>
      </c>
      <c r="H2136">
        <v>136.97999999999999</v>
      </c>
    </row>
    <row r="2137" spans="1:8" x14ac:dyDescent="0.25">
      <c r="A2137" s="1">
        <v>40569</v>
      </c>
      <c r="B2137">
        <v>119.43</v>
      </c>
      <c r="C2137" s="1">
        <v>40444</v>
      </c>
      <c r="D2137">
        <v>118.72</v>
      </c>
      <c r="E2137" s="1">
        <v>40444</v>
      </c>
      <c r="F2137">
        <v>120.43</v>
      </c>
      <c r="G2137" s="1">
        <v>40444</v>
      </c>
      <c r="H2137">
        <v>136.03</v>
      </c>
    </row>
    <row r="2138" spans="1:8" x14ac:dyDescent="0.25">
      <c r="A2138" s="1">
        <v>40570</v>
      </c>
      <c r="B2138">
        <v>119.18</v>
      </c>
      <c r="C2138" s="1">
        <v>40445</v>
      </c>
      <c r="D2138">
        <v>118.29</v>
      </c>
      <c r="E2138" s="1">
        <v>40445</v>
      </c>
      <c r="F2138">
        <v>120.72</v>
      </c>
      <c r="G2138" s="1">
        <v>40445</v>
      </c>
      <c r="H2138">
        <v>136.24</v>
      </c>
    </row>
    <row r="2139" spans="1:8" x14ac:dyDescent="0.25">
      <c r="A2139" s="1">
        <v>40571</v>
      </c>
      <c r="B2139">
        <v>119.31</v>
      </c>
      <c r="C2139" s="1">
        <v>40448</v>
      </c>
      <c r="D2139">
        <v>118.17</v>
      </c>
      <c r="E2139" s="1">
        <v>40448</v>
      </c>
      <c r="F2139">
        <v>120.58</v>
      </c>
      <c r="G2139" s="1">
        <v>40448</v>
      </c>
      <c r="H2139">
        <v>136.61000000000001</v>
      </c>
    </row>
    <row r="2140" spans="1:8" x14ac:dyDescent="0.25">
      <c r="A2140" s="1">
        <v>40574</v>
      </c>
      <c r="B2140">
        <v>119.15</v>
      </c>
      <c r="C2140" s="1">
        <v>40449</v>
      </c>
      <c r="D2140">
        <v>117.56</v>
      </c>
      <c r="E2140" s="1">
        <v>40449</v>
      </c>
      <c r="F2140">
        <v>120.48</v>
      </c>
      <c r="G2140" s="1">
        <v>40449</v>
      </c>
      <c r="H2140">
        <v>136.29</v>
      </c>
    </row>
    <row r="2141" spans="1:8" x14ac:dyDescent="0.25">
      <c r="A2141" s="1">
        <v>40575</v>
      </c>
      <c r="B2141">
        <v>118.8</v>
      </c>
      <c r="C2141" s="1">
        <v>40450</v>
      </c>
      <c r="D2141">
        <v>117.39</v>
      </c>
      <c r="E2141" s="1">
        <v>40450</v>
      </c>
      <c r="F2141">
        <v>120.4</v>
      </c>
      <c r="G2141" s="1">
        <v>40450</v>
      </c>
      <c r="H2141">
        <v>136.51</v>
      </c>
    </row>
    <row r="2142" spans="1:8" x14ac:dyDescent="0.25">
      <c r="A2142" s="1">
        <v>40576</v>
      </c>
      <c r="B2142">
        <v>118.49</v>
      </c>
      <c r="C2142" s="1">
        <v>40451</v>
      </c>
      <c r="D2142">
        <v>117.57</v>
      </c>
      <c r="E2142" s="1">
        <v>40451</v>
      </c>
      <c r="F2142">
        <v>120.25</v>
      </c>
      <c r="G2142" s="1">
        <v>40451</v>
      </c>
      <c r="H2142">
        <v>136.63999999999999</v>
      </c>
    </row>
    <row r="2143" spans="1:8" x14ac:dyDescent="0.25">
      <c r="A2143" s="1">
        <v>40577</v>
      </c>
      <c r="B2143">
        <v>118.74</v>
      </c>
      <c r="C2143" s="1">
        <v>40452</v>
      </c>
      <c r="D2143">
        <v>117.32</v>
      </c>
      <c r="E2143" s="1">
        <v>40452</v>
      </c>
      <c r="F2143">
        <v>120.26</v>
      </c>
      <c r="G2143" s="1">
        <v>40452</v>
      </c>
      <c r="H2143">
        <v>137.34</v>
      </c>
    </row>
    <row r="2144" spans="1:8" x14ac:dyDescent="0.25">
      <c r="A2144" s="1">
        <v>40578</v>
      </c>
      <c r="B2144">
        <v>117.95</v>
      </c>
      <c r="C2144" s="1">
        <v>40455</v>
      </c>
      <c r="D2144">
        <v>117.46</v>
      </c>
      <c r="E2144" s="1">
        <v>40455</v>
      </c>
      <c r="F2144">
        <v>120.33</v>
      </c>
      <c r="G2144" s="1">
        <v>40455</v>
      </c>
      <c r="H2144">
        <v>137.75</v>
      </c>
    </row>
    <row r="2145" spans="1:8" x14ac:dyDescent="0.25">
      <c r="A2145" s="1">
        <v>40581</v>
      </c>
      <c r="B2145">
        <v>117.9</v>
      </c>
      <c r="C2145" s="1">
        <v>40456</v>
      </c>
      <c r="D2145">
        <v>117.73</v>
      </c>
      <c r="E2145" s="1">
        <v>40456</v>
      </c>
      <c r="F2145">
        <v>120.49</v>
      </c>
      <c r="G2145" s="1">
        <v>40456</v>
      </c>
      <c r="H2145">
        <v>138.30000000000001</v>
      </c>
    </row>
    <row r="2146" spans="1:8" x14ac:dyDescent="0.25">
      <c r="A2146" s="1">
        <v>40582</v>
      </c>
      <c r="B2146">
        <v>117.84</v>
      </c>
      <c r="C2146" s="1">
        <v>40457</v>
      </c>
      <c r="D2146">
        <v>117.88</v>
      </c>
      <c r="E2146" s="1">
        <v>40457</v>
      </c>
      <c r="F2146">
        <v>120.75</v>
      </c>
      <c r="G2146" s="1">
        <v>40457</v>
      </c>
      <c r="H2146">
        <v>138.27000000000001</v>
      </c>
    </row>
    <row r="2147" spans="1:8" x14ac:dyDescent="0.25">
      <c r="A2147" s="1">
        <v>40583</v>
      </c>
      <c r="B2147">
        <v>117.8</v>
      </c>
      <c r="C2147" s="1">
        <v>40458</v>
      </c>
      <c r="D2147">
        <v>118.21</v>
      </c>
      <c r="E2147" s="1">
        <v>40458</v>
      </c>
      <c r="F2147">
        <v>120.76</v>
      </c>
      <c r="G2147" s="1">
        <v>40458</v>
      </c>
      <c r="H2147">
        <v>139.01</v>
      </c>
    </row>
    <row r="2148" spans="1:8" x14ac:dyDescent="0.25">
      <c r="A2148" s="1">
        <v>40584</v>
      </c>
      <c r="B2148">
        <v>117.78</v>
      </c>
      <c r="C2148" s="1">
        <v>40459</v>
      </c>
      <c r="D2148">
        <v>118.67</v>
      </c>
      <c r="E2148" s="1">
        <v>40459</v>
      </c>
      <c r="F2148">
        <v>121.03</v>
      </c>
      <c r="G2148" s="1">
        <v>40459</v>
      </c>
      <c r="H2148">
        <v>139.91999999999999</v>
      </c>
    </row>
    <row r="2149" spans="1:8" x14ac:dyDescent="0.25">
      <c r="A2149" s="1">
        <v>40585</v>
      </c>
      <c r="B2149">
        <v>117.84</v>
      </c>
      <c r="C2149" s="1">
        <v>40463</v>
      </c>
      <c r="D2149">
        <v>118.21</v>
      </c>
      <c r="E2149" s="1">
        <v>40463</v>
      </c>
      <c r="F2149">
        <v>121.36</v>
      </c>
      <c r="G2149" s="1">
        <v>40463</v>
      </c>
      <c r="H2149">
        <v>140.51</v>
      </c>
    </row>
    <row r="2150" spans="1:8" x14ac:dyDescent="0.25">
      <c r="A2150" s="1">
        <v>40588</v>
      </c>
      <c r="B2150">
        <v>117.68</v>
      </c>
      <c r="C2150" s="1">
        <v>40464</v>
      </c>
      <c r="D2150">
        <v>118.71</v>
      </c>
      <c r="E2150" s="1">
        <v>40464</v>
      </c>
      <c r="F2150">
        <v>121.88</v>
      </c>
      <c r="G2150" s="1">
        <v>40464</v>
      </c>
      <c r="H2150">
        <v>142.02000000000001</v>
      </c>
    </row>
    <row r="2151" spans="1:8" x14ac:dyDescent="0.25">
      <c r="A2151" s="1">
        <v>40589</v>
      </c>
      <c r="B2151">
        <v>117.57</v>
      </c>
      <c r="C2151" s="1">
        <v>40465</v>
      </c>
      <c r="D2151">
        <v>118.75</v>
      </c>
      <c r="E2151" s="1">
        <v>40465</v>
      </c>
      <c r="F2151">
        <v>121.77</v>
      </c>
      <c r="G2151" s="1">
        <v>40465</v>
      </c>
      <c r="H2151">
        <v>141.38999999999999</v>
      </c>
    </row>
    <row r="2152" spans="1:8" x14ac:dyDescent="0.25">
      <c r="A2152" s="1">
        <v>40590</v>
      </c>
      <c r="B2152">
        <v>117.56</v>
      </c>
      <c r="C2152" s="1">
        <v>40466</v>
      </c>
      <c r="D2152">
        <v>119.02</v>
      </c>
      <c r="E2152" s="1">
        <v>40466</v>
      </c>
      <c r="F2152">
        <v>122.36</v>
      </c>
      <c r="G2152" s="1">
        <v>40466</v>
      </c>
      <c r="H2152">
        <v>143.28</v>
      </c>
    </row>
    <row r="2153" spans="1:8" x14ac:dyDescent="0.25">
      <c r="A2153" s="1">
        <v>40591</v>
      </c>
      <c r="B2153">
        <v>118.02</v>
      </c>
      <c r="C2153" s="1">
        <v>40469</v>
      </c>
      <c r="D2153">
        <v>118.76</v>
      </c>
      <c r="E2153" s="1">
        <v>40469</v>
      </c>
      <c r="F2153">
        <v>122.81</v>
      </c>
      <c r="G2153" s="1">
        <v>40469</v>
      </c>
      <c r="H2153">
        <v>144.16</v>
      </c>
    </row>
    <row r="2154" spans="1:8" x14ac:dyDescent="0.25">
      <c r="A2154" s="1">
        <v>40592</v>
      </c>
      <c r="B2154">
        <v>117.88</v>
      </c>
      <c r="C2154" s="1">
        <v>40470</v>
      </c>
      <c r="D2154">
        <v>119.19</v>
      </c>
      <c r="E2154" s="1">
        <v>40470</v>
      </c>
      <c r="F2154">
        <v>124.22</v>
      </c>
      <c r="G2154" s="1">
        <v>40470</v>
      </c>
      <c r="H2154">
        <v>144.75</v>
      </c>
    </row>
    <row r="2155" spans="1:8" x14ac:dyDescent="0.25">
      <c r="A2155" s="1">
        <v>40596</v>
      </c>
      <c r="B2155">
        <v>117.99</v>
      </c>
      <c r="C2155" s="1">
        <v>40471</v>
      </c>
      <c r="D2155">
        <v>118.42</v>
      </c>
      <c r="E2155" s="1">
        <v>40471</v>
      </c>
      <c r="F2155">
        <v>125.33</v>
      </c>
      <c r="G2155" s="1">
        <v>40471</v>
      </c>
      <c r="H2155">
        <v>144.75</v>
      </c>
    </row>
    <row r="2156" spans="1:8" x14ac:dyDescent="0.25">
      <c r="A2156" s="1">
        <v>40597</v>
      </c>
      <c r="B2156">
        <v>117.85</v>
      </c>
      <c r="C2156" s="1">
        <v>40472</v>
      </c>
      <c r="D2156">
        <v>117.83</v>
      </c>
      <c r="E2156" s="1">
        <v>40472</v>
      </c>
      <c r="F2156">
        <v>125.78</v>
      </c>
      <c r="G2156" s="1">
        <v>40472</v>
      </c>
      <c r="H2156">
        <v>144.18</v>
      </c>
    </row>
    <row r="2157" spans="1:8" x14ac:dyDescent="0.25">
      <c r="A2157" s="1">
        <v>40598</v>
      </c>
      <c r="B2157">
        <v>117.94</v>
      </c>
      <c r="C2157" s="1">
        <v>40473</v>
      </c>
      <c r="D2157">
        <v>117.65</v>
      </c>
      <c r="E2157" s="1">
        <v>40473</v>
      </c>
      <c r="F2157">
        <v>125.81</v>
      </c>
      <c r="G2157" s="1">
        <v>40473</v>
      </c>
      <c r="H2157">
        <v>143.87</v>
      </c>
    </row>
    <row r="2158" spans="1:8" x14ac:dyDescent="0.25">
      <c r="A2158" s="1">
        <v>40599</v>
      </c>
      <c r="B2158">
        <v>118.12</v>
      </c>
      <c r="C2158" s="1">
        <v>40476</v>
      </c>
      <c r="D2158">
        <v>117.63</v>
      </c>
      <c r="E2158" s="1">
        <v>40476</v>
      </c>
      <c r="F2158">
        <v>125.76</v>
      </c>
      <c r="G2158" s="1">
        <v>40476</v>
      </c>
      <c r="H2158">
        <v>143.16</v>
      </c>
    </row>
    <row r="2159" spans="1:8" x14ac:dyDescent="0.25">
      <c r="A2159" s="1">
        <v>40602</v>
      </c>
      <c r="B2159">
        <v>118.4</v>
      </c>
      <c r="C2159" s="1">
        <v>40477</v>
      </c>
      <c r="D2159">
        <v>117.41</v>
      </c>
      <c r="E2159" s="1">
        <v>40477</v>
      </c>
      <c r="F2159">
        <v>124.55</v>
      </c>
      <c r="G2159" s="1">
        <v>40477</v>
      </c>
      <c r="H2159">
        <v>142.87</v>
      </c>
    </row>
    <row r="2160" spans="1:8" x14ac:dyDescent="0.25">
      <c r="A2160" s="1">
        <v>40603</v>
      </c>
      <c r="B2160">
        <v>118.24</v>
      </c>
      <c r="C2160" s="1">
        <v>40478</v>
      </c>
      <c r="D2160">
        <v>117.63</v>
      </c>
      <c r="E2160" s="1">
        <v>40478</v>
      </c>
      <c r="F2160">
        <v>124.57</v>
      </c>
      <c r="G2160" s="1">
        <v>40478</v>
      </c>
      <c r="H2160">
        <v>142.35</v>
      </c>
    </row>
    <row r="2161" spans="1:8" x14ac:dyDescent="0.25">
      <c r="A2161" s="1">
        <v>40604</v>
      </c>
      <c r="B2161">
        <v>118.53</v>
      </c>
      <c r="C2161" s="1">
        <v>40479</v>
      </c>
      <c r="D2161">
        <v>117.46</v>
      </c>
      <c r="E2161" s="1">
        <v>40479</v>
      </c>
      <c r="F2161">
        <v>124.57</v>
      </c>
      <c r="G2161" s="1">
        <v>40479</v>
      </c>
      <c r="H2161">
        <v>143.56</v>
      </c>
    </row>
    <row r="2162" spans="1:8" x14ac:dyDescent="0.25">
      <c r="A2162" s="1">
        <v>40605</v>
      </c>
      <c r="B2162">
        <v>117.87</v>
      </c>
      <c r="C2162" s="1">
        <v>40480</v>
      </c>
      <c r="D2162">
        <v>117.3</v>
      </c>
      <c r="E2162" s="1">
        <v>40480</v>
      </c>
      <c r="F2162">
        <v>124.51</v>
      </c>
      <c r="G2162" s="1">
        <v>40480</v>
      </c>
      <c r="H2162">
        <v>145.22999999999999</v>
      </c>
    </row>
    <row r="2163" spans="1:8" x14ac:dyDescent="0.25">
      <c r="A2163" s="1">
        <v>40606</v>
      </c>
      <c r="B2163">
        <v>117.96</v>
      </c>
      <c r="C2163" s="1">
        <v>40483</v>
      </c>
      <c r="D2163">
        <v>116.88</v>
      </c>
      <c r="E2163" s="1">
        <v>40483</v>
      </c>
      <c r="F2163">
        <v>124.72</v>
      </c>
      <c r="G2163" s="1">
        <v>40483</v>
      </c>
      <c r="H2163">
        <v>145.16</v>
      </c>
    </row>
    <row r="2164" spans="1:8" x14ac:dyDescent="0.25">
      <c r="A2164" s="1">
        <v>40609</v>
      </c>
      <c r="B2164">
        <v>118.07</v>
      </c>
      <c r="C2164" s="1">
        <v>40484</v>
      </c>
      <c r="D2164">
        <v>116.54</v>
      </c>
      <c r="E2164" s="1">
        <v>40484</v>
      </c>
      <c r="F2164">
        <v>124.49</v>
      </c>
      <c r="G2164" s="1">
        <v>40484</v>
      </c>
      <c r="H2164">
        <v>144.88</v>
      </c>
    </row>
    <row r="2165" spans="1:8" x14ac:dyDescent="0.25">
      <c r="A2165" s="1">
        <v>40610</v>
      </c>
      <c r="B2165">
        <v>118.24</v>
      </c>
      <c r="C2165" s="1">
        <v>40485</v>
      </c>
      <c r="D2165">
        <v>117.12</v>
      </c>
      <c r="E2165" s="1">
        <v>40485</v>
      </c>
      <c r="F2165">
        <v>124.12</v>
      </c>
      <c r="G2165" s="1">
        <v>40485</v>
      </c>
      <c r="H2165">
        <v>143.94</v>
      </c>
    </row>
    <row r="2166" spans="1:8" x14ac:dyDescent="0.25">
      <c r="A2166" s="1">
        <v>40611</v>
      </c>
      <c r="B2166">
        <v>118.3</v>
      </c>
      <c r="C2166" s="1">
        <v>40486</v>
      </c>
      <c r="D2166">
        <v>118.54</v>
      </c>
      <c r="E2166" s="1">
        <v>40486</v>
      </c>
      <c r="F2166">
        <v>124.7</v>
      </c>
      <c r="G2166" s="1">
        <v>40486</v>
      </c>
      <c r="H2166">
        <v>149.69</v>
      </c>
    </row>
    <row r="2167" spans="1:8" x14ac:dyDescent="0.25">
      <c r="A2167" s="1">
        <v>40612</v>
      </c>
      <c r="B2167">
        <v>118.7</v>
      </c>
      <c r="C2167" s="1">
        <v>40487</v>
      </c>
      <c r="D2167">
        <v>118.53</v>
      </c>
      <c r="E2167" s="1">
        <v>40487</v>
      </c>
      <c r="F2167">
        <v>124.73</v>
      </c>
      <c r="G2167" s="1">
        <v>40487</v>
      </c>
      <c r="H2167">
        <v>149.29</v>
      </c>
    </row>
    <row r="2168" spans="1:8" x14ac:dyDescent="0.25">
      <c r="A2168" s="1">
        <v>40613</v>
      </c>
      <c r="B2168">
        <v>119.18</v>
      </c>
      <c r="C2168" s="1">
        <v>40490</v>
      </c>
      <c r="D2168">
        <v>118.3</v>
      </c>
      <c r="E2168" s="1">
        <v>40490</v>
      </c>
      <c r="F2168">
        <v>124.68</v>
      </c>
      <c r="G2168" s="1">
        <v>40490</v>
      </c>
      <c r="H2168">
        <v>149.66999999999999</v>
      </c>
    </row>
    <row r="2169" spans="1:8" x14ac:dyDescent="0.25">
      <c r="A2169" s="1">
        <v>40616</v>
      </c>
      <c r="B2169">
        <v>119.61</v>
      </c>
      <c r="C2169" s="1">
        <v>40491</v>
      </c>
      <c r="D2169">
        <v>118.54</v>
      </c>
      <c r="E2169" s="1">
        <v>40491</v>
      </c>
      <c r="F2169">
        <v>124.62</v>
      </c>
      <c r="G2169" s="1">
        <v>40491</v>
      </c>
      <c r="H2169">
        <v>148.84</v>
      </c>
    </row>
    <row r="2170" spans="1:8" x14ac:dyDescent="0.25">
      <c r="A2170" s="1">
        <v>40617</v>
      </c>
      <c r="B2170">
        <v>119.97</v>
      </c>
      <c r="C2170" s="1">
        <v>40492</v>
      </c>
      <c r="D2170">
        <v>118.86</v>
      </c>
      <c r="E2170" s="1">
        <v>40492</v>
      </c>
      <c r="F2170">
        <v>122.95</v>
      </c>
      <c r="G2170" s="1">
        <v>40492</v>
      </c>
      <c r="H2170">
        <v>146.87</v>
      </c>
    </row>
    <row r="2171" spans="1:8" x14ac:dyDescent="0.25">
      <c r="A2171" s="1">
        <v>40618</v>
      </c>
      <c r="B2171">
        <v>120.04</v>
      </c>
      <c r="C2171" s="1">
        <v>40494</v>
      </c>
      <c r="D2171">
        <v>118.46</v>
      </c>
      <c r="E2171" s="1">
        <v>40494</v>
      </c>
      <c r="F2171">
        <v>122.19</v>
      </c>
      <c r="G2171" s="1">
        <v>40494</v>
      </c>
      <c r="H2171">
        <v>147.12</v>
      </c>
    </row>
    <row r="2172" spans="1:8" x14ac:dyDescent="0.25">
      <c r="A2172" s="1">
        <v>40619</v>
      </c>
      <c r="B2172">
        <v>119.6</v>
      </c>
      <c r="C2172" s="1">
        <v>40497</v>
      </c>
      <c r="D2172">
        <v>118.25</v>
      </c>
      <c r="E2172" s="1">
        <v>40497</v>
      </c>
      <c r="F2172">
        <v>122.02</v>
      </c>
      <c r="G2172" s="1">
        <v>40497</v>
      </c>
      <c r="H2172">
        <v>145.46</v>
      </c>
    </row>
    <row r="2173" spans="1:8" x14ac:dyDescent="0.25">
      <c r="A2173" s="1">
        <v>40620</v>
      </c>
      <c r="B2173">
        <v>119.52</v>
      </c>
      <c r="C2173" s="1">
        <v>40498</v>
      </c>
      <c r="D2173">
        <v>118.31</v>
      </c>
      <c r="E2173" s="1">
        <v>40498</v>
      </c>
      <c r="F2173">
        <v>122</v>
      </c>
      <c r="G2173" s="1">
        <v>40498</v>
      </c>
      <c r="H2173">
        <v>144.79</v>
      </c>
    </row>
    <row r="2174" spans="1:8" x14ac:dyDescent="0.25">
      <c r="A2174" s="1">
        <v>40623</v>
      </c>
      <c r="B2174">
        <v>119.1</v>
      </c>
      <c r="C2174" s="1">
        <v>40499</v>
      </c>
      <c r="D2174">
        <v>118.09</v>
      </c>
      <c r="E2174" s="1">
        <v>40499</v>
      </c>
      <c r="F2174">
        <v>121.37</v>
      </c>
      <c r="G2174" s="1">
        <v>40499</v>
      </c>
      <c r="H2174">
        <v>143.97</v>
      </c>
    </row>
    <row r="2175" spans="1:8" x14ac:dyDescent="0.25">
      <c r="A2175" s="1">
        <v>40624</v>
      </c>
      <c r="B2175">
        <v>118.94</v>
      </c>
      <c r="C2175" s="1">
        <v>40500</v>
      </c>
      <c r="D2175">
        <v>118.1</v>
      </c>
      <c r="E2175" s="1">
        <v>40500</v>
      </c>
      <c r="F2175">
        <v>120.56</v>
      </c>
      <c r="G2175" s="1">
        <v>40500</v>
      </c>
      <c r="H2175">
        <v>143.93</v>
      </c>
    </row>
    <row r="2176" spans="1:8" x14ac:dyDescent="0.25">
      <c r="A2176" s="1">
        <v>40625</v>
      </c>
      <c r="B2176">
        <v>119.06</v>
      </c>
      <c r="C2176" s="1">
        <v>40501</v>
      </c>
      <c r="D2176">
        <v>117.73</v>
      </c>
      <c r="E2176" s="1">
        <v>40501</v>
      </c>
      <c r="F2176">
        <v>120.9</v>
      </c>
      <c r="G2176" s="1">
        <v>40501</v>
      </c>
      <c r="H2176">
        <v>144.22999999999999</v>
      </c>
    </row>
    <row r="2177" spans="1:8" x14ac:dyDescent="0.25">
      <c r="A2177" s="1">
        <v>40626</v>
      </c>
      <c r="B2177">
        <v>119.1</v>
      </c>
      <c r="C2177" s="1">
        <v>40504</v>
      </c>
      <c r="D2177">
        <v>117.76</v>
      </c>
      <c r="E2177" s="1">
        <v>40504</v>
      </c>
      <c r="F2177">
        <v>122.14</v>
      </c>
      <c r="G2177" s="1">
        <v>40504</v>
      </c>
      <c r="H2177">
        <v>143.72999999999999</v>
      </c>
    </row>
    <row r="2178" spans="1:8" x14ac:dyDescent="0.25">
      <c r="A2178" s="1">
        <v>40627</v>
      </c>
      <c r="B2178">
        <v>118.84</v>
      </c>
      <c r="C2178" s="1">
        <v>40505</v>
      </c>
      <c r="D2178">
        <v>117.52</v>
      </c>
      <c r="E2178" s="1">
        <v>40505</v>
      </c>
      <c r="F2178">
        <v>122.44</v>
      </c>
      <c r="G2178" s="1">
        <v>40505</v>
      </c>
      <c r="H2178">
        <v>145.03</v>
      </c>
    </row>
    <row r="2179" spans="1:8" x14ac:dyDescent="0.25">
      <c r="A2179" s="1">
        <v>40630</v>
      </c>
      <c r="B2179">
        <v>118.51</v>
      </c>
      <c r="C2179" s="1">
        <v>40506</v>
      </c>
      <c r="D2179">
        <v>117.45</v>
      </c>
      <c r="E2179" s="1">
        <v>40506</v>
      </c>
      <c r="F2179">
        <v>121.84</v>
      </c>
      <c r="G2179" s="1">
        <v>40506</v>
      </c>
      <c r="H2179">
        <v>143.93</v>
      </c>
    </row>
    <row r="2180" spans="1:8" x14ac:dyDescent="0.25">
      <c r="A2180" s="1">
        <v>40631</v>
      </c>
      <c r="B2180">
        <v>118.39</v>
      </c>
      <c r="C2180" s="1">
        <v>40508</v>
      </c>
      <c r="D2180">
        <v>117.83</v>
      </c>
      <c r="E2180" s="1">
        <v>40508</v>
      </c>
      <c r="F2180">
        <v>121.76</v>
      </c>
      <c r="G2180" s="1">
        <v>40508</v>
      </c>
      <c r="H2180">
        <v>143.05000000000001</v>
      </c>
    </row>
    <row r="2181" spans="1:8" x14ac:dyDescent="0.25">
      <c r="A2181" s="1">
        <v>40632</v>
      </c>
      <c r="B2181">
        <v>118.32</v>
      </c>
      <c r="C2181" s="1">
        <v>40511</v>
      </c>
      <c r="D2181">
        <v>117.42</v>
      </c>
      <c r="E2181" s="1">
        <v>40511</v>
      </c>
      <c r="F2181">
        <v>122.03</v>
      </c>
      <c r="G2181" s="1">
        <v>40511</v>
      </c>
      <c r="H2181">
        <v>142.9</v>
      </c>
    </row>
    <row r="2182" spans="1:8" x14ac:dyDescent="0.25">
      <c r="A2182" s="1">
        <v>40633</v>
      </c>
      <c r="B2182">
        <v>118.29</v>
      </c>
      <c r="C2182" s="1">
        <v>40512</v>
      </c>
      <c r="D2182">
        <v>118.41</v>
      </c>
      <c r="E2182" s="1">
        <v>40512</v>
      </c>
      <c r="F2182">
        <v>122.16</v>
      </c>
      <c r="G2182" s="1">
        <v>40512</v>
      </c>
      <c r="H2182">
        <v>143.01</v>
      </c>
    </row>
    <row r="2183" spans="1:8" x14ac:dyDescent="0.25">
      <c r="A2183" s="1">
        <v>40634</v>
      </c>
      <c r="B2183">
        <v>117.69</v>
      </c>
      <c r="C2183" s="1">
        <v>40513</v>
      </c>
      <c r="D2183">
        <v>117.95</v>
      </c>
      <c r="E2183" s="1">
        <v>40513</v>
      </c>
      <c r="F2183">
        <v>121.83</v>
      </c>
      <c r="G2183" s="1">
        <v>40513</v>
      </c>
      <c r="H2183">
        <v>141.94</v>
      </c>
    </row>
    <row r="2184" spans="1:8" x14ac:dyDescent="0.25">
      <c r="A2184" s="1">
        <v>40637</v>
      </c>
      <c r="B2184">
        <v>117.95</v>
      </c>
      <c r="C2184" s="1">
        <v>40514</v>
      </c>
      <c r="D2184">
        <v>117.73</v>
      </c>
      <c r="E2184" s="1">
        <v>40514</v>
      </c>
      <c r="F2184">
        <v>121.57</v>
      </c>
      <c r="G2184" s="1">
        <v>40514</v>
      </c>
      <c r="H2184">
        <v>141.09</v>
      </c>
    </row>
    <row r="2185" spans="1:8" x14ac:dyDescent="0.25">
      <c r="A2185" s="1">
        <v>40638</v>
      </c>
      <c r="B2185">
        <v>117.59</v>
      </c>
      <c r="C2185" s="1">
        <v>40515</v>
      </c>
      <c r="D2185">
        <v>117.91</v>
      </c>
      <c r="E2185" s="1">
        <v>40515</v>
      </c>
      <c r="F2185">
        <v>121.54</v>
      </c>
      <c r="G2185" s="1">
        <v>40515</v>
      </c>
      <c r="H2185">
        <v>143.33000000000001</v>
      </c>
    </row>
    <row r="2186" spans="1:8" x14ac:dyDescent="0.25">
      <c r="A2186" s="1">
        <v>40639</v>
      </c>
      <c r="B2186">
        <v>117.81</v>
      </c>
      <c r="C2186" s="1">
        <v>40518</v>
      </c>
      <c r="D2186">
        <v>118.56</v>
      </c>
      <c r="E2186" s="1">
        <v>40518</v>
      </c>
      <c r="F2186">
        <v>121.88</v>
      </c>
      <c r="G2186" s="1">
        <v>40518</v>
      </c>
      <c r="H2186">
        <v>143.72999999999999</v>
      </c>
    </row>
    <row r="2187" spans="1:8" x14ac:dyDescent="0.25">
      <c r="A2187" s="1">
        <v>40640</v>
      </c>
      <c r="B2187">
        <v>118.01</v>
      </c>
      <c r="C2187" s="1">
        <v>40519</v>
      </c>
      <c r="D2187">
        <v>118.37</v>
      </c>
      <c r="E2187" s="1">
        <v>40519</v>
      </c>
      <c r="F2187">
        <v>121.65</v>
      </c>
      <c r="G2187" s="1">
        <v>40519</v>
      </c>
      <c r="H2187">
        <v>143.31</v>
      </c>
    </row>
    <row r="2188" spans="1:8" x14ac:dyDescent="0.25">
      <c r="A2188" s="1">
        <v>40641</v>
      </c>
      <c r="B2188">
        <v>117.87</v>
      </c>
      <c r="C2188" s="1">
        <v>40520</v>
      </c>
      <c r="D2188">
        <v>117.27</v>
      </c>
      <c r="E2188" s="1">
        <v>40520</v>
      </c>
      <c r="F2188">
        <v>120.01</v>
      </c>
      <c r="G2188" s="1">
        <v>40520</v>
      </c>
      <c r="H2188">
        <v>139.18</v>
      </c>
    </row>
    <row r="2189" spans="1:8" x14ac:dyDescent="0.25">
      <c r="A2189" s="1">
        <v>40644</v>
      </c>
      <c r="B2189">
        <v>117.96</v>
      </c>
      <c r="C2189" s="1">
        <v>40521</v>
      </c>
      <c r="D2189">
        <v>116.83</v>
      </c>
      <c r="E2189" s="1">
        <v>40521</v>
      </c>
      <c r="F2189">
        <v>119.61</v>
      </c>
      <c r="G2189" s="1">
        <v>40521</v>
      </c>
      <c r="H2189">
        <v>139.97</v>
      </c>
    </row>
    <row r="2190" spans="1:8" x14ac:dyDescent="0.25">
      <c r="A2190" s="1">
        <v>40645</v>
      </c>
      <c r="B2190">
        <v>118.56</v>
      </c>
      <c r="C2190" s="1">
        <v>40522</v>
      </c>
      <c r="D2190">
        <v>117.05</v>
      </c>
      <c r="E2190" s="1">
        <v>40522</v>
      </c>
      <c r="F2190">
        <v>119.18</v>
      </c>
      <c r="G2190" s="1">
        <v>40522</v>
      </c>
      <c r="H2190">
        <v>138.99</v>
      </c>
    </row>
    <row r="2191" spans="1:8" x14ac:dyDescent="0.25">
      <c r="A2191" s="1">
        <v>40646</v>
      </c>
      <c r="B2191">
        <v>118.5</v>
      </c>
      <c r="C2191" s="1">
        <v>40525</v>
      </c>
      <c r="D2191">
        <v>117.26</v>
      </c>
      <c r="E2191" s="1">
        <v>40525</v>
      </c>
      <c r="F2191">
        <v>118.45</v>
      </c>
      <c r="G2191" s="1">
        <v>40525</v>
      </c>
      <c r="H2191">
        <v>138.85</v>
      </c>
    </row>
    <row r="2192" spans="1:8" x14ac:dyDescent="0.25">
      <c r="A2192" s="1">
        <v>40647</v>
      </c>
      <c r="B2192">
        <v>118.79</v>
      </c>
      <c r="C2192" s="1">
        <v>40526</v>
      </c>
      <c r="D2192">
        <v>117.42</v>
      </c>
      <c r="E2192" s="1">
        <v>40526</v>
      </c>
      <c r="F2192">
        <v>117.6</v>
      </c>
      <c r="G2192" s="1">
        <v>40526</v>
      </c>
      <c r="H2192">
        <v>139.35</v>
      </c>
    </row>
    <row r="2193" spans="1:8" x14ac:dyDescent="0.25">
      <c r="A2193" s="1">
        <v>40648</v>
      </c>
      <c r="B2193">
        <v>118.59</v>
      </c>
      <c r="C2193" s="1">
        <v>40527</v>
      </c>
      <c r="D2193">
        <v>117.03</v>
      </c>
      <c r="E2193" s="1">
        <v>40527</v>
      </c>
      <c r="F2193">
        <v>118.01</v>
      </c>
      <c r="G2193" s="1">
        <v>40527</v>
      </c>
      <c r="H2193">
        <v>140.19999999999999</v>
      </c>
    </row>
    <row r="2194" spans="1:8" x14ac:dyDescent="0.25">
      <c r="A2194" s="1">
        <v>40651</v>
      </c>
      <c r="B2194">
        <v>119.23</v>
      </c>
      <c r="C2194" s="1">
        <v>40528</v>
      </c>
      <c r="D2194">
        <v>116.82</v>
      </c>
      <c r="E2194" s="1">
        <v>40528</v>
      </c>
      <c r="F2194">
        <v>117.57</v>
      </c>
      <c r="G2194" s="1">
        <v>40528</v>
      </c>
      <c r="H2194">
        <v>138.21</v>
      </c>
    </row>
    <row r="2195" spans="1:8" x14ac:dyDescent="0.25">
      <c r="A2195" s="1">
        <v>40652</v>
      </c>
      <c r="B2195">
        <v>118.95</v>
      </c>
      <c r="C2195" s="1">
        <v>40529</v>
      </c>
      <c r="D2195">
        <v>116.92</v>
      </c>
      <c r="E2195" s="1">
        <v>40529</v>
      </c>
      <c r="F2195">
        <v>117.93</v>
      </c>
      <c r="G2195" s="1">
        <v>40529</v>
      </c>
      <c r="H2195">
        <v>138.91999999999999</v>
      </c>
    </row>
    <row r="2196" spans="1:8" x14ac:dyDescent="0.25">
      <c r="A2196" s="1">
        <v>40653</v>
      </c>
      <c r="B2196">
        <v>118.43</v>
      </c>
      <c r="C2196" s="1">
        <v>40532</v>
      </c>
      <c r="D2196">
        <v>117.55</v>
      </c>
      <c r="E2196" s="1">
        <v>40532</v>
      </c>
      <c r="F2196">
        <v>117.09</v>
      </c>
      <c r="G2196" s="1">
        <v>40532</v>
      </c>
      <c r="H2196">
        <v>140.47</v>
      </c>
    </row>
    <row r="2197" spans="1:8" x14ac:dyDescent="0.25">
      <c r="A2197" s="1">
        <v>40654</v>
      </c>
      <c r="B2197">
        <v>118.48</v>
      </c>
      <c r="C2197" s="1">
        <v>40533</v>
      </c>
      <c r="D2197">
        <v>117.48</v>
      </c>
      <c r="E2197" s="1">
        <v>40533</v>
      </c>
      <c r="F2197">
        <v>116.85</v>
      </c>
      <c r="G2197" s="1">
        <v>40533</v>
      </c>
      <c r="H2197">
        <v>140.44</v>
      </c>
    </row>
    <row r="2198" spans="1:8" x14ac:dyDescent="0.25">
      <c r="A2198" s="1">
        <v>40659</v>
      </c>
      <c r="B2198">
        <v>118.65</v>
      </c>
      <c r="C2198" s="1">
        <v>40534</v>
      </c>
      <c r="D2198">
        <v>118.36</v>
      </c>
      <c r="E2198" s="1">
        <v>40534</v>
      </c>
      <c r="F2198">
        <v>116.41</v>
      </c>
      <c r="G2198" s="1">
        <v>40534</v>
      </c>
      <c r="H2198">
        <v>139.47</v>
      </c>
    </row>
    <row r="2199" spans="1:8" x14ac:dyDescent="0.25">
      <c r="A2199" s="1">
        <v>40660</v>
      </c>
      <c r="B2199">
        <v>118.52</v>
      </c>
      <c r="C2199" s="1">
        <v>40535</v>
      </c>
      <c r="D2199">
        <v>117.93</v>
      </c>
      <c r="E2199" s="1">
        <v>40535</v>
      </c>
      <c r="F2199">
        <v>115.8</v>
      </c>
      <c r="G2199" s="1">
        <v>40535</v>
      </c>
      <c r="H2199">
        <v>138.19999999999999</v>
      </c>
    </row>
    <row r="2200" spans="1:8" x14ac:dyDescent="0.25">
      <c r="A2200" s="1">
        <v>40661</v>
      </c>
      <c r="B2200">
        <v>119.14</v>
      </c>
      <c r="C2200" s="1">
        <v>40541</v>
      </c>
      <c r="D2200">
        <v>118.48</v>
      </c>
      <c r="E2200" s="1">
        <v>40541</v>
      </c>
      <c r="F2200">
        <v>116.09</v>
      </c>
      <c r="G2200" s="1">
        <v>40541</v>
      </c>
      <c r="H2200">
        <v>136.88</v>
      </c>
    </row>
    <row r="2201" spans="1:8" x14ac:dyDescent="0.25">
      <c r="A2201" s="1">
        <v>40666</v>
      </c>
      <c r="B2201">
        <v>119.53</v>
      </c>
      <c r="C2201" s="1">
        <v>40542</v>
      </c>
      <c r="D2201">
        <v>118.19</v>
      </c>
      <c r="E2201" s="1">
        <v>40542</v>
      </c>
      <c r="F2201">
        <v>115.91</v>
      </c>
      <c r="G2201" s="1">
        <v>40542</v>
      </c>
      <c r="H2201">
        <v>137.86000000000001</v>
      </c>
    </row>
    <row r="2202" spans="1:8" x14ac:dyDescent="0.25">
      <c r="A2202" s="1">
        <v>40667</v>
      </c>
      <c r="B2202">
        <v>119.5</v>
      </c>
      <c r="C2202" s="1">
        <v>40547</v>
      </c>
      <c r="D2202">
        <v>118.74</v>
      </c>
      <c r="E2202" s="1">
        <v>40547</v>
      </c>
      <c r="F2202">
        <v>116.59</v>
      </c>
      <c r="G2202" s="1">
        <v>40547</v>
      </c>
      <c r="H2202">
        <v>139.97999999999999</v>
      </c>
    </row>
    <row r="2203" spans="1:8" x14ac:dyDescent="0.25">
      <c r="A2203" s="1">
        <v>40668</v>
      </c>
      <c r="B2203">
        <v>119.78</v>
      </c>
      <c r="C2203" s="1">
        <v>40548</v>
      </c>
      <c r="D2203">
        <v>118.33</v>
      </c>
      <c r="E2203" s="1">
        <v>40548</v>
      </c>
      <c r="F2203">
        <v>116.82</v>
      </c>
      <c r="G2203" s="1">
        <v>40548</v>
      </c>
      <c r="H2203">
        <v>138.24</v>
      </c>
    </row>
    <row r="2204" spans="1:8" x14ac:dyDescent="0.25">
      <c r="A2204" s="1">
        <v>40669</v>
      </c>
      <c r="B2204">
        <v>119.87</v>
      </c>
      <c r="C2204" s="1">
        <v>40549</v>
      </c>
      <c r="D2204">
        <v>118.28</v>
      </c>
      <c r="E2204" s="1">
        <v>40549</v>
      </c>
      <c r="F2204">
        <v>116.73</v>
      </c>
      <c r="G2204" s="1">
        <v>40549</v>
      </c>
      <c r="H2204">
        <v>138.69</v>
      </c>
    </row>
    <row r="2205" spans="1:8" x14ac:dyDescent="0.25">
      <c r="A2205" s="1">
        <v>40672</v>
      </c>
      <c r="B2205">
        <v>120.25</v>
      </c>
      <c r="C2205" s="1">
        <v>40550</v>
      </c>
      <c r="D2205">
        <v>118.58</v>
      </c>
      <c r="E2205" s="1">
        <v>40550</v>
      </c>
      <c r="F2205">
        <v>116.62</v>
      </c>
      <c r="G2205" s="1">
        <v>40550</v>
      </c>
      <c r="H2205">
        <v>139.59</v>
      </c>
    </row>
    <row r="2206" spans="1:8" x14ac:dyDescent="0.25">
      <c r="A2206" s="1">
        <v>40673</v>
      </c>
      <c r="B2206">
        <v>120.11</v>
      </c>
      <c r="C2206" s="1">
        <v>40553</v>
      </c>
      <c r="D2206">
        <v>118.3</v>
      </c>
      <c r="E2206" s="1">
        <v>40553</v>
      </c>
      <c r="F2206">
        <v>116.02</v>
      </c>
      <c r="G2206" s="1">
        <v>40553</v>
      </c>
      <c r="H2206">
        <v>139.47</v>
      </c>
    </row>
    <row r="2207" spans="1:8" x14ac:dyDescent="0.25">
      <c r="A2207" s="1">
        <v>40674</v>
      </c>
      <c r="B2207">
        <v>120.04</v>
      </c>
      <c r="C2207" s="1">
        <v>40554</v>
      </c>
      <c r="D2207">
        <v>118.41</v>
      </c>
      <c r="E2207" s="1">
        <v>40554</v>
      </c>
      <c r="F2207">
        <v>116.48</v>
      </c>
      <c r="G2207" s="1">
        <v>40554</v>
      </c>
      <c r="H2207">
        <v>140.36000000000001</v>
      </c>
    </row>
    <row r="2208" spans="1:8" x14ac:dyDescent="0.25">
      <c r="A2208" s="1">
        <v>40675</v>
      </c>
      <c r="B2208">
        <v>120.36</v>
      </c>
      <c r="C2208" s="1">
        <v>40555</v>
      </c>
      <c r="D2208">
        <v>118.12</v>
      </c>
      <c r="E2208" s="1">
        <v>40555</v>
      </c>
      <c r="F2208">
        <v>115.88</v>
      </c>
      <c r="G2208" s="1">
        <v>40555</v>
      </c>
      <c r="H2208">
        <v>139.06</v>
      </c>
    </row>
    <row r="2209" spans="1:8" x14ac:dyDescent="0.25">
      <c r="A2209" s="1">
        <v>40676</v>
      </c>
      <c r="B2209">
        <v>120.44</v>
      </c>
      <c r="C2209" s="1">
        <v>40556</v>
      </c>
      <c r="D2209">
        <v>117.03</v>
      </c>
      <c r="E2209" s="1">
        <v>40556</v>
      </c>
      <c r="F2209">
        <v>116.05</v>
      </c>
      <c r="G2209" s="1">
        <v>40556</v>
      </c>
      <c r="H2209">
        <v>140.33000000000001</v>
      </c>
    </row>
    <row r="2210" spans="1:8" x14ac:dyDescent="0.25">
      <c r="A2210" s="1">
        <v>40679</v>
      </c>
      <c r="B2210">
        <v>120.44</v>
      </c>
      <c r="C2210" s="1">
        <v>40557</v>
      </c>
      <c r="D2210">
        <v>116.11</v>
      </c>
      <c r="E2210" s="1">
        <v>40557</v>
      </c>
      <c r="F2210">
        <v>115.79</v>
      </c>
      <c r="G2210" s="1">
        <v>40557</v>
      </c>
      <c r="H2210">
        <v>141.01</v>
      </c>
    </row>
    <row r="2211" spans="1:8" x14ac:dyDescent="0.25">
      <c r="A2211" s="1">
        <v>40680</v>
      </c>
      <c r="B2211">
        <v>120.43</v>
      </c>
      <c r="C2211" s="1">
        <v>40561</v>
      </c>
      <c r="D2211">
        <v>116.48</v>
      </c>
      <c r="E2211" s="1">
        <v>40561</v>
      </c>
      <c r="F2211">
        <v>115.71</v>
      </c>
      <c r="G2211" s="1">
        <v>40561</v>
      </c>
      <c r="H2211">
        <v>140.61000000000001</v>
      </c>
    </row>
    <row r="2212" spans="1:8" x14ac:dyDescent="0.25">
      <c r="A2212" s="1">
        <v>40681</v>
      </c>
      <c r="B2212">
        <v>120.45</v>
      </c>
      <c r="C2212" s="1">
        <v>40562</v>
      </c>
      <c r="D2212">
        <v>116.38</v>
      </c>
      <c r="E2212" s="1">
        <v>40562</v>
      </c>
      <c r="F2212">
        <v>116.4</v>
      </c>
      <c r="G2212" s="1">
        <v>40562</v>
      </c>
      <c r="H2212">
        <v>140.97999999999999</v>
      </c>
    </row>
    <row r="2213" spans="1:8" x14ac:dyDescent="0.25">
      <c r="A2213" s="1">
        <v>40682</v>
      </c>
      <c r="B2213">
        <v>120.44</v>
      </c>
      <c r="C2213" s="1">
        <v>40563</v>
      </c>
      <c r="D2213">
        <v>116.3</v>
      </c>
      <c r="E2213" s="1">
        <v>40563</v>
      </c>
      <c r="F2213">
        <v>116.15</v>
      </c>
      <c r="G2213" s="1">
        <v>40563</v>
      </c>
      <c r="H2213">
        <v>140.63999999999999</v>
      </c>
    </row>
    <row r="2214" spans="1:8" x14ac:dyDescent="0.25">
      <c r="A2214" s="1">
        <v>40683</v>
      </c>
      <c r="B2214">
        <v>120.8</v>
      </c>
      <c r="C2214" s="1">
        <v>40564</v>
      </c>
      <c r="D2214">
        <v>115.84</v>
      </c>
      <c r="E2214" s="1">
        <v>40564</v>
      </c>
      <c r="F2214">
        <v>116.36</v>
      </c>
      <c r="G2214" s="1">
        <v>40564</v>
      </c>
      <c r="H2214">
        <v>140.18</v>
      </c>
    </row>
    <row r="2215" spans="1:8" x14ac:dyDescent="0.25">
      <c r="A2215" s="1">
        <v>40686</v>
      </c>
      <c r="B2215">
        <v>121.03</v>
      </c>
      <c r="C2215" s="1">
        <v>40567</v>
      </c>
      <c r="D2215">
        <v>116.37</v>
      </c>
      <c r="E2215" s="1">
        <v>40567</v>
      </c>
      <c r="F2215">
        <v>116.83</v>
      </c>
      <c r="G2215" s="1">
        <v>40567</v>
      </c>
      <c r="H2215">
        <v>140.56</v>
      </c>
    </row>
    <row r="2216" spans="1:8" x14ac:dyDescent="0.25">
      <c r="A2216" s="1">
        <v>40687</v>
      </c>
      <c r="B2216">
        <v>120.9</v>
      </c>
      <c r="C2216" s="1">
        <v>40568</v>
      </c>
      <c r="D2216">
        <v>116.23</v>
      </c>
      <c r="E2216" s="1">
        <v>40568</v>
      </c>
      <c r="F2216">
        <v>117.44</v>
      </c>
      <c r="G2216" s="1">
        <v>40568</v>
      </c>
      <c r="H2216">
        <v>139.79</v>
      </c>
    </row>
    <row r="2217" spans="1:8" x14ac:dyDescent="0.25">
      <c r="A2217" s="1">
        <v>40688</v>
      </c>
      <c r="B2217">
        <v>121.16</v>
      </c>
      <c r="C2217" s="1">
        <v>40569</v>
      </c>
      <c r="D2217">
        <v>116.06</v>
      </c>
      <c r="E2217" s="1">
        <v>40569</v>
      </c>
      <c r="F2217">
        <v>117.03</v>
      </c>
      <c r="G2217" s="1">
        <v>40569</v>
      </c>
      <c r="H2217">
        <v>140.01</v>
      </c>
    </row>
    <row r="2218" spans="1:8" x14ac:dyDescent="0.25">
      <c r="A2218" s="1">
        <v>40689</v>
      </c>
      <c r="B2218">
        <v>121.3</v>
      </c>
      <c r="C2218" s="1">
        <v>40570</v>
      </c>
      <c r="D2218">
        <v>115.33</v>
      </c>
      <c r="E2218" s="1">
        <v>40570</v>
      </c>
      <c r="F2218">
        <v>116.64</v>
      </c>
      <c r="G2218" s="1">
        <v>40570</v>
      </c>
      <c r="H2218">
        <v>140.65</v>
      </c>
    </row>
    <row r="2219" spans="1:8" x14ac:dyDescent="0.25">
      <c r="A2219" s="1">
        <v>40690</v>
      </c>
      <c r="B2219">
        <v>121.42</v>
      </c>
      <c r="C2219" s="1">
        <v>40571</v>
      </c>
      <c r="D2219">
        <v>115.44</v>
      </c>
      <c r="E2219" s="1">
        <v>40571</v>
      </c>
      <c r="F2219">
        <v>116.38</v>
      </c>
      <c r="G2219" s="1">
        <v>40571</v>
      </c>
      <c r="H2219">
        <v>141.66</v>
      </c>
    </row>
    <row r="2220" spans="1:8" x14ac:dyDescent="0.25">
      <c r="A2220" s="1">
        <v>40694</v>
      </c>
      <c r="B2220">
        <v>121.56</v>
      </c>
      <c r="C2220" s="1">
        <v>40574</v>
      </c>
      <c r="D2220">
        <v>115.33</v>
      </c>
      <c r="E2220" s="1">
        <v>40574</v>
      </c>
      <c r="F2220">
        <v>115.95</v>
      </c>
      <c r="G2220" s="1">
        <v>40574</v>
      </c>
      <c r="H2220">
        <v>141.69999999999999</v>
      </c>
    </row>
    <row r="2221" spans="1:8" x14ac:dyDescent="0.25">
      <c r="A2221" s="1">
        <v>40695</v>
      </c>
      <c r="B2221">
        <v>122.21</v>
      </c>
      <c r="C2221" s="1">
        <v>40575</v>
      </c>
      <c r="D2221">
        <v>115.52</v>
      </c>
      <c r="E2221" s="1">
        <v>40575</v>
      </c>
      <c r="F2221">
        <v>114.85</v>
      </c>
      <c r="G2221" s="1">
        <v>40575</v>
      </c>
      <c r="H2221">
        <v>141.24</v>
      </c>
    </row>
    <row r="2222" spans="1:8" x14ac:dyDescent="0.25">
      <c r="A2222" s="1">
        <v>40696</v>
      </c>
      <c r="B2222">
        <v>122.43</v>
      </c>
      <c r="C2222" s="1">
        <v>40576</v>
      </c>
      <c r="D2222">
        <v>115.54</v>
      </c>
      <c r="E2222" s="1">
        <v>40576</v>
      </c>
      <c r="F2222">
        <v>114.05</v>
      </c>
      <c r="G2222" s="1">
        <v>40576</v>
      </c>
      <c r="H2222">
        <v>140.80000000000001</v>
      </c>
    </row>
    <row r="2223" spans="1:8" x14ac:dyDescent="0.25">
      <c r="A2223" s="1">
        <v>40697</v>
      </c>
      <c r="B2223">
        <v>122.39</v>
      </c>
      <c r="C2223" s="1">
        <v>40577</v>
      </c>
      <c r="D2223">
        <v>116.68</v>
      </c>
      <c r="E2223" s="1">
        <v>40577</v>
      </c>
      <c r="F2223">
        <v>114.44</v>
      </c>
      <c r="G2223" s="1">
        <v>40577</v>
      </c>
      <c r="H2223">
        <v>139.36000000000001</v>
      </c>
    </row>
    <row r="2224" spans="1:8" x14ac:dyDescent="0.25">
      <c r="A2224" s="1">
        <v>40700</v>
      </c>
      <c r="B2224">
        <v>122.52</v>
      </c>
      <c r="C2224" s="1">
        <v>40578</v>
      </c>
      <c r="D2224">
        <v>116.2</v>
      </c>
      <c r="E2224" s="1">
        <v>40578</v>
      </c>
      <c r="F2224">
        <v>112.87</v>
      </c>
      <c r="G2224" s="1">
        <v>40578</v>
      </c>
      <c r="H2224">
        <v>138.47999999999999</v>
      </c>
    </row>
    <row r="2225" spans="1:8" x14ac:dyDescent="0.25">
      <c r="A2225" s="1">
        <v>40701</v>
      </c>
      <c r="B2225">
        <v>122.65</v>
      </c>
      <c r="C2225" s="1">
        <v>40581</v>
      </c>
      <c r="D2225">
        <v>116.4</v>
      </c>
      <c r="E2225" s="1">
        <v>40581</v>
      </c>
      <c r="F2225">
        <v>112.17</v>
      </c>
      <c r="G2225" s="1">
        <v>40581</v>
      </c>
      <c r="H2225">
        <v>139.04</v>
      </c>
    </row>
    <row r="2226" spans="1:8" x14ac:dyDescent="0.25">
      <c r="A2226" s="1">
        <v>40702</v>
      </c>
      <c r="B2226">
        <v>123.18</v>
      </c>
      <c r="C2226" s="1">
        <v>40582</v>
      </c>
      <c r="D2226">
        <v>116.15</v>
      </c>
      <c r="E2226" s="1">
        <v>40582</v>
      </c>
      <c r="F2226">
        <v>113.01</v>
      </c>
      <c r="G2226" s="1">
        <v>40582</v>
      </c>
      <c r="H2226">
        <v>137.63999999999999</v>
      </c>
    </row>
    <row r="2227" spans="1:8" x14ac:dyDescent="0.25">
      <c r="A2227" s="1">
        <v>40703</v>
      </c>
      <c r="B2227">
        <v>123.66</v>
      </c>
      <c r="C2227" s="1">
        <v>40583</v>
      </c>
      <c r="D2227">
        <v>115.97</v>
      </c>
      <c r="E2227" s="1">
        <v>40583</v>
      </c>
      <c r="F2227">
        <v>113.01</v>
      </c>
      <c r="G2227" s="1">
        <v>40583</v>
      </c>
      <c r="H2227">
        <v>137.72999999999999</v>
      </c>
    </row>
    <row r="2228" spans="1:8" x14ac:dyDescent="0.25">
      <c r="A2228" s="1">
        <v>40704</v>
      </c>
      <c r="B2228">
        <v>123.94</v>
      </c>
      <c r="C2228" s="1">
        <v>40584</v>
      </c>
      <c r="D2228">
        <v>116.04</v>
      </c>
      <c r="E2228" s="1">
        <v>40584</v>
      </c>
      <c r="F2228">
        <v>112.88</v>
      </c>
      <c r="G2228" s="1">
        <v>40584</v>
      </c>
      <c r="H2228">
        <v>137.69</v>
      </c>
    </row>
    <row r="2229" spans="1:8" x14ac:dyDescent="0.25">
      <c r="A2229" s="1">
        <v>40707</v>
      </c>
      <c r="B2229">
        <v>123.83</v>
      </c>
      <c r="C2229" s="1">
        <v>40585</v>
      </c>
      <c r="D2229">
        <v>116.33</v>
      </c>
      <c r="E2229" s="1">
        <v>40585</v>
      </c>
      <c r="F2229">
        <v>112.65</v>
      </c>
      <c r="G2229" s="1">
        <v>40585</v>
      </c>
      <c r="H2229">
        <v>137.93</v>
      </c>
    </row>
    <row r="2230" spans="1:8" x14ac:dyDescent="0.25">
      <c r="A2230" s="1">
        <v>40708</v>
      </c>
      <c r="B2230">
        <v>123.63</v>
      </c>
      <c r="C2230" s="1">
        <v>40588</v>
      </c>
      <c r="D2230">
        <v>116.5</v>
      </c>
      <c r="E2230" s="1">
        <v>40588</v>
      </c>
      <c r="F2230">
        <v>112.59</v>
      </c>
      <c r="G2230" s="1">
        <v>40588</v>
      </c>
      <c r="H2230">
        <v>136.75</v>
      </c>
    </row>
    <row r="2231" spans="1:8" x14ac:dyDescent="0.25">
      <c r="A2231" s="1">
        <v>40709</v>
      </c>
      <c r="B2231">
        <v>124.2</v>
      </c>
      <c r="C2231" s="1">
        <v>40589</v>
      </c>
      <c r="D2231">
        <v>116.3</v>
      </c>
      <c r="E2231" s="1">
        <v>40589</v>
      </c>
      <c r="F2231">
        <v>112.21</v>
      </c>
      <c r="G2231" s="1">
        <v>40589</v>
      </c>
      <c r="H2231">
        <v>137.19</v>
      </c>
    </row>
    <row r="2232" spans="1:8" x14ac:dyDescent="0.25">
      <c r="A2232" s="1">
        <v>40710</v>
      </c>
      <c r="B2232">
        <v>124.51</v>
      </c>
      <c r="C2232" s="1">
        <v>40590</v>
      </c>
      <c r="D2232">
        <v>116.26</v>
      </c>
      <c r="E2232" s="1">
        <v>40590</v>
      </c>
      <c r="F2232">
        <v>112.65</v>
      </c>
      <c r="G2232" s="1">
        <v>40590</v>
      </c>
      <c r="H2232">
        <v>136.4</v>
      </c>
    </row>
    <row r="2233" spans="1:8" x14ac:dyDescent="0.25">
      <c r="A2233" s="1">
        <v>40711</v>
      </c>
      <c r="B2233">
        <v>124.18</v>
      </c>
      <c r="C2233" s="1">
        <v>40591</v>
      </c>
      <c r="D2233">
        <v>116.76</v>
      </c>
      <c r="E2233" s="1">
        <v>40591</v>
      </c>
      <c r="F2233">
        <v>112.76</v>
      </c>
      <c r="G2233" s="1">
        <v>40591</v>
      </c>
      <c r="H2233">
        <v>137.97999999999999</v>
      </c>
    </row>
    <row r="2234" spans="1:8" x14ac:dyDescent="0.25">
      <c r="A2234" s="1">
        <v>40714</v>
      </c>
      <c r="B2234">
        <v>124.44</v>
      </c>
      <c r="C2234" s="1">
        <v>40592</v>
      </c>
      <c r="D2234">
        <v>116.83</v>
      </c>
      <c r="E2234" s="1">
        <v>40592</v>
      </c>
      <c r="F2234">
        <v>112.42</v>
      </c>
      <c r="G2234" s="1">
        <v>40592</v>
      </c>
      <c r="H2234">
        <v>137.6</v>
      </c>
    </row>
    <row r="2235" spans="1:8" x14ac:dyDescent="0.25">
      <c r="A2235" s="1">
        <v>40715</v>
      </c>
      <c r="B2235">
        <v>124.4</v>
      </c>
      <c r="C2235" s="1">
        <v>40596</v>
      </c>
      <c r="D2235">
        <v>116.34</v>
      </c>
      <c r="E2235" s="1">
        <v>40596</v>
      </c>
      <c r="F2235">
        <v>112.79</v>
      </c>
      <c r="G2235" s="1">
        <v>40596</v>
      </c>
      <c r="H2235">
        <v>138.55000000000001</v>
      </c>
    </row>
    <row r="2236" spans="1:8" x14ac:dyDescent="0.25">
      <c r="A2236" s="1">
        <v>40716</v>
      </c>
      <c r="B2236">
        <v>124.82</v>
      </c>
      <c r="C2236" s="1">
        <v>40597</v>
      </c>
      <c r="D2236">
        <v>115.84</v>
      </c>
      <c r="E2236" s="1">
        <v>40597</v>
      </c>
      <c r="F2236">
        <v>112.72</v>
      </c>
      <c r="G2236" s="1">
        <v>40597</v>
      </c>
      <c r="H2236">
        <v>138.83000000000001</v>
      </c>
    </row>
    <row r="2237" spans="1:8" x14ac:dyDescent="0.25">
      <c r="A2237" s="1">
        <v>40717</v>
      </c>
      <c r="B2237">
        <v>125.17</v>
      </c>
      <c r="C2237" s="1">
        <v>40598</v>
      </c>
      <c r="D2237">
        <v>115.96</v>
      </c>
      <c r="E2237" s="1">
        <v>40598</v>
      </c>
      <c r="F2237">
        <v>113.42</v>
      </c>
      <c r="G2237" s="1">
        <v>40598</v>
      </c>
      <c r="H2237">
        <v>137.87</v>
      </c>
    </row>
    <row r="2238" spans="1:8" x14ac:dyDescent="0.25">
      <c r="A2238" s="1">
        <v>40718</v>
      </c>
      <c r="B2238">
        <v>125.06</v>
      </c>
      <c r="C2238" s="1">
        <v>40599</v>
      </c>
      <c r="D2238">
        <v>116.09</v>
      </c>
      <c r="E2238" s="1">
        <v>40599</v>
      </c>
      <c r="F2238">
        <v>113.91</v>
      </c>
      <c r="G2238" s="1">
        <v>40599</v>
      </c>
      <c r="H2238">
        <v>137.80000000000001</v>
      </c>
    </row>
    <row r="2239" spans="1:8" x14ac:dyDescent="0.25">
      <c r="A2239" s="1">
        <v>40721</v>
      </c>
      <c r="B2239">
        <v>125.25</v>
      </c>
      <c r="C2239" s="1">
        <v>40602</v>
      </c>
      <c r="D2239">
        <v>116.22</v>
      </c>
      <c r="E2239" s="1">
        <v>40602</v>
      </c>
      <c r="F2239">
        <v>114.38</v>
      </c>
      <c r="G2239" s="1">
        <v>40602</v>
      </c>
      <c r="H2239">
        <v>138.35</v>
      </c>
    </row>
    <row r="2240" spans="1:8" x14ac:dyDescent="0.25">
      <c r="A2240" s="1">
        <v>40722</v>
      </c>
      <c r="B2240">
        <v>125.1</v>
      </c>
      <c r="C2240" s="1">
        <v>40603</v>
      </c>
      <c r="D2240">
        <v>115.94</v>
      </c>
      <c r="E2240" s="1">
        <v>40603</v>
      </c>
      <c r="F2240">
        <v>114.43</v>
      </c>
      <c r="G2240" s="1">
        <v>40603</v>
      </c>
      <c r="H2240">
        <v>137.97999999999999</v>
      </c>
    </row>
    <row r="2241" spans="1:8" x14ac:dyDescent="0.25">
      <c r="A2241" s="1">
        <v>40723</v>
      </c>
      <c r="B2241">
        <v>124.18</v>
      </c>
      <c r="C2241" s="1">
        <v>40604</v>
      </c>
      <c r="D2241">
        <v>115.91</v>
      </c>
      <c r="E2241" s="1">
        <v>40604</v>
      </c>
      <c r="F2241">
        <v>115.01</v>
      </c>
      <c r="G2241" s="1">
        <v>40604</v>
      </c>
      <c r="H2241">
        <v>138.56</v>
      </c>
    </row>
    <row r="2242" spans="1:8" x14ac:dyDescent="0.25">
      <c r="A2242" s="1">
        <v>40724</v>
      </c>
      <c r="B2242">
        <v>123.78</v>
      </c>
      <c r="C2242" s="1">
        <v>40605</v>
      </c>
      <c r="D2242">
        <v>115.16</v>
      </c>
      <c r="E2242" s="1">
        <v>40605</v>
      </c>
      <c r="F2242">
        <v>114.37</v>
      </c>
      <c r="G2242" s="1">
        <v>40605</v>
      </c>
      <c r="H2242">
        <v>137.58000000000001</v>
      </c>
    </row>
    <row r="2243" spans="1:8" x14ac:dyDescent="0.25">
      <c r="A2243" s="1">
        <v>40725</v>
      </c>
      <c r="B2243">
        <v>123.05</v>
      </c>
      <c r="C2243" s="1">
        <v>40606</v>
      </c>
      <c r="D2243">
        <v>114.72</v>
      </c>
      <c r="E2243" s="1">
        <v>40606</v>
      </c>
      <c r="F2243">
        <v>114.53</v>
      </c>
      <c r="G2243" s="1">
        <v>40606</v>
      </c>
      <c r="H2243">
        <v>138.56</v>
      </c>
    </row>
    <row r="2244" spans="1:8" x14ac:dyDescent="0.25">
      <c r="A2244" s="1">
        <v>40729</v>
      </c>
      <c r="B2244">
        <v>123.87</v>
      </c>
      <c r="C2244" s="1">
        <v>40609</v>
      </c>
      <c r="D2244">
        <v>114.34</v>
      </c>
      <c r="E2244" s="1">
        <v>40609</v>
      </c>
      <c r="F2244">
        <v>114.74</v>
      </c>
      <c r="G2244" s="1">
        <v>40609</v>
      </c>
      <c r="H2244">
        <v>139.4</v>
      </c>
    </row>
    <row r="2245" spans="1:8" x14ac:dyDescent="0.25">
      <c r="A2245" s="1">
        <v>40730</v>
      </c>
      <c r="B2245">
        <v>124.68</v>
      </c>
      <c r="C2245" s="1">
        <v>40610</v>
      </c>
      <c r="D2245">
        <v>114.58</v>
      </c>
      <c r="E2245" s="1">
        <v>40610</v>
      </c>
      <c r="F2245">
        <v>115.03</v>
      </c>
      <c r="G2245" s="1">
        <v>40610</v>
      </c>
      <c r="H2245">
        <v>139.38</v>
      </c>
    </row>
    <row r="2246" spans="1:8" x14ac:dyDescent="0.25">
      <c r="A2246" s="1">
        <v>40731</v>
      </c>
      <c r="B2246">
        <v>124.31</v>
      </c>
      <c r="C2246" s="1">
        <v>40611</v>
      </c>
      <c r="D2246">
        <v>114.54</v>
      </c>
      <c r="E2246" s="1">
        <v>40611</v>
      </c>
      <c r="F2246">
        <v>114.97</v>
      </c>
      <c r="G2246" s="1">
        <v>40611</v>
      </c>
      <c r="H2246">
        <v>139.82</v>
      </c>
    </row>
    <row r="2247" spans="1:8" x14ac:dyDescent="0.25">
      <c r="A2247" s="1">
        <v>40732</v>
      </c>
      <c r="B2247">
        <v>125.04</v>
      </c>
      <c r="C2247" s="1">
        <v>40612</v>
      </c>
      <c r="D2247">
        <v>114.79</v>
      </c>
      <c r="E2247" s="1">
        <v>40612</v>
      </c>
      <c r="F2247">
        <v>115.48</v>
      </c>
      <c r="G2247" s="1">
        <v>40612</v>
      </c>
      <c r="H2247">
        <v>140.54</v>
      </c>
    </row>
    <row r="2248" spans="1:8" x14ac:dyDescent="0.25">
      <c r="A2248" s="1">
        <v>40735</v>
      </c>
      <c r="B2248">
        <v>125.12</v>
      </c>
      <c r="C2248" s="1">
        <v>40613</v>
      </c>
      <c r="D2248">
        <v>114.8</v>
      </c>
      <c r="E2248" s="1">
        <v>40613</v>
      </c>
      <c r="F2248">
        <v>116.59</v>
      </c>
      <c r="G2248" s="1">
        <v>40613</v>
      </c>
      <c r="H2248">
        <v>141.13</v>
      </c>
    </row>
    <row r="2249" spans="1:8" x14ac:dyDescent="0.25">
      <c r="A2249" s="1">
        <v>40736</v>
      </c>
      <c r="B2249">
        <v>125.01</v>
      </c>
      <c r="C2249" s="1">
        <v>40616</v>
      </c>
      <c r="D2249">
        <v>114.9</v>
      </c>
      <c r="E2249" s="1">
        <v>40616</v>
      </c>
      <c r="F2249">
        <v>116.93</v>
      </c>
      <c r="G2249" s="1">
        <v>40616</v>
      </c>
      <c r="H2249">
        <v>142.57</v>
      </c>
    </row>
    <row r="2250" spans="1:8" x14ac:dyDescent="0.25">
      <c r="A2250" s="1">
        <v>40737</v>
      </c>
      <c r="B2250">
        <v>125.13</v>
      </c>
      <c r="C2250" s="1">
        <v>40617</v>
      </c>
      <c r="D2250">
        <v>115.27</v>
      </c>
      <c r="E2250" s="1">
        <v>40617</v>
      </c>
      <c r="F2250">
        <v>117.56</v>
      </c>
      <c r="G2250" s="1">
        <v>40617</v>
      </c>
      <c r="H2250">
        <v>142.69</v>
      </c>
    </row>
    <row r="2251" spans="1:8" x14ac:dyDescent="0.25">
      <c r="A2251" s="1">
        <v>40738</v>
      </c>
      <c r="B2251">
        <v>125.07</v>
      </c>
      <c r="C2251" s="1">
        <v>40618</v>
      </c>
      <c r="D2251">
        <v>115.5</v>
      </c>
      <c r="E2251" s="1">
        <v>40618</v>
      </c>
      <c r="F2251">
        <v>117.47</v>
      </c>
      <c r="G2251" s="1">
        <v>40618</v>
      </c>
      <c r="H2251">
        <v>142.74</v>
      </c>
    </row>
    <row r="2252" spans="1:8" x14ac:dyDescent="0.25">
      <c r="A2252" s="1">
        <v>40739</v>
      </c>
      <c r="B2252">
        <v>125.53</v>
      </c>
      <c r="C2252" s="1">
        <v>40619</v>
      </c>
      <c r="D2252">
        <v>115.41</v>
      </c>
      <c r="E2252" s="1">
        <v>40619</v>
      </c>
      <c r="F2252">
        <v>116.89</v>
      </c>
      <c r="G2252" s="1">
        <v>40619</v>
      </c>
      <c r="H2252">
        <v>141.68</v>
      </c>
    </row>
    <row r="2253" spans="1:8" x14ac:dyDescent="0.25">
      <c r="A2253" s="1">
        <v>40742</v>
      </c>
      <c r="B2253">
        <v>125.48</v>
      </c>
      <c r="C2253" s="1">
        <v>40620</v>
      </c>
      <c r="D2253">
        <v>115.35</v>
      </c>
      <c r="E2253" s="1">
        <v>40620</v>
      </c>
      <c r="F2253">
        <v>116.97</v>
      </c>
      <c r="G2253" s="1">
        <v>40620</v>
      </c>
      <c r="H2253">
        <v>141.25</v>
      </c>
    </row>
    <row r="2254" spans="1:8" x14ac:dyDescent="0.25">
      <c r="A2254" s="1">
        <v>40743</v>
      </c>
      <c r="B2254">
        <v>125.56</v>
      </c>
      <c r="C2254" s="1">
        <v>40623</v>
      </c>
      <c r="D2254">
        <v>115.11</v>
      </c>
      <c r="E2254" s="1">
        <v>40623</v>
      </c>
      <c r="F2254">
        <v>116.65</v>
      </c>
      <c r="G2254" s="1">
        <v>40623</v>
      </c>
      <c r="H2254">
        <v>140.08000000000001</v>
      </c>
    </row>
    <row r="2255" spans="1:8" x14ac:dyDescent="0.25">
      <c r="A2255" s="1">
        <v>40744</v>
      </c>
      <c r="B2255">
        <v>125.62</v>
      </c>
      <c r="C2255" s="1">
        <v>40624</v>
      </c>
      <c r="D2255">
        <v>115.45</v>
      </c>
      <c r="E2255" s="1">
        <v>40624</v>
      </c>
      <c r="F2255">
        <v>116.37</v>
      </c>
      <c r="G2255" s="1">
        <v>40624</v>
      </c>
      <c r="H2255">
        <v>139.16999999999999</v>
      </c>
    </row>
    <row r="2256" spans="1:8" x14ac:dyDescent="0.25">
      <c r="A2256" s="1">
        <v>40745</v>
      </c>
      <c r="B2256">
        <v>125.17</v>
      </c>
      <c r="C2256" s="1">
        <v>40625</v>
      </c>
      <c r="D2256">
        <v>115.28</v>
      </c>
      <c r="E2256" s="1">
        <v>40625</v>
      </c>
      <c r="F2256">
        <v>116.41</v>
      </c>
      <c r="G2256" s="1">
        <v>40625</v>
      </c>
      <c r="H2256">
        <v>140.02000000000001</v>
      </c>
    </row>
    <row r="2257" spans="1:8" x14ac:dyDescent="0.25">
      <c r="A2257" s="1">
        <v>40746</v>
      </c>
      <c r="B2257">
        <v>125.08</v>
      </c>
      <c r="C2257" s="1">
        <v>40626</v>
      </c>
      <c r="D2257">
        <v>115.61</v>
      </c>
      <c r="E2257" s="1">
        <v>40626</v>
      </c>
      <c r="F2257">
        <v>116.45</v>
      </c>
      <c r="G2257" s="1">
        <v>40626</v>
      </c>
      <c r="H2257">
        <v>139.56</v>
      </c>
    </row>
    <row r="2258" spans="1:8" x14ac:dyDescent="0.25">
      <c r="A2258" s="1">
        <v>40749</v>
      </c>
      <c r="B2258">
        <v>125.84</v>
      </c>
      <c r="C2258" s="1">
        <v>40627</v>
      </c>
      <c r="D2258">
        <v>115.47</v>
      </c>
      <c r="E2258" s="1">
        <v>40627</v>
      </c>
      <c r="F2258">
        <v>116.11</v>
      </c>
      <c r="G2258" s="1">
        <v>40627</v>
      </c>
      <c r="H2258">
        <v>139.06</v>
      </c>
    </row>
    <row r="2259" spans="1:8" x14ac:dyDescent="0.25">
      <c r="A2259" s="1">
        <v>40750</v>
      </c>
      <c r="B2259">
        <v>125.96</v>
      </c>
      <c r="C2259" s="1">
        <v>40630</v>
      </c>
      <c r="D2259">
        <v>115.36</v>
      </c>
      <c r="E2259" s="1">
        <v>40630</v>
      </c>
      <c r="F2259">
        <v>115.61</v>
      </c>
      <c r="G2259" s="1">
        <v>40630</v>
      </c>
      <c r="H2259">
        <v>138.41</v>
      </c>
    </row>
    <row r="2260" spans="1:8" x14ac:dyDescent="0.25">
      <c r="A2260" s="1">
        <v>40751</v>
      </c>
      <c r="B2260">
        <v>126.27</v>
      </c>
      <c r="C2260" s="1">
        <v>40631</v>
      </c>
      <c r="D2260">
        <v>115.12</v>
      </c>
      <c r="E2260" s="1">
        <v>40631</v>
      </c>
      <c r="F2260">
        <v>115.67</v>
      </c>
      <c r="G2260" s="1">
        <v>40631</v>
      </c>
      <c r="H2260">
        <v>138.16</v>
      </c>
    </row>
    <row r="2261" spans="1:8" x14ac:dyDescent="0.25">
      <c r="A2261" s="1">
        <v>40752</v>
      </c>
      <c r="B2261">
        <v>126.44</v>
      </c>
      <c r="C2261" s="1">
        <v>40632</v>
      </c>
      <c r="D2261">
        <v>114.9</v>
      </c>
      <c r="E2261" s="1">
        <v>40632</v>
      </c>
      <c r="F2261">
        <v>115.47</v>
      </c>
      <c r="G2261" s="1">
        <v>40632</v>
      </c>
      <c r="H2261">
        <v>138.49</v>
      </c>
    </row>
    <row r="2262" spans="1:8" x14ac:dyDescent="0.25">
      <c r="A2262" s="1">
        <v>40753</v>
      </c>
      <c r="B2262">
        <v>126.85</v>
      </c>
      <c r="C2262" s="1">
        <v>40633</v>
      </c>
      <c r="D2262">
        <v>115.07</v>
      </c>
      <c r="E2262" s="1">
        <v>40633</v>
      </c>
      <c r="F2262">
        <v>115.34</v>
      </c>
      <c r="G2262" s="1">
        <v>40633</v>
      </c>
      <c r="H2262">
        <v>138.28</v>
      </c>
    </row>
    <row r="2263" spans="1:8" x14ac:dyDescent="0.25">
      <c r="A2263" s="1">
        <v>40756</v>
      </c>
      <c r="B2263">
        <v>127.32</v>
      </c>
      <c r="C2263" s="1">
        <v>40634</v>
      </c>
      <c r="D2263">
        <v>114.83</v>
      </c>
      <c r="E2263" s="1">
        <v>40634</v>
      </c>
      <c r="F2263">
        <v>114.39</v>
      </c>
      <c r="G2263" s="1">
        <v>40634</v>
      </c>
      <c r="H2263">
        <v>137.22999999999999</v>
      </c>
    </row>
    <row r="2264" spans="1:8" x14ac:dyDescent="0.25">
      <c r="A2264" s="1">
        <v>40757</v>
      </c>
      <c r="B2264">
        <v>127.98</v>
      </c>
      <c r="C2264" s="1">
        <v>40637</v>
      </c>
      <c r="D2264">
        <v>115.28</v>
      </c>
      <c r="E2264" s="1">
        <v>40637</v>
      </c>
      <c r="F2264">
        <v>114.3</v>
      </c>
      <c r="G2264" s="1">
        <v>40637</v>
      </c>
      <c r="H2264">
        <v>137.93</v>
      </c>
    </row>
    <row r="2265" spans="1:8" x14ac:dyDescent="0.25">
      <c r="A2265" s="1">
        <v>40758</v>
      </c>
      <c r="B2265">
        <v>127.2</v>
      </c>
      <c r="C2265" s="1">
        <v>40638</v>
      </c>
      <c r="D2265">
        <v>114.87</v>
      </c>
      <c r="E2265" s="1">
        <v>40638</v>
      </c>
      <c r="F2265">
        <v>114.06</v>
      </c>
      <c r="G2265" s="1">
        <v>40638</v>
      </c>
      <c r="H2265">
        <v>137.41999999999999</v>
      </c>
    </row>
    <row r="2266" spans="1:8" x14ac:dyDescent="0.25">
      <c r="A2266" s="1">
        <v>40759</v>
      </c>
      <c r="B2266">
        <v>127.6</v>
      </c>
      <c r="C2266" s="1">
        <v>40639</v>
      </c>
      <c r="D2266">
        <v>115.02</v>
      </c>
      <c r="E2266" s="1">
        <v>40639</v>
      </c>
      <c r="F2266">
        <v>114.68</v>
      </c>
      <c r="G2266" s="1">
        <v>40639</v>
      </c>
      <c r="H2266">
        <v>137.19999999999999</v>
      </c>
    </row>
    <row r="2267" spans="1:8" x14ac:dyDescent="0.25">
      <c r="A2267" s="1">
        <v>40760</v>
      </c>
      <c r="B2267">
        <v>127.07</v>
      </c>
      <c r="C2267" s="1">
        <v>40640</v>
      </c>
      <c r="D2267">
        <v>114.69</v>
      </c>
      <c r="E2267" s="1">
        <v>40640</v>
      </c>
      <c r="F2267">
        <v>114.86</v>
      </c>
      <c r="G2267" s="1">
        <v>40640</v>
      </c>
      <c r="H2267">
        <v>138.33000000000001</v>
      </c>
    </row>
    <row r="2268" spans="1:8" x14ac:dyDescent="0.25">
      <c r="A2268" s="1">
        <v>40763</v>
      </c>
      <c r="B2268">
        <v>127.46</v>
      </c>
      <c r="C2268" s="1">
        <v>40641</v>
      </c>
      <c r="D2268">
        <v>114.63</v>
      </c>
      <c r="E2268" s="1">
        <v>40641</v>
      </c>
      <c r="F2268">
        <v>114.68</v>
      </c>
      <c r="G2268" s="1">
        <v>40641</v>
      </c>
      <c r="H2268">
        <v>138.13</v>
      </c>
    </row>
    <row r="2269" spans="1:8" x14ac:dyDescent="0.25">
      <c r="A2269" s="1">
        <v>40764</v>
      </c>
      <c r="B2269">
        <v>126.94</v>
      </c>
      <c r="C2269" s="1">
        <v>40644</v>
      </c>
      <c r="D2269">
        <v>114.61</v>
      </c>
      <c r="E2269" s="1">
        <v>40644</v>
      </c>
      <c r="F2269">
        <v>114.67</v>
      </c>
      <c r="G2269" s="1">
        <v>40644</v>
      </c>
      <c r="H2269">
        <v>138.57</v>
      </c>
    </row>
    <row r="2270" spans="1:8" x14ac:dyDescent="0.25">
      <c r="A2270" s="1">
        <v>40765</v>
      </c>
      <c r="B2270">
        <v>128.25</v>
      </c>
      <c r="C2270" s="1">
        <v>40645</v>
      </c>
      <c r="D2270">
        <v>115.08</v>
      </c>
      <c r="E2270" s="1">
        <v>40645</v>
      </c>
      <c r="F2270">
        <v>115.34</v>
      </c>
      <c r="G2270" s="1">
        <v>40645</v>
      </c>
      <c r="H2270">
        <v>139.36000000000001</v>
      </c>
    </row>
    <row r="2271" spans="1:8" x14ac:dyDescent="0.25">
      <c r="A2271" s="1">
        <v>40766</v>
      </c>
      <c r="B2271">
        <v>127.85</v>
      </c>
      <c r="C2271" s="1">
        <v>40646</v>
      </c>
      <c r="D2271">
        <v>115.06</v>
      </c>
      <c r="E2271" s="1">
        <v>40646</v>
      </c>
      <c r="F2271">
        <v>115.28</v>
      </c>
      <c r="G2271" s="1">
        <v>40646</v>
      </c>
      <c r="H2271">
        <v>139.25</v>
      </c>
    </row>
    <row r="2272" spans="1:8" x14ac:dyDescent="0.25">
      <c r="A2272" s="1">
        <v>40767</v>
      </c>
      <c r="B2272">
        <v>129.08000000000001</v>
      </c>
      <c r="C2272" s="1">
        <v>40647</v>
      </c>
      <c r="D2272">
        <v>115.06</v>
      </c>
      <c r="E2272" s="1">
        <v>40647</v>
      </c>
      <c r="F2272">
        <v>115.5</v>
      </c>
      <c r="G2272" s="1">
        <v>40647</v>
      </c>
      <c r="H2272">
        <v>140.16</v>
      </c>
    </row>
    <row r="2273" spans="1:8" x14ac:dyDescent="0.25">
      <c r="A2273" s="1">
        <v>40770</v>
      </c>
      <c r="B2273">
        <v>128.87</v>
      </c>
      <c r="C2273" s="1">
        <v>40648</v>
      </c>
      <c r="D2273">
        <v>114.76</v>
      </c>
      <c r="E2273" s="1">
        <v>40648</v>
      </c>
      <c r="F2273">
        <v>115.49</v>
      </c>
      <c r="G2273" s="1">
        <v>40648</v>
      </c>
      <c r="H2273">
        <v>139.80000000000001</v>
      </c>
    </row>
    <row r="2274" spans="1:8" x14ac:dyDescent="0.25">
      <c r="A2274" s="1">
        <v>40771</v>
      </c>
      <c r="B2274">
        <v>128.97999999999999</v>
      </c>
      <c r="C2274" s="1">
        <v>40651</v>
      </c>
      <c r="D2274">
        <v>115.08</v>
      </c>
      <c r="E2274" s="1">
        <v>40651</v>
      </c>
      <c r="F2274">
        <v>116.36</v>
      </c>
      <c r="G2274" s="1">
        <v>40651</v>
      </c>
      <c r="H2274">
        <v>140.72999999999999</v>
      </c>
    </row>
    <row r="2275" spans="1:8" x14ac:dyDescent="0.25">
      <c r="A2275" s="1">
        <v>40772</v>
      </c>
      <c r="B2275">
        <v>128.79</v>
      </c>
      <c r="C2275" s="1">
        <v>40652</v>
      </c>
      <c r="D2275">
        <v>115.03</v>
      </c>
      <c r="E2275" s="1">
        <v>40652</v>
      </c>
      <c r="F2275">
        <v>116.07</v>
      </c>
      <c r="G2275" s="1">
        <v>40652</v>
      </c>
      <c r="H2275">
        <v>140.04</v>
      </c>
    </row>
    <row r="2276" spans="1:8" x14ac:dyDescent="0.25">
      <c r="A2276" s="1">
        <v>40773</v>
      </c>
      <c r="B2276">
        <v>127.13</v>
      </c>
      <c r="C2276" s="1">
        <v>40653</v>
      </c>
      <c r="D2276">
        <v>114.58</v>
      </c>
      <c r="E2276" s="1">
        <v>40653</v>
      </c>
      <c r="F2276">
        <v>115.76</v>
      </c>
      <c r="G2276" s="1">
        <v>40653</v>
      </c>
      <c r="H2276">
        <v>139</v>
      </c>
    </row>
    <row r="2277" spans="1:8" x14ac:dyDescent="0.25">
      <c r="A2277" s="1">
        <v>40774</v>
      </c>
      <c r="B2277">
        <v>126.67</v>
      </c>
      <c r="C2277" s="1">
        <v>40654</v>
      </c>
      <c r="D2277">
        <v>114.89</v>
      </c>
      <c r="E2277" s="1">
        <v>40654</v>
      </c>
      <c r="F2277">
        <v>115.61</v>
      </c>
      <c r="G2277" s="1">
        <v>40654</v>
      </c>
      <c r="H2277">
        <v>138.93</v>
      </c>
    </row>
    <row r="2278" spans="1:8" x14ac:dyDescent="0.25">
      <c r="A2278" s="1">
        <v>40777</v>
      </c>
      <c r="B2278">
        <v>126.34</v>
      </c>
      <c r="C2278" s="1">
        <v>40659</v>
      </c>
      <c r="D2278">
        <v>115.2</v>
      </c>
      <c r="E2278" s="1">
        <v>40659</v>
      </c>
      <c r="F2278">
        <v>115.4</v>
      </c>
      <c r="G2278" s="1">
        <v>40659</v>
      </c>
      <c r="H2278">
        <v>139.44999999999999</v>
      </c>
    </row>
    <row r="2279" spans="1:8" x14ac:dyDescent="0.25">
      <c r="A2279" s="1">
        <v>40778</v>
      </c>
      <c r="B2279">
        <v>126.41</v>
      </c>
      <c r="C2279" s="1">
        <v>40660</v>
      </c>
      <c r="D2279">
        <v>114.77</v>
      </c>
      <c r="E2279" s="1">
        <v>40660</v>
      </c>
      <c r="F2279">
        <v>115.42</v>
      </c>
      <c r="G2279" s="1">
        <v>40660</v>
      </c>
      <c r="H2279">
        <v>139.56</v>
      </c>
    </row>
    <row r="2280" spans="1:8" x14ac:dyDescent="0.25">
      <c r="A2280" s="1">
        <v>40779</v>
      </c>
      <c r="B2280">
        <v>126.46</v>
      </c>
      <c r="C2280" s="1">
        <v>40661</v>
      </c>
      <c r="D2280">
        <v>114.7</v>
      </c>
      <c r="E2280" s="1">
        <v>40661</v>
      </c>
      <c r="F2280">
        <v>115.68</v>
      </c>
      <c r="G2280" s="1">
        <v>40661</v>
      </c>
      <c r="H2280">
        <v>141.99</v>
      </c>
    </row>
    <row r="2281" spans="1:8" x14ac:dyDescent="0.25">
      <c r="A2281" s="1">
        <v>40780</v>
      </c>
      <c r="B2281">
        <v>126.7</v>
      </c>
      <c r="C2281" s="1">
        <v>40666</v>
      </c>
      <c r="D2281">
        <v>114.46</v>
      </c>
      <c r="E2281" s="1">
        <v>40666</v>
      </c>
      <c r="F2281">
        <v>117.23</v>
      </c>
      <c r="G2281" s="1">
        <v>40666</v>
      </c>
      <c r="H2281">
        <v>141.77000000000001</v>
      </c>
    </row>
    <row r="2282" spans="1:8" x14ac:dyDescent="0.25">
      <c r="A2282" s="1">
        <v>40781</v>
      </c>
      <c r="B2282">
        <v>126.66</v>
      </c>
      <c r="C2282" s="1">
        <v>40667</v>
      </c>
      <c r="D2282">
        <v>114.42</v>
      </c>
      <c r="E2282" s="1">
        <v>40667</v>
      </c>
      <c r="F2282">
        <v>117.2</v>
      </c>
      <c r="G2282" s="1">
        <v>40667</v>
      </c>
      <c r="H2282">
        <v>141.74</v>
      </c>
    </row>
    <row r="2283" spans="1:8" x14ac:dyDescent="0.25">
      <c r="A2283" s="1">
        <v>40785</v>
      </c>
      <c r="B2283">
        <v>126.76</v>
      </c>
      <c r="C2283" s="1">
        <v>40668</v>
      </c>
      <c r="D2283">
        <v>115.01</v>
      </c>
      <c r="E2283" s="1">
        <v>40668</v>
      </c>
      <c r="F2283">
        <v>117.52</v>
      </c>
      <c r="G2283" s="1">
        <v>40668</v>
      </c>
      <c r="H2283">
        <v>141.51</v>
      </c>
    </row>
    <row r="2284" spans="1:8" x14ac:dyDescent="0.25">
      <c r="A2284" s="1">
        <v>40786</v>
      </c>
      <c r="B2284">
        <v>126.76</v>
      </c>
      <c r="C2284" s="1">
        <v>40669</v>
      </c>
      <c r="D2284">
        <v>114.75</v>
      </c>
      <c r="E2284" s="1">
        <v>40669</v>
      </c>
      <c r="F2284">
        <v>117.84</v>
      </c>
      <c r="G2284" s="1">
        <v>40669</v>
      </c>
      <c r="H2284">
        <v>141.85</v>
      </c>
    </row>
    <row r="2285" spans="1:8" x14ac:dyDescent="0.25">
      <c r="A2285" s="1">
        <v>40787</v>
      </c>
      <c r="B2285">
        <v>127.17</v>
      </c>
      <c r="C2285" s="1">
        <v>40672</v>
      </c>
      <c r="D2285">
        <v>115.11</v>
      </c>
      <c r="E2285" s="1">
        <v>40672</v>
      </c>
      <c r="F2285">
        <v>118.08</v>
      </c>
      <c r="G2285" s="1">
        <v>40672</v>
      </c>
      <c r="H2285">
        <v>142.54</v>
      </c>
    </row>
    <row r="2286" spans="1:8" x14ac:dyDescent="0.25">
      <c r="A2286" s="1">
        <v>40788</v>
      </c>
      <c r="B2286">
        <v>127.04</v>
      </c>
      <c r="C2286" s="1">
        <v>40673</v>
      </c>
      <c r="D2286">
        <v>115.13</v>
      </c>
      <c r="E2286" s="1">
        <v>40673</v>
      </c>
      <c r="F2286">
        <v>117.8</v>
      </c>
      <c r="G2286" s="1">
        <v>40673</v>
      </c>
      <c r="H2286">
        <v>142.30000000000001</v>
      </c>
    </row>
    <row r="2287" spans="1:8" x14ac:dyDescent="0.25">
      <c r="A2287" s="1">
        <v>40792</v>
      </c>
      <c r="B2287">
        <v>126.15</v>
      </c>
      <c r="C2287" s="1">
        <v>40674</v>
      </c>
      <c r="D2287">
        <v>115.5</v>
      </c>
      <c r="E2287" s="1">
        <v>40674</v>
      </c>
      <c r="F2287">
        <v>117.23</v>
      </c>
      <c r="G2287" s="1">
        <v>40674</v>
      </c>
      <c r="H2287">
        <v>142.18</v>
      </c>
    </row>
    <row r="2288" spans="1:8" x14ac:dyDescent="0.25">
      <c r="A2288" s="1">
        <v>40793</v>
      </c>
      <c r="B2288">
        <v>126.28</v>
      </c>
      <c r="C2288" s="1">
        <v>40675</v>
      </c>
      <c r="D2288">
        <v>115.75</v>
      </c>
      <c r="E2288" s="1">
        <v>40675</v>
      </c>
      <c r="F2288">
        <v>117.71</v>
      </c>
      <c r="G2288" s="1">
        <v>40675</v>
      </c>
      <c r="H2288">
        <v>142.43</v>
      </c>
    </row>
    <row r="2289" spans="1:8" x14ac:dyDescent="0.25">
      <c r="A2289" s="1">
        <v>40794</v>
      </c>
      <c r="B2289">
        <v>126.43</v>
      </c>
      <c r="C2289" s="1">
        <v>40676</v>
      </c>
      <c r="D2289">
        <v>115.73</v>
      </c>
      <c r="E2289" s="1">
        <v>40676</v>
      </c>
      <c r="F2289">
        <v>117.75</v>
      </c>
      <c r="G2289" s="1">
        <v>40676</v>
      </c>
      <c r="H2289">
        <v>142.76</v>
      </c>
    </row>
    <row r="2290" spans="1:8" x14ac:dyDescent="0.25">
      <c r="A2290" s="1">
        <v>40795</v>
      </c>
      <c r="B2290">
        <v>126.75</v>
      </c>
      <c r="C2290" s="1">
        <v>40679</v>
      </c>
      <c r="D2290">
        <v>115.85</v>
      </c>
      <c r="E2290" s="1">
        <v>40679</v>
      </c>
      <c r="F2290">
        <v>118</v>
      </c>
      <c r="G2290" s="1">
        <v>40679</v>
      </c>
      <c r="H2290">
        <v>142.19</v>
      </c>
    </row>
    <row r="2291" spans="1:8" x14ac:dyDescent="0.25">
      <c r="A2291" s="1">
        <v>40798</v>
      </c>
      <c r="B2291">
        <v>125.97</v>
      </c>
      <c r="C2291" s="1">
        <v>40680</v>
      </c>
      <c r="D2291">
        <v>115.66</v>
      </c>
      <c r="E2291" s="1">
        <v>40680</v>
      </c>
      <c r="F2291">
        <v>117.96</v>
      </c>
      <c r="G2291" s="1">
        <v>40680</v>
      </c>
      <c r="H2291">
        <v>142.52000000000001</v>
      </c>
    </row>
    <row r="2292" spans="1:8" x14ac:dyDescent="0.25">
      <c r="A2292" s="1">
        <v>40799</v>
      </c>
      <c r="B2292">
        <v>125.35</v>
      </c>
      <c r="C2292" s="1">
        <v>40681</v>
      </c>
      <c r="D2292">
        <v>115.77</v>
      </c>
      <c r="E2292" s="1">
        <v>40681</v>
      </c>
      <c r="F2292">
        <v>118.02</v>
      </c>
      <c r="G2292" s="1">
        <v>40681</v>
      </c>
      <c r="H2292">
        <v>142.34</v>
      </c>
    </row>
    <row r="2293" spans="1:8" x14ac:dyDescent="0.25">
      <c r="A2293" s="1">
        <v>40800</v>
      </c>
      <c r="B2293">
        <v>125.24</v>
      </c>
      <c r="C2293" s="1">
        <v>40682</v>
      </c>
      <c r="D2293">
        <v>115.86</v>
      </c>
      <c r="E2293" s="1">
        <v>40682</v>
      </c>
      <c r="F2293">
        <v>117.86</v>
      </c>
      <c r="G2293" s="1">
        <v>40682</v>
      </c>
      <c r="H2293">
        <v>142.37</v>
      </c>
    </row>
    <row r="2294" spans="1:8" x14ac:dyDescent="0.25">
      <c r="A2294" s="1">
        <v>40801</v>
      </c>
      <c r="B2294">
        <v>125.32</v>
      </c>
      <c r="C2294" s="1">
        <v>40683</v>
      </c>
      <c r="D2294">
        <v>115.95</v>
      </c>
      <c r="E2294" s="1">
        <v>40683</v>
      </c>
      <c r="F2294">
        <v>117.96</v>
      </c>
      <c r="G2294" s="1">
        <v>40683</v>
      </c>
      <c r="H2294">
        <v>143.6</v>
      </c>
    </row>
    <row r="2295" spans="1:8" x14ac:dyDescent="0.25">
      <c r="A2295" s="1">
        <v>40802</v>
      </c>
      <c r="B2295">
        <v>125.22</v>
      </c>
      <c r="C2295" s="1">
        <v>40686</v>
      </c>
      <c r="D2295">
        <v>116.3</v>
      </c>
      <c r="E2295" s="1">
        <v>40686</v>
      </c>
      <c r="F2295">
        <v>118.32</v>
      </c>
      <c r="G2295" s="1">
        <v>40686</v>
      </c>
      <c r="H2295">
        <v>143.44</v>
      </c>
    </row>
    <row r="2296" spans="1:8" x14ac:dyDescent="0.25">
      <c r="A2296" s="1">
        <v>40805</v>
      </c>
      <c r="B2296">
        <v>124.88</v>
      </c>
      <c r="C2296" s="1">
        <v>40687</v>
      </c>
      <c r="D2296">
        <v>116.38</v>
      </c>
      <c r="E2296" s="1">
        <v>40687</v>
      </c>
      <c r="F2296">
        <v>118.37</v>
      </c>
      <c r="G2296" s="1">
        <v>40687</v>
      </c>
      <c r="H2296">
        <v>142.66999999999999</v>
      </c>
    </row>
    <row r="2297" spans="1:8" x14ac:dyDescent="0.25">
      <c r="A2297" s="1">
        <v>40806</v>
      </c>
      <c r="B2297">
        <v>124.61</v>
      </c>
      <c r="C2297" s="1">
        <v>40688</v>
      </c>
      <c r="D2297">
        <v>116.55</v>
      </c>
      <c r="E2297" s="1">
        <v>40688</v>
      </c>
      <c r="F2297">
        <v>118.66</v>
      </c>
      <c r="G2297" s="1">
        <v>40688</v>
      </c>
      <c r="H2297">
        <v>143.1</v>
      </c>
    </row>
    <row r="2298" spans="1:8" x14ac:dyDescent="0.25">
      <c r="A2298" s="1">
        <v>40807</v>
      </c>
      <c r="B2298">
        <v>124.51</v>
      </c>
      <c r="C2298" s="1">
        <v>40689</v>
      </c>
      <c r="D2298">
        <v>116.55</v>
      </c>
      <c r="E2298" s="1">
        <v>40689</v>
      </c>
      <c r="F2298">
        <v>118.8</v>
      </c>
      <c r="G2298" s="1">
        <v>40689</v>
      </c>
      <c r="H2298">
        <v>143.47999999999999</v>
      </c>
    </row>
    <row r="2299" spans="1:8" x14ac:dyDescent="0.25">
      <c r="A2299" s="1">
        <v>40808</v>
      </c>
      <c r="B2299">
        <v>122.61</v>
      </c>
      <c r="C2299" s="1">
        <v>40690</v>
      </c>
      <c r="D2299">
        <v>116.67</v>
      </c>
      <c r="E2299" s="1">
        <v>40690</v>
      </c>
      <c r="F2299">
        <v>118.68</v>
      </c>
      <c r="G2299" s="1">
        <v>40690</v>
      </c>
      <c r="H2299">
        <v>143.94999999999999</v>
      </c>
    </row>
    <row r="2300" spans="1:8" x14ac:dyDescent="0.25">
      <c r="A2300" s="1">
        <v>40809</v>
      </c>
      <c r="B2300">
        <v>122.07</v>
      </c>
      <c r="C2300" s="1">
        <v>40694</v>
      </c>
      <c r="D2300">
        <v>116.84</v>
      </c>
      <c r="E2300" s="1">
        <v>40694</v>
      </c>
      <c r="F2300">
        <v>118.89</v>
      </c>
      <c r="G2300" s="1">
        <v>40694</v>
      </c>
      <c r="H2300">
        <v>143.93</v>
      </c>
    </row>
    <row r="2301" spans="1:8" x14ac:dyDescent="0.25">
      <c r="A2301" s="1">
        <v>40812</v>
      </c>
      <c r="B2301">
        <v>122.31</v>
      </c>
      <c r="C2301" s="1">
        <v>40695</v>
      </c>
      <c r="D2301">
        <v>117.09</v>
      </c>
      <c r="E2301" s="1">
        <v>40695</v>
      </c>
      <c r="F2301">
        <v>119.8</v>
      </c>
      <c r="G2301" s="1">
        <v>40695</v>
      </c>
      <c r="H2301">
        <v>144.97</v>
      </c>
    </row>
    <row r="2302" spans="1:8" x14ac:dyDescent="0.25">
      <c r="A2302" s="1">
        <v>40813</v>
      </c>
      <c r="B2302">
        <v>122.85</v>
      </c>
      <c r="C2302" s="1">
        <v>40696</v>
      </c>
      <c r="D2302">
        <v>117.08</v>
      </c>
      <c r="E2302" s="1">
        <v>40696</v>
      </c>
      <c r="F2302">
        <v>120.15</v>
      </c>
      <c r="G2302" s="1">
        <v>40696</v>
      </c>
      <c r="H2302">
        <v>145.4</v>
      </c>
    </row>
    <row r="2303" spans="1:8" x14ac:dyDescent="0.25">
      <c r="A2303" s="1">
        <v>40814</v>
      </c>
      <c r="B2303">
        <v>122.96</v>
      </c>
      <c r="C2303" s="1">
        <v>40697</v>
      </c>
      <c r="D2303">
        <v>116.67</v>
      </c>
      <c r="E2303" s="1">
        <v>40697</v>
      </c>
      <c r="F2303">
        <v>120.1</v>
      </c>
      <c r="G2303" s="1">
        <v>40697</v>
      </c>
      <c r="H2303">
        <v>146.06</v>
      </c>
    </row>
    <row r="2304" spans="1:8" x14ac:dyDescent="0.25">
      <c r="A2304" s="1">
        <v>40815</v>
      </c>
      <c r="B2304">
        <v>123.14</v>
      </c>
      <c r="C2304" s="1">
        <v>40700</v>
      </c>
      <c r="D2304">
        <v>116.49</v>
      </c>
      <c r="E2304" s="1">
        <v>40700</v>
      </c>
      <c r="F2304">
        <v>120.4</v>
      </c>
      <c r="G2304" s="1">
        <v>40700</v>
      </c>
      <c r="H2304">
        <v>146.47</v>
      </c>
    </row>
    <row r="2305" spans="1:8" x14ac:dyDescent="0.25">
      <c r="A2305" s="1">
        <v>40816</v>
      </c>
      <c r="B2305">
        <v>122.5</v>
      </c>
      <c r="C2305" s="1">
        <v>40701</v>
      </c>
      <c r="D2305">
        <v>116.59</v>
      </c>
      <c r="E2305" s="1">
        <v>40701</v>
      </c>
      <c r="F2305">
        <v>120.73</v>
      </c>
      <c r="G2305" s="1">
        <v>40701</v>
      </c>
      <c r="H2305">
        <v>146.38999999999999</v>
      </c>
    </row>
    <row r="2306" spans="1:8" x14ac:dyDescent="0.25">
      <c r="A2306" s="1">
        <v>40819</v>
      </c>
      <c r="B2306">
        <v>122.13</v>
      </c>
      <c r="C2306" s="1">
        <v>40702</v>
      </c>
      <c r="D2306">
        <v>116.81</v>
      </c>
      <c r="E2306" s="1">
        <v>40702</v>
      </c>
      <c r="F2306">
        <v>121.3</v>
      </c>
      <c r="G2306" s="1">
        <v>40702</v>
      </c>
      <c r="H2306">
        <v>147.44999999999999</v>
      </c>
    </row>
    <row r="2307" spans="1:8" x14ac:dyDescent="0.25">
      <c r="A2307" s="1">
        <v>40820</v>
      </c>
      <c r="B2307">
        <v>122.05</v>
      </c>
      <c r="C2307" s="1">
        <v>40703</v>
      </c>
      <c r="D2307">
        <v>117.22</v>
      </c>
      <c r="E2307" s="1">
        <v>40703</v>
      </c>
      <c r="F2307">
        <v>122.22</v>
      </c>
      <c r="G2307" s="1">
        <v>40703</v>
      </c>
      <c r="H2307">
        <v>147.44</v>
      </c>
    </row>
    <row r="2308" spans="1:8" x14ac:dyDescent="0.25">
      <c r="A2308" s="1">
        <v>40821</v>
      </c>
      <c r="B2308">
        <v>122.34</v>
      </c>
      <c r="C2308" s="1">
        <v>40704</v>
      </c>
      <c r="D2308">
        <v>117.62</v>
      </c>
      <c r="E2308" s="1">
        <v>40704</v>
      </c>
      <c r="F2308">
        <v>122.93</v>
      </c>
      <c r="G2308" s="1">
        <v>40704</v>
      </c>
      <c r="H2308">
        <v>146.94999999999999</v>
      </c>
    </row>
    <row r="2309" spans="1:8" x14ac:dyDescent="0.25">
      <c r="A2309" s="1">
        <v>40822</v>
      </c>
      <c r="B2309">
        <v>122.59</v>
      </c>
      <c r="C2309" s="1">
        <v>40707</v>
      </c>
      <c r="D2309">
        <v>117.85</v>
      </c>
      <c r="E2309" s="1">
        <v>40707</v>
      </c>
      <c r="F2309">
        <v>122.84</v>
      </c>
      <c r="G2309" s="1">
        <v>40707</v>
      </c>
      <c r="H2309">
        <v>146.22</v>
      </c>
    </row>
    <row r="2310" spans="1:8" x14ac:dyDescent="0.25">
      <c r="A2310" s="1">
        <v>40823</v>
      </c>
      <c r="B2310">
        <v>122.62</v>
      </c>
      <c r="C2310" s="1">
        <v>40708</v>
      </c>
      <c r="D2310">
        <v>117.84</v>
      </c>
      <c r="E2310" s="1">
        <v>40708</v>
      </c>
      <c r="F2310">
        <v>122.46</v>
      </c>
      <c r="G2310" s="1">
        <v>40708</v>
      </c>
      <c r="H2310">
        <v>145.91999999999999</v>
      </c>
    </row>
    <row r="2311" spans="1:8" x14ac:dyDescent="0.25">
      <c r="A2311" s="1">
        <v>40827</v>
      </c>
      <c r="B2311">
        <v>123.06</v>
      </c>
      <c r="C2311" s="1">
        <v>40709</v>
      </c>
      <c r="D2311">
        <v>118.32</v>
      </c>
      <c r="E2311" s="1">
        <v>40709</v>
      </c>
      <c r="F2311">
        <v>122.91</v>
      </c>
      <c r="G2311" s="1">
        <v>40709</v>
      </c>
      <c r="H2311">
        <v>146.86000000000001</v>
      </c>
    </row>
    <row r="2312" spans="1:8" x14ac:dyDescent="0.25">
      <c r="A2312" s="1">
        <v>40828</v>
      </c>
      <c r="B2312">
        <v>123.28</v>
      </c>
      <c r="C2312" s="1">
        <v>40710</v>
      </c>
      <c r="D2312">
        <v>118.96</v>
      </c>
      <c r="E2312" s="1">
        <v>40710</v>
      </c>
      <c r="F2312">
        <v>123.3</v>
      </c>
      <c r="G2312" s="1">
        <v>40710</v>
      </c>
      <c r="H2312">
        <v>146.52000000000001</v>
      </c>
    </row>
    <row r="2313" spans="1:8" x14ac:dyDescent="0.25">
      <c r="A2313" s="1">
        <v>40829</v>
      </c>
      <c r="B2313">
        <v>123.62</v>
      </c>
      <c r="C2313" s="1">
        <v>40711</v>
      </c>
      <c r="D2313">
        <v>118.35</v>
      </c>
      <c r="E2313" s="1">
        <v>40711</v>
      </c>
      <c r="F2313">
        <v>123.29</v>
      </c>
      <c r="G2313" s="1">
        <v>40711</v>
      </c>
      <c r="H2313">
        <v>146.19</v>
      </c>
    </row>
    <row r="2314" spans="1:8" x14ac:dyDescent="0.25">
      <c r="A2314" s="1">
        <v>40830</v>
      </c>
      <c r="B2314">
        <v>123.53</v>
      </c>
      <c r="C2314" s="1">
        <v>40714</v>
      </c>
      <c r="D2314">
        <v>118.5</v>
      </c>
      <c r="E2314" s="1">
        <v>40714</v>
      </c>
      <c r="F2314">
        <v>123.48</v>
      </c>
      <c r="G2314" s="1">
        <v>40714</v>
      </c>
      <c r="H2314">
        <v>146.78</v>
      </c>
    </row>
    <row r="2315" spans="1:8" x14ac:dyDescent="0.25">
      <c r="A2315" s="1">
        <v>40833</v>
      </c>
      <c r="B2315">
        <v>123.75</v>
      </c>
      <c r="C2315" s="1">
        <v>40715</v>
      </c>
      <c r="D2315">
        <v>118.53</v>
      </c>
      <c r="E2315" s="1">
        <v>40715</v>
      </c>
      <c r="F2315">
        <v>123.44</v>
      </c>
      <c r="G2315" s="1">
        <v>40715</v>
      </c>
      <c r="H2315">
        <v>146.61000000000001</v>
      </c>
    </row>
    <row r="2316" spans="1:8" x14ac:dyDescent="0.25">
      <c r="A2316" s="1">
        <v>40834</v>
      </c>
      <c r="B2316">
        <v>123.74</v>
      </c>
      <c r="C2316" s="1">
        <v>40716</v>
      </c>
      <c r="D2316">
        <v>118.51</v>
      </c>
      <c r="E2316" s="1">
        <v>40716</v>
      </c>
      <c r="F2316">
        <v>124.32</v>
      </c>
      <c r="G2316" s="1">
        <v>40716</v>
      </c>
      <c r="H2316">
        <v>147.19</v>
      </c>
    </row>
    <row r="2317" spans="1:8" x14ac:dyDescent="0.25">
      <c r="A2317" s="1">
        <v>40835</v>
      </c>
      <c r="B2317">
        <v>123.79</v>
      </c>
      <c r="C2317" s="1">
        <v>40717</v>
      </c>
      <c r="D2317">
        <v>119.07</v>
      </c>
      <c r="E2317" s="1">
        <v>40717</v>
      </c>
      <c r="F2317">
        <v>124.65</v>
      </c>
      <c r="G2317" s="1">
        <v>40717</v>
      </c>
      <c r="H2317">
        <v>147.21</v>
      </c>
    </row>
    <row r="2318" spans="1:8" x14ac:dyDescent="0.25">
      <c r="A2318" s="1">
        <v>40836</v>
      </c>
      <c r="B2318">
        <v>123.56</v>
      </c>
      <c r="C2318" s="1">
        <v>40718</v>
      </c>
      <c r="D2318">
        <v>118.85</v>
      </c>
      <c r="E2318" s="1">
        <v>40718</v>
      </c>
      <c r="F2318">
        <v>124.2</v>
      </c>
      <c r="G2318" s="1">
        <v>40718</v>
      </c>
      <c r="H2318">
        <v>147.78</v>
      </c>
    </row>
    <row r="2319" spans="1:8" x14ac:dyDescent="0.25">
      <c r="A2319" s="1">
        <v>40837</v>
      </c>
      <c r="B2319">
        <v>123.46</v>
      </c>
      <c r="C2319" s="1">
        <v>40721</v>
      </c>
      <c r="D2319">
        <v>119.09</v>
      </c>
      <c r="E2319" s="1">
        <v>40721</v>
      </c>
      <c r="F2319">
        <v>124.3</v>
      </c>
      <c r="G2319" s="1">
        <v>40721</v>
      </c>
      <c r="H2319">
        <v>148.03</v>
      </c>
    </row>
    <row r="2320" spans="1:8" x14ac:dyDescent="0.25">
      <c r="A2320" s="1">
        <v>40840</v>
      </c>
      <c r="B2320">
        <v>123.45</v>
      </c>
      <c r="C2320" s="1">
        <v>40722</v>
      </c>
      <c r="D2320">
        <v>118.91</v>
      </c>
      <c r="E2320" s="1">
        <v>40722</v>
      </c>
      <c r="F2320">
        <v>124.28</v>
      </c>
      <c r="G2320" s="1">
        <v>40722</v>
      </c>
      <c r="H2320">
        <v>147.75</v>
      </c>
    </row>
    <row r="2321" spans="1:8" x14ac:dyDescent="0.25">
      <c r="A2321" s="1">
        <v>40841</v>
      </c>
      <c r="B2321">
        <v>123.76</v>
      </c>
      <c r="C2321" s="1">
        <v>40723</v>
      </c>
      <c r="D2321">
        <v>118.36</v>
      </c>
      <c r="E2321" s="1">
        <v>40723</v>
      </c>
      <c r="F2321">
        <v>123.3</v>
      </c>
      <c r="G2321" s="1">
        <v>40723</v>
      </c>
      <c r="H2321">
        <v>146.15</v>
      </c>
    </row>
    <row r="2322" spans="1:8" x14ac:dyDescent="0.25">
      <c r="A2322" s="1">
        <v>40842</v>
      </c>
      <c r="B2322">
        <v>123.87</v>
      </c>
      <c r="C2322" s="1">
        <v>40724</v>
      </c>
      <c r="D2322">
        <v>117.94</v>
      </c>
      <c r="E2322" s="1">
        <v>40724</v>
      </c>
      <c r="F2322">
        <v>123.09</v>
      </c>
      <c r="G2322" s="1">
        <v>40724</v>
      </c>
      <c r="H2322">
        <v>145.49</v>
      </c>
    </row>
    <row r="2323" spans="1:8" x14ac:dyDescent="0.25">
      <c r="A2323" s="1">
        <v>40843</v>
      </c>
      <c r="B2323">
        <v>124.42</v>
      </c>
      <c r="C2323" s="1">
        <v>40725</v>
      </c>
      <c r="D2323">
        <v>117.34</v>
      </c>
      <c r="E2323" s="1">
        <v>40725</v>
      </c>
      <c r="F2323">
        <v>122.34</v>
      </c>
      <c r="G2323" s="1">
        <v>40725</v>
      </c>
      <c r="H2323">
        <v>144.49</v>
      </c>
    </row>
    <row r="2324" spans="1:8" x14ac:dyDescent="0.25">
      <c r="A2324" s="1">
        <v>40844</v>
      </c>
      <c r="B2324">
        <v>124.6</v>
      </c>
      <c r="C2324" s="1">
        <v>40729</v>
      </c>
      <c r="D2324">
        <v>117.39</v>
      </c>
      <c r="E2324" s="1">
        <v>40729</v>
      </c>
      <c r="F2324">
        <v>123.84</v>
      </c>
      <c r="G2324" s="1">
        <v>40729</v>
      </c>
      <c r="H2324">
        <v>145.81</v>
      </c>
    </row>
    <row r="2325" spans="1:8" x14ac:dyDescent="0.25">
      <c r="A2325" s="1">
        <v>40847</v>
      </c>
      <c r="B2325">
        <v>124.99</v>
      </c>
      <c r="C2325" s="1">
        <v>40730</v>
      </c>
      <c r="D2325">
        <v>117.93</v>
      </c>
      <c r="E2325" s="1">
        <v>40730</v>
      </c>
      <c r="F2325">
        <v>124.45</v>
      </c>
      <c r="G2325" s="1">
        <v>40730</v>
      </c>
      <c r="H2325">
        <v>147.44</v>
      </c>
    </row>
    <row r="2326" spans="1:8" x14ac:dyDescent="0.25">
      <c r="A2326" s="1">
        <v>40848</v>
      </c>
      <c r="B2326">
        <v>124.42</v>
      </c>
      <c r="C2326" s="1">
        <v>40731</v>
      </c>
      <c r="D2326">
        <v>118.12</v>
      </c>
      <c r="E2326" s="1">
        <v>40731</v>
      </c>
      <c r="F2326">
        <v>124.13</v>
      </c>
      <c r="G2326" s="1">
        <v>40731</v>
      </c>
      <c r="H2326">
        <v>145.97999999999999</v>
      </c>
    </row>
    <row r="2327" spans="1:8" x14ac:dyDescent="0.25">
      <c r="A2327" s="1">
        <v>40849</v>
      </c>
      <c r="B2327">
        <v>124.84</v>
      </c>
      <c r="C2327" s="1">
        <v>40732</v>
      </c>
      <c r="D2327">
        <v>118.71</v>
      </c>
      <c r="E2327" s="1">
        <v>40732</v>
      </c>
      <c r="F2327">
        <v>124.1</v>
      </c>
      <c r="G2327" s="1">
        <v>40732</v>
      </c>
      <c r="H2327">
        <v>148.07</v>
      </c>
    </row>
    <row r="2328" spans="1:8" x14ac:dyDescent="0.25">
      <c r="A2328" s="1">
        <v>40850</v>
      </c>
      <c r="B2328">
        <v>125.23</v>
      </c>
      <c r="C2328" s="1">
        <v>40735</v>
      </c>
      <c r="D2328">
        <v>118.27</v>
      </c>
      <c r="E2328" s="1">
        <v>40735</v>
      </c>
      <c r="F2328">
        <v>125.16</v>
      </c>
      <c r="G2328" s="1">
        <v>40735</v>
      </c>
      <c r="H2328">
        <v>147.72</v>
      </c>
    </row>
    <row r="2329" spans="1:8" x14ac:dyDescent="0.25">
      <c r="A2329" s="1">
        <v>40851</v>
      </c>
      <c r="B2329">
        <v>125.48</v>
      </c>
      <c r="C2329" s="1">
        <v>40736</v>
      </c>
      <c r="D2329">
        <v>117.89</v>
      </c>
      <c r="E2329" s="1">
        <v>40736</v>
      </c>
      <c r="F2329">
        <v>125.84</v>
      </c>
      <c r="G2329" s="1">
        <v>40736</v>
      </c>
      <c r="H2329">
        <v>146.97</v>
      </c>
    </row>
    <row r="2330" spans="1:8" x14ac:dyDescent="0.25">
      <c r="A2330" s="1">
        <v>40854</v>
      </c>
      <c r="B2330">
        <v>125.48</v>
      </c>
      <c r="C2330" s="1">
        <v>40737</v>
      </c>
      <c r="D2330">
        <v>117.95</v>
      </c>
      <c r="E2330" s="1">
        <v>40737</v>
      </c>
      <c r="F2330">
        <v>125.42</v>
      </c>
      <c r="G2330" s="1">
        <v>40737</v>
      </c>
      <c r="H2330">
        <v>147.97999999999999</v>
      </c>
    </row>
    <row r="2331" spans="1:8" x14ac:dyDescent="0.25">
      <c r="A2331" s="1">
        <v>40855</v>
      </c>
      <c r="B2331">
        <v>125.32</v>
      </c>
      <c r="C2331" s="1">
        <v>40738</v>
      </c>
      <c r="D2331">
        <v>118.21</v>
      </c>
      <c r="E2331" s="1">
        <v>40738</v>
      </c>
      <c r="F2331">
        <v>125.33</v>
      </c>
      <c r="G2331" s="1">
        <v>40738</v>
      </c>
      <c r="H2331">
        <v>147.37</v>
      </c>
    </row>
    <row r="2332" spans="1:8" x14ac:dyDescent="0.25">
      <c r="A2332" s="1">
        <v>40856</v>
      </c>
      <c r="B2332">
        <v>124.38</v>
      </c>
      <c r="C2332" s="1">
        <v>40739</v>
      </c>
      <c r="D2332">
        <v>117.98</v>
      </c>
      <c r="E2332" s="1">
        <v>40739</v>
      </c>
      <c r="F2332">
        <v>125.71</v>
      </c>
      <c r="G2332" s="1">
        <v>40739</v>
      </c>
      <c r="H2332">
        <v>149.19999999999999</v>
      </c>
    </row>
    <row r="2333" spans="1:8" x14ac:dyDescent="0.25">
      <c r="A2333" s="1">
        <v>40857</v>
      </c>
      <c r="B2333">
        <v>124.43</v>
      </c>
      <c r="C2333" s="1">
        <v>40742</v>
      </c>
      <c r="D2333">
        <v>117.77</v>
      </c>
      <c r="E2333" s="1">
        <v>40742</v>
      </c>
      <c r="F2333">
        <v>126.05</v>
      </c>
      <c r="G2333" s="1">
        <v>40742</v>
      </c>
      <c r="H2333">
        <v>148.88999999999999</v>
      </c>
    </row>
    <row r="2334" spans="1:8" x14ac:dyDescent="0.25">
      <c r="A2334" s="1">
        <v>40861</v>
      </c>
      <c r="B2334">
        <v>124.18</v>
      </c>
      <c r="C2334" s="1">
        <v>40743</v>
      </c>
      <c r="D2334">
        <v>118.26</v>
      </c>
      <c r="E2334" s="1">
        <v>40743</v>
      </c>
      <c r="F2334">
        <v>125.99</v>
      </c>
      <c r="G2334" s="1">
        <v>40743</v>
      </c>
      <c r="H2334">
        <v>148.41999999999999</v>
      </c>
    </row>
    <row r="2335" spans="1:8" x14ac:dyDescent="0.25">
      <c r="A2335" s="1">
        <v>40862</v>
      </c>
      <c r="B2335">
        <v>124.15</v>
      </c>
      <c r="C2335" s="1">
        <v>40744</v>
      </c>
      <c r="D2335">
        <v>118.88</v>
      </c>
      <c r="E2335" s="1">
        <v>40744</v>
      </c>
      <c r="F2335">
        <v>125.84</v>
      </c>
      <c r="G2335" s="1">
        <v>40744</v>
      </c>
      <c r="H2335">
        <v>147.82</v>
      </c>
    </row>
    <row r="2336" spans="1:8" x14ac:dyDescent="0.25">
      <c r="A2336" s="1">
        <v>40863</v>
      </c>
      <c r="B2336">
        <v>123.96</v>
      </c>
      <c r="C2336" s="1">
        <v>40745</v>
      </c>
      <c r="D2336">
        <v>118.7</v>
      </c>
      <c r="E2336" s="1">
        <v>40745</v>
      </c>
      <c r="F2336">
        <v>125.25</v>
      </c>
      <c r="G2336" s="1">
        <v>40745</v>
      </c>
      <c r="H2336">
        <v>147.04</v>
      </c>
    </row>
    <row r="2337" spans="1:8" x14ac:dyDescent="0.25">
      <c r="A2337" s="1">
        <v>40864</v>
      </c>
      <c r="B2337">
        <v>123.83</v>
      </c>
      <c r="C2337" s="1">
        <v>40746</v>
      </c>
      <c r="D2337">
        <v>119.06</v>
      </c>
      <c r="E2337" s="1">
        <v>40746</v>
      </c>
      <c r="F2337">
        <v>125.19</v>
      </c>
      <c r="G2337" s="1">
        <v>40746</v>
      </c>
      <c r="H2337">
        <v>146.09</v>
      </c>
    </row>
    <row r="2338" spans="1:8" x14ac:dyDescent="0.25">
      <c r="A2338" s="1">
        <v>40865</v>
      </c>
      <c r="B2338">
        <v>123.73</v>
      </c>
      <c r="C2338" s="1">
        <v>40749</v>
      </c>
      <c r="D2338">
        <v>118.66</v>
      </c>
      <c r="E2338" s="1">
        <v>40749</v>
      </c>
      <c r="F2338">
        <v>125.52</v>
      </c>
      <c r="G2338" s="1">
        <v>40749</v>
      </c>
      <c r="H2338">
        <v>149.63</v>
      </c>
    </row>
    <row r="2339" spans="1:8" x14ac:dyDescent="0.25">
      <c r="A2339" s="1">
        <v>40868</v>
      </c>
      <c r="B2339">
        <v>123.62</v>
      </c>
      <c r="C2339" s="1">
        <v>40750</v>
      </c>
      <c r="D2339">
        <v>118.83</v>
      </c>
      <c r="E2339" s="1">
        <v>40750</v>
      </c>
      <c r="F2339">
        <v>125.52</v>
      </c>
      <c r="G2339" s="1">
        <v>40750</v>
      </c>
      <c r="H2339">
        <v>149.85</v>
      </c>
    </row>
    <row r="2340" spans="1:8" x14ac:dyDescent="0.25">
      <c r="A2340" s="1">
        <v>40869</v>
      </c>
      <c r="B2340">
        <v>123.5</v>
      </c>
      <c r="C2340" s="1">
        <v>40751</v>
      </c>
      <c r="D2340">
        <v>119.08</v>
      </c>
      <c r="E2340" s="1">
        <v>40751</v>
      </c>
      <c r="F2340">
        <v>125.82</v>
      </c>
      <c r="G2340" s="1">
        <v>40751</v>
      </c>
      <c r="H2340">
        <v>150.30000000000001</v>
      </c>
    </row>
    <row r="2341" spans="1:8" x14ac:dyDescent="0.25">
      <c r="A2341" s="1">
        <v>40870</v>
      </c>
      <c r="B2341">
        <v>123.36</v>
      </c>
      <c r="C2341" s="1">
        <v>40752</v>
      </c>
      <c r="D2341">
        <v>119.24</v>
      </c>
      <c r="E2341" s="1">
        <v>40752</v>
      </c>
      <c r="F2341">
        <v>126.13</v>
      </c>
      <c r="G2341" s="1">
        <v>40752</v>
      </c>
      <c r="H2341">
        <v>150.29</v>
      </c>
    </row>
    <row r="2342" spans="1:8" x14ac:dyDescent="0.25">
      <c r="A2342" s="1">
        <v>40872</v>
      </c>
      <c r="B2342">
        <v>123.4</v>
      </c>
      <c r="C2342" s="1">
        <v>40753</v>
      </c>
      <c r="D2342">
        <v>119.4</v>
      </c>
      <c r="E2342" s="1">
        <v>40753</v>
      </c>
      <c r="F2342">
        <v>126.55</v>
      </c>
      <c r="G2342" s="1">
        <v>40753</v>
      </c>
      <c r="H2342">
        <v>151.16</v>
      </c>
    </row>
    <row r="2343" spans="1:8" x14ac:dyDescent="0.25">
      <c r="A2343" s="1">
        <v>40875</v>
      </c>
      <c r="B2343">
        <v>123.51</v>
      </c>
      <c r="C2343" s="1">
        <v>40756</v>
      </c>
      <c r="D2343">
        <v>119.93</v>
      </c>
      <c r="E2343" s="1">
        <v>40756</v>
      </c>
      <c r="F2343">
        <v>126.76</v>
      </c>
      <c r="G2343" s="1">
        <v>40756</v>
      </c>
      <c r="H2343">
        <v>151.97</v>
      </c>
    </row>
    <row r="2344" spans="1:8" x14ac:dyDescent="0.25">
      <c r="A2344" s="1">
        <v>40876</v>
      </c>
      <c r="B2344">
        <v>123.47</v>
      </c>
      <c r="C2344" s="1">
        <v>40757</v>
      </c>
      <c r="D2344">
        <v>120.24</v>
      </c>
      <c r="E2344" s="1">
        <v>40757</v>
      </c>
      <c r="F2344">
        <v>128.38</v>
      </c>
      <c r="G2344" s="1">
        <v>40757</v>
      </c>
      <c r="H2344">
        <v>151.91999999999999</v>
      </c>
    </row>
    <row r="2345" spans="1:8" x14ac:dyDescent="0.25">
      <c r="A2345" s="1">
        <v>40877</v>
      </c>
      <c r="B2345">
        <v>124.23</v>
      </c>
      <c r="C2345" s="1">
        <v>40758</v>
      </c>
      <c r="D2345">
        <v>119.56</v>
      </c>
      <c r="E2345" s="1">
        <v>40758</v>
      </c>
      <c r="F2345">
        <v>128.81</v>
      </c>
      <c r="G2345" s="1">
        <v>40758</v>
      </c>
      <c r="H2345">
        <v>149.1</v>
      </c>
    </row>
    <row r="2346" spans="1:8" x14ac:dyDescent="0.25">
      <c r="A2346" s="1">
        <v>40878</v>
      </c>
      <c r="B2346">
        <v>124.65</v>
      </c>
      <c r="C2346" s="1">
        <v>40759</v>
      </c>
      <c r="D2346">
        <v>120.27</v>
      </c>
      <c r="E2346" s="1">
        <v>40759</v>
      </c>
      <c r="F2346">
        <v>128.56</v>
      </c>
      <c r="G2346" s="1">
        <v>40759</v>
      </c>
      <c r="H2346">
        <v>149.94999999999999</v>
      </c>
    </row>
    <row r="2347" spans="1:8" x14ac:dyDescent="0.25">
      <c r="A2347" s="1">
        <v>40879</v>
      </c>
      <c r="B2347">
        <v>124.84</v>
      </c>
      <c r="C2347" s="1">
        <v>40760</v>
      </c>
      <c r="D2347">
        <v>119.55</v>
      </c>
      <c r="E2347" s="1">
        <v>40760</v>
      </c>
      <c r="F2347">
        <v>128.88</v>
      </c>
      <c r="G2347" s="1">
        <v>40760</v>
      </c>
      <c r="H2347">
        <v>148.46</v>
      </c>
    </row>
    <row r="2348" spans="1:8" x14ac:dyDescent="0.25">
      <c r="A2348" s="1">
        <v>40882</v>
      </c>
      <c r="B2348">
        <v>125.11</v>
      </c>
      <c r="C2348" s="1">
        <v>40763</v>
      </c>
      <c r="D2348">
        <v>120.06</v>
      </c>
      <c r="E2348" s="1">
        <v>40763</v>
      </c>
      <c r="F2348">
        <v>129.56</v>
      </c>
      <c r="G2348" s="1">
        <v>40763</v>
      </c>
      <c r="H2348">
        <v>148.26</v>
      </c>
    </row>
    <row r="2349" spans="1:8" x14ac:dyDescent="0.25">
      <c r="A2349" s="1">
        <v>40883</v>
      </c>
      <c r="B2349">
        <v>125.2</v>
      </c>
      <c r="C2349" s="1">
        <v>40764</v>
      </c>
      <c r="D2349">
        <v>119.97</v>
      </c>
      <c r="E2349" s="1">
        <v>40764</v>
      </c>
      <c r="F2349">
        <v>129.6</v>
      </c>
      <c r="G2349" s="1">
        <v>40764</v>
      </c>
      <c r="H2349">
        <v>146.11000000000001</v>
      </c>
    </row>
    <row r="2350" spans="1:8" x14ac:dyDescent="0.25">
      <c r="A2350" s="1">
        <v>40884</v>
      </c>
      <c r="B2350">
        <v>125.41</v>
      </c>
      <c r="C2350" s="1">
        <v>40765</v>
      </c>
      <c r="D2350">
        <v>120.19</v>
      </c>
      <c r="E2350" s="1">
        <v>40765</v>
      </c>
      <c r="F2350">
        <v>131.13</v>
      </c>
      <c r="G2350" s="1">
        <v>40765</v>
      </c>
      <c r="H2350">
        <v>149.16</v>
      </c>
    </row>
    <row r="2351" spans="1:8" x14ac:dyDescent="0.25">
      <c r="A2351" s="1">
        <v>40885</v>
      </c>
      <c r="B2351">
        <v>125.9</v>
      </c>
      <c r="C2351" s="1">
        <v>40766</v>
      </c>
      <c r="D2351">
        <v>120.37</v>
      </c>
      <c r="E2351" s="1">
        <v>40766</v>
      </c>
      <c r="F2351">
        <v>131.13999999999999</v>
      </c>
      <c r="G2351" s="1">
        <v>40766</v>
      </c>
      <c r="H2351">
        <v>147.11000000000001</v>
      </c>
    </row>
    <row r="2352" spans="1:8" x14ac:dyDescent="0.25">
      <c r="A2352" s="1">
        <v>40886</v>
      </c>
      <c r="B2352">
        <v>125.86</v>
      </c>
      <c r="C2352" s="1">
        <v>40767</v>
      </c>
      <c r="D2352">
        <v>120.31</v>
      </c>
      <c r="E2352" s="1">
        <v>40767</v>
      </c>
      <c r="F2352">
        <v>131.83000000000001</v>
      </c>
      <c r="G2352" s="1">
        <v>40767</v>
      </c>
      <c r="H2352">
        <v>151.56</v>
      </c>
    </row>
    <row r="2353" spans="1:8" x14ac:dyDescent="0.25">
      <c r="A2353" s="1">
        <v>40889</v>
      </c>
      <c r="B2353">
        <v>125.81</v>
      </c>
      <c r="C2353" s="1">
        <v>40770</v>
      </c>
      <c r="D2353">
        <v>120.27</v>
      </c>
      <c r="E2353" s="1">
        <v>40770</v>
      </c>
      <c r="F2353">
        <v>131.68</v>
      </c>
      <c r="G2353" s="1">
        <v>40770</v>
      </c>
      <c r="H2353">
        <v>150.91</v>
      </c>
    </row>
    <row r="2354" spans="1:8" x14ac:dyDescent="0.25">
      <c r="A2354" s="1">
        <v>40890</v>
      </c>
      <c r="B2354">
        <v>125.45</v>
      </c>
      <c r="C2354" s="1">
        <v>40771</v>
      </c>
      <c r="D2354">
        <v>120.77</v>
      </c>
      <c r="E2354" s="1">
        <v>40771</v>
      </c>
      <c r="F2354">
        <v>131.54</v>
      </c>
      <c r="G2354" s="1">
        <v>40771</v>
      </c>
      <c r="H2354">
        <v>150.69999999999999</v>
      </c>
    </row>
    <row r="2355" spans="1:8" x14ac:dyDescent="0.25">
      <c r="A2355" s="1">
        <v>40891</v>
      </c>
      <c r="B2355">
        <v>125.03</v>
      </c>
      <c r="C2355" s="1">
        <v>40772</v>
      </c>
      <c r="D2355">
        <v>121.07</v>
      </c>
      <c r="E2355" s="1">
        <v>40772</v>
      </c>
      <c r="F2355">
        <v>131.11000000000001</v>
      </c>
      <c r="G2355" s="1">
        <v>40772</v>
      </c>
      <c r="H2355">
        <v>149.97</v>
      </c>
    </row>
    <row r="2356" spans="1:8" x14ac:dyDescent="0.25">
      <c r="A2356" s="1">
        <v>40892</v>
      </c>
      <c r="B2356">
        <v>124.97</v>
      </c>
      <c r="C2356" s="1">
        <v>40773</v>
      </c>
      <c r="D2356">
        <v>120.4</v>
      </c>
      <c r="E2356" s="1">
        <v>40773</v>
      </c>
      <c r="F2356">
        <v>128.97999999999999</v>
      </c>
      <c r="G2356" s="1">
        <v>40773</v>
      </c>
      <c r="H2356">
        <v>147.07</v>
      </c>
    </row>
    <row r="2357" spans="1:8" x14ac:dyDescent="0.25">
      <c r="A2357" s="1">
        <v>40893</v>
      </c>
      <c r="B2357">
        <v>124.81</v>
      </c>
      <c r="C2357" s="1">
        <v>40774</v>
      </c>
      <c r="D2357">
        <v>119.77</v>
      </c>
      <c r="E2357" s="1">
        <v>40774</v>
      </c>
      <c r="F2357">
        <v>129.43</v>
      </c>
      <c r="G2357" s="1">
        <v>40774</v>
      </c>
      <c r="H2357">
        <v>145.53</v>
      </c>
    </row>
    <row r="2358" spans="1:8" x14ac:dyDescent="0.25">
      <c r="A2358" s="1">
        <v>40896</v>
      </c>
      <c r="B2358">
        <v>124.75</v>
      </c>
      <c r="C2358" s="1">
        <v>40777</v>
      </c>
      <c r="D2358">
        <v>119.51</v>
      </c>
      <c r="E2358" s="1">
        <v>40777</v>
      </c>
      <c r="F2358">
        <v>129.03</v>
      </c>
      <c r="G2358" s="1">
        <v>40777</v>
      </c>
      <c r="H2358">
        <v>145.15</v>
      </c>
    </row>
    <row r="2359" spans="1:8" x14ac:dyDescent="0.25">
      <c r="A2359" s="1">
        <v>40897</v>
      </c>
      <c r="B2359">
        <v>125.02</v>
      </c>
      <c r="C2359" s="1">
        <v>40778</v>
      </c>
      <c r="D2359">
        <v>119.84</v>
      </c>
      <c r="E2359" s="1">
        <v>40778</v>
      </c>
      <c r="F2359">
        <v>128.62</v>
      </c>
      <c r="G2359" s="1">
        <v>40778</v>
      </c>
      <c r="H2359">
        <v>145.63999999999999</v>
      </c>
    </row>
    <row r="2360" spans="1:8" x14ac:dyDescent="0.25">
      <c r="A2360" s="1">
        <v>40898</v>
      </c>
      <c r="B2360">
        <v>125.03</v>
      </c>
      <c r="C2360" s="1">
        <v>40779</v>
      </c>
      <c r="D2360">
        <v>119.71</v>
      </c>
      <c r="E2360" s="1">
        <v>40779</v>
      </c>
      <c r="F2360">
        <v>128.46</v>
      </c>
      <c r="G2360" s="1">
        <v>40779</v>
      </c>
      <c r="H2360">
        <v>146.47999999999999</v>
      </c>
    </row>
    <row r="2361" spans="1:8" x14ac:dyDescent="0.25">
      <c r="A2361" s="1">
        <v>40899</v>
      </c>
      <c r="B2361">
        <v>124.91</v>
      </c>
      <c r="C2361" s="1">
        <v>40780</v>
      </c>
      <c r="D2361">
        <v>120.35</v>
      </c>
      <c r="E2361" s="1">
        <v>40780</v>
      </c>
      <c r="F2361">
        <v>127.32</v>
      </c>
      <c r="G2361" s="1">
        <v>40780</v>
      </c>
      <c r="H2361">
        <v>148.38</v>
      </c>
    </row>
    <row r="2362" spans="1:8" x14ac:dyDescent="0.25">
      <c r="A2362" s="1">
        <v>40905</v>
      </c>
      <c r="B2362">
        <v>124.83</v>
      </c>
      <c r="C2362" s="1">
        <v>40781</v>
      </c>
      <c r="D2362">
        <v>120.17</v>
      </c>
      <c r="E2362" s="1">
        <v>40781</v>
      </c>
      <c r="F2362">
        <v>127.37</v>
      </c>
      <c r="G2362" s="1">
        <v>40781</v>
      </c>
      <c r="H2362">
        <v>148.47999999999999</v>
      </c>
    </row>
    <row r="2363" spans="1:8" x14ac:dyDescent="0.25">
      <c r="A2363" s="1">
        <v>40906</v>
      </c>
      <c r="B2363">
        <v>124.72</v>
      </c>
      <c r="C2363" s="1">
        <v>40785</v>
      </c>
      <c r="D2363">
        <v>120.37</v>
      </c>
      <c r="E2363" s="1">
        <v>40785</v>
      </c>
      <c r="F2363">
        <v>127.47</v>
      </c>
      <c r="G2363" s="1">
        <v>40785</v>
      </c>
      <c r="H2363">
        <v>148.43</v>
      </c>
    </row>
    <row r="2364" spans="1:8" x14ac:dyDescent="0.25">
      <c r="A2364" s="1">
        <v>40911</v>
      </c>
      <c r="B2364">
        <v>125.42</v>
      </c>
      <c r="C2364" s="1">
        <v>40786</v>
      </c>
      <c r="D2364">
        <v>119.74</v>
      </c>
      <c r="E2364" s="1">
        <v>40786</v>
      </c>
      <c r="F2364">
        <v>128.19</v>
      </c>
      <c r="G2364" s="1">
        <v>40786</v>
      </c>
      <c r="H2364">
        <v>148.47</v>
      </c>
    </row>
    <row r="2365" spans="1:8" x14ac:dyDescent="0.25">
      <c r="A2365" s="1">
        <v>40912</v>
      </c>
      <c r="B2365">
        <v>125.65</v>
      </c>
      <c r="C2365" s="1">
        <v>40787</v>
      </c>
      <c r="D2365">
        <v>120.08</v>
      </c>
      <c r="E2365" s="1">
        <v>40787</v>
      </c>
      <c r="F2365">
        <v>128.06</v>
      </c>
      <c r="G2365" s="1">
        <v>40787</v>
      </c>
      <c r="H2365">
        <v>150.25</v>
      </c>
    </row>
    <row r="2366" spans="1:8" x14ac:dyDescent="0.25">
      <c r="A2366" s="1">
        <v>40913</v>
      </c>
      <c r="B2366">
        <v>125.75</v>
      </c>
      <c r="C2366" s="1">
        <v>40788</v>
      </c>
      <c r="D2366">
        <v>120.73</v>
      </c>
      <c r="E2366" s="1">
        <v>40788</v>
      </c>
      <c r="F2366">
        <v>128.21</v>
      </c>
      <c r="G2366" s="1">
        <v>40788</v>
      </c>
      <c r="H2366">
        <v>147.88999999999999</v>
      </c>
    </row>
    <row r="2367" spans="1:8" x14ac:dyDescent="0.25">
      <c r="A2367" s="1">
        <v>40914</v>
      </c>
      <c r="B2367">
        <v>125.68</v>
      </c>
      <c r="C2367" s="1">
        <v>40792</v>
      </c>
      <c r="D2367">
        <v>120.2</v>
      </c>
      <c r="E2367" s="1">
        <v>40792</v>
      </c>
      <c r="F2367">
        <v>127.79</v>
      </c>
      <c r="G2367" s="1">
        <v>40792</v>
      </c>
      <c r="H2367">
        <v>144.87</v>
      </c>
    </row>
    <row r="2368" spans="1:8" x14ac:dyDescent="0.25">
      <c r="A2368" s="1">
        <v>40917</v>
      </c>
      <c r="B2368">
        <v>125.75</v>
      </c>
      <c r="C2368" s="1">
        <v>40793</v>
      </c>
      <c r="D2368">
        <v>119.6</v>
      </c>
      <c r="E2368" s="1">
        <v>40793</v>
      </c>
      <c r="F2368">
        <v>128.11000000000001</v>
      </c>
      <c r="G2368" s="1">
        <v>40793</v>
      </c>
      <c r="H2368">
        <v>146.30000000000001</v>
      </c>
    </row>
    <row r="2369" spans="1:8" x14ac:dyDescent="0.25">
      <c r="A2369" s="1">
        <v>40918</v>
      </c>
      <c r="B2369">
        <v>125.66</v>
      </c>
      <c r="C2369" s="1">
        <v>40794</v>
      </c>
      <c r="D2369">
        <v>119.91</v>
      </c>
      <c r="E2369" s="1">
        <v>40794</v>
      </c>
      <c r="F2369">
        <v>128.03</v>
      </c>
      <c r="G2369" s="1">
        <v>40794</v>
      </c>
      <c r="H2369">
        <v>146.62</v>
      </c>
    </row>
    <row r="2370" spans="1:8" x14ac:dyDescent="0.25">
      <c r="A2370" s="1">
        <v>40919</v>
      </c>
      <c r="B2370">
        <v>125.95</v>
      </c>
      <c r="C2370" s="1">
        <v>40795</v>
      </c>
      <c r="D2370">
        <v>120.68</v>
      </c>
      <c r="E2370" s="1">
        <v>40795</v>
      </c>
      <c r="F2370">
        <v>127.5</v>
      </c>
      <c r="G2370" s="1">
        <v>40795</v>
      </c>
      <c r="H2370">
        <v>147.66</v>
      </c>
    </row>
    <row r="2371" spans="1:8" x14ac:dyDescent="0.25">
      <c r="A2371" s="1">
        <v>40920</v>
      </c>
      <c r="B2371">
        <v>125.93</v>
      </c>
      <c r="C2371" s="1">
        <v>40798</v>
      </c>
      <c r="D2371">
        <v>119.52</v>
      </c>
      <c r="E2371" s="1">
        <v>40798</v>
      </c>
      <c r="F2371">
        <v>127.75</v>
      </c>
      <c r="G2371" s="1">
        <v>40798</v>
      </c>
      <c r="H2371">
        <v>145.4</v>
      </c>
    </row>
    <row r="2372" spans="1:8" x14ac:dyDescent="0.25">
      <c r="A2372" s="1">
        <v>40921</v>
      </c>
      <c r="B2372">
        <v>125.84</v>
      </c>
      <c r="C2372" s="1">
        <v>40799</v>
      </c>
      <c r="D2372">
        <v>118.1</v>
      </c>
      <c r="E2372" s="1">
        <v>40799</v>
      </c>
      <c r="F2372">
        <v>127.31</v>
      </c>
      <c r="G2372" s="1">
        <v>40799</v>
      </c>
      <c r="H2372">
        <v>145.81</v>
      </c>
    </row>
    <row r="2373" spans="1:8" x14ac:dyDescent="0.25">
      <c r="A2373" s="1">
        <v>40925</v>
      </c>
      <c r="B2373">
        <v>125.9</v>
      </c>
      <c r="C2373" s="1">
        <v>40800</v>
      </c>
      <c r="D2373">
        <v>118.19</v>
      </c>
      <c r="E2373" s="1">
        <v>40800</v>
      </c>
      <c r="F2373">
        <v>126.22</v>
      </c>
      <c r="G2373" s="1">
        <v>40800</v>
      </c>
      <c r="H2373">
        <v>146.9</v>
      </c>
    </row>
    <row r="2374" spans="1:8" x14ac:dyDescent="0.25">
      <c r="A2374" s="1">
        <v>40926</v>
      </c>
      <c r="B2374">
        <v>125.93</v>
      </c>
      <c r="C2374" s="1">
        <v>40801</v>
      </c>
      <c r="D2374">
        <v>118.05</v>
      </c>
      <c r="E2374" s="1">
        <v>40801</v>
      </c>
      <c r="F2374">
        <v>127.11</v>
      </c>
      <c r="G2374" s="1">
        <v>40801</v>
      </c>
      <c r="H2374">
        <v>146.05000000000001</v>
      </c>
    </row>
    <row r="2375" spans="1:8" x14ac:dyDescent="0.25">
      <c r="A2375" s="1">
        <v>40927</v>
      </c>
      <c r="B2375">
        <v>126.37</v>
      </c>
      <c r="C2375" s="1">
        <v>40802</v>
      </c>
      <c r="D2375">
        <v>117.67</v>
      </c>
      <c r="E2375" s="1">
        <v>40802</v>
      </c>
      <c r="F2375">
        <v>127.27</v>
      </c>
      <c r="G2375" s="1">
        <v>40802</v>
      </c>
      <c r="H2375">
        <v>146.02000000000001</v>
      </c>
    </row>
    <row r="2376" spans="1:8" x14ac:dyDescent="0.25">
      <c r="A2376" s="1">
        <v>40928</v>
      </c>
      <c r="B2376">
        <v>126.65</v>
      </c>
      <c r="C2376" s="1">
        <v>40805</v>
      </c>
      <c r="D2376">
        <v>117.2</v>
      </c>
      <c r="E2376" s="1">
        <v>40805</v>
      </c>
      <c r="F2376">
        <v>127</v>
      </c>
      <c r="G2376" s="1">
        <v>40805</v>
      </c>
      <c r="H2376">
        <v>145.66999999999999</v>
      </c>
    </row>
    <row r="2377" spans="1:8" x14ac:dyDescent="0.25">
      <c r="A2377" s="1">
        <v>40931</v>
      </c>
      <c r="B2377">
        <v>126.89</v>
      </c>
      <c r="C2377" s="1">
        <v>40806</v>
      </c>
      <c r="D2377">
        <v>116.95</v>
      </c>
      <c r="E2377" s="1">
        <v>40806</v>
      </c>
      <c r="F2377">
        <v>126.48</v>
      </c>
      <c r="G2377" s="1">
        <v>40806</v>
      </c>
      <c r="H2377">
        <v>145.58000000000001</v>
      </c>
    </row>
    <row r="2378" spans="1:8" x14ac:dyDescent="0.25">
      <c r="A2378" s="1">
        <v>40932</v>
      </c>
      <c r="B2378">
        <v>126.86</v>
      </c>
      <c r="C2378" s="1">
        <v>40807</v>
      </c>
      <c r="D2378">
        <v>116.64</v>
      </c>
      <c r="E2378" s="1">
        <v>40807</v>
      </c>
      <c r="F2378">
        <v>126.68</v>
      </c>
      <c r="G2378" s="1">
        <v>40807</v>
      </c>
      <c r="H2378">
        <v>145.33000000000001</v>
      </c>
    </row>
    <row r="2379" spans="1:8" x14ac:dyDescent="0.25">
      <c r="A2379" s="1">
        <v>40933</v>
      </c>
      <c r="B2379">
        <v>126.9</v>
      </c>
      <c r="C2379" s="1">
        <v>40808</v>
      </c>
      <c r="D2379">
        <v>116.27</v>
      </c>
      <c r="E2379" s="1">
        <v>40808</v>
      </c>
      <c r="F2379">
        <v>124.24</v>
      </c>
      <c r="G2379" s="1">
        <v>40808</v>
      </c>
      <c r="H2379">
        <v>139.97999999999999</v>
      </c>
    </row>
    <row r="2380" spans="1:8" x14ac:dyDescent="0.25">
      <c r="A2380" s="1">
        <v>40934</v>
      </c>
      <c r="B2380">
        <v>128.12</v>
      </c>
      <c r="C2380" s="1">
        <v>40809</v>
      </c>
      <c r="D2380">
        <v>116.29</v>
      </c>
      <c r="E2380" s="1">
        <v>40809</v>
      </c>
      <c r="F2380">
        <v>123.07</v>
      </c>
      <c r="G2380" s="1">
        <v>40809</v>
      </c>
      <c r="H2380">
        <v>139.05000000000001</v>
      </c>
    </row>
    <row r="2381" spans="1:8" x14ac:dyDescent="0.25">
      <c r="A2381" s="1">
        <v>40935</v>
      </c>
      <c r="B2381">
        <v>128.16</v>
      </c>
      <c r="C2381" s="1">
        <v>40812</v>
      </c>
      <c r="D2381">
        <v>116.68</v>
      </c>
      <c r="E2381" s="1">
        <v>40812</v>
      </c>
      <c r="F2381">
        <v>122.61</v>
      </c>
      <c r="G2381" s="1">
        <v>40812</v>
      </c>
      <c r="H2381">
        <v>140.32</v>
      </c>
    </row>
    <row r="2382" spans="1:8" x14ac:dyDescent="0.25">
      <c r="A2382" s="1">
        <v>40938</v>
      </c>
      <c r="B2382">
        <v>127.7</v>
      </c>
      <c r="C2382" s="1">
        <v>40813</v>
      </c>
      <c r="D2382">
        <v>117.09</v>
      </c>
      <c r="E2382" s="1">
        <v>40813</v>
      </c>
      <c r="F2382">
        <v>123.35</v>
      </c>
      <c r="G2382" s="1">
        <v>40813</v>
      </c>
      <c r="H2382">
        <v>141.51</v>
      </c>
    </row>
    <row r="2383" spans="1:8" x14ac:dyDescent="0.25">
      <c r="A2383" s="1">
        <v>40939</v>
      </c>
      <c r="B2383">
        <v>128</v>
      </c>
      <c r="C2383" s="1">
        <v>40814</v>
      </c>
      <c r="D2383">
        <v>117.06</v>
      </c>
      <c r="E2383" s="1">
        <v>40814</v>
      </c>
      <c r="F2383">
        <v>123.55</v>
      </c>
      <c r="G2383" s="1">
        <v>40814</v>
      </c>
      <c r="H2383">
        <v>141.87</v>
      </c>
    </row>
    <row r="2384" spans="1:8" x14ac:dyDescent="0.25">
      <c r="A2384" s="1">
        <v>40940</v>
      </c>
      <c r="B2384">
        <v>128.25</v>
      </c>
      <c r="C2384" s="1">
        <v>40815</v>
      </c>
      <c r="D2384">
        <v>117.69</v>
      </c>
      <c r="E2384" s="1">
        <v>40815</v>
      </c>
      <c r="F2384">
        <v>123.91</v>
      </c>
      <c r="G2384" s="1">
        <v>40815</v>
      </c>
      <c r="H2384">
        <v>141.04</v>
      </c>
    </row>
    <row r="2385" spans="1:8" x14ac:dyDescent="0.25">
      <c r="A2385" s="1">
        <v>40941</v>
      </c>
      <c r="B2385">
        <v>128.53</v>
      </c>
      <c r="C2385" s="1">
        <v>40816</v>
      </c>
      <c r="D2385">
        <v>116.99</v>
      </c>
      <c r="E2385" s="1">
        <v>40816</v>
      </c>
      <c r="F2385">
        <v>123.62</v>
      </c>
      <c r="G2385" s="1">
        <v>40816</v>
      </c>
      <c r="H2385">
        <v>139.09</v>
      </c>
    </row>
    <row r="2386" spans="1:8" x14ac:dyDescent="0.25">
      <c r="A2386" s="1">
        <v>40942</v>
      </c>
      <c r="B2386">
        <v>128.86000000000001</v>
      </c>
      <c r="C2386" s="1">
        <v>40819</v>
      </c>
      <c r="D2386">
        <v>117.19</v>
      </c>
      <c r="E2386" s="1">
        <v>40819</v>
      </c>
      <c r="F2386">
        <v>122.74</v>
      </c>
      <c r="G2386" s="1">
        <v>40819</v>
      </c>
      <c r="H2386">
        <v>138.01</v>
      </c>
    </row>
    <row r="2387" spans="1:8" x14ac:dyDescent="0.25">
      <c r="A2387" s="1">
        <v>40945</v>
      </c>
      <c r="B2387">
        <v>128.81</v>
      </c>
      <c r="C2387" s="1">
        <v>40820</v>
      </c>
      <c r="D2387">
        <v>117.1</v>
      </c>
      <c r="E2387" s="1">
        <v>40820</v>
      </c>
      <c r="F2387">
        <v>122.91</v>
      </c>
      <c r="G2387" s="1">
        <v>40820</v>
      </c>
      <c r="H2387">
        <v>137.4</v>
      </c>
    </row>
    <row r="2388" spans="1:8" x14ac:dyDescent="0.25">
      <c r="A2388" s="1">
        <v>40946</v>
      </c>
      <c r="B2388">
        <v>128.71</v>
      </c>
      <c r="C2388" s="1">
        <v>40821</v>
      </c>
      <c r="D2388">
        <v>117.69</v>
      </c>
      <c r="E2388" s="1">
        <v>40821</v>
      </c>
      <c r="F2388">
        <v>123.07</v>
      </c>
      <c r="G2388" s="1">
        <v>40821</v>
      </c>
      <c r="H2388">
        <v>137.66</v>
      </c>
    </row>
    <row r="2389" spans="1:8" x14ac:dyDescent="0.25">
      <c r="A2389" s="1">
        <v>40947</v>
      </c>
      <c r="B2389">
        <v>128.56</v>
      </c>
      <c r="C2389" s="1">
        <v>40822</v>
      </c>
      <c r="D2389">
        <v>117.81</v>
      </c>
      <c r="E2389" s="1">
        <v>40822</v>
      </c>
      <c r="F2389">
        <v>123.35</v>
      </c>
      <c r="G2389" s="1">
        <v>40822</v>
      </c>
      <c r="H2389">
        <v>138.44</v>
      </c>
    </row>
    <row r="2390" spans="1:8" x14ac:dyDescent="0.25">
      <c r="A2390" s="1">
        <v>40948</v>
      </c>
      <c r="B2390">
        <v>129.19</v>
      </c>
      <c r="C2390" s="1">
        <v>40823</v>
      </c>
      <c r="D2390">
        <v>117.96</v>
      </c>
      <c r="E2390" s="1">
        <v>40823</v>
      </c>
      <c r="F2390">
        <v>123.03</v>
      </c>
      <c r="G2390" s="1">
        <v>40823</v>
      </c>
      <c r="H2390">
        <v>138.88999999999999</v>
      </c>
    </row>
    <row r="2391" spans="1:8" x14ac:dyDescent="0.25">
      <c r="A2391" s="1">
        <v>40949</v>
      </c>
      <c r="B2391">
        <v>129.09</v>
      </c>
      <c r="C2391" s="1">
        <v>40827</v>
      </c>
      <c r="D2391">
        <v>118.34</v>
      </c>
      <c r="E2391" s="1">
        <v>40827</v>
      </c>
      <c r="F2391">
        <v>124.1</v>
      </c>
      <c r="G2391" s="1">
        <v>40827</v>
      </c>
      <c r="H2391">
        <v>138.83000000000001</v>
      </c>
    </row>
    <row r="2392" spans="1:8" x14ac:dyDescent="0.25">
      <c r="A2392" s="1">
        <v>40952</v>
      </c>
      <c r="B2392">
        <v>129</v>
      </c>
      <c r="C2392" s="1">
        <v>40828</v>
      </c>
      <c r="D2392">
        <v>118.35</v>
      </c>
      <c r="E2392" s="1">
        <v>40828</v>
      </c>
      <c r="F2392">
        <v>124.47</v>
      </c>
      <c r="G2392" s="1">
        <v>40828</v>
      </c>
      <c r="H2392">
        <v>139.47</v>
      </c>
    </row>
    <row r="2393" spans="1:8" x14ac:dyDescent="0.25">
      <c r="A2393" s="1">
        <v>40953</v>
      </c>
      <c r="B2393">
        <v>128.75</v>
      </c>
      <c r="C2393" s="1">
        <v>40829</v>
      </c>
      <c r="D2393">
        <v>118.45</v>
      </c>
      <c r="E2393" s="1">
        <v>40829</v>
      </c>
      <c r="F2393">
        <v>124.55</v>
      </c>
      <c r="G2393" s="1">
        <v>40829</v>
      </c>
      <c r="H2393">
        <v>141.22999999999999</v>
      </c>
    </row>
    <row r="2394" spans="1:8" x14ac:dyDescent="0.25">
      <c r="A2394" s="1">
        <v>40954</v>
      </c>
      <c r="B2394">
        <v>128.97999999999999</v>
      </c>
      <c r="C2394" s="1">
        <v>40830</v>
      </c>
      <c r="D2394">
        <v>118.38</v>
      </c>
      <c r="E2394" s="1">
        <v>40830</v>
      </c>
      <c r="F2394">
        <v>123.9</v>
      </c>
      <c r="G2394" s="1">
        <v>40830</v>
      </c>
      <c r="H2394">
        <v>141.96</v>
      </c>
    </row>
    <row r="2395" spans="1:8" x14ac:dyDescent="0.25">
      <c r="A2395" s="1">
        <v>40955</v>
      </c>
      <c r="B2395">
        <v>128.91</v>
      </c>
      <c r="C2395" s="1">
        <v>40833</v>
      </c>
      <c r="D2395">
        <v>118.66</v>
      </c>
      <c r="E2395" s="1">
        <v>40833</v>
      </c>
      <c r="F2395">
        <v>124.26</v>
      </c>
      <c r="G2395" s="1">
        <v>40833</v>
      </c>
      <c r="H2395">
        <v>142.1</v>
      </c>
    </row>
    <row r="2396" spans="1:8" x14ac:dyDescent="0.25">
      <c r="A2396" s="1">
        <v>40956</v>
      </c>
      <c r="B2396">
        <v>128.38</v>
      </c>
      <c r="C2396" s="1">
        <v>40834</v>
      </c>
      <c r="D2396">
        <v>118.66</v>
      </c>
      <c r="E2396" s="1">
        <v>40834</v>
      </c>
      <c r="F2396">
        <v>124.21</v>
      </c>
      <c r="G2396" s="1">
        <v>40834</v>
      </c>
      <c r="H2396">
        <v>142.07</v>
      </c>
    </row>
    <row r="2397" spans="1:8" x14ac:dyDescent="0.25">
      <c r="A2397" s="1">
        <v>40960</v>
      </c>
      <c r="B2397">
        <v>128.43</v>
      </c>
      <c r="C2397" s="1">
        <v>40835</v>
      </c>
      <c r="D2397">
        <v>118.77</v>
      </c>
      <c r="E2397" s="1">
        <v>40835</v>
      </c>
      <c r="F2397">
        <v>124.02</v>
      </c>
      <c r="G2397" s="1">
        <v>40835</v>
      </c>
      <c r="H2397">
        <v>142.49</v>
      </c>
    </row>
    <row r="2398" spans="1:8" x14ac:dyDescent="0.25">
      <c r="A2398" s="1">
        <v>40961</v>
      </c>
      <c r="B2398">
        <v>128.28</v>
      </c>
      <c r="C2398" s="1">
        <v>40836</v>
      </c>
      <c r="D2398">
        <v>118.44</v>
      </c>
      <c r="E2398" s="1">
        <v>40836</v>
      </c>
      <c r="F2398">
        <v>123.69</v>
      </c>
      <c r="G2398" s="1">
        <v>40836</v>
      </c>
      <c r="H2398">
        <v>142.37</v>
      </c>
    </row>
    <row r="2399" spans="1:8" x14ac:dyDescent="0.25">
      <c r="A2399" s="1">
        <v>40962</v>
      </c>
      <c r="B2399">
        <v>128.47999999999999</v>
      </c>
      <c r="C2399" s="1">
        <v>40837</v>
      </c>
      <c r="D2399">
        <v>117.96</v>
      </c>
      <c r="E2399" s="1">
        <v>40837</v>
      </c>
      <c r="F2399">
        <v>123.62</v>
      </c>
      <c r="G2399" s="1">
        <v>40837</v>
      </c>
      <c r="H2399">
        <v>142.9</v>
      </c>
    </row>
    <row r="2400" spans="1:8" x14ac:dyDescent="0.25">
      <c r="A2400" s="1">
        <v>40963</v>
      </c>
      <c r="B2400">
        <v>128.57</v>
      </c>
      <c r="C2400" s="1">
        <v>40840</v>
      </c>
      <c r="D2400">
        <v>117.96</v>
      </c>
      <c r="E2400" s="1">
        <v>40840</v>
      </c>
      <c r="F2400">
        <v>123.71</v>
      </c>
      <c r="G2400" s="1">
        <v>40840</v>
      </c>
      <c r="H2400">
        <v>142.72</v>
      </c>
    </row>
    <row r="2401" spans="1:8" x14ac:dyDescent="0.25">
      <c r="A2401" s="1">
        <v>40966</v>
      </c>
      <c r="B2401">
        <v>128.66999999999999</v>
      </c>
      <c r="C2401" s="1">
        <v>40841</v>
      </c>
      <c r="D2401">
        <v>118.48</v>
      </c>
      <c r="E2401" s="1">
        <v>40841</v>
      </c>
      <c r="F2401">
        <v>123.75</v>
      </c>
      <c r="G2401" s="1">
        <v>40841</v>
      </c>
      <c r="H2401">
        <v>143.43</v>
      </c>
    </row>
    <row r="2402" spans="1:8" x14ac:dyDescent="0.25">
      <c r="A2402" s="1">
        <v>40967</v>
      </c>
      <c r="B2402">
        <v>128.57</v>
      </c>
      <c r="C2402" s="1">
        <v>40842</v>
      </c>
      <c r="D2402">
        <v>119.22</v>
      </c>
      <c r="E2402" s="1">
        <v>40842</v>
      </c>
      <c r="F2402">
        <v>123.53</v>
      </c>
      <c r="G2402" s="1">
        <v>40842</v>
      </c>
      <c r="H2402">
        <v>142.96</v>
      </c>
    </row>
    <row r="2403" spans="1:8" x14ac:dyDescent="0.25">
      <c r="A2403" s="1">
        <v>40968</v>
      </c>
      <c r="B2403">
        <v>128.58000000000001</v>
      </c>
      <c r="C2403" s="1">
        <v>40843</v>
      </c>
      <c r="D2403">
        <v>119.66</v>
      </c>
      <c r="E2403" s="1">
        <v>40843</v>
      </c>
      <c r="F2403">
        <v>123.98</v>
      </c>
      <c r="G2403" s="1">
        <v>40843</v>
      </c>
      <c r="H2403">
        <v>144.56</v>
      </c>
    </row>
    <row r="2404" spans="1:8" x14ac:dyDescent="0.25">
      <c r="A2404" s="1">
        <v>40969</v>
      </c>
      <c r="B2404">
        <v>128.6</v>
      </c>
      <c r="C2404" s="1">
        <v>40844</v>
      </c>
      <c r="D2404">
        <v>119.41</v>
      </c>
      <c r="E2404" s="1">
        <v>40844</v>
      </c>
      <c r="F2404">
        <v>124.6</v>
      </c>
      <c r="G2404" s="1">
        <v>40844</v>
      </c>
      <c r="H2404">
        <v>145.05000000000001</v>
      </c>
    </row>
    <row r="2405" spans="1:8" x14ac:dyDescent="0.25">
      <c r="A2405" s="1">
        <v>40970</v>
      </c>
      <c r="B2405">
        <v>128.97999999999999</v>
      </c>
      <c r="C2405" s="1">
        <v>40847</v>
      </c>
      <c r="D2405">
        <v>119.85</v>
      </c>
      <c r="E2405" s="1">
        <v>40847</v>
      </c>
      <c r="F2405">
        <v>125.38</v>
      </c>
      <c r="G2405" s="1">
        <v>40847</v>
      </c>
      <c r="H2405">
        <v>145.13999999999999</v>
      </c>
    </row>
    <row r="2406" spans="1:8" x14ac:dyDescent="0.25">
      <c r="A2406" s="1">
        <v>40973</v>
      </c>
      <c r="B2406">
        <v>128.91999999999999</v>
      </c>
      <c r="C2406" s="1">
        <v>40848</v>
      </c>
      <c r="D2406">
        <v>119.67</v>
      </c>
      <c r="E2406" s="1">
        <v>40848</v>
      </c>
      <c r="F2406">
        <v>124.26</v>
      </c>
      <c r="G2406" s="1">
        <v>40848</v>
      </c>
      <c r="H2406">
        <v>143.72</v>
      </c>
    </row>
    <row r="2407" spans="1:8" x14ac:dyDescent="0.25">
      <c r="A2407" s="1">
        <v>40974</v>
      </c>
      <c r="B2407">
        <v>128.80000000000001</v>
      </c>
      <c r="C2407" s="1">
        <v>40849</v>
      </c>
      <c r="D2407">
        <v>120.11</v>
      </c>
      <c r="E2407" s="1">
        <v>40849</v>
      </c>
      <c r="F2407">
        <v>124.6</v>
      </c>
      <c r="G2407" s="1">
        <v>40849</v>
      </c>
      <c r="H2407">
        <v>145.08000000000001</v>
      </c>
    </row>
    <row r="2408" spans="1:8" x14ac:dyDescent="0.25">
      <c r="A2408" s="1">
        <v>40975</v>
      </c>
      <c r="B2408">
        <v>128.72</v>
      </c>
      <c r="C2408" s="1">
        <v>40850</v>
      </c>
      <c r="D2408">
        <v>120.61</v>
      </c>
      <c r="E2408" s="1">
        <v>40850</v>
      </c>
      <c r="F2408">
        <v>125.26</v>
      </c>
      <c r="G2408" s="1">
        <v>40850</v>
      </c>
      <c r="H2408">
        <v>145.44</v>
      </c>
    </row>
    <row r="2409" spans="1:8" x14ac:dyDescent="0.25">
      <c r="A2409" s="1">
        <v>40976</v>
      </c>
      <c r="B2409">
        <v>128.84</v>
      </c>
      <c r="C2409" s="1">
        <v>40851</v>
      </c>
      <c r="D2409">
        <v>121.21</v>
      </c>
      <c r="E2409" s="1">
        <v>40851</v>
      </c>
      <c r="F2409">
        <v>125.16</v>
      </c>
      <c r="G2409" s="1">
        <v>40851</v>
      </c>
      <c r="H2409">
        <v>146.13999999999999</v>
      </c>
    </row>
    <row r="2410" spans="1:8" x14ac:dyDescent="0.25">
      <c r="A2410" s="1">
        <v>40977</v>
      </c>
      <c r="B2410">
        <v>129</v>
      </c>
      <c r="C2410" s="1">
        <v>40854</v>
      </c>
      <c r="D2410">
        <v>120.97</v>
      </c>
      <c r="E2410" s="1">
        <v>40854</v>
      </c>
      <c r="F2410">
        <v>125.47</v>
      </c>
      <c r="G2410" s="1">
        <v>40854</v>
      </c>
      <c r="H2410">
        <v>146.05000000000001</v>
      </c>
    </row>
    <row r="2411" spans="1:8" x14ac:dyDescent="0.25">
      <c r="A2411" s="1">
        <v>40980</v>
      </c>
      <c r="B2411">
        <v>128.91</v>
      </c>
      <c r="C2411" s="1">
        <v>40855</v>
      </c>
      <c r="D2411">
        <v>120.54</v>
      </c>
      <c r="E2411" s="1">
        <v>40855</v>
      </c>
      <c r="F2411">
        <v>125.86</v>
      </c>
      <c r="G2411" s="1">
        <v>40855</v>
      </c>
      <c r="H2411">
        <v>145.13</v>
      </c>
    </row>
    <row r="2412" spans="1:8" x14ac:dyDescent="0.25">
      <c r="A2412" s="1">
        <v>40981</v>
      </c>
      <c r="B2412">
        <v>128.72999999999999</v>
      </c>
      <c r="C2412" s="1">
        <v>40856</v>
      </c>
      <c r="D2412">
        <v>119.01</v>
      </c>
      <c r="E2412" s="1">
        <v>40856</v>
      </c>
      <c r="F2412">
        <v>124.53</v>
      </c>
      <c r="G2412" s="1">
        <v>40856</v>
      </c>
      <c r="H2412">
        <v>144.29</v>
      </c>
    </row>
    <row r="2413" spans="1:8" x14ac:dyDescent="0.25">
      <c r="A2413" s="1">
        <v>40982</v>
      </c>
      <c r="B2413">
        <v>128.56</v>
      </c>
      <c r="C2413" s="1">
        <v>40857</v>
      </c>
      <c r="D2413">
        <v>119.31</v>
      </c>
      <c r="E2413" s="1">
        <v>40857</v>
      </c>
      <c r="F2413">
        <v>124.52</v>
      </c>
      <c r="G2413" s="1">
        <v>40857</v>
      </c>
      <c r="H2413">
        <v>144.04</v>
      </c>
    </row>
    <row r="2414" spans="1:8" x14ac:dyDescent="0.25">
      <c r="A2414" s="1">
        <v>40983</v>
      </c>
      <c r="B2414">
        <v>128.62</v>
      </c>
      <c r="C2414" s="1">
        <v>40861</v>
      </c>
      <c r="D2414">
        <v>119.28</v>
      </c>
      <c r="E2414" s="1">
        <v>40861</v>
      </c>
      <c r="F2414">
        <v>124.01</v>
      </c>
      <c r="G2414" s="1">
        <v>40861</v>
      </c>
      <c r="H2414">
        <v>143.35</v>
      </c>
    </row>
    <row r="2415" spans="1:8" x14ac:dyDescent="0.25">
      <c r="A2415" s="1">
        <v>40984</v>
      </c>
      <c r="B2415">
        <v>128.16</v>
      </c>
      <c r="C2415" s="1">
        <v>40862</v>
      </c>
      <c r="D2415">
        <v>119.53</v>
      </c>
      <c r="E2415" s="1">
        <v>40862</v>
      </c>
      <c r="F2415">
        <v>123.65</v>
      </c>
      <c r="G2415" s="1">
        <v>40862</v>
      </c>
      <c r="H2415">
        <v>143.32</v>
      </c>
    </row>
    <row r="2416" spans="1:8" x14ac:dyDescent="0.25">
      <c r="A2416" s="1">
        <v>40987</v>
      </c>
      <c r="B2416">
        <v>128.01</v>
      </c>
      <c r="C2416" s="1">
        <v>40863</v>
      </c>
      <c r="D2416">
        <v>118.97</v>
      </c>
      <c r="E2416" s="1">
        <v>40863</v>
      </c>
      <c r="F2416">
        <v>123.37</v>
      </c>
      <c r="G2416" s="1">
        <v>40863</v>
      </c>
      <c r="H2416">
        <v>143.62</v>
      </c>
    </row>
    <row r="2417" spans="1:8" x14ac:dyDescent="0.25">
      <c r="A2417" s="1">
        <v>40988</v>
      </c>
      <c r="B2417">
        <v>127.82</v>
      </c>
      <c r="C2417" s="1">
        <v>40864</v>
      </c>
      <c r="D2417">
        <v>118.94</v>
      </c>
      <c r="E2417" s="1">
        <v>40864</v>
      </c>
      <c r="F2417">
        <v>122.99</v>
      </c>
      <c r="G2417" s="1">
        <v>40864</v>
      </c>
      <c r="H2417">
        <v>143.51</v>
      </c>
    </row>
    <row r="2418" spans="1:8" x14ac:dyDescent="0.25">
      <c r="A2418" s="1">
        <v>40989</v>
      </c>
      <c r="B2418">
        <v>127.72</v>
      </c>
      <c r="C2418" s="1">
        <v>40865</v>
      </c>
      <c r="D2418">
        <v>118.71</v>
      </c>
      <c r="E2418" s="1">
        <v>40865</v>
      </c>
      <c r="F2418">
        <v>123.67</v>
      </c>
      <c r="G2418" s="1">
        <v>40865</v>
      </c>
      <c r="H2418">
        <v>142.12</v>
      </c>
    </row>
    <row r="2419" spans="1:8" x14ac:dyDescent="0.25">
      <c r="A2419" s="1">
        <v>40990</v>
      </c>
      <c r="B2419">
        <v>128.07</v>
      </c>
      <c r="C2419" s="1">
        <v>40868</v>
      </c>
      <c r="D2419">
        <v>118.8</v>
      </c>
      <c r="E2419" s="1">
        <v>40868</v>
      </c>
      <c r="F2419">
        <v>123.38</v>
      </c>
      <c r="G2419" s="1">
        <v>40868</v>
      </c>
      <c r="H2419">
        <v>141.66</v>
      </c>
    </row>
    <row r="2420" spans="1:8" x14ac:dyDescent="0.25">
      <c r="A2420" s="1">
        <v>40991</v>
      </c>
      <c r="B2420">
        <v>128</v>
      </c>
      <c r="C2420" s="1">
        <v>40869</v>
      </c>
      <c r="D2420">
        <v>118.9</v>
      </c>
      <c r="E2420" s="1">
        <v>40869</v>
      </c>
      <c r="F2420">
        <v>123.32</v>
      </c>
      <c r="G2420" s="1">
        <v>40869</v>
      </c>
      <c r="H2420">
        <v>140.78</v>
      </c>
    </row>
    <row r="2421" spans="1:8" x14ac:dyDescent="0.25">
      <c r="A2421" s="1">
        <v>40994</v>
      </c>
      <c r="B2421">
        <v>128.18</v>
      </c>
      <c r="C2421" s="1">
        <v>40870</v>
      </c>
      <c r="D2421">
        <v>118.66</v>
      </c>
      <c r="E2421" s="1">
        <v>40870</v>
      </c>
      <c r="F2421">
        <v>123.4</v>
      </c>
      <c r="G2421" s="1">
        <v>40870</v>
      </c>
      <c r="H2421">
        <v>140.19999999999999</v>
      </c>
    </row>
    <row r="2422" spans="1:8" x14ac:dyDescent="0.25">
      <c r="A2422" s="1">
        <v>40995</v>
      </c>
      <c r="B2422">
        <v>128.62</v>
      </c>
      <c r="C2422" s="1">
        <v>40872</v>
      </c>
      <c r="D2422">
        <v>118.46</v>
      </c>
      <c r="E2422" s="1">
        <v>40872</v>
      </c>
      <c r="F2422">
        <v>123.94</v>
      </c>
      <c r="G2422" s="1">
        <v>40872</v>
      </c>
      <c r="H2422">
        <v>139.91999999999999</v>
      </c>
    </row>
    <row r="2423" spans="1:8" x14ac:dyDescent="0.25">
      <c r="A2423" s="1">
        <v>40996</v>
      </c>
      <c r="B2423">
        <v>128.84</v>
      </c>
      <c r="C2423" s="1">
        <v>40875</v>
      </c>
      <c r="D2423">
        <v>117.91</v>
      </c>
      <c r="E2423" s="1">
        <v>40875</v>
      </c>
      <c r="F2423">
        <v>124.47</v>
      </c>
      <c r="G2423" s="1">
        <v>40875</v>
      </c>
      <c r="H2423">
        <v>140.86000000000001</v>
      </c>
    </row>
    <row r="2424" spans="1:8" x14ac:dyDescent="0.25">
      <c r="A2424" s="1">
        <v>40997</v>
      </c>
      <c r="B2424">
        <v>129</v>
      </c>
      <c r="C2424" s="1">
        <v>40876</v>
      </c>
      <c r="D2424">
        <v>118.1</v>
      </c>
      <c r="E2424" s="1">
        <v>40876</v>
      </c>
      <c r="F2424">
        <v>123.93</v>
      </c>
      <c r="G2424" s="1">
        <v>40876</v>
      </c>
      <c r="H2424">
        <v>141.13</v>
      </c>
    </row>
    <row r="2425" spans="1:8" x14ac:dyDescent="0.25">
      <c r="A2425" s="1">
        <v>40998</v>
      </c>
      <c r="B2425">
        <v>129.07</v>
      </c>
      <c r="C2425" s="1">
        <v>40877</v>
      </c>
      <c r="D2425">
        <v>119.79</v>
      </c>
      <c r="E2425" s="1">
        <v>40877</v>
      </c>
      <c r="F2425">
        <v>124.24</v>
      </c>
      <c r="G2425" s="1">
        <v>40877</v>
      </c>
      <c r="H2425">
        <v>142.22999999999999</v>
      </c>
    </row>
    <row r="2426" spans="1:8" x14ac:dyDescent="0.25">
      <c r="A2426" s="1">
        <v>41001</v>
      </c>
      <c r="B2426">
        <v>129.24</v>
      </c>
      <c r="C2426" s="1">
        <v>40878</v>
      </c>
      <c r="D2426">
        <v>120.31</v>
      </c>
      <c r="E2426" s="1">
        <v>40878</v>
      </c>
      <c r="F2426">
        <v>124.55</v>
      </c>
      <c r="G2426" s="1">
        <v>40878</v>
      </c>
      <c r="H2426">
        <v>143.44</v>
      </c>
    </row>
    <row r="2427" spans="1:8" x14ac:dyDescent="0.25">
      <c r="A2427" s="1">
        <v>41002</v>
      </c>
      <c r="B2427">
        <v>129.5</v>
      </c>
      <c r="C2427" s="1">
        <v>40879</v>
      </c>
      <c r="D2427">
        <v>120.16</v>
      </c>
      <c r="E2427" s="1">
        <v>40879</v>
      </c>
      <c r="F2427">
        <v>126.16</v>
      </c>
      <c r="G2427" s="1">
        <v>40879</v>
      </c>
      <c r="H2427">
        <v>142.13999999999999</v>
      </c>
    </row>
    <row r="2428" spans="1:8" x14ac:dyDescent="0.25">
      <c r="A2428" s="1">
        <v>41003</v>
      </c>
      <c r="B2428">
        <v>129.41999999999999</v>
      </c>
      <c r="C2428" s="1">
        <v>40882</v>
      </c>
      <c r="D2428">
        <v>120.4</v>
      </c>
      <c r="E2428" s="1">
        <v>40882</v>
      </c>
      <c r="F2428">
        <v>126.62</v>
      </c>
      <c r="G2428" s="1">
        <v>40882</v>
      </c>
      <c r="H2428">
        <v>142.66</v>
      </c>
    </row>
    <row r="2429" spans="1:8" x14ac:dyDescent="0.25">
      <c r="A2429" s="1">
        <v>41004</v>
      </c>
      <c r="B2429">
        <v>129.53</v>
      </c>
      <c r="C2429" s="1">
        <v>40883</v>
      </c>
      <c r="D2429">
        <v>120.23</v>
      </c>
      <c r="E2429" s="1">
        <v>40883</v>
      </c>
      <c r="F2429">
        <v>126.69</v>
      </c>
      <c r="G2429" s="1">
        <v>40883</v>
      </c>
      <c r="H2429">
        <v>143.4</v>
      </c>
    </row>
    <row r="2430" spans="1:8" x14ac:dyDescent="0.25">
      <c r="A2430" s="1">
        <v>41009</v>
      </c>
      <c r="B2430">
        <v>129.41999999999999</v>
      </c>
      <c r="C2430" s="1">
        <v>40884</v>
      </c>
      <c r="D2430">
        <v>119.91</v>
      </c>
      <c r="E2430" s="1">
        <v>40884</v>
      </c>
      <c r="F2430">
        <v>127.17</v>
      </c>
      <c r="G2430" s="1">
        <v>40884</v>
      </c>
      <c r="H2430">
        <v>144.33000000000001</v>
      </c>
    </row>
    <row r="2431" spans="1:8" x14ac:dyDescent="0.25">
      <c r="A2431" s="1">
        <v>41010</v>
      </c>
      <c r="B2431">
        <v>129.22999999999999</v>
      </c>
      <c r="C2431" s="1">
        <v>40885</v>
      </c>
      <c r="D2431">
        <v>120.74</v>
      </c>
      <c r="E2431" s="1">
        <v>40885</v>
      </c>
      <c r="F2431">
        <v>127.88</v>
      </c>
      <c r="G2431" s="1">
        <v>40885</v>
      </c>
      <c r="H2431">
        <v>144.47999999999999</v>
      </c>
    </row>
    <row r="2432" spans="1:8" x14ac:dyDescent="0.25">
      <c r="A2432" s="1">
        <v>41011</v>
      </c>
      <c r="B2432">
        <v>129.5</v>
      </c>
      <c r="C2432" s="1">
        <v>40886</v>
      </c>
      <c r="D2432">
        <v>120.66</v>
      </c>
      <c r="E2432" s="1">
        <v>40886</v>
      </c>
      <c r="F2432">
        <v>127.41</v>
      </c>
      <c r="G2432" s="1">
        <v>40886</v>
      </c>
      <c r="H2432">
        <v>145.1</v>
      </c>
    </row>
    <row r="2433" spans="1:8" x14ac:dyDescent="0.25">
      <c r="A2433" s="1">
        <v>41012</v>
      </c>
      <c r="B2433">
        <v>129.46</v>
      </c>
      <c r="C2433" s="1">
        <v>40889</v>
      </c>
      <c r="D2433">
        <v>120.57</v>
      </c>
      <c r="E2433" s="1">
        <v>40889</v>
      </c>
      <c r="F2433">
        <v>127.2</v>
      </c>
      <c r="G2433" s="1">
        <v>40889</v>
      </c>
      <c r="H2433">
        <v>145.29</v>
      </c>
    </row>
    <row r="2434" spans="1:8" x14ac:dyDescent="0.25">
      <c r="A2434" s="1">
        <v>41015</v>
      </c>
      <c r="B2434">
        <v>129.34</v>
      </c>
      <c r="C2434" s="1">
        <v>40890</v>
      </c>
      <c r="D2434">
        <v>119.93</v>
      </c>
      <c r="E2434" s="1">
        <v>40890</v>
      </c>
      <c r="F2434">
        <v>126.98</v>
      </c>
      <c r="G2434" s="1">
        <v>40890</v>
      </c>
      <c r="H2434">
        <v>144.80000000000001</v>
      </c>
    </row>
    <row r="2435" spans="1:8" x14ac:dyDescent="0.25">
      <c r="A2435" s="1">
        <v>41016</v>
      </c>
      <c r="B2435">
        <v>129.38999999999999</v>
      </c>
      <c r="C2435" s="1">
        <v>40891</v>
      </c>
      <c r="D2435">
        <v>120.09</v>
      </c>
      <c r="E2435" s="1">
        <v>40891</v>
      </c>
      <c r="F2435">
        <v>126.76</v>
      </c>
      <c r="G2435" s="1">
        <v>40891</v>
      </c>
      <c r="H2435">
        <v>142.58000000000001</v>
      </c>
    </row>
    <row r="2436" spans="1:8" x14ac:dyDescent="0.25">
      <c r="A2436" s="1">
        <v>41017</v>
      </c>
      <c r="B2436">
        <v>129.25</v>
      </c>
      <c r="C2436" s="1">
        <v>40892</v>
      </c>
      <c r="D2436">
        <v>120.1</v>
      </c>
      <c r="E2436" s="1">
        <v>40892</v>
      </c>
      <c r="F2436">
        <v>126.67</v>
      </c>
      <c r="G2436" s="1">
        <v>40892</v>
      </c>
      <c r="H2436">
        <v>142.41999999999999</v>
      </c>
    </row>
    <row r="2437" spans="1:8" x14ac:dyDescent="0.25">
      <c r="A2437" s="1">
        <v>41018</v>
      </c>
      <c r="B2437">
        <v>128.9</v>
      </c>
      <c r="C2437" s="1">
        <v>40893</v>
      </c>
      <c r="D2437">
        <v>120.07</v>
      </c>
      <c r="E2437" s="1">
        <v>40893</v>
      </c>
      <c r="F2437">
        <v>126.43</v>
      </c>
      <c r="G2437" s="1">
        <v>40893</v>
      </c>
      <c r="H2437">
        <v>141.97999999999999</v>
      </c>
    </row>
    <row r="2438" spans="1:8" x14ac:dyDescent="0.25">
      <c r="A2438" s="1">
        <v>41019</v>
      </c>
      <c r="B2438">
        <v>128.29</v>
      </c>
      <c r="C2438" s="1">
        <v>40896</v>
      </c>
      <c r="D2438">
        <v>120.17</v>
      </c>
      <c r="E2438" s="1">
        <v>40896</v>
      </c>
      <c r="F2438">
        <v>126.25</v>
      </c>
      <c r="G2438" s="1">
        <v>40896</v>
      </c>
      <c r="H2438">
        <v>141.75</v>
      </c>
    </row>
    <row r="2439" spans="1:8" x14ac:dyDescent="0.25">
      <c r="A2439" s="1">
        <v>41022</v>
      </c>
      <c r="B2439">
        <v>128.47999999999999</v>
      </c>
      <c r="C2439" s="1">
        <v>40897</v>
      </c>
      <c r="D2439">
        <v>120.99</v>
      </c>
      <c r="E2439" s="1">
        <v>40897</v>
      </c>
      <c r="F2439">
        <v>126.03</v>
      </c>
      <c r="G2439" s="1">
        <v>40897</v>
      </c>
      <c r="H2439">
        <v>142.15</v>
      </c>
    </row>
    <row r="2440" spans="1:8" x14ac:dyDescent="0.25">
      <c r="A2440" s="1">
        <v>41023</v>
      </c>
      <c r="B2440">
        <v>128.81</v>
      </c>
      <c r="C2440" s="1">
        <v>40898</v>
      </c>
      <c r="D2440">
        <v>121.03</v>
      </c>
      <c r="E2440" s="1">
        <v>40898</v>
      </c>
      <c r="F2440">
        <v>125.5</v>
      </c>
      <c r="G2440" s="1">
        <v>40898</v>
      </c>
      <c r="H2440">
        <v>142.93</v>
      </c>
    </row>
    <row r="2441" spans="1:8" x14ac:dyDescent="0.25">
      <c r="A2441" s="1">
        <v>41024</v>
      </c>
      <c r="B2441">
        <v>128.97</v>
      </c>
      <c r="C2441" s="1">
        <v>40899</v>
      </c>
      <c r="D2441">
        <v>120.85</v>
      </c>
      <c r="E2441" s="1">
        <v>40899</v>
      </c>
      <c r="F2441">
        <v>125.41</v>
      </c>
      <c r="G2441" s="1">
        <v>40899</v>
      </c>
      <c r="H2441">
        <v>142.72999999999999</v>
      </c>
    </row>
    <row r="2442" spans="1:8" x14ac:dyDescent="0.25">
      <c r="A2442" s="1">
        <v>41025</v>
      </c>
      <c r="B2442">
        <v>129.43</v>
      </c>
      <c r="C2442" s="1">
        <v>40905</v>
      </c>
      <c r="D2442">
        <v>121.06</v>
      </c>
      <c r="E2442" s="1">
        <v>40905</v>
      </c>
      <c r="F2442">
        <v>125.12</v>
      </c>
      <c r="G2442" s="1">
        <v>40905</v>
      </c>
      <c r="H2442">
        <v>142.38</v>
      </c>
    </row>
    <row r="2443" spans="1:8" x14ac:dyDescent="0.25">
      <c r="A2443" s="1">
        <v>41026</v>
      </c>
      <c r="B2443">
        <v>129.66999999999999</v>
      </c>
      <c r="C2443" s="1">
        <v>40906</v>
      </c>
      <c r="D2443">
        <v>120.92</v>
      </c>
      <c r="E2443" s="1">
        <v>40906</v>
      </c>
      <c r="F2443">
        <v>124.98</v>
      </c>
      <c r="G2443" s="1">
        <v>40906</v>
      </c>
      <c r="H2443">
        <v>142.24</v>
      </c>
    </row>
    <row r="2444" spans="1:8" x14ac:dyDescent="0.25">
      <c r="A2444" s="1">
        <v>41029</v>
      </c>
      <c r="B2444">
        <v>129.5</v>
      </c>
      <c r="C2444" s="1">
        <v>40911</v>
      </c>
      <c r="D2444">
        <v>122.04</v>
      </c>
      <c r="E2444" s="1">
        <v>40911</v>
      </c>
      <c r="F2444">
        <v>125.07</v>
      </c>
      <c r="G2444" s="1">
        <v>40911</v>
      </c>
      <c r="H2444">
        <v>144.01</v>
      </c>
    </row>
    <row r="2445" spans="1:8" x14ac:dyDescent="0.25">
      <c r="A2445" s="1">
        <v>41031</v>
      </c>
      <c r="B2445">
        <v>129.56</v>
      </c>
      <c r="C2445" s="1">
        <v>40912</v>
      </c>
      <c r="D2445">
        <v>122.33</v>
      </c>
      <c r="E2445" s="1">
        <v>40912</v>
      </c>
      <c r="F2445">
        <v>125.17</v>
      </c>
      <c r="G2445" s="1">
        <v>40912</v>
      </c>
      <c r="H2445">
        <v>144.58000000000001</v>
      </c>
    </row>
    <row r="2446" spans="1:8" x14ac:dyDescent="0.25">
      <c r="A2446" s="1">
        <v>41032</v>
      </c>
      <c r="B2446">
        <v>129.58000000000001</v>
      </c>
      <c r="C2446" s="1">
        <v>40913</v>
      </c>
      <c r="D2446">
        <v>122.1</v>
      </c>
      <c r="E2446" s="1">
        <v>40913</v>
      </c>
      <c r="F2446">
        <v>125.12</v>
      </c>
      <c r="G2446" s="1">
        <v>40913</v>
      </c>
      <c r="H2446">
        <v>145.61000000000001</v>
      </c>
    </row>
    <row r="2447" spans="1:8" x14ac:dyDescent="0.25">
      <c r="A2447" s="1">
        <v>41033</v>
      </c>
      <c r="B2447">
        <v>129.91999999999999</v>
      </c>
      <c r="C2447" s="1">
        <v>40914</v>
      </c>
      <c r="D2447">
        <v>121.9</v>
      </c>
      <c r="E2447" s="1">
        <v>40914</v>
      </c>
      <c r="F2447">
        <v>124.91</v>
      </c>
      <c r="G2447" s="1">
        <v>40914</v>
      </c>
      <c r="H2447">
        <v>145.85</v>
      </c>
    </row>
    <row r="2448" spans="1:8" x14ac:dyDescent="0.25">
      <c r="A2448" s="1">
        <v>41037</v>
      </c>
      <c r="B2448">
        <v>129.63999999999999</v>
      </c>
      <c r="C2448" s="1">
        <v>40917</v>
      </c>
      <c r="D2448">
        <v>122.04</v>
      </c>
      <c r="E2448" s="1">
        <v>40917</v>
      </c>
      <c r="F2448">
        <v>124.93</v>
      </c>
      <c r="G2448" s="1">
        <v>40917</v>
      </c>
      <c r="H2448">
        <v>145.96</v>
      </c>
    </row>
    <row r="2449" spans="1:8" x14ac:dyDescent="0.25">
      <c r="A2449" s="1">
        <v>41038</v>
      </c>
      <c r="B2449">
        <v>129.72</v>
      </c>
      <c r="C2449" s="1">
        <v>40918</v>
      </c>
      <c r="D2449">
        <v>121.83</v>
      </c>
      <c r="E2449" s="1">
        <v>40918</v>
      </c>
      <c r="F2449">
        <v>124.75</v>
      </c>
      <c r="G2449" s="1">
        <v>40918</v>
      </c>
      <c r="H2449">
        <v>146.19999999999999</v>
      </c>
    </row>
    <row r="2450" spans="1:8" x14ac:dyDescent="0.25">
      <c r="A2450" s="1">
        <v>41039</v>
      </c>
      <c r="B2450">
        <v>129.38999999999999</v>
      </c>
      <c r="C2450" s="1">
        <v>40919</v>
      </c>
      <c r="D2450">
        <v>122.23</v>
      </c>
      <c r="E2450" s="1">
        <v>40919</v>
      </c>
      <c r="F2450">
        <v>125.03</v>
      </c>
      <c r="G2450" s="1">
        <v>40919</v>
      </c>
      <c r="H2450">
        <v>146.47999999999999</v>
      </c>
    </row>
    <row r="2451" spans="1:8" x14ac:dyDescent="0.25">
      <c r="A2451" s="1">
        <v>41040</v>
      </c>
      <c r="B2451">
        <v>128.74</v>
      </c>
      <c r="C2451" s="1">
        <v>40920</v>
      </c>
      <c r="D2451">
        <v>122.26</v>
      </c>
      <c r="E2451" s="1">
        <v>40920</v>
      </c>
      <c r="F2451">
        <v>125.2</v>
      </c>
      <c r="G2451" s="1">
        <v>40920</v>
      </c>
      <c r="H2451">
        <v>146.11000000000001</v>
      </c>
    </row>
    <row r="2452" spans="1:8" x14ac:dyDescent="0.25">
      <c r="A2452" s="1">
        <v>41043</v>
      </c>
      <c r="B2452">
        <v>128</v>
      </c>
      <c r="C2452" s="1">
        <v>40921</v>
      </c>
      <c r="D2452">
        <v>122.31</v>
      </c>
      <c r="E2452" s="1">
        <v>40921</v>
      </c>
      <c r="F2452">
        <v>124.83</v>
      </c>
      <c r="G2452" s="1">
        <v>40921</v>
      </c>
      <c r="H2452">
        <v>146.18</v>
      </c>
    </row>
    <row r="2453" spans="1:8" x14ac:dyDescent="0.25">
      <c r="A2453" s="1">
        <v>41044</v>
      </c>
      <c r="B2453">
        <v>127.69</v>
      </c>
      <c r="C2453" s="1">
        <v>40925</v>
      </c>
      <c r="D2453">
        <v>122.45</v>
      </c>
      <c r="E2453" s="1">
        <v>40925</v>
      </c>
      <c r="F2453">
        <v>124.94</v>
      </c>
      <c r="G2453" s="1">
        <v>40925</v>
      </c>
      <c r="H2453">
        <v>146.08000000000001</v>
      </c>
    </row>
    <row r="2454" spans="1:8" x14ac:dyDescent="0.25">
      <c r="A2454" s="1">
        <v>41045</v>
      </c>
      <c r="B2454">
        <v>127.33</v>
      </c>
      <c r="C2454" s="1">
        <v>40926</v>
      </c>
      <c r="D2454">
        <v>122.31</v>
      </c>
      <c r="E2454" s="1">
        <v>40926</v>
      </c>
      <c r="F2454">
        <v>125.21</v>
      </c>
      <c r="G2454" s="1">
        <v>40926</v>
      </c>
      <c r="H2454">
        <v>146.06</v>
      </c>
    </row>
    <row r="2455" spans="1:8" x14ac:dyDescent="0.25">
      <c r="A2455" s="1">
        <v>41046</v>
      </c>
      <c r="B2455">
        <v>127.38</v>
      </c>
      <c r="C2455" s="1">
        <v>40927</v>
      </c>
      <c r="D2455">
        <v>122.36</v>
      </c>
      <c r="E2455" s="1">
        <v>40927</v>
      </c>
      <c r="F2455">
        <v>125.72</v>
      </c>
      <c r="G2455" s="1">
        <v>40927</v>
      </c>
      <c r="H2455">
        <v>147.24</v>
      </c>
    </row>
    <row r="2456" spans="1:8" x14ac:dyDescent="0.25">
      <c r="A2456" s="1">
        <v>41047</v>
      </c>
      <c r="B2456">
        <v>127.29</v>
      </c>
      <c r="C2456" s="1">
        <v>40928</v>
      </c>
      <c r="D2456">
        <v>122.91</v>
      </c>
      <c r="E2456" s="1">
        <v>40928</v>
      </c>
      <c r="F2456">
        <v>125.95</v>
      </c>
      <c r="G2456" s="1">
        <v>40928</v>
      </c>
      <c r="H2456">
        <v>147.37</v>
      </c>
    </row>
    <row r="2457" spans="1:8" x14ac:dyDescent="0.25">
      <c r="A2457" s="1">
        <v>41050</v>
      </c>
      <c r="B2457">
        <v>127.27</v>
      </c>
      <c r="C2457" s="1">
        <v>40931</v>
      </c>
      <c r="D2457">
        <v>123.48</v>
      </c>
      <c r="E2457" s="1">
        <v>40931</v>
      </c>
      <c r="F2457">
        <v>126.24</v>
      </c>
      <c r="G2457" s="1">
        <v>40931</v>
      </c>
      <c r="H2457">
        <v>147.19999999999999</v>
      </c>
    </row>
    <row r="2458" spans="1:8" x14ac:dyDescent="0.25">
      <c r="A2458" s="1">
        <v>41051</v>
      </c>
      <c r="B2458">
        <v>127.63</v>
      </c>
      <c r="C2458" s="1">
        <v>40932</v>
      </c>
      <c r="D2458">
        <v>123.41</v>
      </c>
      <c r="E2458" s="1">
        <v>40932</v>
      </c>
      <c r="F2458">
        <v>126.28</v>
      </c>
      <c r="G2458" s="1">
        <v>40932</v>
      </c>
      <c r="H2458">
        <v>147.1</v>
      </c>
    </row>
    <row r="2459" spans="1:8" x14ac:dyDescent="0.25">
      <c r="A2459" s="1">
        <v>41052</v>
      </c>
      <c r="B2459">
        <v>127.4</v>
      </c>
      <c r="C2459" s="1">
        <v>40933</v>
      </c>
      <c r="D2459">
        <v>123.17</v>
      </c>
      <c r="E2459" s="1">
        <v>40933</v>
      </c>
      <c r="F2459">
        <v>126.5</v>
      </c>
      <c r="G2459" s="1">
        <v>40933</v>
      </c>
      <c r="H2459">
        <v>147.33000000000001</v>
      </c>
    </row>
    <row r="2460" spans="1:8" x14ac:dyDescent="0.25">
      <c r="A2460" s="1">
        <v>41053</v>
      </c>
      <c r="B2460">
        <v>127.39</v>
      </c>
      <c r="C2460" s="1">
        <v>40934</v>
      </c>
      <c r="D2460">
        <v>123.67</v>
      </c>
      <c r="E2460" s="1">
        <v>40934</v>
      </c>
      <c r="F2460">
        <v>126.92</v>
      </c>
      <c r="G2460" s="1">
        <v>40934</v>
      </c>
      <c r="H2460">
        <v>151.56</v>
      </c>
    </row>
    <row r="2461" spans="1:8" x14ac:dyDescent="0.25">
      <c r="A2461" s="1">
        <v>41054</v>
      </c>
      <c r="B2461">
        <v>127.26</v>
      </c>
      <c r="C2461" s="1">
        <v>40935</v>
      </c>
      <c r="D2461">
        <v>123.66</v>
      </c>
      <c r="E2461" s="1">
        <v>40935</v>
      </c>
      <c r="F2461">
        <v>127.45</v>
      </c>
      <c r="G2461" s="1">
        <v>40935</v>
      </c>
      <c r="H2461">
        <v>151</v>
      </c>
    </row>
    <row r="2462" spans="1:8" x14ac:dyDescent="0.25">
      <c r="A2462" s="1">
        <v>41058</v>
      </c>
      <c r="B2462">
        <v>127.02</v>
      </c>
      <c r="C2462" s="1">
        <v>40938</v>
      </c>
      <c r="D2462">
        <v>123.49</v>
      </c>
      <c r="E2462" s="1">
        <v>40938</v>
      </c>
      <c r="F2462">
        <v>127.18</v>
      </c>
      <c r="G2462" s="1">
        <v>40938</v>
      </c>
      <c r="H2462">
        <v>149.55000000000001</v>
      </c>
    </row>
    <row r="2463" spans="1:8" x14ac:dyDescent="0.25">
      <c r="A2463" s="1">
        <v>41059</v>
      </c>
      <c r="B2463">
        <v>126.25</v>
      </c>
      <c r="C2463" s="1">
        <v>40939</v>
      </c>
      <c r="D2463">
        <v>124.12</v>
      </c>
      <c r="E2463" s="1">
        <v>40939</v>
      </c>
      <c r="F2463">
        <v>127.04</v>
      </c>
      <c r="G2463" s="1">
        <v>40939</v>
      </c>
      <c r="H2463">
        <v>150.16</v>
      </c>
    </row>
    <row r="2464" spans="1:8" x14ac:dyDescent="0.25">
      <c r="A2464" s="1">
        <v>41060</v>
      </c>
      <c r="B2464">
        <v>125.55</v>
      </c>
      <c r="C2464" s="1">
        <v>40940</v>
      </c>
      <c r="D2464">
        <v>124.9</v>
      </c>
      <c r="E2464" s="1">
        <v>40940</v>
      </c>
      <c r="F2464">
        <v>126.89</v>
      </c>
      <c r="G2464" s="1">
        <v>40940</v>
      </c>
      <c r="H2464">
        <v>150.37</v>
      </c>
    </row>
    <row r="2465" spans="1:8" x14ac:dyDescent="0.25">
      <c r="A2465" s="1">
        <v>41061</v>
      </c>
      <c r="B2465">
        <v>124.73</v>
      </c>
      <c r="C2465" s="1">
        <v>40941</v>
      </c>
      <c r="D2465">
        <v>124.98</v>
      </c>
      <c r="E2465" s="1">
        <v>40941</v>
      </c>
      <c r="F2465">
        <v>126.86</v>
      </c>
      <c r="G2465" s="1">
        <v>40941</v>
      </c>
      <c r="H2465">
        <v>151.59</v>
      </c>
    </row>
    <row r="2466" spans="1:8" x14ac:dyDescent="0.25">
      <c r="A2466" s="1">
        <v>41066</v>
      </c>
      <c r="B2466">
        <v>125.04</v>
      </c>
      <c r="C2466" s="1">
        <v>40942</v>
      </c>
      <c r="D2466">
        <v>125.26</v>
      </c>
      <c r="E2466" s="1">
        <v>40942</v>
      </c>
      <c r="F2466">
        <v>127.19</v>
      </c>
      <c r="G2466" s="1">
        <v>40942</v>
      </c>
      <c r="H2466">
        <v>152.22999999999999</v>
      </c>
    </row>
    <row r="2467" spans="1:8" x14ac:dyDescent="0.25">
      <c r="A2467" s="1">
        <v>41067</v>
      </c>
      <c r="B2467">
        <v>125.99</v>
      </c>
      <c r="C2467" s="1">
        <v>40945</v>
      </c>
      <c r="D2467">
        <v>125.59</v>
      </c>
      <c r="E2467" s="1">
        <v>40945</v>
      </c>
      <c r="F2467">
        <v>127.1</v>
      </c>
      <c r="G2467" s="1">
        <v>40945</v>
      </c>
      <c r="H2467">
        <v>151.62</v>
      </c>
    </row>
    <row r="2468" spans="1:8" x14ac:dyDescent="0.25">
      <c r="A2468" s="1">
        <v>41068</v>
      </c>
      <c r="B2468">
        <v>125.63</v>
      </c>
      <c r="C2468" s="1">
        <v>40946</v>
      </c>
      <c r="D2468">
        <v>125.56</v>
      </c>
      <c r="E2468" s="1">
        <v>40946</v>
      </c>
      <c r="F2468">
        <v>127.08</v>
      </c>
      <c r="G2468" s="1">
        <v>40946</v>
      </c>
      <c r="H2468">
        <v>151.22</v>
      </c>
    </row>
    <row r="2469" spans="1:8" x14ac:dyDescent="0.25">
      <c r="A2469" s="1">
        <v>41071</v>
      </c>
      <c r="B2469">
        <v>125.73</v>
      </c>
      <c r="C2469" s="1">
        <v>40947</v>
      </c>
      <c r="D2469">
        <v>125.23</v>
      </c>
      <c r="E2469" s="1">
        <v>40947</v>
      </c>
      <c r="F2469">
        <v>127.41</v>
      </c>
      <c r="G2469" s="1">
        <v>40947</v>
      </c>
      <c r="H2469">
        <v>150.57</v>
      </c>
    </row>
    <row r="2470" spans="1:8" x14ac:dyDescent="0.25">
      <c r="A2470" s="1">
        <v>41072</v>
      </c>
      <c r="B2470">
        <v>125.82</v>
      </c>
      <c r="C2470" s="1">
        <v>40948</v>
      </c>
      <c r="D2470">
        <v>125.45</v>
      </c>
      <c r="E2470" s="1">
        <v>40948</v>
      </c>
      <c r="F2470">
        <v>128.85</v>
      </c>
      <c r="G2470" s="1">
        <v>40948</v>
      </c>
      <c r="H2470">
        <v>151.05000000000001</v>
      </c>
    </row>
    <row r="2471" spans="1:8" x14ac:dyDescent="0.25">
      <c r="A2471" s="1">
        <v>41073</v>
      </c>
      <c r="B2471">
        <v>126.55</v>
      </c>
      <c r="C2471" s="1">
        <v>40949</v>
      </c>
      <c r="D2471">
        <v>125.4</v>
      </c>
      <c r="E2471" s="1">
        <v>40949</v>
      </c>
      <c r="F2471">
        <v>129.29</v>
      </c>
      <c r="G2471" s="1">
        <v>40949</v>
      </c>
      <c r="H2471">
        <v>150.02000000000001</v>
      </c>
    </row>
    <row r="2472" spans="1:8" x14ac:dyDescent="0.25">
      <c r="A2472" s="1">
        <v>41074</v>
      </c>
      <c r="B2472">
        <v>126.83</v>
      </c>
      <c r="C2472" s="1">
        <v>40952</v>
      </c>
      <c r="D2472">
        <v>125.35</v>
      </c>
      <c r="E2472" s="1">
        <v>40952</v>
      </c>
      <c r="F2472">
        <v>129.06</v>
      </c>
      <c r="G2472" s="1">
        <v>40952</v>
      </c>
      <c r="H2472">
        <v>149.99</v>
      </c>
    </row>
    <row r="2473" spans="1:8" x14ac:dyDescent="0.25">
      <c r="A2473" s="1">
        <v>41075</v>
      </c>
      <c r="B2473">
        <v>127.53</v>
      </c>
      <c r="C2473" s="1">
        <v>40953</v>
      </c>
      <c r="D2473">
        <v>125.26</v>
      </c>
      <c r="E2473" s="1">
        <v>40953</v>
      </c>
      <c r="F2473">
        <v>129.05000000000001</v>
      </c>
      <c r="G2473" s="1">
        <v>40953</v>
      </c>
      <c r="H2473">
        <v>149.11000000000001</v>
      </c>
    </row>
    <row r="2474" spans="1:8" x14ac:dyDescent="0.25">
      <c r="A2474" s="1">
        <v>41078</v>
      </c>
      <c r="B2474">
        <v>127.98</v>
      </c>
      <c r="C2474" s="1">
        <v>40954</v>
      </c>
      <c r="D2474">
        <v>125.42</v>
      </c>
      <c r="E2474" s="1">
        <v>40954</v>
      </c>
      <c r="F2474">
        <v>128.72</v>
      </c>
      <c r="G2474" s="1">
        <v>40954</v>
      </c>
      <c r="H2474">
        <v>150.4</v>
      </c>
    </row>
    <row r="2475" spans="1:8" x14ac:dyDescent="0.25">
      <c r="A2475" s="1">
        <v>41079</v>
      </c>
      <c r="B2475">
        <v>128.27000000000001</v>
      </c>
      <c r="C2475" s="1">
        <v>40955</v>
      </c>
      <c r="D2475">
        <v>125.1</v>
      </c>
      <c r="E2475" s="1">
        <v>40955</v>
      </c>
      <c r="F2475">
        <v>128.77000000000001</v>
      </c>
      <c r="G2475" s="1">
        <v>40955</v>
      </c>
      <c r="H2475">
        <v>150.54</v>
      </c>
    </row>
    <row r="2476" spans="1:8" x14ac:dyDescent="0.25">
      <c r="A2476" s="1">
        <v>41080</v>
      </c>
      <c r="B2476">
        <v>128.51</v>
      </c>
      <c r="C2476" s="1">
        <v>40956</v>
      </c>
      <c r="D2476">
        <v>125.01</v>
      </c>
      <c r="E2476" s="1">
        <v>40956</v>
      </c>
      <c r="F2476">
        <v>128.09</v>
      </c>
      <c r="G2476" s="1">
        <v>40956</v>
      </c>
      <c r="H2476">
        <v>149.38999999999999</v>
      </c>
    </row>
    <row r="2477" spans="1:8" x14ac:dyDescent="0.25">
      <c r="A2477" s="1">
        <v>41081</v>
      </c>
      <c r="B2477">
        <v>127.88</v>
      </c>
      <c r="C2477" s="1">
        <v>40960</v>
      </c>
      <c r="D2477">
        <v>125.45</v>
      </c>
      <c r="E2477" s="1">
        <v>40960</v>
      </c>
      <c r="F2477">
        <v>127.82</v>
      </c>
      <c r="G2477" s="1">
        <v>40960</v>
      </c>
      <c r="H2477">
        <v>149.36000000000001</v>
      </c>
    </row>
    <row r="2478" spans="1:8" x14ac:dyDescent="0.25">
      <c r="A2478" s="1">
        <v>41082</v>
      </c>
      <c r="B2478">
        <v>127.69</v>
      </c>
      <c r="C2478" s="1">
        <v>40961</v>
      </c>
      <c r="D2478">
        <v>124.97</v>
      </c>
      <c r="E2478" s="1">
        <v>40961</v>
      </c>
      <c r="F2478">
        <v>128.01</v>
      </c>
      <c r="G2478" s="1">
        <v>40961</v>
      </c>
      <c r="H2478">
        <v>149.15</v>
      </c>
    </row>
    <row r="2479" spans="1:8" x14ac:dyDescent="0.25">
      <c r="A2479" s="1">
        <v>41085</v>
      </c>
      <c r="B2479">
        <v>127.97</v>
      </c>
      <c r="C2479" s="1">
        <v>40962</v>
      </c>
      <c r="D2479">
        <v>124.95</v>
      </c>
      <c r="E2479" s="1">
        <v>40962</v>
      </c>
      <c r="F2479">
        <v>128.07</v>
      </c>
      <c r="G2479" s="1">
        <v>40962</v>
      </c>
      <c r="H2479">
        <v>149.99</v>
      </c>
    </row>
    <row r="2480" spans="1:8" x14ac:dyDescent="0.25">
      <c r="A2480" s="1">
        <v>41086</v>
      </c>
      <c r="B2480">
        <v>128.19999999999999</v>
      </c>
      <c r="C2480" s="1">
        <v>40963</v>
      </c>
      <c r="D2480">
        <v>125.35</v>
      </c>
      <c r="E2480" s="1">
        <v>40963</v>
      </c>
      <c r="F2480">
        <v>128.44999999999999</v>
      </c>
      <c r="G2480" s="1">
        <v>40963</v>
      </c>
      <c r="H2480">
        <v>149.13</v>
      </c>
    </row>
    <row r="2481" spans="1:8" x14ac:dyDescent="0.25">
      <c r="A2481" s="1">
        <v>41087</v>
      </c>
      <c r="B2481">
        <v>128.43</v>
      </c>
      <c r="C2481" s="1">
        <v>40966</v>
      </c>
      <c r="D2481">
        <v>125.39</v>
      </c>
      <c r="E2481" s="1">
        <v>40966</v>
      </c>
      <c r="F2481">
        <v>128.72999999999999</v>
      </c>
      <c r="G2481" s="1">
        <v>40966</v>
      </c>
      <c r="H2481">
        <v>149.07</v>
      </c>
    </row>
    <row r="2482" spans="1:8" x14ac:dyDescent="0.25">
      <c r="A2482" s="1">
        <v>41088</v>
      </c>
      <c r="B2482">
        <v>128.61000000000001</v>
      </c>
      <c r="C2482" s="1">
        <v>40967</v>
      </c>
      <c r="D2482">
        <v>125.04</v>
      </c>
      <c r="E2482" s="1">
        <v>40967</v>
      </c>
      <c r="F2482">
        <v>128.66</v>
      </c>
      <c r="G2482" s="1">
        <v>40967</v>
      </c>
      <c r="H2482">
        <v>149.28</v>
      </c>
    </row>
    <row r="2483" spans="1:8" x14ac:dyDescent="0.25">
      <c r="A2483" s="1">
        <v>41089</v>
      </c>
      <c r="B2483">
        <v>129.12</v>
      </c>
      <c r="C2483" s="1">
        <v>40968</v>
      </c>
      <c r="D2483">
        <v>124.77</v>
      </c>
      <c r="E2483" s="1">
        <v>40968</v>
      </c>
      <c r="F2483">
        <v>128.78</v>
      </c>
      <c r="G2483" s="1">
        <v>40968</v>
      </c>
      <c r="H2483">
        <v>149.58000000000001</v>
      </c>
    </row>
    <row r="2484" spans="1:8" x14ac:dyDescent="0.25">
      <c r="A2484" s="1">
        <v>41092</v>
      </c>
      <c r="B2484">
        <v>129.47</v>
      </c>
      <c r="C2484" s="1">
        <v>40969</v>
      </c>
      <c r="D2484">
        <v>124.62</v>
      </c>
      <c r="E2484" s="1">
        <v>40969</v>
      </c>
      <c r="F2484">
        <v>128.4</v>
      </c>
      <c r="G2484" s="1">
        <v>40969</v>
      </c>
      <c r="H2484">
        <v>150.47999999999999</v>
      </c>
    </row>
    <row r="2485" spans="1:8" x14ac:dyDescent="0.25">
      <c r="A2485" s="1">
        <v>41093</v>
      </c>
      <c r="B2485">
        <v>130.26</v>
      </c>
      <c r="C2485" s="1">
        <v>40970</v>
      </c>
      <c r="D2485">
        <v>125.1</v>
      </c>
      <c r="E2485" s="1">
        <v>40970</v>
      </c>
      <c r="F2485">
        <v>129.05000000000001</v>
      </c>
      <c r="G2485" s="1">
        <v>40970</v>
      </c>
      <c r="H2485">
        <v>150.38</v>
      </c>
    </row>
    <row r="2486" spans="1:8" x14ac:dyDescent="0.25">
      <c r="A2486" s="1">
        <v>41095</v>
      </c>
      <c r="B2486">
        <v>130.62</v>
      </c>
      <c r="C2486" s="1">
        <v>40973</v>
      </c>
      <c r="D2486">
        <v>124.53</v>
      </c>
      <c r="E2486" s="1">
        <v>40973</v>
      </c>
      <c r="F2486">
        <v>129.08000000000001</v>
      </c>
      <c r="G2486" s="1">
        <v>40973</v>
      </c>
      <c r="H2486">
        <v>151</v>
      </c>
    </row>
    <row r="2487" spans="1:8" x14ac:dyDescent="0.25">
      <c r="A2487" s="1">
        <v>41096</v>
      </c>
      <c r="B2487">
        <v>130.58000000000001</v>
      </c>
      <c r="C2487" s="1">
        <v>40974</v>
      </c>
      <c r="D2487">
        <v>124.96</v>
      </c>
      <c r="E2487" s="1">
        <v>40974</v>
      </c>
      <c r="F2487">
        <v>128.68</v>
      </c>
      <c r="G2487" s="1">
        <v>40974</v>
      </c>
      <c r="H2487">
        <v>150.4</v>
      </c>
    </row>
    <row r="2488" spans="1:8" x14ac:dyDescent="0.25">
      <c r="A2488" s="1">
        <v>41099</v>
      </c>
      <c r="B2488">
        <v>130.33000000000001</v>
      </c>
      <c r="C2488" s="1">
        <v>40975</v>
      </c>
      <c r="D2488">
        <v>124.91</v>
      </c>
      <c r="E2488" s="1">
        <v>40975</v>
      </c>
      <c r="F2488">
        <v>128.25</v>
      </c>
      <c r="G2488" s="1">
        <v>40975</v>
      </c>
      <c r="H2488">
        <v>150.79</v>
      </c>
    </row>
    <row r="2489" spans="1:8" x14ac:dyDescent="0.25">
      <c r="A2489" s="1">
        <v>41100</v>
      </c>
      <c r="B2489">
        <v>130.21</v>
      </c>
      <c r="C2489" s="1">
        <v>40976</v>
      </c>
      <c r="D2489">
        <v>125.28</v>
      </c>
      <c r="E2489" s="1">
        <v>40976</v>
      </c>
      <c r="F2489">
        <v>127.96</v>
      </c>
      <c r="G2489" s="1">
        <v>40976</v>
      </c>
      <c r="H2489">
        <v>151.21</v>
      </c>
    </row>
    <row r="2490" spans="1:8" x14ac:dyDescent="0.25">
      <c r="A2490" s="1">
        <v>41101</v>
      </c>
      <c r="B2490">
        <v>129.80000000000001</v>
      </c>
      <c r="C2490" s="1">
        <v>40977</v>
      </c>
      <c r="D2490">
        <v>125.55</v>
      </c>
      <c r="E2490" s="1">
        <v>40977</v>
      </c>
      <c r="F2490">
        <v>128.16999999999999</v>
      </c>
      <c r="G2490" s="1">
        <v>40977</v>
      </c>
      <c r="H2490">
        <v>151.18</v>
      </c>
    </row>
    <row r="2491" spans="1:8" x14ac:dyDescent="0.25">
      <c r="A2491" s="1">
        <v>41102</v>
      </c>
      <c r="B2491">
        <v>130.05000000000001</v>
      </c>
      <c r="C2491" s="1">
        <v>40980</v>
      </c>
      <c r="D2491">
        <v>125.52</v>
      </c>
      <c r="E2491" s="1">
        <v>40980</v>
      </c>
      <c r="F2491">
        <v>128.35</v>
      </c>
      <c r="G2491" s="1">
        <v>40980</v>
      </c>
      <c r="H2491">
        <v>150.51</v>
      </c>
    </row>
    <row r="2492" spans="1:8" x14ac:dyDescent="0.25">
      <c r="A2492" s="1">
        <v>41103</v>
      </c>
      <c r="B2492">
        <v>130.18</v>
      </c>
      <c r="C2492" s="1">
        <v>40981</v>
      </c>
      <c r="D2492">
        <v>125.46</v>
      </c>
      <c r="E2492" s="1">
        <v>40981</v>
      </c>
      <c r="F2492">
        <v>128.29</v>
      </c>
      <c r="G2492" s="1">
        <v>40981</v>
      </c>
      <c r="H2492">
        <v>149.91</v>
      </c>
    </row>
    <row r="2493" spans="1:8" x14ac:dyDescent="0.25">
      <c r="A2493" s="1">
        <v>41106</v>
      </c>
      <c r="B2493">
        <v>130.21</v>
      </c>
      <c r="C2493" s="1">
        <v>40982</v>
      </c>
      <c r="D2493">
        <v>125.26</v>
      </c>
      <c r="E2493" s="1">
        <v>40982</v>
      </c>
      <c r="F2493">
        <v>128.07</v>
      </c>
      <c r="G2493" s="1">
        <v>40982</v>
      </c>
      <c r="H2493">
        <v>149.84</v>
      </c>
    </row>
    <row r="2494" spans="1:8" x14ac:dyDescent="0.25">
      <c r="A2494" s="1">
        <v>41107</v>
      </c>
      <c r="B2494">
        <v>130.34</v>
      </c>
      <c r="C2494" s="1">
        <v>40983</v>
      </c>
      <c r="D2494">
        <v>124.52</v>
      </c>
      <c r="E2494" s="1">
        <v>40983</v>
      </c>
      <c r="F2494">
        <v>128.41</v>
      </c>
      <c r="G2494" s="1">
        <v>40983</v>
      </c>
      <c r="H2494">
        <v>150.76</v>
      </c>
    </row>
    <row r="2495" spans="1:8" x14ac:dyDescent="0.25">
      <c r="A2495" s="1">
        <v>41108</v>
      </c>
      <c r="B2495">
        <v>130.44</v>
      </c>
      <c r="C2495" s="1">
        <v>40984</v>
      </c>
      <c r="D2495">
        <v>123.86</v>
      </c>
      <c r="E2495" s="1">
        <v>40984</v>
      </c>
      <c r="F2495">
        <v>128.28</v>
      </c>
      <c r="G2495" s="1">
        <v>40984</v>
      </c>
      <c r="H2495">
        <v>149.97</v>
      </c>
    </row>
    <row r="2496" spans="1:8" x14ac:dyDescent="0.25">
      <c r="A2496" s="1">
        <v>41109</v>
      </c>
      <c r="B2496">
        <v>130.86000000000001</v>
      </c>
      <c r="C2496" s="1">
        <v>40987</v>
      </c>
      <c r="D2496">
        <v>123.65</v>
      </c>
      <c r="E2496" s="1">
        <v>40987</v>
      </c>
      <c r="F2496">
        <v>128.36000000000001</v>
      </c>
      <c r="G2496" s="1">
        <v>40987</v>
      </c>
      <c r="H2496">
        <v>149.5</v>
      </c>
    </row>
    <row r="2497" spans="1:8" x14ac:dyDescent="0.25">
      <c r="A2497" s="1">
        <v>41110</v>
      </c>
      <c r="B2497">
        <v>131</v>
      </c>
      <c r="C2497" s="1">
        <v>40988</v>
      </c>
      <c r="D2497">
        <v>123.95</v>
      </c>
      <c r="E2497" s="1">
        <v>40988</v>
      </c>
      <c r="F2497">
        <v>128.27000000000001</v>
      </c>
      <c r="G2497" s="1">
        <v>40988</v>
      </c>
      <c r="H2497">
        <v>148.22</v>
      </c>
    </row>
    <row r="2498" spans="1:8" x14ac:dyDescent="0.25">
      <c r="A2498" s="1">
        <v>41113</v>
      </c>
      <c r="B2498">
        <v>131.06</v>
      </c>
      <c r="C2498" s="1">
        <v>40989</v>
      </c>
      <c r="D2498">
        <v>124.32</v>
      </c>
      <c r="E2498" s="1">
        <v>40989</v>
      </c>
      <c r="F2498">
        <v>127.53</v>
      </c>
      <c r="G2498" s="1">
        <v>40989</v>
      </c>
      <c r="H2498">
        <v>148.41999999999999</v>
      </c>
    </row>
    <row r="2499" spans="1:8" x14ac:dyDescent="0.25">
      <c r="A2499" s="1">
        <v>41114</v>
      </c>
      <c r="B2499">
        <v>131.16</v>
      </c>
      <c r="C2499" s="1">
        <v>40990</v>
      </c>
      <c r="D2499">
        <v>124.78</v>
      </c>
      <c r="E2499" s="1">
        <v>40990</v>
      </c>
      <c r="F2499">
        <v>127.57</v>
      </c>
      <c r="G2499" s="1">
        <v>40990</v>
      </c>
      <c r="H2499">
        <v>149.19999999999999</v>
      </c>
    </row>
    <row r="2500" spans="1:8" x14ac:dyDescent="0.25">
      <c r="A2500" s="1">
        <v>41115</v>
      </c>
      <c r="B2500">
        <v>130.85</v>
      </c>
      <c r="C2500" s="1">
        <v>40991</v>
      </c>
      <c r="D2500">
        <v>124.8</v>
      </c>
      <c r="E2500" s="1">
        <v>40991</v>
      </c>
      <c r="F2500">
        <v>127.73</v>
      </c>
      <c r="G2500" s="1">
        <v>40991</v>
      </c>
      <c r="H2500">
        <v>148.55000000000001</v>
      </c>
    </row>
    <row r="2501" spans="1:8" x14ac:dyDescent="0.25">
      <c r="A2501" s="1">
        <v>41116</v>
      </c>
      <c r="B2501">
        <v>130.66</v>
      </c>
      <c r="C2501" s="1">
        <v>40994</v>
      </c>
      <c r="D2501">
        <v>124.61</v>
      </c>
      <c r="E2501" s="1">
        <v>40994</v>
      </c>
      <c r="F2501">
        <v>127.86</v>
      </c>
      <c r="G2501" s="1">
        <v>40994</v>
      </c>
      <c r="H2501">
        <v>149.51</v>
      </c>
    </row>
    <row r="2502" spans="1:8" x14ac:dyDescent="0.25">
      <c r="A2502" s="1">
        <v>41117</v>
      </c>
      <c r="B2502">
        <v>130.74</v>
      </c>
      <c r="C2502" s="1">
        <v>40995</v>
      </c>
      <c r="D2502">
        <v>125.05</v>
      </c>
      <c r="E2502" s="1">
        <v>40995</v>
      </c>
      <c r="F2502">
        <v>127.91</v>
      </c>
      <c r="G2502" s="1">
        <v>40995</v>
      </c>
      <c r="H2502">
        <v>150.74</v>
      </c>
    </row>
    <row r="2503" spans="1:8" x14ac:dyDescent="0.25">
      <c r="A2503" s="1">
        <v>41120</v>
      </c>
      <c r="B2503">
        <v>131.35</v>
      </c>
      <c r="C2503" s="1">
        <v>40996</v>
      </c>
      <c r="D2503">
        <v>125.22</v>
      </c>
      <c r="E2503" s="1">
        <v>40996</v>
      </c>
      <c r="F2503">
        <v>128.37</v>
      </c>
      <c r="G2503" s="1">
        <v>40996</v>
      </c>
      <c r="H2503">
        <v>150.62</v>
      </c>
    </row>
    <row r="2504" spans="1:8" x14ac:dyDescent="0.25">
      <c r="A2504" s="1">
        <v>41121</v>
      </c>
      <c r="B2504">
        <v>131.77000000000001</v>
      </c>
      <c r="C2504" s="1">
        <v>40997</v>
      </c>
      <c r="D2504">
        <v>125.62</v>
      </c>
      <c r="E2504" s="1">
        <v>40997</v>
      </c>
      <c r="F2504">
        <v>128.41999999999999</v>
      </c>
      <c r="G2504" s="1">
        <v>40997</v>
      </c>
      <c r="H2504">
        <v>150.53</v>
      </c>
    </row>
    <row r="2505" spans="1:8" x14ac:dyDescent="0.25">
      <c r="A2505" s="1">
        <v>41122</v>
      </c>
      <c r="B2505">
        <v>132</v>
      </c>
      <c r="C2505" s="1">
        <v>40998</v>
      </c>
      <c r="D2505">
        <v>125.14</v>
      </c>
      <c r="E2505" s="1">
        <v>40998</v>
      </c>
      <c r="F2505">
        <v>128.88999999999999</v>
      </c>
      <c r="G2505" s="1">
        <v>40998</v>
      </c>
      <c r="H2505">
        <v>150.91999999999999</v>
      </c>
    </row>
    <row r="2506" spans="1:8" x14ac:dyDescent="0.25">
      <c r="A2506" s="1">
        <v>41123</v>
      </c>
      <c r="B2506">
        <v>131.55000000000001</v>
      </c>
      <c r="C2506" s="1">
        <v>41001</v>
      </c>
      <c r="D2506">
        <v>125.32</v>
      </c>
      <c r="E2506" s="1">
        <v>41001</v>
      </c>
      <c r="F2506">
        <v>128.86000000000001</v>
      </c>
      <c r="G2506" s="1">
        <v>41001</v>
      </c>
      <c r="H2506">
        <v>151.44999999999999</v>
      </c>
    </row>
    <row r="2507" spans="1:8" x14ac:dyDescent="0.25">
      <c r="A2507" s="1">
        <v>41124</v>
      </c>
      <c r="B2507">
        <v>131.75</v>
      </c>
      <c r="C2507" s="1">
        <v>41002</v>
      </c>
      <c r="D2507">
        <v>125.62</v>
      </c>
      <c r="E2507" s="1">
        <v>41002</v>
      </c>
      <c r="F2507">
        <v>129.1</v>
      </c>
      <c r="G2507" s="1">
        <v>41002</v>
      </c>
      <c r="H2507">
        <v>151.71</v>
      </c>
    </row>
    <row r="2508" spans="1:8" x14ac:dyDescent="0.25">
      <c r="A2508" s="1">
        <v>41127</v>
      </c>
      <c r="B2508">
        <v>131.87</v>
      </c>
      <c r="C2508" s="1">
        <v>41003</v>
      </c>
      <c r="D2508">
        <v>125.85</v>
      </c>
      <c r="E2508" s="1">
        <v>41003</v>
      </c>
      <c r="F2508">
        <v>128.51</v>
      </c>
      <c r="G2508" s="1">
        <v>41003</v>
      </c>
      <c r="H2508">
        <v>151.97</v>
      </c>
    </row>
    <row r="2509" spans="1:8" x14ac:dyDescent="0.25">
      <c r="A2509" s="1">
        <v>41128</v>
      </c>
      <c r="B2509">
        <v>132.13</v>
      </c>
      <c r="C2509" s="1">
        <v>41004</v>
      </c>
      <c r="D2509">
        <v>126.12</v>
      </c>
      <c r="E2509" s="1">
        <v>41004</v>
      </c>
      <c r="F2509">
        <v>128.57</v>
      </c>
      <c r="G2509" s="1">
        <v>41004</v>
      </c>
      <c r="H2509">
        <v>151.9</v>
      </c>
    </row>
    <row r="2510" spans="1:8" x14ac:dyDescent="0.25">
      <c r="A2510" s="1">
        <v>41129</v>
      </c>
      <c r="B2510">
        <v>132.22</v>
      </c>
      <c r="C2510" s="1">
        <v>41009</v>
      </c>
      <c r="D2510">
        <v>126.29</v>
      </c>
      <c r="E2510" s="1">
        <v>41009</v>
      </c>
      <c r="F2510">
        <v>128.57</v>
      </c>
      <c r="G2510" s="1">
        <v>41009</v>
      </c>
      <c r="H2510">
        <v>151.06</v>
      </c>
    </row>
    <row r="2511" spans="1:8" x14ac:dyDescent="0.25">
      <c r="A2511" s="1">
        <v>41130</v>
      </c>
      <c r="B2511">
        <v>132.34</v>
      </c>
      <c r="C2511" s="1">
        <v>41010</v>
      </c>
      <c r="D2511">
        <v>125.7</v>
      </c>
      <c r="E2511" s="1">
        <v>41010</v>
      </c>
      <c r="F2511">
        <v>128.30000000000001</v>
      </c>
      <c r="G2511" s="1">
        <v>41010</v>
      </c>
      <c r="H2511">
        <v>151.71</v>
      </c>
    </row>
    <row r="2512" spans="1:8" x14ac:dyDescent="0.25">
      <c r="A2512" s="1">
        <v>41131</v>
      </c>
      <c r="B2512">
        <v>132.24</v>
      </c>
      <c r="C2512" s="1">
        <v>41011</v>
      </c>
      <c r="D2512">
        <v>126.15</v>
      </c>
      <c r="E2512" s="1">
        <v>41011</v>
      </c>
      <c r="F2512">
        <v>128.37</v>
      </c>
      <c r="G2512" s="1">
        <v>41011</v>
      </c>
      <c r="H2512">
        <v>152.08000000000001</v>
      </c>
    </row>
    <row r="2513" spans="1:8" x14ac:dyDescent="0.25">
      <c r="A2513" s="1">
        <v>41134</v>
      </c>
      <c r="B2513">
        <v>132.19</v>
      </c>
      <c r="C2513" s="1">
        <v>41012</v>
      </c>
      <c r="D2513">
        <v>126.11</v>
      </c>
      <c r="E2513" s="1">
        <v>41012</v>
      </c>
      <c r="F2513">
        <v>128.69</v>
      </c>
      <c r="G2513" s="1">
        <v>41012</v>
      </c>
      <c r="H2513">
        <v>151.35</v>
      </c>
    </row>
    <row r="2514" spans="1:8" x14ac:dyDescent="0.25">
      <c r="A2514" s="1">
        <v>41135</v>
      </c>
      <c r="B2514">
        <v>132.51</v>
      </c>
      <c r="C2514" s="1">
        <v>41015</v>
      </c>
      <c r="D2514">
        <v>125.85</v>
      </c>
      <c r="E2514" s="1">
        <v>41015</v>
      </c>
      <c r="F2514">
        <v>128.68</v>
      </c>
      <c r="G2514" s="1">
        <v>41015</v>
      </c>
      <c r="H2514">
        <v>151.28</v>
      </c>
    </row>
    <row r="2515" spans="1:8" x14ac:dyDescent="0.25">
      <c r="A2515" s="1">
        <v>41136</v>
      </c>
      <c r="B2515">
        <v>132.55000000000001</v>
      </c>
      <c r="C2515" s="1">
        <v>41016</v>
      </c>
      <c r="D2515">
        <v>125.75</v>
      </c>
      <c r="E2515" s="1">
        <v>41016</v>
      </c>
      <c r="F2515">
        <v>128.80000000000001</v>
      </c>
      <c r="G2515" s="1">
        <v>41016</v>
      </c>
      <c r="H2515">
        <v>151.49</v>
      </c>
    </row>
    <row r="2516" spans="1:8" x14ac:dyDescent="0.25">
      <c r="A2516" s="1">
        <v>41137</v>
      </c>
      <c r="B2516">
        <v>132.61000000000001</v>
      </c>
      <c r="C2516" s="1">
        <v>41017</v>
      </c>
      <c r="D2516">
        <v>125.94</v>
      </c>
      <c r="E2516" s="1">
        <v>41017</v>
      </c>
      <c r="F2516">
        <v>128.08000000000001</v>
      </c>
      <c r="G2516" s="1">
        <v>41017</v>
      </c>
      <c r="H2516">
        <v>151.81</v>
      </c>
    </row>
    <row r="2517" spans="1:8" x14ac:dyDescent="0.25">
      <c r="A2517" s="1">
        <v>41138</v>
      </c>
      <c r="B2517">
        <v>132.58000000000001</v>
      </c>
      <c r="C2517" s="1">
        <v>41018</v>
      </c>
      <c r="D2517">
        <v>125.71</v>
      </c>
      <c r="E2517" s="1">
        <v>41018</v>
      </c>
      <c r="F2517">
        <v>127.68</v>
      </c>
      <c r="G2517" s="1">
        <v>41018</v>
      </c>
      <c r="H2517">
        <v>151.30000000000001</v>
      </c>
    </row>
    <row r="2518" spans="1:8" x14ac:dyDescent="0.25">
      <c r="A2518" s="1">
        <v>41141</v>
      </c>
      <c r="B2518">
        <v>132.54</v>
      </c>
      <c r="C2518" s="1">
        <v>41019</v>
      </c>
      <c r="D2518">
        <v>125.46</v>
      </c>
      <c r="E2518" s="1">
        <v>41019</v>
      </c>
      <c r="F2518">
        <v>126.23</v>
      </c>
      <c r="G2518" s="1">
        <v>41019</v>
      </c>
      <c r="H2518">
        <v>151.49</v>
      </c>
    </row>
    <row r="2519" spans="1:8" x14ac:dyDescent="0.25">
      <c r="A2519" s="1">
        <v>41142</v>
      </c>
      <c r="B2519">
        <v>132.9</v>
      </c>
      <c r="C2519" s="1">
        <v>41022</v>
      </c>
      <c r="D2519">
        <v>125.81</v>
      </c>
      <c r="E2519" s="1">
        <v>41022</v>
      </c>
      <c r="F2519">
        <v>126.82</v>
      </c>
      <c r="G2519" s="1">
        <v>41022</v>
      </c>
      <c r="H2519">
        <v>150.65</v>
      </c>
    </row>
    <row r="2520" spans="1:8" x14ac:dyDescent="0.25">
      <c r="A2520" s="1">
        <v>41143</v>
      </c>
      <c r="B2520">
        <v>132.88999999999999</v>
      </c>
      <c r="C2520" s="1">
        <v>41023</v>
      </c>
      <c r="D2520">
        <v>125.79</v>
      </c>
      <c r="E2520" s="1">
        <v>41023</v>
      </c>
      <c r="F2520">
        <v>127.32</v>
      </c>
      <c r="G2520" s="1">
        <v>41023</v>
      </c>
      <c r="H2520">
        <v>151.37</v>
      </c>
    </row>
    <row r="2521" spans="1:8" x14ac:dyDescent="0.25">
      <c r="A2521" s="1">
        <v>41144</v>
      </c>
      <c r="B2521">
        <v>132.9</v>
      </c>
      <c r="C2521" s="1">
        <v>41024</v>
      </c>
      <c r="D2521">
        <v>125.86</v>
      </c>
      <c r="E2521" s="1">
        <v>41024</v>
      </c>
      <c r="F2521">
        <v>128.04</v>
      </c>
      <c r="G2521" s="1">
        <v>41024</v>
      </c>
      <c r="H2521">
        <v>150.75</v>
      </c>
    </row>
    <row r="2522" spans="1:8" x14ac:dyDescent="0.25">
      <c r="A2522" s="1">
        <v>41145</v>
      </c>
      <c r="B2522">
        <v>132.68</v>
      </c>
      <c r="C2522" s="1">
        <v>41025</v>
      </c>
      <c r="D2522">
        <v>126.27</v>
      </c>
      <c r="E2522" s="1">
        <v>41025</v>
      </c>
      <c r="F2522">
        <v>128.19999999999999</v>
      </c>
      <c r="G2522" s="1">
        <v>41025</v>
      </c>
      <c r="H2522">
        <v>151.88</v>
      </c>
    </row>
    <row r="2523" spans="1:8" x14ac:dyDescent="0.25">
      <c r="A2523" s="1">
        <v>41149</v>
      </c>
      <c r="B2523">
        <v>132.85</v>
      </c>
      <c r="C2523" s="1">
        <v>41026</v>
      </c>
      <c r="D2523">
        <v>126.81</v>
      </c>
      <c r="E2523" s="1">
        <v>41026</v>
      </c>
      <c r="F2523">
        <v>128.22999999999999</v>
      </c>
      <c r="G2523" s="1">
        <v>41026</v>
      </c>
      <c r="H2523">
        <v>151.94</v>
      </c>
    </row>
    <row r="2524" spans="1:8" x14ac:dyDescent="0.25">
      <c r="A2524" s="1">
        <v>41150</v>
      </c>
      <c r="B2524">
        <v>132.80000000000001</v>
      </c>
      <c r="C2524" s="1">
        <v>41029</v>
      </c>
      <c r="D2524">
        <v>127.45</v>
      </c>
      <c r="E2524" s="1">
        <v>41029</v>
      </c>
      <c r="F2524">
        <v>127.26</v>
      </c>
      <c r="G2524" s="1">
        <v>41029</v>
      </c>
      <c r="H2524">
        <v>151.69</v>
      </c>
    </row>
    <row r="2525" spans="1:8" x14ac:dyDescent="0.25">
      <c r="A2525" s="1">
        <v>41151</v>
      </c>
      <c r="B2525">
        <v>132.9</v>
      </c>
      <c r="C2525" s="1">
        <v>41031</v>
      </c>
      <c r="D2525">
        <v>127.75</v>
      </c>
      <c r="E2525" s="1">
        <v>41031</v>
      </c>
      <c r="F2525">
        <v>127.01</v>
      </c>
      <c r="G2525" s="1">
        <v>41031</v>
      </c>
      <c r="H2525">
        <v>151.85</v>
      </c>
    </row>
    <row r="2526" spans="1:8" x14ac:dyDescent="0.25">
      <c r="A2526" s="1">
        <v>41152</v>
      </c>
      <c r="B2526">
        <v>133.24</v>
      </c>
      <c r="C2526" s="1">
        <v>41032</v>
      </c>
      <c r="D2526">
        <v>127.51</v>
      </c>
      <c r="E2526" s="1">
        <v>41032</v>
      </c>
      <c r="F2526">
        <v>127.16</v>
      </c>
      <c r="G2526" s="1">
        <v>41032</v>
      </c>
      <c r="H2526">
        <v>152.13999999999999</v>
      </c>
    </row>
    <row r="2527" spans="1:8" x14ac:dyDescent="0.25">
      <c r="A2527" s="1">
        <v>41156</v>
      </c>
      <c r="B2527">
        <v>133.44</v>
      </c>
      <c r="C2527" s="1">
        <v>41033</v>
      </c>
      <c r="D2527">
        <v>127.83</v>
      </c>
      <c r="E2527" s="1">
        <v>41033</v>
      </c>
      <c r="F2527">
        <v>127.53</v>
      </c>
      <c r="G2527" s="1">
        <v>41033</v>
      </c>
      <c r="H2527">
        <v>152.5</v>
      </c>
    </row>
    <row r="2528" spans="1:8" x14ac:dyDescent="0.25">
      <c r="A2528" s="1">
        <v>41157</v>
      </c>
      <c r="B2528">
        <v>133.87</v>
      </c>
      <c r="C2528" s="1">
        <v>41037</v>
      </c>
      <c r="D2528">
        <v>127.46</v>
      </c>
      <c r="E2528" s="1">
        <v>41037</v>
      </c>
      <c r="F2528">
        <v>127.93</v>
      </c>
      <c r="G2528" s="1">
        <v>41037</v>
      </c>
      <c r="H2528">
        <v>151.19999999999999</v>
      </c>
    </row>
    <row r="2529" spans="1:8" x14ac:dyDescent="0.25">
      <c r="A2529" s="1">
        <v>41158</v>
      </c>
      <c r="B2529">
        <v>133.83000000000001</v>
      </c>
      <c r="C2529" s="1">
        <v>41038</v>
      </c>
      <c r="D2529">
        <v>126.86</v>
      </c>
      <c r="E2529" s="1">
        <v>41038</v>
      </c>
      <c r="F2529">
        <v>128.55000000000001</v>
      </c>
      <c r="G2529" s="1">
        <v>41038</v>
      </c>
      <c r="H2529">
        <v>151.58000000000001</v>
      </c>
    </row>
    <row r="2530" spans="1:8" x14ac:dyDescent="0.25">
      <c r="A2530" s="1">
        <v>41159</v>
      </c>
      <c r="B2530">
        <v>134.44999999999999</v>
      </c>
      <c r="C2530" s="1">
        <v>41039</v>
      </c>
      <c r="D2530">
        <v>126.36</v>
      </c>
      <c r="E2530" s="1">
        <v>41039</v>
      </c>
      <c r="F2530">
        <v>128.03</v>
      </c>
      <c r="G2530" s="1">
        <v>41039</v>
      </c>
      <c r="H2530">
        <v>151.81</v>
      </c>
    </row>
    <row r="2531" spans="1:8" x14ac:dyDescent="0.25">
      <c r="A2531" s="1">
        <v>41162</v>
      </c>
      <c r="B2531">
        <v>134.78</v>
      </c>
      <c r="C2531" s="1">
        <v>41040</v>
      </c>
      <c r="D2531">
        <v>125.12</v>
      </c>
      <c r="E2531" s="1">
        <v>41040</v>
      </c>
      <c r="F2531">
        <v>128.05000000000001</v>
      </c>
      <c r="G2531" s="1">
        <v>41040</v>
      </c>
      <c r="H2531">
        <v>151.02000000000001</v>
      </c>
    </row>
    <row r="2532" spans="1:8" x14ac:dyDescent="0.25">
      <c r="A2532" s="1">
        <v>41163</v>
      </c>
      <c r="B2532">
        <v>134.81</v>
      </c>
      <c r="C2532" s="1">
        <v>41043</v>
      </c>
      <c r="D2532">
        <v>124.3</v>
      </c>
      <c r="E2532" s="1">
        <v>41043</v>
      </c>
      <c r="F2532">
        <v>127.6</v>
      </c>
      <c r="G2532" s="1">
        <v>41043</v>
      </c>
      <c r="H2532">
        <v>149.84</v>
      </c>
    </row>
    <row r="2533" spans="1:8" x14ac:dyDescent="0.25">
      <c r="A2533" s="1">
        <v>41164</v>
      </c>
      <c r="B2533">
        <v>135.13</v>
      </c>
      <c r="C2533" s="1">
        <v>41044</v>
      </c>
      <c r="D2533">
        <v>124.39</v>
      </c>
      <c r="E2533" s="1">
        <v>41044</v>
      </c>
      <c r="F2533">
        <v>127.06</v>
      </c>
      <c r="G2533" s="1">
        <v>41044</v>
      </c>
      <c r="H2533">
        <v>149.15</v>
      </c>
    </row>
    <row r="2534" spans="1:8" x14ac:dyDescent="0.25">
      <c r="A2534" s="1">
        <v>41165</v>
      </c>
      <c r="B2534">
        <v>135.24</v>
      </c>
      <c r="C2534" s="1">
        <v>41045</v>
      </c>
      <c r="D2534">
        <v>123.87</v>
      </c>
      <c r="E2534" s="1">
        <v>41045</v>
      </c>
      <c r="F2534">
        <v>127.03</v>
      </c>
      <c r="G2534" s="1">
        <v>41045</v>
      </c>
      <c r="H2534">
        <v>148.5</v>
      </c>
    </row>
    <row r="2535" spans="1:8" x14ac:dyDescent="0.25">
      <c r="A2535" s="1">
        <v>41166</v>
      </c>
      <c r="B2535">
        <v>136.03</v>
      </c>
      <c r="C2535" s="1">
        <v>41046</v>
      </c>
      <c r="D2535">
        <v>124.28</v>
      </c>
      <c r="E2535" s="1">
        <v>41046</v>
      </c>
      <c r="F2535">
        <v>127.47</v>
      </c>
      <c r="G2535" s="1">
        <v>41046</v>
      </c>
      <c r="H2535">
        <v>147.27000000000001</v>
      </c>
    </row>
    <row r="2536" spans="1:8" x14ac:dyDescent="0.25">
      <c r="A2536" s="1">
        <v>41169</v>
      </c>
      <c r="B2536">
        <v>135.53</v>
      </c>
      <c r="C2536" s="1">
        <v>41047</v>
      </c>
      <c r="D2536">
        <v>123.81</v>
      </c>
      <c r="E2536" s="1">
        <v>41047</v>
      </c>
      <c r="F2536">
        <v>127.85</v>
      </c>
      <c r="G2536" s="1">
        <v>41047</v>
      </c>
      <c r="H2536">
        <v>147.05000000000001</v>
      </c>
    </row>
    <row r="2537" spans="1:8" x14ac:dyDescent="0.25">
      <c r="A2537" s="1">
        <v>41170</v>
      </c>
      <c r="B2537">
        <v>135.28</v>
      </c>
      <c r="C2537" s="1">
        <v>41050</v>
      </c>
      <c r="D2537">
        <v>123.69</v>
      </c>
      <c r="E2537" s="1">
        <v>41050</v>
      </c>
      <c r="F2537">
        <v>128.26</v>
      </c>
      <c r="G2537" s="1">
        <v>41050</v>
      </c>
      <c r="H2537">
        <v>146.5</v>
      </c>
    </row>
    <row r="2538" spans="1:8" x14ac:dyDescent="0.25">
      <c r="A2538" s="1">
        <v>41171</v>
      </c>
      <c r="B2538">
        <v>135.38999999999999</v>
      </c>
      <c r="C2538" s="1">
        <v>41051</v>
      </c>
      <c r="D2538">
        <v>123.85</v>
      </c>
      <c r="E2538" s="1">
        <v>41051</v>
      </c>
      <c r="F2538">
        <v>128.41999999999999</v>
      </c>
      <c r="G2538" s="1">
        <v>41051</v>
      </c>
      <c r="H2538">
        <v>147.57</v>
      </c>
    </row>
    <row r="2539" spans="1:8" x14ac:dyDescent="0.25">
      <c r="A2539" s="1">
        <v>41172</v>
      </c>
      <c r="B2539">
        <v>135.46</v>
      </c>
      <c r="C2539" s="1">
        <v>41052</v>
      </c>
      <c r="D2539">
        <v>123.71</v>
      </c>
      <c r="E2539" s="1">
        <v>41052</v>
      </c>
      <c r="F2539">
        <v>128.61000000000001</v>
      </c>
      <c r="G2539" s="1">
        <v>41052</v>
      </c>
      <c r="H2539">
        <v>146.46</v>
      </c>
    </row>
    <row r="2540" spans="1:8" x14ac:dyDescent="0.25">
      <c r="A2540" s="1">
        <v>41173</v>
      </c>
      <c r="B2540">
        <v>135.79</v>
      </c>
      <c r="C2540" s="1">
        <v>41053</v>
      </c>
      <c r="D2540">
        <v>123.06</v>
      </c>
      <c r="E2540" s="1">
        <v>41053</v>
      </c>
      <c r="F2540">
        <v>128.66999999999999</v>
      </c>
      <c r="G2540" s="1">
        <v>41053</v>
      </c>
      <c r="H2540">
        <v>147.47999999999999</v>
      </c>
    </row>
    <row r="2541" spans="1:8" x14ac:dyDescent="0.25">
      <c r="A2541" s="1">
        <v>41176</v>
      </c>
      <c r="B2541">
        <v>135.52000000000001</v>
      </c>
      <c r="C2541" s="1">
        <v>41054</v>
      </c>
      <c r="D2541">
        <v>122.97</v>
      </c>
      <c r="E2541" s="1">
        <v>41054</v>
      </c>
      <c r="F2541">
        <v>128.47999999999999</v>
      </c>
      <c r="G2541" s="1">
        <v>41054</v>
      </c>
      <c r="H2541">
        <v>147.33000000000001</v>
      </c>
    </row>
    <row r="2542" spans="1:8" x14ac:dyDescent="0.25">
      <c r="A2542" s="1">
        <v>41177</v>
      </c>
      <c r="B2542">
        <v>134.97</v>
      </c>
      <c r="C2542" s="1">
        <v>41058</v>
      </c>
      <c r="D2542">
        <v>122.32</v>
      </c>
      <c r="E2542" s="1">
        <v>41058</v>
      </c>
      <c r="F2542">
        <v>128.57</v>
      </c>
      <c r="G2542" s="1">
        <v>41058</v>
      </c>
      <c r="H2542">
        <v>147.26</v>
      </c>
    </row>
    <row r="2543" spans="1:8" x14ac:dyDescent="0.25">
      <c r="A2543" s="1">
        <v>41178</v>
      </c>
      <c r="B2543">
        <v>134.09</v>
      </c>
      <c r="C2543" s="1">
        <v>41059</v>
      </c>
      <c r="D2543">
        <v>121.38</v>
      </c>
      <c r="E2543" s="1">
        <v>41059</v>
      </c>
      <c r="F2543">
        <v>128.19999999999999</v>
      </c>
      <c r="G2543" s="1">
        <v>41059</v>
      </c>
      <c r="H2543">
        <v>146.13</v>
      </c>
    </row>
    <row r="2544" spans="1:8" x14ac:dyDescent="0.25">
      <c r="A2544" s="1">
        <v>41179</v>
      </c>
      <c r="B2544">
        <v>134.44999999999999</v>
      </c>
      <c r="C2544" s="1">
        <v>41060</v>
      </c>
      <c r="D2544">
        <v>120.79</v>
      </c>
      <c r="E2544" s="1">
        <v>41060</v>
      </c>
      <c r="F2544">
        <v>127.09</v>
      </c>
      <c r="G2544" s="1">
        <v>41060</v>
      </c>
      <c r="H2544">
        <v>145.74</v>
      </c>
    </row>
    <row r="2545" spans="1:8" x14ac:dyDescent="0.25">
      <c r="A2545" s="1">
        <v>41180</v>
      </c>
      <c r="B2545">
        <v>134.83000000000001</v>
      </c>
      <c r="C2545" s="1">
        <v>41061</v>
      </c>
      <c r="D2545">
        <v>119.48</v>
      </c>
      <c r="E2545" s="1">
        <v>41061</v>
      </c>
      <c r="F2545">
        <v>126.4</v>
      </c>
      <c r="G2545" s="1">
        <v>41061</v>
      </c>
      <c r="H2545">
        <v>145.37</v>
      </c>
    </row>
    <row r="2546" spans="1:8" x14ac:dyDescent="0.25">
      <c r="A2546" s="1">
        <v>41183</v>
      </c>
      <c r="B2546">
        <v>135.13</v>
      </c>
      <c r="C2546" s="1">
        <v>41066</v>
      </c>
      <c r="D2546">
        <v>119.08</v>
      </c>
      <c r="E2546" s="1">
        <v>41066</v>
      </c>
      <c r="F2546">
        <v>127.15</v>
      </c>
      <c r="G2546" s="1">
        <v>41066</v>
      </c>
      <c r="H2546">
        <v>146.13</v>
      </c>
    </row>
    <row r="2547" spans="1:8" x14ac:dyDescent="0.25">
      <c r="A2547" s="1">
        <v>41184</v>
      </c>
      <c r="B2547">
        <v>135.38</v>
      </c>
      <c r="C2547" s="1">
        <v>41067</v>
      </c>
      <c r="D2547">
        <v>120.36</v>
      </c>
      <c r="E2547" s="1">
        <v>41067</v>
      </c>
      <c r="F2547">
        <v>127.38</v>
      </c>
      <c r="G2547" s="1">
        <v>41067</v>
      </c>
      <c r="H2547">
        <v>147.72</v>
      </c>
    </row>
    <row r="2548" spans="1:8" x14ac:dyDescent="0.25">
      <c r="A2548" s="1">
        <v>41185</v>
      </c>
      <c r="B2548">
        <v>135.79</v>
      </c>
      <c r="C2548" s="1">
        <v>41068</v>
      </c>
      <c r="D2548">
        <v>120.01</v>
      </c>
      <c r="E2548" s="1">
        <v>41068</v>
      </c>
      <c r="F2548">
        <v>126.87</v>
      </c>
      <c r="G2548" s="1">
        <v>41068</v>
      </c>
      <c r="H2548">
        <v>147.5</v>
      </c>
    </row>
    <row r="2549" spans="1:8" x14ac:dyDescent="0.25">
      <c r="A2549" s="1">
        <v>41186</v>
      </c>
      <c r="B2549">
        <v>135.94</v>
      </c>
      <c r="C2549" s="1">
        <v>41071</v>
      </c>
      <c r="D2549">
        <v>119.94</v>
      </c>
      <c r="E2549" s="1">
        <v>41071</v>
      </c>
      <c r="F2549">
        <v>126.49</v>
      </c>
      <c r="G2549" s="1">
        <v>41071</v>
      </c>
      <c r="H2549">
        <v>148.49</v>
      </c>
    </row>
    <row r="2550" spans="1:8" x14ac:dyDescent="0.25">
      <c r="A2550" s="1">
        <v>41187</v>
      </c>
      <c r="B2550">
        <v>136.47999999999999</v>
      </c>
      <c r="C2550" s="1">
        <v>41072</v>
      </c>
      <c r="D2550">
        <v>120.4</v>
      </c>
      <c r="E2550" s="1">
        <v>41072</v>
      </c>
      <c r="F2550">
        <v>126.37</v>
      </c>
      <c r="G2550" s="1">
        <v>41072</v>
      </c>
      <c r="H2550">
        <v>148.34</v>
      </c>
    </row>
    <row r="2551" spans="1:8" x14ac:dyDescent="0.25">
      <c r="A2551" s="1">
        <v>41191</v>
      </c>
      <c r="B2551">
        <v>136.47</v>
      </c>
      <c r="C2551" s="1">
        <v>41073</v>
      </c>
      <c r="D2551">
        <v>121.55</v>
      </c>
      <c r="E2551" s="1">
        <v>41073</v>
      </c>
      <c r="F2551">
        <v>127.37</v>
      </c>
      <c r="G2551" s="1">
        <v>41073</v>
      </c>
      <c r="H2551">
        <v>148.22</v>
      </c>
    </row>
    <row r="2552" spans="1:8" x14ac:dyDescent="0.25">
      <c r="A2552" s="1">
        <v>41192</v>
      </c>
      <c r="B2552">
        <v>136.41999999999999</v>
      </c>
      <c r="C2552" s="1">
        <v>41074</v>
      </c>
      <c r="D2552">
        <v>121.73</v>
      </c>
      <c r="E2552" s="1">
        <v>41074</v>
      </c>
      <c r="F2552">
        <v>128.38</v>
      </c>
      <c r="G2552" s="1">
        <v>41074</v>
      </c>
      <c r="H2552">
        <v>147.66999999999999</v>
      </c>
    </row>
    <row r="2553" spans="1:8" x14ac:dyDescent="0.25">
      <c r="A2553" s="1">
        <v>41193</v>
      </c>
      <c r="B2553">
        <v>136.19999999999999</v>
      </c>
      <c r="C2553" s="1">
        <v>41075</v>
      </c>
      <c r="D2553">
        <v>121.56</v>
      </c>
      <c r="E2553" s="1">
        <v>41075</v>
      </c>
      <c r="F2553">
        <v>130.66999999999999</v>
      </c>
      <c r="G2553" s="1">
        <v>41075</v>
      </c>
      <c r="H2553">
        <v>147.51</v>
      </c>
    </row>
    <row r="2554" spans="1:8" x14ac:dyDescent="0.25">
      <c r="A2554" s="1">
        <v>41194</v>
      </c>
      <c r="B2554">
        <v>135.66</v>
      </c>
      <c r="C2554" s="1">
        <v>41078</v>
      </c>
      <c r="D2554">
        <v>122.45</v>
      </c>
      <c r="E2554" s="1">
        <v>41078</v>
      </c>
      <c r="F2554">
        <v>131.01</v>
      </c>
      <c r="G2554" s="1">
        <v>41078</v>
      </c>
      <c r="H2554">
        <v>147.53</v>
      </c>
    </row>
    <row r="2555" spans="1:8" x14ac:dyDescent="0.25">
      <c r="A2555" s="1">
        <v>41197</v>
      </c>
      <c r="B2555">
        <v>135.74</v>
      </c>
      <c r="C2555" s="1">
        <v>41079</v>
      </c>
      <c r="D2555">
        <v>122.69</v>
      </c>
      <c r="E2555" s="1">
        <v>41079</v>
      </c>
      <c r="F2555">
        <v>131.33000000000001</v>
      </c>
      <c r="G2555" s="1">
        <v>41079</v>
      </c>
      <c r="H2555">
        <v>147.88</v>
      </c>
    </row>
    <row r="2556" spans="1:8" x14ac:dyDescent="0.25">
      <c r="A2556" s="1">
        <v>41198</v>
      </c>
      <c r="B2556">
        <v>135.88999999999999</v>
      </c>
      <c r="C2556" s="1">
        <v>41080</v>
      </c>
      <c r="D2556">
        <v>122.96</v>
      </c>
      <c r="E2556" s="1">
        <v>41080</v>
      </c>
      <c r="F2556">
        <v>130.78</v>
      </c>
      <c r="G2556" s="1">
        <v>41080</v>
      </c>
      <c r="H2556">
        <v>149.19999999999999</v>
      </c>
    </row>
    <row r="2557" spans="1:8" x14ac:dyDescent="0.25">
      <c r="A2557" s="1">
        <v>41199</v>
      </c>
      <c r="B2557">
        <v>135.84</v>
      </c>
      <c r="C2557" s="1">
        <v>41081</v>
      </c>
      <c r="D2557">
        <v>122.96</v>
      </c>
      <c r="E2557" s="1">
        <v>41081</v>
      </c>
      <c r="F2557">
        <v>130.34</v>
      </c>
      <c r="G2557" s="1">
        <v>41081</v>
      </c>
      <c r="H2557">
        <v>147.33000000000001</v>
      </c>
    </row>
    <row r="2558" spans="1:8" x14ac:dyDescent="0.25">
      <c r="A2558" s="1">
        <v>41200</v>
      </c>
      <c r="B2558">
        <v>135.19999999999999</v>
      </c>
      <c r="C2558" s="1">
        <v>41082</v>
      </c>
      <c r="D2558">
        <v>122.95</v>
      </c>
      <c r="E2558" s="1">
        <v>41082</v>
      </c>
      <c r="F2558">
        <v>129.63999999999999</v>
      </c>
      <c r="G2558" s="1">
        <v>41082</v>
      </c>
      <c r="H2558">
        <v>147.54</v>
      </c>
    </row>
    <row r="2559" spans="1:8" x14ac:dyDescent="0.25">
      <c r="A2559" s="1">
        <v>41201</v>
      </c>
      <c r="B2559">
        <v>135.16</v>
      </c>
      <c r="C2559" s="1">
        <v>41085</v>
      </c>
      <c r="D2559">
        <v>123.55</v>
      </c>
      <c r="E2559" s="1">
        <v>41085</v>
      </c>
      <c r="F2559">
        <v>129.91</v>
      </c>
      <c r="G2559" s="1">
        <v>41085</v>
      </c>
      <c r="H2559">
        <v>147.43</v>
      </c>
    </row>
    <row r="2560" spans="1:8" x14ac:dyDescent="0.25">
      <c r="A2560" s="1">
        <v>41204</v>
      </c>
      <c r="B2560">
        <v>134.97</v>
      </c>
      <c r="C2560" s="1">
        <v>41086</v>
      </c>
      <c r="D2560">
        <v>124.09</v>
      </c>
      <c r="E2560" s="1">
        <v>41086</v>
      </c>
      <c r="F2560">
        <v>129.85</v>
      </c>
      <c r="G2560" s="1">
        <v>41086</v>
      </c>
      <c r="H2560">
        <v>147.63</v>
      </c>
    </row>
    <row r="2561" spans="1:8" x14ac:dyDescent="0.25">
      <c r="A2561" s="1">
        <v>41205</v>
      </c>
      <c r="B2561">
        <v>134.9</v>
      </c>
      <c r="C2561" s="1">
        <v>41087</v>
      </c>
      <c r="D2561">
        <v>123.97</v>
      </c>
      <c r="E2561" s="1">
        <v>41087</v>
      </c>
      <c r="F2561">
        <v>130.18</v>
      </c>
      <c r="G2561" s="1">
        <v>41087</v>
      </c>
      <c r="H2561">
        <v>148.25</v>
      </c>
    </row>
    <row r="2562" spans="1:8" x14ac:dyDescent="0.25">
      <c r="A2562" s="1">
        <v>41206</v>
      </c>
      <c r="B2562">
        <v>135.30000000000001</v>
      </c>
      <c r="C2562" s="1">
        <v>41088</v>
      </c>
      <c r="D2562">
        <v>124.75</v>
      </c>
      <c r="E2562" s="1">
        <v>41088</v>
      </c>
      <c r="F2562">
        <v>129.91</v>
      </c>
      <c r="G2562" s="1">
        <v>41088</v>
      </c>
      <c r="H2562">
        <v>148.21</v>
      </c>
    </row>
    <row r="2563" spans="1:8" x14ac:dyDescent="0.25">
      <c r="A2563" s="1">
        <v>41207</v>
      </c>
      <c r="B2563">
        <v>135.18</v>
      </c>
      <c r="C2563" s="1">
        <v>41089</v>
      </c>
      <c r="D2563">
        <v>125.54</v>
      </c>
      <c r="E2563" s="1">
        <v>41089</v>
      </c>
      <c r="F2563">
        <v>130.01</v>
      </c>
      <c r="G2563" s="1">
        <v>41089</v>
      </c>
      <c r="H2563">
        <v>148.97</v>
      </c>
    </row>
    <row r="2564" spans="1:8" x14ac:dyDescent="0.25">
      <c r="A2564" s="1">
        <v>41208</v>
      </c>
      <c r="B2564">
        <v>135.16</v>
      </c>
      <c r="C2564" s="1">
        <v>41092</v>
      </c>
      <c r="D2564">
        <v>126.06</v>
      </c>
      <c r="E2564" s="1">
        <v>41092</v>
      </c>
      <c r="F2564">
        <v>130.29</v>
      </c>
      <c r="G2564" s="1">
        <v>41092</v>
      </c>
      <c r="H2564">
        <v>149.16999999999999</v>
      </c>
    </row>
    <row r="2565" spans="1:8" x14ac:dyDescent="0.25">
      <c r="A2565" s="1">
        <v>41211</v>
      </c>
      <c r="B2565">
        <v>135</v>
      </c>
      <c r="C2565" s="1">
        <v>41093</v>
      </c>
      <c r="D2565">
        <v>127.02</v>
      </c>
      <c r="E2565" s="1">
        <v>41093</v>
      </c>
      <c r="F2565">
        <v>130.69999999999999</v>
      </c>
      <c r="G2565" s="1">
        <v>41093</v>
      </c>
      <c r="H2565">
        <v>150.33000000000001</v>
      </c>
    </row>
    <row r="2566" spans="1:8" x14ac:dyDescent="0.25">
      <c r="A2566" s="1">
        <v>41213</v>
      </c>
      <c r="B2566">
        <v>135.12</v>
      </c>
      <c r="C2566" s="1">
        <v>41095</v>
      </c>
      <c r="D2566">
        <v>127.54</v>
      </c>
      <c r="E2566" s="1">
        <v>41095</v>
      </c>
      <c r="F2566">
        <v>131.09</v>
      </c>
      <c r="G2566" s="1">
        <v>41095</v>
      </c>
      <c r="H2566">
        <v>150.49</v>
      </c>
    </row>
    <row r="2567" spans="1:8" x14ac:dyDescent="0.25">
      <c r="A2567" s="1">
        <v>41214</v>
      </c>
      <c r="B2567">
        <v>135.46</v>
      </c>
      <c r="C2567" s="1">
        <v>41096</v>
      </c>
      <c r="D2567">
        <v>127.82</v>
      </c>
      <c r="E2567" s="1">
        <v>41096</v>
      </c>
      <c r="F2567">
        <v>131.22999999999999</v>
      </c>
      <c r="G2567" s="1">
        <v>41096</v>
      </c>
      <c r="H2567">
        <v>149.86000000000001</v>
      </c>
    </row>
    <row r="2568" spans="1:8" x14ac:dyDescent="0.25">
      <c r="A2568" s="1">
        <v>41215</v>
      </c>
      <c r="B2568">
        <v>135.44999999999999</v>
      </c>
      <c r="C2568" s="1">
        <v>41099</v>
      </c>
      <c r="D2568">
        <v>127.43</v>
      </c>
      <c r="E2568" s="1">
        <v>41099</v>
      </c>
      <c r="F2568">
        <v>131.19999999999999</v>
      </c>
      <c r="G2568" s="1">
        <v>41099</v>
      </c>
      <c r="H2568">
        <v>149.49</v>
      </c>
    </row>
    <row r="2569" spans="1:8" x14ac:dyDescent="0.25">
      <c r="A2569" s="1">
        <v>41218</v>
      </c>
      <c r="B2569">
        <v>135.43</v>
      </c>
      <c r="C2569" s="1">
        <v>41100</v>
      </c>
      <c r="D2569">
        <v>127.14</v>
      </c>
      <c r="E2569" s="1">
        <v>41100</v>
      </c>
      <c r="F2569">
        <v>131.13</v>
      </c>
      <c r="G2569" s="1">
        <v>41100</v>
      </c>
      <c r="H2569">
        <v>149.51</v>
      </c>
    </row>
    <row r="2570" spans="1:8" x14ac:dyDescent="0.25">
      <c r="A2570" s="1">
        <v>41219</v>
      </c>
      <c r="B2570">
        <v>135.44999999999999</v>
      </c>
      <c r="C2570" s="1">
        <v>41101</v>
      </c>
      <c r="D2570">
        <v>126.57</v>
      </c>
      <c r="E2570" s="1">
        <v>41101</v>
      </c>
      <c r="F2570">
        <v>130.97</v>
      </c>
      <c r="G2570" s="1">
        <v>41101</v>
      </c>
      <c r="H2570">
        <v>148.93</v>
      </c>
    </row>
    <row r="2571" spans="1:8" x14ac:dyDescent="0.25">
      <c r="A2571" s="1">
        <v>41220</v>
      </c>
      <c r="B2571">
        <v>135.61000000000001</v>
      </c>
      <c r="C2571" s="1">
        <v>41102</v>
      </c>
      <c r="D2571">
        <v>127.19</v>
      </c>
      <c r="E2571" s="1">
        <v>41102</v>
      </c>
      <c r="F2571">
        <v>131.24</v>
      </c>
      <c r="G2571" s="1">
        <v>41102</v>
      </c>
      <c r="H2571">
        <v>148.74</v>
      </c>
    </row>
    <row r="2572" spans="1:8" x14ac:dyDescent="0.25">
      <c r="A2572" s="1">
        <v>41221</v>
      </c>
      <c r="B2572">
        <v>135.69999999999999</v>
      </c>
      <c r="C2572" s="1">
        <v>41103</v>
      </c>
      <c r="D2572">
        <v>127.51</v>
      </c>
      <c r="E2572" s="1">
        <v>41103</v>
      </c>
      <c r="F2572">
        <v>131.28</v>
      </c>
      <c r="G2572" s="1">
        <v>41103</v>
      </c>
      <c r="H2572">
        <v>148.76</v>
      </c>
    </row>
    <row r="2573" spans="1:8" x14ac:dyDescent="0.25">
      <c r="A2573" s="1">
        <v>41222</v>
      </c>
      <c r="B2573">
        <v>135.41999999999999</v>
      </c>
      <c r="C2573" s="1">
        <v>41106</v>
      </c>
      <c r="D2573">
        <v>127.95</v>
      </c>
      <c r="E2573" s="1">
        <v>41106</v>
      </c>
      <c r="F2573">
        <v>130.97999999999999</v>
      </c>
      <c r="G2573" s="1">
        <v>41106</v>
      </c>
      <c r="H2573">
        <v>148.68</v>
      </c>
    </row>
    <row r="2574" spans="1:8" x14ac:dyDescent="0.25">
      <c r="A2574" s="1">
        <v>41226</v>
      </c>
      <c r="B2574">
        <v>135.13999999999999</v>
      </c>
      <c r="C2574" s="1">
        <v>41107</v>
      </c>
      <c r="D2574">
        <v>127.68</v>
      </c>
      <c r="E2574" s="1">
        <v>41107</v>
      </c>
      <c r="F2574">
        <v>130.88</v>
      </c>
      <c r="G2574" s="1">
        <v>41107</v>
      </c>
      <c r="H2574">
        <v>149.58000000000001</v>
      </c>
    </row>
    <row r="2575" spans="1:8" x14ac:dyDescent="0.25">
      <c r="A2575" s="1">
        <v>41227</v>
      </c>
      <c r="B2575">
        <v>135.22999999999999</v>
      </c>
      <c r="C2575" s="1">
        <v>41108</v>
      </c>
      <c r="D2575">
        <v>127.54</v>
      </c>
      <c r="E2575" s="1">
        <v>41108</v>
      </c>
      <c r="F2575">
        <v>131.36000000000001</v>
      </c>
      <c r="G2575" s="1">
        <v>41108</v>
      </c>
      <c r="H2575">
        <v>149.56</v>
      </c>
    </row>
    <row r="2576" spans="1:8" x14ac:dyDescent="0.25">
      <c r="A2576" s="1">
        <v>41228</v>
      </c>
      <c r="B2576">
        <v>135.18</v>
      </c>
      <c r="C2576" s="1">
        <v>41109</v>
      </c>
      <c r="D2576">
        <v>127.92</v>
      </c>
      <c r="E2576" s="1">
        <v>41109</v>
      </c>
      <c r="F2576">
        <v>131.88999999999999</v>
      </c>
      <c r="G2576" s="1">
        <v>41109</v>
      </c>
      <c r="H2576">
        <v>149.96</v>
      </c>
    </row>
    <row r="2577" spans="1:8" x14ac:dyDescent="0.25">
      <c r="A2577" s="1">
        <v>41229</v>
      </c>
      <c r="B2577">
        <v>135.13</v>
      </c>
      <c r="C2577" s="1">
        <v>41110</v>
      </c>
      <c r="D2577">
        <v>127.82</v>
      </c>
      <c r="E2577" s="1">
        <v>41110</v>
      </c>
      <c r="F2577">
        <v>132.76</v>
      </c>
      <c r="G2577" s="1">
        <v>41110</v>
      </c>
      <c r="H2577">
        <v>149.52000000000001</v>
      </c>
    </row>
    <row r="2578" spans="1:8" x14ac:dyDescent="0.25">
      <c r="A2578" s="1">
        <v>41232</v>
      </c>
      <c r="B2578">
        <v>135.11000000000001</v>
      </c>
      <c r="C2578" s="1">
        <v>41113</v>
      </c>
      <c r="D2578">
        <v>127.45</v>
      </c>
      <c r="E2578" s="1">
        <v>41113</v>
      </c>
      <c r="F2578">
        <v>133.49</v>
      </c>
      <c r="G2578" s="1">
        <v>41113</v>
      </c>
      <c r="H2578">
        <v>149.34</v>
      </c>
    </row>
    <row r="2579" spans="1:8" x14ac:dyDescent="0.25">
      <c r="A2579" s="1">
        <v>41233</v>
      </c>
      <c r="B2579">
        <v>135.27000000000001</v>
      </c>
      <c r="C2579" s="1">
        <v>41114</v>
      </c>
      <c r="D2579">
        <v>127.66</v>
      </c>
      <c r="E2579" s="1">
        <v>41114</v>
      </c>
      <c r="F2579">
        <v>133.51</v>
      </c>
      <c r="G2579" s="1">
        <v>41114</v>
      </c>
      <c r="H2579">
        <v>149.4</v>
      </c>
    </row>
    <row r="2580" spans="1:8" x14ac:dyDescent="0.25">
      <c r="A2580" s="1">
        <v>41234</v>
      </c>
      <c r="B2580">
        <v>135.32</v>
      </c>
      <c r="C2580" s="1">
        <v>41115</v>
      </c>
      <c r="D2580">
        <v>127.52</v>
      </c>
      <c r="E2580" s="1">
        <v>41115</v>
      </c>
      <c r="F2580">
        <v>133.22999999999999</v>
      </c>
      <c r="G2580" s="1">
        <v>41115</v>
      </c>
      <c r="H2580">
        <v>148.82</v>
      </c>
    </row>
    <row r="2581" spans="1:8" x14ac:dyDescent="0.25">
      <c r="A2581" s="1">
        <v>41236</v>
      </c>
      <c r="B2581">
        <v>135.41</v>
      </c>
      <c r="C2581" s="1">
        <v>41116</v>
      </c>
      <c r="D2581">
        <v>127.73</v>
      </c>
      <c r="E2581" s="1">
        <v>41116</v>
      </c>
      <c r="F2581">
        <v>132.1</v>
      </c>
      <c r="G2581" s="1">
        <v>41116</v>
      </c>
      <c r="H2581">
        <v>149.19999999999999</v>
      </c>
    </row>
    <row r="2582" spans="1:8" x14ac:dyDescent="0.25">
      <c r="A2582" s="1">
        <v>41239</v>
      </c>
      <c r="B2582">
        <v>135.13999999999999</v>
      </c>
      <c r="C2582" s="1">
        <v>41117</v>
      </c>
      <c r="D2582">
        <v>127.63</v>
      </c>
      <c r="E2582" s="1">
        <v>41117</v>
      </c>
      <c r="F2582">
        <v>132.07</v>
      </c>
      <c r="G2582" s="1">
        <v>41117</v>
      </c>
      <c r="H2582">
        <v>149.66999999999999</v>
      </c>
    </row>
    <row r="2583" spans="1:8" x14ac:dyDescent="0.25">
      <c r="A2583" s="1">
        <v>41240</v>
      </c>
      <c r="B2583">
        <v>135.24</v>
      </c>
      <c r="C2583" s="1">
        <v>41120</v>
      </c>
      <c r="D2583">
        <v>128.63999999999999</v>
      </c>
      <c r="E2583" s="1">
        <v>41120</v>
      </c>
      <c r="F2583">
        <v>132.63</v>
      </c>
      <c r="G2583" s="1">
        <v>41120</v>
      </c>
      <c r="H2583">
        <v>149.88</v>
      </c>
    </row>
    <row r="2584" spans="1:8" x14ac:dyDescent="0.25">
      <c r="A2584" s="1">
        <v>41241</v>
      </c>
      <c r="B2584">
        <v>135.22999999999999</v>
      </c>
      <c r="C2584" s="1">
        <v>41121</v>
      </c>
      <c r="D2584">
        <v>128.84</v>
      </c>
      <c r="E2584" s="1">
        <v>41121</v>
      </c>
      <c r="F2584">
        <v>132.99</v>
      </c>
      <c r="G2584" s="1">
        <v>41121</v>
      </c>
      <c r="H2584">
        <v>150.72999999999999</v>
      </c>
    </row>
    <row r="2585" spans="1:8" x14ac:dyDescent="0.25">
      <c r="A2585" s="1">
        <v>41242</v>
      </c>
      <c r="B2585">
        <v>135.33000000000001</v>
      </c>
      <c r="C2585" s="1">
        <v>41122</v>
      </c>
      <c r="D2585">
        <v>129.11000000000001</v>
      </c>
      <c r="E2585" s="1">
        <v>41122</v>
      </c>
      <c r="F2585">
        <v>133.19999999999999</v>
      </c>
      <c r="G2585" s="1">
        <v>41122</v>
      </c>
      <c r="H2585">
        <v>150.93</v>
      </c>
    </row>
    <row r="2586" spans="1:8" x14ac:dyDescent="0.25">
      <c r="A2586" s="1">
        <v>41243</v>
      </c>
      <c r="B2586">
        <v>135.26</v>
      </c>
      <c r="C2586" s="1">
        <v>41123</v>
      </c>
      <c r="D2586">
        <v>128.31</v>
      </c>
      <c r="E2586" s="1">
        <v>41123</v>
      </c>
      <c r="F2586">
        <v>133.15</v>
      </c>
      <c r="G2586" s="1">
        <v>41123</v>
      </c>
      <c r="H2586">
        <v>150.43</v>
      </c>
    </row>
    <row r="2587" spans="1:8" x14ac:dyDescent="0.25">
      <c r="A2587" s="1">
        <v>41246</v>
      </c>
      <c r="B2587">
        <v>135.41</v>
      </c>
      <c r="C2587" s="1">
        <v>41124</v>
      </c>
      <c r="D2587">
        <v>128.36000000000001</v>
      </c>
      <c r="E2587" s="1">
        <v>41124</v>
      </c>
      <c r="F2587">
        <v>133.35</v>
      </c>
      <c r="G2587" s="1">
        <v>41124</v>
      </c>
      <c r="H2587">
        <v>150.82</v>
      </c>
    </row>
    <row r="2588" spans="1:8" x14ac:dyDescent="0.25">
      <c r="A2588" s="1">
        <v>41247</v>
      </c>
      <c r="B2588">
        <v>135.16999999999999</v>
      </c>
      <c r="C2588" s="1">
        <v>41127</v>
      </c>
      <c r="D2588">
        <v>128.94999999999999</v>
      </c>
      <c r="E2588" s="1">
        <v>41127</v>
      </c>
      <c r="F2588">
        <v>133.47999999999999</v>
      </c>
      <c r="G2588" s="1">
        <v>41127</v>
      </c>
      <c r="H2588">
        <v>150.37</v>
      </c>
    </row>
    <row r="2589" spans="1:8" x14ac:dyDescent="0.25">
      <c r="A2589" s="1">
        <v>41248</v>
      </c>
      <c r="B2589">
        <v>135.34</v>
      </c>
      <c r="C2589" s="1">
        <v>41128</v>
      </c>
      <c r="D2589">
        <v>129.22999999999999</v>
      </c>
      <c r="E2589" s="1">
        <v>41128</v>
      </c>
      <c r="F2589">
        <v>133.24</v>
      </c>
      <c r="G2589" s="1">
        <v>41128</v>
      </c>
      <c r="H2589">
        <v>151.22</v>
      </c>
    </row>
    <row r="2590" spans="1:8" x14ac:dyDescent="0.25">
      <c r="A2590" s="1">
        <v>41249</v>
      </c>
      <c r="B2590">
        <v>135.81</v>
      </c>
      <c r="C2590" s="1">
        <v>41129</v>
      </c>
      <c r="D2590">
        <v>129.68</v>
      </c>
      <c r="E2590" s="1">
        <v>41129</v>
      </c>
      <c r="F2590">
        <v>133.04</v>
      </c>
      <c r="G2590" s="1">
        <v>41129</v>
      </c>
      <c r="H2590">
        <v>151.25</v>
      </c>
    </row>
    <row r="2591" spans="1:8" x14ac:dyDescent="0.25">
      <c r="A2591" s="1">
        <v>41250</v>
      </c>
      <c r="B2591">
        <v>136.49</v>
      </c>
      <c r="C2591" s="1">
        <v>41130</v>
      </c>
      <c r="D2591">
        <v>129.66999999999999</v>
      </c>
      <c r="E2591" s="1">
        <v>41130</v>
      </c>
      <c r="F2591">
        <v>133.07</v>
      </c>
      <c r="G2591" s="1">
        <v>41130</v>
      </c>
      <c r="H2591">
        <v>151.66</v>
      </c>
    </row>
    <row r="2592" spans="1:8" x14ac:dyDescent="0.25">
      <c r="A2592" s="1">
        <v>41253</v>
      </c>
      <c r="B2592">
        <v>136.63</v>
      </c>
      <c r="C2592" s="1">
        <v>41131</v>
      </c>
      <c r="D2592">
        <v>129.68</v>
      </c>
      <c r="E2592" s="1">
        <v>41131</v>
      </c>
      <c r="F2592">
        <v>132.82</v>
      </c>
      <c r="G2592" s="1">
        <v>41131</v>
      </c>
      <c r="H2592">
        <v>151.59</v>
      </c>
    </row>
    <row r="2593" spans="1:8" x14ac:dyDescent="0.25">
      <c r="A2593" s="1">
        <v>41254</v>
      </c>
      <c r="B2593">
        <v>136.66999999999999</v>
      </c>
      <c r="C2593" s="1">
        <v>41134</v>
      </c>
      <c r="D2593">
        <v>129.65</v>
      </c>
      <c r="E2593" s="1">
        <v>41134</v>
      </c>
      <c r="F2593">
        <v>133</v>
      </c>
      <c r="G2593" s="1">
        <v>41134</v>
      </c>
      <c r="H2593">
        <v>151.25</v>
      </c>
    </row>
    <row r="2594" spans="1:8" x14ac:dyDescent="0.25">
      <c r="A2594" s="1">
        <v>41255</v>
      </c>
      <c r="B2594">
        <v>136.57</v>
      </c>
      <c r="C2594" s="1">
        <v>41135</v>
      </c>
      <c r="D2594">
        <v>129.76</v>
      </c>
      <c r="E2594" s="1">
        <v>41135</v>
      </c>
      <c r="F2594">
        <v>132.91</v>
      </c>
      <c r="G2594" s="1">
        <v>41135</v>
      </c>
      <c r="H2594">
        <v>152.34</v>
      </c>
    </row>
    <row r="2595" spans="1:8" x14ac:dyDescent="0.25">
      <c r="A2595" s="1">
        <v>41256</v>
      </c>
      <c r="B2595">
        <v>136.63999999999999</v>
      </c>
      <c r="C2595" s="1">
        <v>41136</v>
      </c>
      <c r="D2595">
        <v>129.53</v>
      </c>
      <c r="E2595" s="1">
        <v>41136</v>
      </c>
      <c r="F2595">
        <v>132.97999999999999</v>
      </c>
      <c r="G2595" s="1">
        <v>41136</v>
      </c>
      <c r="H2595">
        <v>152.65</v>
      </c>
    </row>
    <row r="2596" spans="1:8" x14ac:dyDescent="0.25">
      <c r="A2596" s="1">
        <v>41257</v>
      </c>
      <c r="B2596">
        <v>136.19999999999999</v>
      </c>
      <c r="C2596" s="1">
        <v>41137</v>
      </c>
      <c r="D2596">
        <v>129.69999999999999</v>
      </c>
      <c r="E2596" s="1">
        <v>41137</v>
      </c>
      <c r="F2596">
        <v>132.57</v>
      </c>
      <c r="G2596" s="1">
        <v>41137</v>
      </c>
      <c r="H2596">
        <v>153.16999999999999</v>
      </c>
    </row>
    <row r="2597" spans="1:8" x14ac:dyDescent="0.25">
      <c r="A2597" s="1">
        <v>41260</v>
      </c>
      <c r="B2597">
        <v>135.88999999999999</v>
      </c>
      <c r="C2597" s="1">
        <v>41138</v>
      </c>
      <c r="D2597">
        <v>129.66</v>
      </c>
      <c r="E2597" s="1">
        <v>41138</v>
      </c>
      <c r="F2597">
        <v>132.5</v>
      </c>
      <c r="G2597" s="1">
        <v>41138</v>
      </c>
      <c r="H2597">
        <v>153.19</v>
      </c>
    </row>
    <row r="2598" spans="1:8" x14ac:dyDescent="0.25">
      <c r="A2598" s="1">
        <v>41261</v>
      </c>
      <c r="B2598">
        <v>136.24</v>
      </c>
      <c r="C2598" s="1">
        <v>41141</v>
      </c>
      <c r="D2598">
        <v>129.76</v>
      </c>
      <c r="E2598" s="1">
        <v>41141</v>
      </c>
      <c r="F2598">
        <v>132.19</v>
      </c>
      <c r="G2598" s="1">
        <v>41141</v>
      </c>
      <c r="H2598">
        <v>153.28</v>
      </c>
    </row>
    <row r="2599" spans="1:8" x14ac:dyDescent="0.25">
      <c r="A2599" s="1">
        <v>41262</v>
      </c>
      <c r="B2599">
        <v>136.30000000000001</v>
      </c>
      <c r="C2599" s="1">
        <v>41142</v>
      </c>
      <c r="D2599">
        <v>130.27000000000001</v>
      </c>
      <c r="E2599" s="1">
        <v>41142</v>
      </c>
      <c r="F2599">
        <v>132.41999999999999</v>
      </c>
      <c r="G2599" s="1">
        <v>41142</v>
      </c>
      <c r="H2599">
        <v>153.66999999999999</v>
      </c>
    </row>
    <row r="2600" spans="1:8" x14ac:dyDescent="0.25">
      <c r="A2600" s="1">
        <v>41263</v>
      </c>
      <c r="B2600">
        <v>136.47</v>
      </c>
      <c r="C2600" s="1">
        <v>41143</v>
      </c>
      <c r="D2600">
        <v>130.27000000000001</v>
      </c>
      <c r="E2600" s="1">
        <v>41143</v>
      </c>
      <c r="F2600">
        <v>132.51</v>
      </c>
      <c r="G2600" s="1">
        <v>41143</v>
      </c>
      <c r="H2600">
        <v>153.53</v>
      </c>
    </row>
    <row r="2601" spans="1:8" x14ac:dyDescent="0.25">
      <c r="A2601" s="1">
        <v>41264</v>
      </c>
      <c r="B2601">
        <v>136.43</v>
      </c>
      <c r="C2601" s="1">
        <v>41144</v>
      </c>
      <c r="D2601">
        <v>130.41999999999999</v>
      </c>
      <c r="E2601" s="1">
        <v>41144</v>
      </c>
      <c r="F2601">
        <v>132.22</v>
      </c>
      <c r="G2601" s="1">
        <v>41144</v>
      </c>
      <c r="H2601">
        <v>153.72</v>
      </c>
    </row>
    <row r="2602" spans="1:8" x14ac:dyDescent="0.25">
      <c r="A2602" s="1">
        <v>41270</v>
      </c>
      <c r="B2602">
        <v>136.16999999999999</v>
      </c>
      <c r="C2602" s="1">
        <v>41145</v>
      </c>
      <c r="D2602">
        <v>130.29</v>
      </c>
      <c r="E2602" s="1">
        <v>41145</v>
      </c>
      <c r="F2602">
        <v>132.1</v>
      </c>
      <c r="G2602" s="1">
        <v>41145</v>
      </c>
      <c r="H2602">
        <v>153.24</v>
      </c>
    </row>
    <row r="2603" spans="1:8" x14ac:dyDescent="0.25">
      <c r="A2603" s="1">
        <v>41271</v>
      </c>
      <c r="B2603">
        <v>136.56</v>
      </c>
      <c r="C2603" s="1">
        <v>41149</v>
      </c>
      <c r="D2603">
        <v>130.4</v>
      </c>
      <c r="E2603" s="1">
        <v>41149</v>
      </c>
      <c r="F2603">
        <v>132.63999999999999</v>
      </c>
      <c r="G2603" s="1">
        <v>41149</v>
      </c>
      <c r="H2603">
        <v>153.07</v>
      </c>
    </row>
    <row r="2604" spans="1:8" x14ac:dyDescent="0.25">
      <c r="A2604" s="1">
        <v>41276</v>
      </c>
      <c r="B2604">
        <v>137.31</v>
      </c>
      <c r="C2604" s="1">
        <v>41150</v>
      </c>
      <c r="D2604">
        <v>130</v>
      </c>
      <c r="E2604" s="1">
        <v>41150</v>
      </c>
      <c r="F2604">
        <v>132.47</v>
      </c>
      <c r="G2604" s="1">
        <v>41150</v>
      </c>
      <c r="H2604">
        <v>153.58000000000001</v>
      </c>
    </row>
    <row r="2605" spans="1:8" x14ac:dyDescent="0.25">
      <c r="A2605" s="1">
        <v>41277</v>
      </c>
      <c r="B2605">
        <v>137.49</v>
      </c>
      <c r="C2605" s="1">
        <v>41151</v>
      </c>
      <c r="D2605">
        <v>130.44</v>
      </c>
      <c r="E2605" s="1">
        <v>41151</v>
      </c>
      <c r="F2605">
        <v>132.12</v>
      </c>
      <c r="G2605" s="1">
        <v>41151</v>
      </c>
      <c r="H2605">
        <v>153.83000000000001</v>
      </c>
    </row>
    <row r="2606" spans="1:8" x14ac:dyDescent="0.25">
      <c r="A2606" s="1">
        <v>41278</v>
      </c>
      <c r="B2606">
        <v>137.25</v>
      </c>
      <c r="C2606" s="1">
        <v>41152</v>
      </c>
      <c r="D2606">
        <v>129.97999999999999</v>
      </c>
      <c r="E2606" s="1">
        <v>41152</v>
      </c>
      <c r="F2606">
        <v>132.53</v>
      </c>
      <c r="G2606" s="1">
        <v>41152</v>
      </c>
      <c r="H2606">
        <v>155.06</v>
      </c>
    </row>
    <row r="2607" spans="1:8" x14ac:dyDescent="0.25">
      <c r="A2607" s="1">
        <v>41281</v>
      </c>
      <c r="B2607">
        <v>136.88</v>
      </c>
      <c r="C2607" s="1">
        <v>41156</v>
      </c>
      <c r="D2607">
        <v>130.63999999999999</v>
      </c>
      <c r="E2607" s="1">
        <v>41156</v>
      </c>
      <c r="F2607">
        <v>132.72999999999999</v>
      </c>
      <c r="G2607" s="1">
        <v>41156</v>
      </c>
      <c r="H2607">
        <v>154.75</v>
      </c>
    </row>
    <row r="2608" spans="1:8" x14ac:dyDescent="0.25">
      <c r="A2608" s="1">
        <v>41282</v>
      </c>
      <c r="B2608">
        <v>136.82</v>
      </c>
      <c r="C2608" s="1">
        <v>41157</v>
      </c>
      <c r="D2608">
        <v>131.30000000000001</v>
      </c>
      <c r="E2608" s="1">
        <v>41157</v>
      </c>
      <c r="F2608">
        <v>132.79</v>
      </c>
      <c r="G2608" s="1">
        <v>41157</v>
      </c>
      <c r="H2608">
        <v>155.38999999999999</v>
      </c>
    </row>
    <row r="2609" spans="1:8" x14ac:dyDescent="0.25">
      <c r="A2609" s="1">
        <v>41283</v>
      </c>
      <c r="B2609">
        <v>137.22</v>
      </c>
      <c r="C2609" s="1">
        <v>41158</v>
      </c>
      <c r="D2609">
        <v>130.87</v>
      </c>
      <c r="E2609" s="1">
        <v>41158</v>
      </c>
      <c r="F2609">
        <v>133.1</v>
      </c>
      <c r="G2609" s="1">
        <v>41158</v>
      </c>
      <c r="H2609">
        <v>155.41999999999999</v>
      </c>
    </row>
    <row r="2610" spans="1:8" x14ac:dyDescent="0.25">
      <c r="A2610" s="1">
        <v>41284</v>
      </c>
      <c r="B2610">
        <v>137.31</v>
      </c>
      <c r="C2610" s="1">
        <v>41159</v>
      </c>
      <c r="D2610">
        <v>131.21</v>
      </c>
      <c r="E2610" s="1">
        <v>41159</v>
      </c>
      <c r="F2610">
        <v>133.06</v>
      </c>
      <c r="G2610" s="1">
        <v>41159</v>
      </c>
      <c r="H2610">
        <v>157.21</v>
      </c>
    </row>
    <row r="2611" spans="1:8" x14ac:dyDescent="0.25">
      <c r="A2611" s="1">
        <v>41285</v>
      </c>
      <c r="B2611">
        <v>137.07</v>
      </c>
      <c r="C2611" s="1">
        <v>41162</v>
      </c>
      <c r="D2611">
        <v>131.54</v>
      </c>
      <c r="E2611" s="1">
        <v>41162</v>
      </c>
      <c r="F2611">
        <v>133.09</v>
      </c>
      <c r="G2611" s="1">
        <v>41162</v>
      </c>
      <c r="H2611">
        <v>157.94999999999999</v>
      </c>
    </row>
    <row r="2612" spans="1:8" x14ac:dyDescent="0.25">
      <c r="A2612" s="1">
        <v>41288</v>
      </c>
      <c r="B2612">
        <v>136.74</v>
      </c>
      <c r="C2612" s="1">
        <v>41163</v>
      </c>
      <c r="D2612">
        <v>131.53</v>
      </c>
      <c r="E2612" s="1">
        <v>41163</v>
      </c>
      <c r="F2612">
        <v>133.09</v>
      </c>
      <c r="G2612" s="1">
        <v>41163</v>
      </c>
      <c r="H2612">
        <v>158.09</v>
      </c>
    </row>
    <row r="2613" spans="1:8" x14ac:dyDescent="0.25">
      <c r="A2613" s="1">
        <v>41289</v>
      </c>
      <c r="B2613">
        <v>136.78</v>
      </c>
      <c r="C2613" s="1">
        <v>41164</v>
      </c>
      <c r="D2613">
        <v>132.09</v>
      </c>
      <c r="E2613" s="1">
        <v>41164</v>
      </c>
      <c r="F2613">
        <v>133.22</v>
      </c>
      <c r="G2613" s="1">
        <v>41164</v>
      </c>
      <c r="H2613">
        <v>158.38</v>
      </c>
    </row>
    <row r="2614" spans="1:8" x14ac:dyDescent="0.25">
      <c r="A2614" s="1">
        <v>41290</v>
      </c>
      <c r="B2614">
        <v>136.72</v>
      </c>
      <c r="C2614" s="1">
        <v>41165</v>
      </c>
      <c r="D2614">
        <v>131.85</v>
      </c>
      <c r="E2614" s="1">
        <v>41165</v>
      </c>
      <c r="F2614">
        <v>133.13</v>
      </c>
      <c r="G2614" s="1">
        <v>41165</v>
      </c>
      <c r="H2614">
        <v>159.19</v>
      </c>
    </row>
    <row r="2615" spans="1:8" x14ac:dyDescent="0.25">
      <c r="A2615" s="1">
        <v>41291</v>
      </c>
      <c r="B2615">
        <v>136.25</v>
      </c>
      <c r="C2615" s="1">
        <v>41166</v>
      </c>
      <c r="D2615">
        <v>131.96</v>
      </c>
      <c r="E2615" s="1">
        <v>41166</v>
      </c>
      <c r="F2615">
        <v>133.74</v>
      </c>
      <c r="G2615" s="1">
        <v>41166</v>
      </c>
      <c r="H2615">
        <v>161.19</v>
      </c>
    </row>
    <row r="2616" spans="1:8" x14ac:dyDescent="0.25">
      <c r="A2616" s="1">
        <v>41292</v>
      </c>
      <c r="B2616">
        <v>135.58000000000001</v>
      </c>
      <c r="C2616" s="1">
        <v>41169</v>
      </c>
      <c r="D2616">
        <v>131.97999999999999</v>
      </c>
      <c r="E2616" s="1">
        <v>41169</v>
      </c>
      <c r="F2616">
        <v>133.66</v>
      </c>
      <c r="G2616" s="1">
        <v>41169</v>
      </c>
      <c r="H2616">
        <v>159.41999999999999</v>
      </c>
    </row>
    <row r="2617" spans="1:8" x14ac:dyDescent="0.25">
      <c r="A2617" s="1">
        <v>41296</v>
      </c>
      <c r="B2617">
        <v>135.54</v>
      </c>
      <c r="C2617" s="1">
        <v>41170</v>
      </c>
      <c r="D2617">
        <v>131.94</v>
      </c>
      <c r="E2617" s="1">
        <v>41170</v>
      </c>
      <c r="F2617">
        <v>133.35</v>
      </c>
      <c r="G2617" s="1">
        <v>41170</v>
      </c>
      <c r="H2617">
        <v>158.93</v>
      </c>
    </row>
    <row r="2618" spans="1:8" x14ac:dyDescent="0.25">
      <c r="A2618" s="1">
        <v>41297</v>
      </c>
      <c r="B2618">
        <v>136.05000000000001</v>
      </c>
      <c r="C2618" s="1">
        <v>41171</v>
      </c>
      <c r="D2618">
        <v>132.6</v>
      </c>
      <c r="E2618" s="1">
        <v>41171</v>
      </c>
      <c r="F2618">
        <v>133.30000000000001</v>
      </c>
      <c r="G2618" s="1">
        <v>41171</v>
      </c>
      <c r="H2618">
        <v>158.55000000000001</v>
      </c>
    </row>
    <row r="2619" spans="1:8" x14ac:dyDescent="0.25">
      <c r="A2619" s="1">
        <v>41298</v>
      </c>
      <c r="B2619">
        <v>136.02000000000001</v>
      </c>
      <c r="C2619" s="1">
        <v>41172</v>
      </c>
      <c r="D2619">
        <v>133.28</v>
      </c>
      <c r="E2619" s="1">
        <v>41172</v>
      </c>
      <c r="F2619">
        <v>132.84</v>
      </c>
      <c r="G2619" s="1">
        <v>41172</v>
      </c>
      <c r="H2619">
        <v>158.47</v>
      </c>
    </row>
    <row r="2620" spans="1:8" x14ac:dyDescent="0.25">
      <c r="A2620" s="1">
        <v>41299</v>
      </c>
      <c r="B2620">
        <v>135.22</v>
      </c>
      <c r="C2620" s="1">
        <v>41173</v>
      </c>
      <c r="D2620">
        <v>133.74</v>
      </c>
      <c r="E2620" s="1">
        <v>41173</v>
      </c>
      <c r="F2620">
        <v>133.1</v>
      </c>
      <c r="G2620" s="1">
        <v>41173</v>
      </c>
      <c r="H2620">
        <v>158.74</v>
      </c>
    </row>
    <row r="2621" spans="1:8" x14ac:dyDescent="0.25">
      <c r="A2621" s="1">
        <v>41302</v>
      </c>
      <c r="B2621">
        <v>134.71</v>
      </c>
      <c r="C2621" s="1">
        <v>41176</v>
      </c>
      <c r="D2621">
        <v>133.58000000000001</v>
      </c>
      <c r="E2621" s="1">
        <v>41176</v>
      </c>
      <c r="F2621">
        <v>132.84</v>
      </c>
      <c r="G2621" s="1">
        <v>41176</v>
      </c>
      <c r="H2621">
        <v>158.30000000000001</v>
      </c>
    </row>
    <row r="2622" spans="1:8" x14ac:dyDescent="0.25">
      <c r="A2622" s="1">
        <v>41303</v>
      </c>
      <c r="B2622">
        <v>134.91</v>
      </c>
      <c r="C2622" s="1">
        <v>41177</v>
      </c>
      <c r="D2622">
        <v>132.47999999999999</v>
      </c>
      <c r="E2622" s="1">
        <v>41177</v>
      </c>
      <c r="F2622">
        <v>132.72999999999999</v>
      </c>
      <c r="G2622" s="1">
        <v>41177</v>
      </c>
      <c r="H2622">
        <v>157.87</v>
      </c>
    </row>
    <row r="2623" spans="1:8" x14ac:dyDescent="0.25">
      <c r="A2623" s="1">
        <v>41304</v>
      </c>
      <c r="B2623">
        <v>135.09</v>
      </c>
      <c r="C2623" s="1">
        <v>41178</v>
      </c>
      <c r="D2623">
        <v>132.04</v>
      </c>
      <c r="E2623" s="1">
        <v>41178</v>
      </c>
      <c r="F2623">
        <v>131.65</v>
      </c>
      <c r="G2623" s="1">
        <v>41178</v>
      </c>
      <c r="H2623">
        <v>156.54</v>
      </c>
    </row>
    <row r="2624" spans="1:8" x14ac:dyDescent="0.25">
      <c r="A2624" s="1">
        <v>41305</v>
      </c>
      <c r="B2624">
        <v>135.44</v>
      </c>
      <c r="C2624" s="1">
        <v>41179</v>
      </c>
      <c r="D2624">
        <v>131.61000000000001</v>
      </c>
      <c r="E2624" s="1">
        <v>41179</v>
      </c>
      <c r="F2624">
        <v>132.44999999999999</v>
      </c>
      <c r="G2624" s="1">
        <v>41179</v>
      </c>
      <c r="H2624">
        <v>157.41999999999999</v>
      </c>
    </row>
    <row r="2625" spans="1:8" x14ac:dyDescent="0.25">
      <c r="A2625" s="1">
        <v>41306</v>
      </c>
      <c r="B2625">
        <v>135.97</v>
      </c>
      <c r="C2625" s="1">
        <v>41180</v>
      </c>
      <c r="D2625">
        <v>132.12</v>
      </c>
      <c r="E2625" s="1">
        <v>41180</v>
      </c>
      <c r="F2625">
        <v>133.16999999999999</v>
      </c>
      <c r="G2625" s="1">
        <v>41180</v>
      </c>
      <c r="H2625">
        <v>157.29</v>
      </c>
    </row>
    <row r="2626" spans="1:8" x14ac:dyDescent="0.25">
      <c r="A2626" s="1">
        <v>41309</v>
      </c>
      <c r="B2626">
        <v>135.99</v>
      </c>
      <c r="C2626" s="1">
        <v>41183</v>
      </c>
      <c r="D2626">
        <v>132</v>
      </c>
      <c r="E2626" s="1">
        <v>41183</v>
      </c>
      <c r="F2626">
        <v>133.37</v>
      </c>
      <c r="G2626" s="1">
        <v>41183</v>
      </c>
      <c r="H2626">
        <v>158.28</v>
      </c>
    </row>
    <row r="2627" spans="1:8" x14ac:dyDescent="0.25">
      <c r="A2627" s="1">
        <v>41310</v>
      </c>
      <c r="B2627">
        <v>136.01</v>
      </c>
      <c r="C2627" s="1">
        <v>41184</v>
      </c>
      <c r="D2627">
        <v>132.4</v>
      </c>
      <c r="E2627" s="1">
        <v>41184</v>
      </c>
      <c r="F2627">
        <v>133.71</v>
      </c>
      <c r="G2627" s="1">
        <v>41184</v>
      </c>
      <c r="H2627">
        <v>158.27000000000001</v>
      </c>
    </row>
    <row r="2628" spans="1:8" x14ac:dyDescent="0.25">
      <c r="A2628" s="1">
        <v>41311</v>
      </c>
      <c r="B2628">
        <v>136.09</v>
      </c>
      <c r="C2628" s="1">
        <v>41185</v>
      </c>
      <c r="D2628">
        <v>132.69999999999999</v>
      </c>
      <c r="E2628" s="1">
        <v>41185</v>
      </c>
      <c r="F2628">
        <v>133.76</v>
      </c>
      <c r="G2628" s="1">
        <v>41185</v>
      </c>
      <c r="H2628">
        <v>159.32</v>
      </c>
    </row>
    <row r="2629" spans="1:8" x14ac:dyDescent="0.25">
      <c r="A2629" s="1">
        <v>41312</v>
      </c>
      <c r="B2629">
        <v>136.62</v>
      </c>
      <c r="C2629" s="1">
        <v>41186</v>
      </c>
      <c r="D2629">
        <v>132.93</v>
      </c>
      <c r="E2629" s="1">
        <v>41186</v>
      </c>
      <c r="F2629">
        <v>133.88999999999999</v>
      </c>
      <c r="G2629" s="1">
        <v>41186</v>
      </c>
      <c r="H2629">
        <v>159.41</v>
      </c>
    </row>
    <row r="2630" spans="1:8" x14ac:dyDescent="0.25">
      <c r="A2630" s="1">
        <v>41313</v>
      </c>
      <c r="B2630">
        <v>136.75</v>
      </c>
      <c r="C2630" s="1">
        <v>41187</v>
      </c>
      <c r="D2630">
        <v>133.31</v>
      </c>
      <c r="E2630" s="1">
        <v>41187</v>
      </c>
      <c r="F2630">
        <v>134.25</v>
      </c>
      <c r="G2630" s="1">
        <v>41187</v>
      </c>
      <c r="H2630">
        <v>160.41999999999999</v>
      </c>
    </row>
    <row r="2631" spans="1:8" x14ac:dyDescent="0.25">
      <c r="A2631" s="1">
        <v>41316</v>
      </c>
      <c r="B2631">
        <v>136.81</v>
      </c>
      <c r="C2631" s="1">
        <v>41191</v>
      </c>
      <c r="D2631">
        <v>133.32</v>
      </c>
      <c r="E2631" s="1">
        <v>41191</v>
      </c>
      <c r="F2631">
        <v>134.65</v>
      </c>
      <c r="G2631" s="1">
        <v>41191</v>
      </c>
      <c r="H2631">
        <v>159.88999999999999</v>
      </c>
    </row>
    <row r="2632" spans="1:8" x14ac:dyDescent="0.25">
      <c r="A2632" s="1">
        <v>41317</v>
      </c>
      <c r="B2632">
        <v>136.58000000000001</v>
      </c>
      <c r="C2632" s="1">
        <v>41192</v>
      </c>
      <c r="D2632">
        <v>133.5</v>
      </c>
      <c r="E2632" s="1">
        <v>41192</v>
      </c>
      <c r="F2632">
        <v>134.52000000000001</v>
      </c>
      <c r="G2632" s="1">
        <v>41192</v>
      </c>
      <c r="H2632">
        <v>159.63</v>
      </c>
    </row>
    <row r="2633" spans="1:8" x14ac:dyDescent="0.25">
      <c r="A2633" s="1">
        <v>41318</v>
      </c>
      <c r="B2633">
        <v>136.72999999999999</v>
      </c>
      <c r="C2633" s="1">
        <v>41193</v>
      </c>
      <c r="D2633">
        <v>133.62</v>
      </c>
      <c r="E2633" s="1">
        <v>41193</v>
      </c>
      <c r="F2633">
        <v>134.65</v>
      </c>
      <c r="G2633" s="1">
        <v>41193</v>
      </c>
      <c r="H2633">
        <v>158.54</v>
      </c>
    </row>
    <row r="2634" spans="1:8" x14ac:dyDescent="0.25">
      <c r="A2634" s="1">
        <v>41319</v>
      </c>
      <c r="B2634">
        <v>137.21</v>
      </c>
      <c r="C2634" s="1">
        <v>41194</v>
      </c>
      <c r="D2634">
        <v>133.49</v>
      </c>
      <c r="E2634" s="1">
        <v>41194</v>
      </c>
      <c r="F2634">
        <v>134.43</v>
      </c>
      <c r="G2634" s="1">
        <v>41194</v>
      </c>
      <c r="H2634">
        <v>157.02000000000001</v>
      </c>
    </row>
    <row r="2635" spans="1:8" x14ac:dyDescent="0.25">
      <c r="A2635" s="1">
        <v>41320</v>
      </c>
      <c r="B2635">
        <v>137.18</v>
      </c>
      <c r="C2635" s="1">
        <v>41197</v>
      </c>
      <c r="D2635">
        <v>133.63999999999999</v>
      </c>
      <c r="E2635" s="1">
        <v>41197</v>
      </c>
      <c r="F2635">
        <v>134.41</v>
      </c>
      <c r="G2635" s="1">
        <v>41197</v>
      </c>
      <c r="H2635">
        <v>157.13999999999999</v>
      </c>
    </row>
    <row r="2636" spans="1:8" x14ac:dyDescent="0.25">
      <c r="A2636" s="1">
        <v>41324</v>
      </c>
      <c r="B2636">
        <v>137.32</v>
      </c>
      <c r="C2636" s="1">
        <v>41198</v>
      </c>
      <c r="D2636">
        <v>133.56</v>
      </c>
      <c r="E2636" s="1">
        <v>41198</v>
      </c>
      <c r="F2636">
        <v>134.51</v>
      </c>
      <c r="G2636" s="1">
        <v>41198</v>
      </c>
      <c r="H2636">
        <v>157.75</v>
      </c>
    </row>
    <row r="2637" spans="1:8" x14ac:dyDescent="0.25">
      <c r="A2637" s="1">
        <v>41325</v>
      </c>
      <c r="B2637">
        <v>137.69</v>
      </c>
      <c r="C2637" s="1">
        <v>41199</v>
      </c>
      <c r="D2637">
        <v>133.44999999999999</v>
      </c>
      <c r="E2637" s="1">
        <v>41199</v>
      </c>
      <c r="F2637">
        <v>134.25</v>
      </c>
      <c r="G2637" s="1">
        <v>41199</v>
      </c>
      <c r="H2637">
        <v>158.11000000000001</v>
      </c>
    </row>
    <row r="2638" spans="1:8" x14ac:dyDescent="0.25">
      <c r="A2638" s="1">
        <v>41326</v>
      </c>
      <c r="B2638">
        <v>137.91</v>
      </c>
      <c r="C2638" s="1">
        <v>41200</v>
      </c>
      <c r="D2638">
        <v>132.88</v>
      </c>
      <c r="E2638" s="1">
        <v>41200</v>
      </c>
      <c r="F2638">
        <v>133.49</v>
      </c>
      <c r="G2638" s="1">
        <v>41200</v>
      </c>
      <c r="H2638">
        <v>157.47999999999999</v>
      </c>
    </row>
    <row r="2639" spans="1:8" x14ac:dyDescent="0.25">
      <c r="A2639" s="1">
        <v>41327</v>
      </c>
      <c r="B2639">
        <v>138.12</v>
      </c>
      <c r="C2639" s="1">
        <v>41201</v>
      </c>
      <c r="D2639">
        <v>132.6</v>
      </c>
      <c r="E2639" s="1">
        <v>41201</v>
      </c>
      <c r="F2639">
        <v>133.55000000000001</v>
      </c>
      <c r="G2639" s="1">
        <v>41201</v>
      </c>
      <c r="H2639">
        <v>157.62</v>
      </c>
    </row>
    <row r="2640" spans="1:8" x14ac:dyDescent="0.25">
      <c r="A2640" s="1">
        <v>41330</v>
      </c>
      <c r="B2640">
        <v>138.37</v>
      </c>
      <c r="C2640" s="1">
        <v>41204</v>
      </c>
      <c r="D2640">
        <v>132.61000000000001</v>
      </c>
      <c r="E2640" s="1">
        <v>41204</v>
      </c>
      <c r="F2640">
        <v>133.63</v>
      </c>
      <c r="G2640" s="1">
        <v>41204</v>
      </c>
      <c r="H2640">
        <v>156.69</v>
      </c>
    </row>
    <row r="2641" spans="1:8" x14ac:dyDescent="0.25">
      <c r="A2641" s="1">
        <v>41331</v>
      </c>
      <c r="B2641">
        <v>137.84</v>
      </c>
      <c r="C2641" s="1">
        <v>41205</v>
      </c>
      <c r="D2641">
        <v>132.62</v>
      </c>
      <c r="E2641" s="1">
        <v>41205</v>
      </c>
      <c r="F2641">
        <v>133.66</v>
      </c>
      <c r="G2641" s="1">
        <v>41205</v>
      </c>
      <c r="H2641">
        <v>156.35</v>
      </c>
    </row>
    <row r="2642" spans="1:8" x14ac:dyDescent="0.25">
      <c r="A2642" s="1">
        <v>41332</v>
      </c>
      <c r="B2642">
        <v>137.82</v>
      </c>
      <c r="C2642" s="1">
        <v>41206</v>
      </c>
      <c r="D2642">
        <v>133.16</v>
      </c>
      <c r="E2642" s="1">
        <v>41206</v>
      </c>
      <c r="F2642">
        <v>134.01</v>
      </c>
      <c r="G2642" s="1">
        <v>41206</v>
      </c>
      <c r="H2642">
        <v>156.65</v>
      </c>
    </row>
    <row r="2643" spans="1:8" x14ac:dyDescent="0.25">
      <c r="A2643" s="1">
        <v>41333</v>
      </c>
      <c r="B2643">
        <v>138.13999999999999</v>
      </c>
      <c r="C2643" s="1">
        <v>41207</v>
      </c>
      <c r="D2643">
        <v>133.29</v>
      </c>
      <c r="E2643" s="1">
        <v>41207</v>
      </c>
      <c r="F2643">
        <v>133.61000000000001</v>
      </c>
      <c r="G2643" s="1">
        <v>41207</v>
      </c>
      <c r="H2643">
        <v>156.57</v>
      </c>
    </row>
    <row r="2644" spans="1:8" x14ac:dyDescent="0.25">
      <c r="A2644" s="1">
        <v>41334</v>
      </c>
      <c r="B2644">
        <v>138.22</v>
      </c>
      <c r="C2644" s="1">
        <v>41208</v>
      </c>
      <c r="D2644">
        <v>133.09</v>
      </c>
      <c r="E2644" s="1">
        <v>41208</v>
      </c>
      <c r="F2644">
        <v>133.71</v>
      </c>
      <c r="G2644" s="1">
        <v>41208</v>
      </c>
      <c r="H2644">
        <v>156.65</v>
      </c>
    </row>
    <row r="2645" spans="1:8" x14ac:dyDescent="0.25">
      <c r="A2645" s="1">
        <v>41337</v>
      </c>
      <c r="B2645">
        <v>138.21</v>
      </c>
      <c r="C2645" s="1">
        <v>41211</v>
      </c>
      <c r="D2645">
        <v>133.08000000000001</v>
      </c>
      <c r="E2645" s="1">
        <v>41211</v>
      </c>
      <c r="F2645">
        <v>133.59</v>
      </c>
      <c r="G2645" s="1">
        <v>41211</v>
      </c>
      <c r="H2645">
        <v>156.16999999999999</v>
      </c>
    </row>
    <row r="2646" spans="1:8" x14ac:dyDescent="0.25">
      <c r="A2646" s="1">
        <v>41338</v>
      </c>
      <c r="B2646">
        <v>138.49</v>
      </c>
      <c r="C2646" s="1">
        <v>41213</v>
      </c>
      <c r="D2646">
        <v>133.04</v>
      </c>
      <c r="E2646" s="1">
        <v>41213</v>
      </c>
      <c r="F2646">
        <v>133.59</v>
      </c>
      <c r="G2646" s="1">
        <v>41213</v>
      </c>
      <c r="H2646">
        <v>156.74</v>
      </c>
    </row>
    <row r="2647" spans="1:8" x14ac:dyDescent="0.25">
      <c r="A2647" s="1">
        <v>41339</v>
      </c>
      <c r="B2647">
        <v>138.69</v>
      </c>
      <c r="C2647" s="1">
        <v>41214</v>
      </c>
      <c r="D2647">
        <v>133.16</v>
      </c>
      <c r="E2647" s="1">
        <v>41214</v>
      </c>
      <c r="F2647">
        <v>133.9</v>
      </c>
      <c r="G2647" s="1">
        <v>41214</v>
      </c>
      <c r="H2647">
        <v>157.5</v>
      </c>
    </row>
    <row r="2648" spans="1:8" x14ac:dyDescent="0.25">
      <c r="A2648" s="1">
        <v>41340</v>
      </c>
      <c r="B2648">
        <v>138.57</v>
      </c>
      <c r="C2648" s="1">
        <v>41215</v>
      </c>
      <c r="D2648">
        <v>133.28</v>
      </c>
      <c r="E2648" s="1">
        <v>41215</v>
      </c>
      <c r="F2648">
        <v>133.79</v>
      </c>
      <c r="G2648" s="1">
        <v>41215</v>
      </c>
      <c r="H2648">
        <v>157.41999999999999</v>
      </c>
    </row>
    <row r="2649" spans="1:8" x14ac:dyDescent="0.25">
      <c r="A2649" s="1">
        <v>41341</v>
      </c>
      <c r="B2649">
        <v>138.6</v>
      </c>
      <c r="C2649" s="1">
        <v>41218</v>
      </c>
      <c r="D2649">
        <v>133.06</v>
      </c>
      <c r="E2649" s="1">
        <v>41218</v>
      </c>
      <c r="F2649">
        <v>133.99</v>
      </c>
      <c r="G2649" s="1">
        <v>41218</v>
      </c>
      <c r="H2649">
        <v>157.38999999999999</v>
      </c>
    </row>
    <row r="2650" spans="1:8" x14ac:dyDescent="0.25">
      <c r="A2650" s="1">
        <v>41344</v>
      </c>
      <c r="B2650">
        <v>138.81</v>
      </c>
      <c r="C2650" s="1">
        <v>41219</v>
      </c>
      <c r="D2650">
        <v>133.34</v>
      </c>
      <c r="E2650" s="1">
        <v>41219</v>
      </c>
      <c r="F2650">
        <v>133.86000000000001</v>
      </c>
      <c r="G2650" s="1">
        <v>41219</v>
      </c>
      <c r="H2650">
        <v>157.22999999999999</v>
      </c>
    </row>
    <row r="2651" spans="1:8" x14ac:dyDescent="0.25">
      <c r="A2651" s="1">
        <v>41345</v>
      </c>
      <c r="B2651">
        <v>139.03</v>
      </c>
      <c r="C2651" s="1">
        <v>41220</v>
      </c>
      <c r="D2651">
        <v>133.80000000000001</v>
      </c>
      <c r="E2651" s="1">
        <v>41220</v>
      </c>
      <c r="F2651">
        <v>133.77000000000001</v>
      </c>
      <c r="G2651" s="1">
        <v>41220</v>
      </c>
      <c r="H2651">
        <v>157.33000000000001</v>
      </c>
    </row>
    <row r="2652" spans="1:8" x14ac:dyDescent="0.25">
      <c r="A2652" s="1">
        <v>41346</v>
      </c>
      <c r="B2652">
        <v>139.04</v>
      </c>
      <c r="C2652" s="1">
        <v>41221</v>
      </c>
      <c r="D2652">
        <v>133.93</v>
      </c>
      <c r="E2652" s="1">
        <v>41221</v>
      </c>
      <c r="F2652">
        <v>133.88999999999999</v>
      </c>
      <c r="G2652" s="1">
        <v>41221</v>
      </c>
      <c r="H2652">
        <v>157.35</v>
      </c>
    </row>
    <row r="2653" spans="1:8" x14ac:dyDescent="0.25">
      <c r="A2653" s="1">
        <v>41347</v>
      </c>
      <c r="B2653">
        <v>139.13</v>
      </c>
      <c r="C2653" s="1">
        <v>41222</v>
      </c>
      <c r="D2653">
        <v>134.01</v>
      </c>
      <c r="E2653" s="1">
        <v>41222</v>
      </c>
      <c r="F2653">
        <v>133.86000000000001</v>
      </c>
      <c r="G2653" s="1">
        <v>41222</v>
      </c>
      <c r="H2653">
        <v>156.11000000000001</v>
      </c>
    </row>
    <row r="2654" spans="1:8" x14ac:dyDescent="0.25">
      <c r="A2654" s="1">
        <v>41348</v>
      </c>
      <c r="B2654">
        <v>139.38999999999999</v>
      </c>
      <c r="C2654" s="1">
        <v>41226</v>
      </c>
      <c r="D2654">
        <v>133.78</v>
      </c>
      <c r="E2654" s="1">
        <v>41226</v>
      </c>
      <c r="F2654">
        <v>133.59</v>
      </c>
      <c r="G2654" s="1">
        <v>41226</v>
      </c>
      <c r="H2654">
        <v>155.74</v>
      </c>
    </row>
    <row r="2655" spans="1:8" x14ac:dyDescent="0.25">
      <c r="A2655" s="1">
        <v>41351</v>
      </c>
      <c r="B2655">
        <v>139.46</v>
      </c>
      <c r="C2655" s="1">
        <v>41227</v>
      </c>
      <c r="D2655">
        <v>133.97</v>
      </c>
      <c r="E2655" s="1">
        <v>41227</v>
      </c>
      <c r="F2655">
        <v>133.85</v>
      </c>
      <c r="G2655" s="1">
        <v>41227</v>
      </c>
      <c r="H2655">
        <v>155.43</v>
      </c>
    </row>
    <row r="2656" spans="1:8" x14ac:dyDescent="0.25">
      <c r="A2656" s="1">
        <v>41352</v>
      </c>
      <c r="B2656">
        <v>139.09</v>
      </c>
      <c r="C2656" s="1">
        <v>41228</v>
      </c>
      <c r="D2656">
        <v>134.01</v>
      </c>
      <c r="E2656" s="1">
        <v>41228</v>
      </c>
      <c r="F2656">
        <v>133.69999999999999</v>
      </c>
      <c r="G2656" s="1">
        <v>41228</v>
      </c>
      <c r="H2656">
        <v>155.37</v>
      </c>
    </row>
    <row r="2657" spans="1:8" x14ac:dyDescent="0.25">
      <c r="A2657" s="1">
        <v>41353</v>
      </c>
      <c r="B2657">
        <v>138.99</v>
      </c>
      <c r="C2657" s="1">
        <v>41229</v>
      </c>
      <c r="D2657">
        <v>133.91</v>
      </c>
      <c r="E2657" s="1">
        <v>41229</v>
      </c>
      <c r="F2657">
        <v>133.32</v>
      </c>
      <c r="G2657" s="1">
        <v>41229</v>
      </c>
      <c r="H2657">
        <v>155.88</v>
      </c>
    </row>
    <row r="2658" spans="1:8" x14ac:dyDescent="0.25">
      <c r="A2658" s="1">
        <v>41354</v>
      </c>
      <c r="B2658">
        <v>138.91999999999999</v>
      </c>
      <c r="C2658" s="1">
        <v>41232</v>
      </c>
      <c r="D2658">
        <v>133.94</v>
      </c>
      <c r="E2658" s="1">
        <v>41232</v>
      </c>
      <c r="F2658">
        <v>133.11000000000001</v>
      </c>
      <c r="G2658" s="1">
        <v>41232</v>
      </c>
      <c r="H2658">
        <v>156.08000000000001</v>
      </c>
    </row>
    <row r="2659" spans="1:8" x14ac:dyDescent="0.25">
      <c r="A2659" s="1">
        <v>41355</v>
      </c>
      <c r="B2659">
        <v>138.66</v>
      </c>
      <c r="C2659" s="1">
        <v>41233</v>
      </c>
      <c r="D2659">
        <v>133.88</v>
      </c>
      <c r="E2659" s="1">
        <v>41233</v>
      </c>
      <c r="F2659">
        <v>133.4</v>
      </c>
      <c r="G2659" s="1">
        <v>41233</v>
      </c>
      <c r="H2659">
        <v>156.38999999999999</v>
      </c>
    </row>
    <row r="2660" spans="1:8" x14ac:dyDescent="0.25">
      <c r="A2660" s="1">
        <v>41358</v>
      </c>
      <c r="B2660">
        <v>138.69</v>
      </c>
      <c r="C2660" s="1">
        <v>41234</v>
      </c>
      <c r="D2660">
        <v>134.01</v>
      </c>
      <c r="E2660" s="1">
        <v>41234</v>
      </c>
      <c r="F2660">
        <v>133.21</v>
      </c>
      <c r="G2660" s="1">
        <v>41234</v>
      </c>
      <c r="H2660">
        <v>156.72</v>
      </c>
    </row>
    <row r="2661" spans="1:8" x14ac:dyDescent="0.25">
      <c r="A2661" s="1">
        <v>41359</v>
      </c>
      <c r="B2661">
        <v>138.74</v>
      </c>
      <c r="C2661" s="1">
        <v>41236</v>
      </c>
      <c r="D2661">
        <v>134.30000000000001</v>
      </c>
      <c r="E2661" s="1">
        <v>41236</v>
      </c>
      <c r="F2661">
        <v>132.91999999999999</v>
      </c>
      <c r="G2661" s="1">
        <v>41236</v>
      </c>
      <c r="H2661">
        <v>157.12</v>
      </c>
    </row>
    <row r="2662" spans="1:8" x14ac:dyDescent="0.25">
      <c r="A2662" s="1">
        <v>41360</v>
      </c>
      <c r="B2662">
        <v>138.76</v>
      </c>
      <c r="C2662" s="1">
        <v>41239</v>
      </c>
      <c r="D2662">
        <v>134.30000000000001</v>
      </c>
      <c r="E2662" s="1">
        <v>41239</v>
      </c>
      <c r="F2662">
        <v>132.59</v>
      </c>
      <c r="G2662" s="1">
        <v>41239</v>
      </c>
      <c r="H2662">
        <v>156.52000000000001</v>
      </c>
    </row>
    <row r="2663" spans="1:8" x14ac:dyDescent="0.25">
      <c r="A2663" s="1">
        <v>41361</v>
      </c>
      <c r="B2663">
        <v>138.38</v>
      </c>
      <c r="C2663" s="1">
        <v>41240</v>
      </c>
      <c r="D2663">
        <v>134.11000000000001</v>
      </c>
      <c r="E2663" s="1">
        <v>41240</v>
      </c>
      <c r="F2663">
        <v>132.75</v>
      </c>
      <c r="G2663" s="1">
        <v>41240</v>
      </c>
      <c r="H2663">
        <v>157</v>
      </c>
    </row>
    <row r="2664" spans="1:8" x14ac:dyDescent="0.25">
      <c r="A2664" s="1">
        <v>41366</v>
      </c>
      <c r="B2664">
        <v>138.63</v>
      </c>
      <c r="C2664" s="1">
        <v>41241</v>
      </c>
      <c r="D2664">
        <v>134.37</v>
      </c>
      <c r="E2664" s="1">
        <v>41241</v>
      </c>
      <c r="F2664">
        <v>132.5</v>
      </c>
      <c r="G2664" s="1">
        <v>41241</v>
      </c>
      <c r="H2664">
        <v>156.96</v>
      </c>
    </row>
    <row r="2665" spans="1:8" x14ac:dyDescent="0.25">
      <c r="A2665" s="1">
        <v>41367</v>
      </c>
      <c r="B2665">
        <v>138.71</v>
      </c>
      <c r="C2665" s="1">
        <v>41242</v>
      </c>
      <c r="D2665">
        <v>134.19</v>
      </c>
      <c r="E2665" s="1">
        <v>41242</v>
      </c>
      <c r="F2665">
        <v>132.41999999999999</v>
      </c>
      <c r="G2665" s="1">
        <v>41242</v>
      </c>
      <c r="H2665">
        <v>157.77000000000001</v>
      </c>
    </row>
    <row r="2666" spans="1:8" x14ac:dyDescent="0.25">
      <c r="A2666" s="1">
        <v>41368</v>
      </c>
      <c r="B2666">
        <v>138.69</v>
      </c>
      <c r="C2666" s="1">
        <v>41243</v>
      </c>
      <c r="D2666">
        <v>134.13999999999999</v>
      </c>
      <c r="E2666" s="1">
        <v>41243</v>
      </c>
      <c r="F2666">
        <v>132.30000000000001</v>
      </c>
      <c r="G2666" s="1">
        <v>41243</v>
      </c>
      <c r="H2666">
        <v>157.76</v>
      </c>
    </row>
    <row r="2667" spans="1:8" x14ac:dyDescent="0.25">
      <c r="A2667" s="1">
        <v>41369</v>
      </c>
      <c r="B2667">
        <v>137.51</v>
      </c>
      <c r="C2667" s="1">
        <v>41246</v>
      </c>
      <c r="D2667">
        <v>134.13</v>
      </c>
      <c r="E2667" s="1">
        <v>41246</v>
      </c>
      <c r="F2667">
        <v>132.32</v>
      </c>
      <c r="G2667" s="1">
        <v>41246</v>
      </c>
      <c r="H2667">
        <v>158.4</v>
      </c>
    </row>
    <row r="2668" spans="1:8" x14ac:dyDescent="0.25">
      <c r="A2668" s="1">
        <v>41372</v>
      </c>
      <c r="B2668">
        <v>137.9</v>
      </c>
      <c r="C2668" s="1">
        <v>41247</v>
      </c>
      <c r="D2668">
        <v>134.12</v>
      </c>
      <c r="E2668" s="1">
        <v>41247</v>
      </c>
      <c r="F2668">
        <v>132.35</v>
      </c>
      <c r="G2668" s="1">
        <v>41247</v>
      </c>
      <c r="H2668">
        <v>157.34</v>
      </c>
    </row>
    <row r="2669" spans="1:8" x14ac:dyDescent="0.25">
      <c r="A2669" s="1">
        <v>41373</v>
      </c>
      <c r="B2669">
        <v>138.09</v>
      </c>
      <c r="C2669" s="1">
        <v>41248</v>
      </c>
      <c r="D2669">
        <v>134.16999999999999</v>
      </c>
      <c r="E2669" s="1">
        <v>41248</v>
      </c>
      <c r="F2669">
        <v>132.58000000000001</v>
      </c>
      <c r="G2669" s="1">
        <v>41248</v>
      </c>
      <c r="H2669">
        <v>157.57</v>
      </c>
    </row>
    <row r="2670" spans="1:8" x14ac:dyDescent="0.25">
      <c r="A2670" s="1">
        <v>41374</v>
      </c>
      <c r="B2670">
        <v>138.41</v>
      </c>
      <c r="C2670" s="1">
        <v>41249</v>
      </c>
      <c r="D2670">
        <v>134.78</v>
      </c>
      <c r="E2670" s="1">
        <v>41249</v>
      </c>
      <c r="F2670">
        <v>133.22</v>
      </c>
      <c r="G2670" s="1">
        <v>41249</v>
      </c>
      <c r="H2670">
        <v>157.62</v>
      </c>
    </row>
    <row r="2671" spans="1:8" x14ac:dyDescent="0.25">
      <c r="A2671" s="1">
        <v>41375</v>
      </c>
      <c r="B2671">
        <v>138.63</v>
      </c>
      <c r="C2671" s="1">
        <v>41250</v>
      </c>
      <c r="D2671">
        <v>135.37</v>
      </c>
      <c r="E2671" s="1">
        <v>41250</v>
      </c>
      <c r="F2671">
        <v>133.69999999999999</v>
      </c>
      <c r="G2671" s="1">
        <v>41250</v>
      </c>
      <c r="H2671">
        <v>158.85</v>
      </c>
    </row>
    <row r="2672" spans="1:8" x14ac:dyDescent="0.25">
      <c r="A2672" s="1">
        <v>41376</v>
      </c>
      <c r="B2672">
        <v>138.35</v>
      </c>
      <c r="C2672" s="1">
        <v>41253</v>
      </c>
      <c r="D2672">
        <v>135.11000000000001</v>
      </c>
      <c r="E2672" s="1">
        <v>41253</v>
      </c>
      <c r="F2672">
        <v>134.19</v>
      </c>
      <c r="G2672" s="1">
        <v>41253</v>
      </c>
      <c r="H2672">
        <v>159.08000000000001</v>
      </c>
    </row>
    <row r="2673" spans="1:8" x14ac:dyDescent="0.25">
      <c r="A2673" s="1">
        <v>41379</v>
      </c>
      <c r="B2673">
        <v>138.5</v>
      </c>
      <c r="C2673" s="1">
        <v>41254</v>
      </c>
      <c r="D2673">
        <v>134.94</v>
      </c>
      <c r="E2673" s="1">
        <v>41254</v>
      </c>
      <c r="F2673">
        <v>134.21</v>
      </c>
      <c r="G2673" s="1">
        <v>41254</v>
      </c>
      <c r="H2673">
        <v>159.51</v>
      </c>
    </row>
    <row r="2674" spans="1:8" x14ac:dyDescent="0.25">
      <c r="A2674" s="1">
        <v>41380</v>
      </c>
      <c r="B2674">
        <v>138.1</v>
      </c>
      <c r="C2674" s="1">
        <v>41255</v>
      </c>
      <c r="D2674">
        <v>134.65</v>
      </c>
      <c r="E2674" s="1">
        <v>41255</v>
      </c>
      <c r="F2674">
        <v>134.16999999999999</v>
      </c>
      <c r="G2674" s="1">
        <v>41255</v>
      </c>
      <c r="H2674">
        <v>159.58000000000001</v>
      </c>
    </row>
    <row r="2675" spans="1:8" x14ac:dyDescent="0.25">
      <c r="A2675" s="1">
        <v>41381</v>
      </c>
      <c r="B2675">
        <v>138.27000000000001</v>
      </c>
      <c r="C2675" s="1">
        <v>41256</v>
      </c>
      <c r="D2675">
        <v>135.06</v>
      </c>
      <c r="E2675" s="1">
        <v>41256</v>
      </c>
      <c r="F2675">
        <v>134.11000000000001</v>
      </c>
      <c r="G2675" s="1">
        <v>41256</v>
      </c>
      <c r="H2675">
        <v>159.31</v>
      </c>
    </row>
    <row r="2676" spans="1:8" x14ac:dyDescent="0.25">
      <c r="A2676" s="1">
        <v>41382</v>
      </c>
      <c r="B2676">
        <v>138.31</v>
      </c>
      <c r="C2676" s="1">
        <v>41257</v>
      </c>
      <c r="D2676">
        <v>134.87</v>
      </c>
      <c r="E2676" s="1">
        <v>41257</v>
      </c>
      <c r="F2676">
        <v>133.78</v>
      </c>
      <c r="G2676" s="1">
        <v>41257</v>
      </c>
      <c r="H2676">
        <v>158.28</v>
      </c>
    </row>
    <row r="2677" spans="1:8" x14ac:dyDescent="0.25">
      <c r="A2677" s="1">
        <v>41383</v>
      </c>
      <c r="B2677">
        <v>138.22999999999999</v>
      </c>
      <c r="C2677" s="1">
        <v>41260</v>
      </c>
      <c r="D2677">
        <v>134.74</v>
      </c>
      <c r="E2677" s="1">
        <v>41260</v>
      </c>
      <c r="F2677">
        <v>133.33000000000001</v>
      </c>
      <c r="G2677" s="1">
        <v>41260</v>
      </c>
      <c r="H2677">
        <v>157.86000000000001</v>
      </c>
    </row>
    <row r="2678" spans="1:8" x14ac:dyDescent="0.25">
      <c r="A2678" s="1">
        <v>41386</v>
      </c>
      <c r="B2678">
        <v>138.38</v>
      </c>
      <c r="C2678" s="1">
        <v>41261</v>
      </c>
      <c r="D2678">
        <v>134.66</v>
      </c>
      <c r="E2678" s="1">
        <v>41261</v>
      </c>
      <c r="F2678">
        <v>133.27000000000001</v>
      </c>
      <c r="G2678" s="1">
        <v>41261</v>
      </c>
      <c r="H2678">
        <v>159.61000000000001</v>
      </c>
    </row>
    <row r="2679" spans="1:8" x14ac:dyDescent="0.25">
      <c r="A2679" s="1">
        <v>41387</v>
      </c>
      <c r="B2679">
        <v>138.6</v>
      </c>
      <c r="C2679" s="1">
        <v>41262</v>
      </c>
      <c r="D2679">
        <v>135.09</v>
      </c>
      <c r="E2679" s="1">
        <v>41262</v>
      </c>
      <c r="F2679">
        <v>133.41999999999999</v>
      </c>
      <c r="G2679" s="1">
        <v>41262</v>
      </c>
      <c r="H2679">
        <v>158.93</v>
      </c>
    </row>
    <row r="2680" spans="1:8" x14ac:dyDescent="0.25">
      <c r="A2680" s="1">
        <v>41388</v>
      </c>
      <c r="B2680">
        <v>138.49</v>
      </c>
      <c r="C2680" s="1">
        <v>41263</v>
      </c>
      <c r="D2680">
        <v>134.91999999999999</v>
      </c>
      <c r="E2680" s="1">
        <v>41263</v>
      </c>
      <c r="F2680">
        <v>133.71</v>
      </c>
      <c r="G2680" s="1">
        <v>41263</v>
      </c>
      <c r="H2680">
        <v>159.44</v>
      </c>
    </row>
    <row r="2681" spans="1:8" x14ac:dyDescent="0.25">
      <c r="A2681" s="1">
        <v>41389</v>
      </c>
      <c r="B2681">
        <v>138.41</v>
      </c>
      <c r="C2681" s="1">
        <v>41264</v>
      </c>
      <c r="D2681">
        <v>135.05000000000001</v>
      </c>
      <c r="E2681" s="1">
        <v>41264</v>
      </c>
      <c r="F2681">
        <v>134.05000000000001</v>
      </c>
      <c r="G2681" s="1">
        <v>41264</v>
      </c>
      <c r="H2681">
        <v>158.52000000000001</v>
      </c>
    </row>
    <row r="2682" spans="1:8" x14ac:dyDescent="0.25">
      <c r="A2682" s="1">
        <v>41390</v>
      </c>
      <c r="B2682">
        <v>138.18</v>
      </c>
      <c r="C2682" s="1">
        <v>41270</v>
      </c>
      <c r="D2682">
        <v>135.05000000000001</v>
      </c>
      <c r="E2682" s="1">
        <v>41270</v>
      </c>
      <c r="F2682">
        <v>133.35</v>
      </c>
      <c r="G2682" s="1">
        <v>41270</v>
      </c>
      <c r="H2682">
        <v>158.54</v>
      </c>
    </row>
    <row r="2683" spans="1:8" x14ac:dyDescent="0.25">
      <c r="A2683" s="1">
        <v>41393</v>
      </c>
      <c r="B2683">
        <v>138.02000000000001</v>
      </c>
      <c r="C2683" s="1">
        <v>41271</v>
      </c>
      <c r="D2683">
        <v>135.22999999999999</v>
      </c>
      <c r="E2683" s="1">
        <v>41271</v>
      </c>
      <c r="F2683">
        <v>133.85</v>
      </c>
      <c r="G2683" s="1">
        <v>41271</v>
      </c>
      <c r="H2683">
        <v>159.13</v>
      </c>
    </row>
    <row r="2684" spans="1:8" x14ac:dyDescent="0.25">
      <c r="A2684" s="1">
        <v>41394</v>
      </c>
      <c r="B2684">
        <v>138.38999999999999</v>
      </c>
      <c r="C2684" s="1">
        <v>41276</v>
      </c>
      <c r="D2684">
        <v>135.47</v>
      </c>
      <c r="E2684" s="1">
        <v>41276</v>
      </c>
      <c r="F2684">
        <v>134.04</v>
      </c>
      <c r="G2684" s="1">
        <v>41276</v>
      </c>
      <c r="H2684">
        <v>161.72999999999999</v>
      </c>
    </row>
    <row r="2685" spans="1:8" x14ac:dyDescent="0.25">
      <c r="A2685" s="1">
        <v>41396</v>
      </c>
      <c r="B2685">
        <v>138.16</v>
      </c>
      <c r="C2685" s="1">
        <v>41277</v>
      </c>
      <c r="D2685">
        <v>135.49</v>
      </c>
      <c r="E2685" s="1">
        <v>41277</v>
      </c>
      <c r="F2685">
        <v>134.55000000000001</v>
      </c>
      <c r="G2685" s="1">
        <v>41277</v>
      </c>
      <c r="H2685">
        <v>161.63999999999999</v>
      </c>
    </row>
    <row r="2686" spans="1:8" x14ac:dyDescent="0.25">
      <c r="A2686" s="1">
        <v>41397</v>
      </c>
      <c r="B2686">
        <v>138.36000000000001</v>
      </c>
      <c r="C2686" s="1">
        <v>41278</v>
      </c>
      <c r="D2686">
        <v>135.61000000000001</v>
      </c>
      <c r="E2686" s="1">
        <v>41278</v>
      </c>
      <c r="F2686">
        <v>133.86000000000001</v>
      </c>
      <c r="G2686" s="1">
        <v>41278</v>
      </c>
      <c r="H2686">
        <v>161.52000000000001</v>
      </c>
    </row>
    <row r="2687" spans="1:8" x14ac:dyDescent="0.25">
      <c r="A2687" s="1">
        <v>41401</v>
      </c>
      <c r="B2687">
        <v>138.47999999999999</v>
      </c>
      <c r="C2687" s="1">
        <v>41281</v>
      </c>
      <c r="D2687">
        <v>135.33000000000001</v>
      </c>
      <c r="E2687" s="1">
        <v>41281</v>
      </c>
      <c r="F2687">
        <v>133.38999999999999</v>
      </c>
      <c r="G2687" s="1">
        <v>41281</v>
      </c>
      <c r="H2687">
        <v>161.12</v>
      </c>
    </row>
    <row r="2688" spans="1:8" x14ac:dyDescent="0.25">
      <c r="A2688" s="1">
        <v>41402</v>
      </c>
      <c r="B2688">
        <v>138.41999999999999</v>
      </c>
      <c r="C2688" s="1">
        <v>41282</v>
      </c>
      <c r="D2688">
        <v>135.36000000000001</v>
      </c>
      <c r="E2688" s="1">
        <v>41282</v>
      </c>
      <c r="F2688">
        <v>133.41999999999999</v>
      </c>
      <c r="G2688" s="1">
        <v>41282</v>
      </c>
      <c r="H2688">
        <v>160.77000000000001</v>
      </c>
    </row>
    <row r="2689" spans="1:8" x14ac:dyDescent="0.25">
      <c r="A2689" s="1">
        <v>41403</v>
      </c>
      <c r="B2689">
        <v>138.44</v>
      </c>
      <c r="C2689" s="1">
        <v>41283</v>
      </c>
      <c r="D2689">
        <v>135.66999999999999</v>
      </c>
      <c r="E2689" s="1">
        <v>41283</v>
      </c>
      <c r="F2689">
        <v>133.91</v>
      </c>
      <c r="G2689" s="1">
        <v>41283</v>
      </c>
      <c r="H2689">
        <v>161.19</v>
      </c>
    </row>
    <row r="2690" spans="1:8" x14ac:dyDescent="0.25">
      <c r="A2690" s="1">
        <v>41404</v>
      </c>
      <c r="B2690">
        <v>138.69</v>
      </c>
      <c r="C2690" s="1">
        <v>41284</v>
      </c>
      <c r="D2690">
        <v>135.63</v>
      </c>
      <c r="E2690" s="1">
        <v>41284</v>
      </c>
      <c r="F2690">
        <v>134.22</v>
      </c>
      <c r="G2690" s="1">
        <v>41284</v>
      </c>
      <c r="H2690">
        <v>161.15</v>
      </c>
    </row>
    <row r="2691" spans="1:8" x14ac:dyDescent="0.25">
      <c r="A2691" s="1">
        <v>41407</v>
      </c>
      <c r="B2691">
        <v>138.78</v>
      </c>
      <c r="C2691" s="1">
        <v>41285</v>
      </c>
      <c r="D2691">
        <v>135.32</v>
      </c>
      <c r="E2691" s="1">
        <v>41285</v>
      </c>
      <c r="F2691">
        <v>134.01</v>
      </c>
      <c r="G2691" s="1">
        <v>41285</v>
      </c>
      <c r="H2691">
        <v>160.94</v>
      </c>
    </row>
    <row r="2692" spans="1:8" x14ac:dyDescent="0.25">
      <c r="A2692" s="1">
        <v>41408</v>
      </c>
      <c r="B2692">
        <v>138.94</v>
      </c>
      <c r="C2692" s="1">
        <v>41288</v>
      </c>
      <c r="D2692">
        <v>134.78</v>
      </c>
      <c r="E2692" s="1">
        <v>41288</v>
      </c>
      <c r="F2692">
        <v>133.86000000000001</v>
      </c>
      <c r="G2692" s="1">
        <v>41288</v>
      </c>
      <c r="H2692">
        <v>160.66999999999999</v>
      </c>
    </row>
    <row r="2693" spans="1:8" x14ac:dyDescent="0.25">
      <c r="A2693" s="1">
        <v>41409</v>
      </c>
      <c r="B2693">
        <v>139.06</v>
      </c>
      <c r="C2693" s="1">
        <v>41289</v>
      </c>
      <c r="D2693">
        <v>134.55000000000001</v>
      </c>
      <c r="E2693" s="1">
        <v>41289</v>
      </c>
      <c r="F2693">
        <v>133.97999999999999</v>
      </c>
      <c r="G2693" s="1">
        <v>41289</v>
      </c>
      <c r="H2693">
        <v>161</v>
      </c>
    </row>
    <row r="2694" spans="1:8" x14ac:dyDescent="0.25">
      <c r="A2694" s="1">
        <v>41410</v>
      </c>
      <c r="B2694">
        <v>139.02000000000001</v>
      </c>
      <c r="C2694" s="1">
        <v>41290</v>
      </c>
      <c r="D2694">
        <v>134.22</v>
      </c>
      <c r="E2694" s="1">
        <v>41290</v>
      </c>
      <c r="F2694">
        <v>134.03</v>
      </c>
      <c r="G2694" s="1">
        <v>41290</v>
      </c>
      <c r="H2694">
        <v>161.19999999999999</v>
      </c>
    </row>
    <row r="2695" spans="1:8" x14ac:dyDescent="0.25">
      <c r="A2695" s="1">
        <v>41411</v>
      </c>
      <c r="B2695">
        <v>139.24</v>
      </c>
      <c r="C2695" s="1">
        <v>41291</v>
      </c>
      <c r="D2695">
        <v>133.19999999999999</v>
      </c>
      <c r="E2695" s="1">
        <v>41291</v>
      </c>
      <c r="F2695">
        <v>133.87</v>
      </c>
      <c r="G2695" s="1">
        <v>41291</v>
      </c>
      <c r="H2695">
        <v>161.07</v>
      </c>
    </row>
    <row r="2696" spans="1:8" x14ac:dyDescent="0.25">
      <c r="A2696" s="1">
        <v>41414</v>
      </c>
      <c r="B2696">
        <v>139.26</v>
      </c>
      <c r="C2696" s="1">
        <v>41292</v>
      </c>
      <c r="D2696">
        <v>132.07</v>
      </c>
      <c r="E2696" s="1">
        <v>41292</v>
      </c>
      <c r="F2696">
        <v>133.24</v>
      </c>
      <c r="G2696" s="1">
        <v>41292</v>
      </c>
      <c r="H2696">
        <v>161</v>
      </c>
    </row>
    <row r="2697" spans="1:8" x14ac:dyDescent="0.25">
      <c r="A2697" s="1">
        <v>41415</v>
      </c>
      <c r="B2697">
        <v>139.1</v>
      </c>
      <c r="C2697" s="1">
        <v>41296</v>
      </c>
      <c r="D2697">
        <v>131.83000000000001</v>
      </c>
      <c r="E2697" s="1">
        <v>41296</v>
      </c>
      <c r="F2697">
        <v>133.44999999999999</v>
      </c>
      <c r="G2697" s="1">
        <v>41296</v>
      </c>
      <c r="H2697">
        <v>160.88999999999999</v>
      </c>
    </row>
    <row r="2698" spans="1:8" x14ac:dyDescent="0.25">
      <c r="A2698" s="1">
        <v>41416</v>
      </c>
      <c r="B2698">
        <v>139.41</v>
      </c>
      <c r="C2698" s="1">
        <v>41297</v>
      </c>
      <c r="D2698">
        <v>132.86000000000001</v>
      </c>
      <c r="E2698" s="1">
        <v>41297</v>
      </c>
      <c r="F2698">
        <v>133.69999999999999</v>
      </c>
      <c r="G2698" s="1">
        <v>41297</v>
      </c>
      <c r="H2698">
        <v>161.03</v>
      </c>
    </row>
    <row r="2699" spans="1:8" x14ac:dyDescent="0.25">
      <c r="A2699" s="1">
        <v>41417</v>
      </c>
      <c r="B2699">
        <v>138.84</v>
      </c>
      <c r="C2699" s="1">
        <v>41298</v>
      </c>
      <c r="D2699">
        <v>132.87</v>
      </c>
      <c r="E2699" s="1">
        <v>41298</v>
      </c>
      <c r="F2699">
        <v>133.87</v>
      </c>
      <c r="G2699" s="1">
        <v>41298</v>
      </c>
      <c r="H2699">
        <v>160.61000000000001</v>
      </c>
    </row>
    <row r="2700" spans="1:8" x14ac:dyDescent="0.25">
      <c r="A2700" s="1">
        <v>41418</v>
      </c>
      <c r="B2700">
        <v>138.13</v>
      </c>
      <c r="C2700" s="1">
        <v>41299</v>
      </c>
      <c r="D2700">
        <v>130.69999999999999</v>
      </c>
      <c r="E2700" s="1">
        <v>41299</v>
      </c>
      <c r="F2700">
        <v>133.75</v>
      </c>
      <c r="G2700" s="1">
        <v>41299</v>
      </c>
      <c r="H2700">
        <v>160.84</v>
      </c>
    </row>
    <row r="2701" spans="1:8" x14ac:dyDescent="0.25">
      <c r="A2701" s="1">
        <v>41422</v>
      </c>
      <c r="B2701">
        <v>137.77000000000001</v>
      </c>
      <c r="C2701" s="1">
        <v>41302</v>
      </c>
      <c r="D2701">
        <v>129.27000000000001</v>
      </c>
      <c r="E2701" s="1">
        <v>41302</v>
      </c>
      <c r="F2701">
        <v>134.06</v>
      </c>
      <c r="G2701" s="1">
        <v>41302</v>
      </c>
      <c r="H2701">
        <v>160.43</v>
      </c>
    </row>
    <row r="2702" spans="1:8" x14ac:dyDescent="0.25">
      <c r="A2702" s="1">
        <v>41423</v>
      </c>
      <c r="B2702">
        <v>137.06</v>
      </c>
      <c r="C2702" s="1">
        <v>41303</v>
      </c>
      <c r="D2702">
        <v>129.83000000000001</v>
      </c>
      <c r="E2702" s="1">
        <v>41303</v>
      </c>
      <c r="F2702">
        <v>134.06</v>
      </c>
      <c r="G2702" s="1">
        <v>41303</v>
      </c>
      <c r="H2702">
        <v>160.5</v>
      </c>
    </row>
    <row r="2703" spans="1:8" x14ac:dyDescent="0.25">
      <c r="A2703" s="1">
        <v>41424</v>
      </c>
      <c r="B2703">
        <v>137.13</v>
      </c>
      <c r="C2703" s="1">
        <v>41304</v>
      </c>
      <c r="D2703">
        <v>129.71</v>
      </c>
      <c r="E2703" s="1">
        <v>41304</v>
      </c>
      <c r="F2703">
        <v>134.34</v>
      </c>
      <c r="G2703" s="1">
        <v>41304</v>
      </c>
      <c r="H2703">
        <v>160.94999999999999</v>
      </c>
    </row>
    <row r="2704" spans="1:8" x14ac:dyDescent="0.25">
      <c r="A2704" s="1">
        <v>41425</v>
      </c>
      <c r="B2704">
        <v>137.41</v>
      </c>
      <c r="C2704" s="1">
        <v>41305</v>
      </c>
      <c r="D2704">
        <v>130.77000000000001</v>
      </c>
      <c r="E2704" s="1">
        <v>41305</v>
      </c>
      <c r="F2704">
        <v>134.16</v>
      </c>
      <c r="G2704" s="1">
        <v>41305</v>
      </c>
      <c r="H2704">
        <v>161.19999999999999</v>
      </c>
    </row>
    <row r="2705" spans="1:8" x14ac:dyDescent="0.25">
      <c r="A2705" s="1">
        <v>41428</v>
      </c>
      <c r="B2705">
        <v>137.26</v>
      </c>
      <c r="C2705" s="1">
        <v>41306</v>
      </c>
      <c r="D2705">
        <v>131.63</v>
      </c>
      <c r="E2705" s="1">
        <v>41306</v>
      </c>
      <c r="F2705">
        <v>134.35</v>
      </c>
      <c r="G2705" s="1">
        <v>41306</v>
      </c>
      <c r="H2705">
        <v>161.85</v>
      </c>
    </row>
    <row r="2706" spans="1:8" x14ac:dyDescent="0.25">
      <c r="A2706" s="1">
        <v>41429</v>
      </c>
      <c r="B2706">
        <v>137.15</v>
      </c>
      <c r="C2706" s="1">
        <v>41309</v>
      </c>
      <c r="D2706">
        <v>131.52000000000001</v>
      </c>
      <c r="E2706" s="1">
        <v>41309</v>
      </c>
      <c r="F2706">
        <v>134.51</v>
      </c>
      <c r="G2706" s="1">
        <v>41309</v>
      </c>
      <c r="H2706">
        <v>161.84</v>
      </c>
    </row>
    <row r="2707" spans="1:8" x14ac:dyDescent="0.25">
      <c r="A2707" s="1">
        <v>41430</v>
      </c>
      <c r="B2707">
        <v>137.08000000000001</v>
      </c>
      <c r="C2707" s="1">
        <v>41310</v>
      </c>
      <c r="D2707">
        <v>131.32</v>
      </c>
      <c r="E2707" s="1">
        <v>41310</v>
      </c>
      <c r="F2707">
        <v>134.66</v>
      </c>
      <c r="G2707" s="1">
        <v>41310</v>
      </c>
      <c r="H2707">
        <v>161.94999999999999</v>
      </c>
    </row>
    <row r="2708" spans="1:8" x14ac:dyDescent="0.25">
      <c r="A2708" s="1">
        <v>41431</v>
      </c>
      <c r="B2708">
        <v>136.41999999999999</v>
      </c>
      <c r="C2708" s="1">
        <v>41311</v>
      </c>
      <c r="D2708">
        <v>131.36000000000001</v>
      </c>
      <c r="E2708" s="1">
        <v>41311</v>
      </c>
      <c r="F2708">
        <v>134.56</v>
      </c>
      <c r="G2708" s="1">
        <v>41311</v>
      </c>
      <c r="H2708">
        <v>162.4</v>
      </c>
    </row>
    <row r="2709" spans="1:8" x14ac:dyDescent="0.25">
      <c r="A2709" s="1">
        <v>41432</v>
      </c>
      <c r="B2709">
        <v>135.66</v>
      </c>
      <c r="C2709" s="1">
        <v>41312</v>
      </c>
      <c r="D2709">
        <v>132.74</v>
      </c>
      <c r="E2709" s="1">
        <v>41312</v>
      </c>
      <c r="F2709">
        <v>134.69</v>
      </c>
      <c r="G2709" s="1">
        <v>41312</v>
      </c>
      <c r="H2709">
        <v>162.4</v>
      </c>
    </row>
    <row r="2710" spans="1:8" x14ac:dyDescent="0.25">
      <c r="A2710" s="1">
        <v>41435</v>
      </c>
      <c r="B2710">
        <v>134.96</v>
      </c>
      <c r="C2710" s="1">
        <v>41313</v>
      </c>
      <c r="D2710">
        <v>133.22</v>
      </c>
      <c r="E2710" s="1">
        <v>41313</v>
      </c>
      <c r="F2710">
        <v>134.86000000000001</v>
      </c>
      <c r="G2710" s="1">
        <v>41313</v>
      </c>
      <c r="H2710">
        <v>162.04</v>
      </c>
    </row>
    <row r="2711" spans="1:8" x14ac:dyDescent="0.25">
      <c r="A2711" s="1">
        <v>41436</v>
      </c>
      <c r="B2711">
        <v>132.94</v>
      </c>
      <c r="C2711" s="1">
        <v>41316</v>
      </c>
      <c r="D2711">
        <v>133.18</v>
      </c>
      <c r="E2711" s="1">
        <v>41316</v>
      </c>
      <c r="F2711">
        <v>135.21</v>
      </c>
      <c r="G2711" s="1">
        <v>41316</v>
      </c>
      <c r="H2711">
        <v>161.79</v>
      </c>
    </row>
    <row r="2712" spans="1:8" x14ac:dyDescent="0.25">
      <c r="A2712" s="1">
        <v>41437</v>
      </c>
      <c r="B2712">
        <v>133.84</v>
      </c>
      <c r="C2712" s="1">
        <v>41317</v>
      </c>
      <c r="D2712">
        <v>133.07</v>
      </c>
      <c r="E2712" s="1">
        <v>41317</v>
      </c>
      <c r="F2712">
        <v>135.01</v>
      </c>
      <c r="G2712" s="1">
        <v>41317</v>
      </c>
      <c r="H2712">
        <v>161.32</v>
      </c>
    </row>
    <row r="2713" spans="1:8" x14ac:dyDescent="0.25">
      <c r="A2713" s="1">
        <v>41438</v>
      </c>
      <c r="B2713">
        <v>134.38</v>
      </c>
      <c r="C2713" s="1">
        <v>41318</v>
      </c>
      <c r="D2713">
        <v>133.04</v>
      </c>
      <c r="E2713" s="1">
        <v>41318</v>
      </c>
      <c r="F2713">
        <v>135.51</v>
      </c>
      <c r="G2713" s="1">
        <v>41318</v>
      </c>
      <c r="H2713">
        <v>161.19</v>
      </c>
    </row>
    <row r="2714" spans="1:8" x14ac:dyDescent="0.25">
      <c r="A2714" s="1">
        <v>41439</v>
      </c>
      <c r="B2714">
        <v>135.72999999999999</v>
      </c>
      <c r="C2714" s="1">
        <v>41319</v>
      </c>
      <c r="D2714">
        <v>133.93</v>
      </c>
      <c r="E2714" s="1">
        <v>41319</v>
      </c>
      <c r="F2714">
        <v>135.55000000000001</v>
      </c>
      <c r="G2714" s="1">
        <v>41319</v>
      </c>
      <c r="H2714">
        <v>161.84</v>
      </c>
    </row>
    <row r="2715" spans="1:8" x14ac:dyDescent="0.25">
      <c r="A2715" s="1">
        <v>41442</v>
      </c>
      <c r="B2715">
        <v>135.93</v>
      </c>
      <c r="C2715" s="1">
        <v>41320</v>
      </c>
      <c r="D2715">
        <v>133.88999999999999</v>
      </c>
      <c r="E2715" s="1">
        <v>41320</v>
      </c>
      <c r="F2715">
        <v>135.5</v>
      </c>
      <c r="G2715" s="1">
        <v>41320</v>
      </c>
      <c r="H2715">
        <v>161.85</v>
      </c>
    </row>
    <row r="2716" spans="1:8" x14ac:dyDescent="0.25">
      <c r="A2716" s="1">
        <v>41443</v>
      </c>
      <c r="B2716">
        <v>135.21</v>
      </c>
      <c r="C2716" s="1">
        <v>41324</v>
      </c>
      <c r="D2716">
        <v>134.04</v>
      </c>
      <c r="E2716" s="1">
        <v>41324</v>
      </c>
      <c r="F2716">
        <v>135.74</v>
      </c>
      <c r="G2716" s="1">
        <v>41324</v>
      </c>
      <c r="H2716">
        <v>161.84</v>
      </c>
    </row>
    <row r="2717" spans="1:8" x14ac:dyDescent="0.25">
      <c r="A2717" s="1">
        <v>41444</v>
      </c>
      <c r="B2717">
        <v>135.1</v>
      </c>
      <c r="C2717" s="1">
        <v>41325</v>
      </c>
      <c r="D2717">
        <v>134.06</v>
      </c>
      <c r="E2717" s="1">
        <v>41325</v>
      </c>
      <c r="F2717">
        <v>136.43</v>
      </c>
      <c r="G2717" s="1">
        <v>41325</v>
      </c>
      <c r="H2717">
        <v>162.25</v>
      </c>
    </row>
    <row r="2718" spans="1:8" x14ac:dyDescent="0.25">
      <c r="A2718" s="1">
        <v>41445</v>
      </c>
      <c r="B2718">
        <v>131.55000000000001</v>
      </c>
      <c r="C2718" s="1">
        <v>41326</v>
      </c>
      <c r="D2718">
        <v>134.47999999999999</v>
      </c>
      <c r="E2718" s="1">
        <v>41326</v>
      </c>
      <c r="F2718">
        <v>136.63999999999999</v>
      </c>
      <c r="G2718" s="1">
        <v>41326</v>
      </c>
      <c r="H2718">
        <v>162.25</v>
      </c>
    </row>
    <row r="2719" spans="1:8" x14ac:dyDescent="0.25">
      <c r="A2719" s="1">
        <v>41446</v>
      </c>
      <c r="B2719">
        <v>131.34</v>
      </c>
      <c r="C2719" s="1">
        <v>41327</v>
      </c>
      <c r="D2719">
        <v>135.22</v>
      </c>
      <c r="E2719" s="1">
        <v>41327</v>
      </c>
      <c r="F2719">
        <v>136.44</v>
      </c>
      <c r="G2719" s="1">
        <v>41327</v>
      </c>
      <c r="H2719">
        <v>162.37</v>
      </c>
    </row>
    <row r="2720" spans="1:8" x14ac:dyDescent="0.25">
      <c r="A2720" s="1">
        <v>41449</v>
      </c>
      <c r="B2720">
        <v>129.41999999999999</v>
      </c>
      <c r="C2720" s="1">
        <v>41330</v>
      </c>
      <c r="D2720">
        <v>135.47</v>
      </c>
      <c r="E2720" s="1">
        <v>41330</v>
      </c>
      <c r="F2720">
        <v>136.47999999999999</v>
      </c>
      <c r="G2720" s="1">
        <v>41330</v>
      </c>
      <c r="H2720">
        <v>162.96</v>
      </c>
    </row>
    <row r="2721" spans="1:8" x14ac:dyDescent="0.25">
      <c r="A2721" s="1">
        <v>41450</v>
      </c>
      <c r="B2721">
        <v>130.91</v>
      </c>
      <c r="C2721" s="1">
        <v>41331</v>
      </c>
      <c r="D2721">
        <v>135.69999999999999</v>
      </c>
      <c r="E2721" s="1">
        <v>41331</v>
      </c>
      <c r="F2721">
        <v>135.49</v>
      </c>
      <c r="G2721" s="1">
        <v>41331</v>
      </c>
      <c r="H2721">
        <v>162.02000000000001</v>
      </c>
    </row>
    <row r="2722" spans="1:8" x14ac:dyDescent="0.25">
      <c r="A2722" s="1">
        <v>41451</v>
      </c>
      <c r="B2722">
        <v>132.28</v>
      </c>
      <c r="C2722" s="1">
        <v>41332</v>
      </c>
      <c r="D2722">
        <v>135.41</v>
      </c>
      <c r="E2722" s="1">
        <v>41332</v>
      </c>
      <c r="F2722">
        <v>135.55000000000001</v>
      </c>
      <c r="G2722" s="1">
        <v>41332</v>
      </c>
      <c r="H2722">
        <v>162.28</v>
      </c>
    </row>
    <row r="2723" spans="1:8" x14ac:dyDescent="0.25">
      <c r="A2723" s="1">
        <v>41452</v>
      </c>
      <c r="B2723">
        <v>132.38999999999999</v>
      </c>
      <c r="C2723" s="1">
        <v>41333</v>
      </c>
      <c r="D2723">
        <v>135.55000000000001</v>
      </c>
      <c r="E2723" s="1">
        <v>41333</v>
      </c>
      <c r="F2723">
        <v>135.85</v>
      </c>
      <c r="G2723" s="1">
        <v>41333</v>
      </c>
      <c r="H2723">
        <v>162.91</v>
      </c>
    </row>
    <row r="2724" spans="1:8" x14ac:dyDescent="0.25">
      <c r="A2724" s="1">
        <v>41453</v>
      </c>
      <c r="B2724">
        <v>133.19999999999999</v>
      </c>
      <c r="C2724" s="1">
        <v>41334</v>
      </c>
      <c r="D2724">
        <v>136.04</v>
      </c>
      <c r="E2724" s="1">
        <v>41334</v>
      </c>
      <c r="F2724">
        <v>135.63</v>
      </c>
      <c r="G2724" s="1">
        <v>41334</v>
      </c>
      <c r="H2724">
        <v>162.87</v>
      </c>
    </row>
    <row r="2725" spans="1:8" x14ac:dyDescent="0.25">
      <c r="A2725" s="1">
        <v>41456</v>
      </c>
      <c r="B2725">
        <v>133.01</v>
      </c>
      <c r="C2725" s="1">
        <v>41337</v>
      </c>
      <c r="D2725">
        <v>135.69</v>
      </c>
      <c r="E2725" s="1">
        <v>41337</v>
      </c>
      <c r="F2725">
        <v>135.88999999999999</v>
      </c>
      <c r="G2725" s="1">
        <v>41337</v>
      </c>
      <c r="H2725">
        <v>162.93</v>
      </c>
    </row>
    <row r="2726" spans="1:8" x14ac:dyDescent="0.25">
      <c r="A2726" s="1">
        <v>41457</v>
      </c>
      <c r="B2726">
        <v>133.25</v>
      </c>
      <c r="C2726" s="1">
        <v>41338</v>
      </c>
      <c r="D2726">
        <v>136.03</v>
      </c>
      <c r="E2726" s="1">
        <v>41338</v>
      </c>
      <c r="F2726">
        <v>136.18</v>
      </c>
      <c r="G2726" s="1">
        <v>41338</v>
      </c>
      <c r="H2726">
        <v>163.22</v>
      </c>
    </row>
    <row r="2727" spans="1:8" x14ac:dyDescent="0.25">
      <c r="A2727" s="1">
        <v>41458</v>
      </c>
      <c r="B2727">
        <v>133.33000000000001</v>
      </c>
      <c r="C2727" s="1">
        <v>41339</v>
      </c>
      <c r="D2727">
        <v>136.25</v>
      </c>
      <c r="E2727" s="1">
        <v>41339</v>
      </c>
      <c r="F2727">
        <v>136.38</v>
      </c>
      <c r="G2727" s="1">
        <v>41339</v>
      </c>
      <c r="H2727">
        <v>163.41</v>
      </c>
    </row>
    <row r="2728" spans="1:8" x14ac:dyDescent="0.25">
      <c r="A2728" s="1">
        <v>41460</v>
      </c>
      <c r="B2728">
        <v>133.74</v>
      </c>
      <c r="C2728" s="1">
        <v>41340</v>
      </c>
      <c r="D2728">
        <v>135.47999999999999</v>
      </c>
      <c r="E2728" s="1">
        <v>41340</v>
      </c>
      <c r="F2728">
        <v>136.78</v>
      </c>
      <c r="G2728" s="1">
        <v>41340</v>
      </c>
      <c r="H2728">
        <v>163.24</v>
      </c>
    </row>
    <row r="2729" spans="1:8" x14ac:dyDescent="0.25">
      <c r="A2729" s="1">
        <v>41463</v>
      </c>
      <c r="B2729">
        <v>134.55000000000001</v>
      </c>
      <c r="C2729" s="1">
        <v>41341</v>
      </c>
      <c r="D2729">
        <v>135.5</v>
      </c>
      <c r="E2729" s="1">
        <v>41341</v>
      </c>
      <c r="F2729">
        <v>137.26</v>
      </c>
      <c r="G2729" s="1">
        <v>41341</v>
      </c>
      <c r="H2729">
        <v>162.66999999999999</v>
      </c>
    </row>
    <row r="2730" spans="1:8" x14ac:dyDescent="0.25">
      <c r="A2730" s="1">
        <v>41464</v>
      </c>
      <c r="B2730">
        <v>135.22999999999999</v>
      </c>
      <c r="C2730" s="1">
        <v>41344</v>
      </c>
      <c r="D2730">
        <v>135.61000000000001</v>
      </c>
      <c r="E2730" s="1">
        <v>41344</v>
      </c>
      <c r="F2730">
        <v>137.5</v>
      </c>
      <c r="G2730" s="1">
        <v>41344</v>
      </c>
      <c r="H2730">
        <v>162.96</v>
      </c>
    </row>
    <row r="2731" spans="1:8" x14ac:dyDescent="0.25">
      <c r="A2731" s="1">
        <v>41465</v>
      </c>
      <c r="B2731">
        <v>134.96</v>
      </c>
      <c r="C2731" s="1">
        <v>41345</v>
      </c>
      <c r="D2731">
        <v>135.87</v>
      </c>
      <c r="E2731" s="1">
        <v>41345</v>
      </c>
      <c r="F2731">
        <v>137.68</v>
      </c>
      <c r="G2731" s="1">
        <v>41345</v>
      </c>
      <c r="H2731">
        <v>163.24</v>
      </c>
    </row>
    <row r="2732" spans="1:8" x14ac:dyDescent="0.25">
      <c r="A2732" s="1">
        <v>41466</v>
      </c>
      <c r="B2732">
        <v>135.49</v>
      </c>
      <c r="C2732" s="1">
        <v>41346</v>
      </c>
      <c r="D2732">
        <v>135.77000000000001</v>
      </c>
      <c r="E2732" s="1">
        <v>41346</v>
      </c>
      <c r="F2732">
        <v>137.87</v>
      </c>
      <c r="G2732" s="1">
        <v>41346</v>
      </c>
      <c r="H2732">
        <v>163.1</v>
      </c>
    </row>
    <row r="2733" spans="1:8" x14ac:dyDescent="0.25">
      <c r="A2733" s="1">
        <v>41467</v>
      </c>
      <c r="B2733">
        <v>135.61000000000001</v>
      </c>
      <c r="C2733" s="1">
        <v>41347</v>
      </c>
      <c r="D2733">
        <v>135.93</v>
      </c>
      <c r="E2733" s="1">
        <v>41347</v>
      </c>
      <c r="F2733">
        <v>137.79</v>
      </c>
      <c r="G2733" s="1">
        <v>41347</v>
      </c>
      <c r="H2733">
        <v>163.38999999999999</v>
      </c>
    </row>
    <row r="2734" spans="1:8" x14ac:dyDescent="0.25">
      <c r="A2734" s="1">
        <v>41470</v>
      </c>
      <c r="B2734">
        <v>135.59</v>
      </c>
      <c r="C2734" s="1">
        <v>41348</v>
      </c>
      <c r="D2734">
        <v>135.85</v>
      </c>
      <c r="E2734" s="1">
        <v>41348</v>
      </c>
      <c r="F2734">
        <v>137.79</v>
      </c>
      <c r="G2734" s="1">
        <v>41348</v>
      </c>
      <c r="H2734">
        <v>164.41</v>
      </c>
    </row>
    <row r="2735" spans="1:8" x14ac:dyDescent="0.25">
      <c r="A2735" s="1">
        <v>41471</v>
      </c>
      <c r="B2735">
        <v>135.86000000000001</v>
      </c>
      <c r="C2735" s="1">
        <v>41351</v>
      </c>
      <c r="D2735">
        <v>136.16999999999999</v>
      </c>
      <c r="E2735" s="1">
        <v>41351</v>
      </c>
      <c r="F2735">
        <v>137.96</v>
      </c>
      <c r="G2735" s="1">
        <v>41351</v>
      </c>
      <c r="H2735">
        <v>164.07</v>
      </c>
    </row>
    <row r="2736" spans="1:8" x14ac:dyDescent="0.25">
      <c r="A2736" s="1">
        <v>41472</v>
      </c>
      <c r="B2736">
        <v>136.69</v>
      </c>
      <c r="C2736" s="1">
        <v>41352</v>
      </c>
      <c r="D2736">
        <v>135.58000000000001</v>
      </c>
      <c r="E2736" s="1">
        <v>41352</v>
      </c>
      <c r="F2736">
        <v>137.44</v>
      </c>
      <c r="G2736" s="1">
        <v>41352</v>
      </c>
      <c r="H2736">
        <v>164.13</v>
      </c>
    </row>
    <row r="2737" spans="1:8" x14ac:dyDescent="0.25">
      <c r="A2737" s="1">
        <v>41473</v>
      </c>
      <c r="B2737">
        <v>137.29</v>
      </c>
      <c r="C2737" s="1">
        <v>41353</v>
      </c>
      <c r="D2737">
        <v>135.09</v>
      </c>
      <c r="E2737" s="1">
        <v>41353</v>
      </c>
      <c r="F2737">
        <v>137.41</v>
      </c>
      <c r="G2737" s="1">
        <v>41353</v>
      </c>
      <c r="H2737">
        <v>164.33</v>
      </c>
    </row>
    <row r="2738" spans="1:8" x14ac:dyDescent="0.25">
      <c r="A2738" s="1">
        <v>41474</v>
      </c>
      <c r="B2738">
        <v>137.01</v>
      </c>
      <c r="C2738" s="1">
        <v>41354</v>
      </c>
      <c r="D2738">
        <v>134.85</v>
      </c>
      <c r="E2738" s="1">
        <v>41354</v>
      </c>
      <c r="F2738">
        <v>137.4</v>
      </c>
      <c r="G2738" s="1">
        <v>41354</v>
      </c>
      <c r="H2738">
        <v>164.39</v>
      </c>
    </row>
    <row r="2739" spans="1:8" x14ac:dyDescent="0.25">
      <c r="A2739" s="1">
        <v>41477</v>
      </c>
      <c r="B2739">
        <v>136.71</v>
      </c>
      <c r="C2739" s="1">
        <v>41355</v>
      </c>
      <c r="D2739">
        <v>134.41999999999999</v>
      </c>
      <c r="E2739" s="1">
        <v>41355</v>
      </c>
      <c r="F2739">
        <v>137.27000000000001</v>
      </c>
      <c r="G2739" s="1">
        <v>41355</v>
      </c>
      <c r="H2739">
        <v>164.09</v>
      </c>
    </row>
    <row r="2740" spans="1:8" x14ac:dyDescent="0.25">
      <c r="A2740" s="1">
        <v>41478</v>
      </c>
      <c r="B2740">
        <v>136.57</v>
      </c>
      <c r="C2740" s="1">
        <v>41358</v>
      </c>
      <c r="D2740">
        <v>134.84</v>
      </c>
      <c r="E2740" s="1">
        <v>41358</v>
      </c>
      <c r="F2740">
        <v>136.99</v>
      </c>
      <c r="G2740" s="1">
        <v>41358</v>
      </c>
      <c r="H2740">
        <v>164.11</v>
      </c>
    </row>
    <row r="2741" spans="1:8" x14ac:dyDescent="0.25">
      <c r="A2741" s="1">
        <v>41479</v>
      </c>
      <c r="B2741">
        <v>136.08000000000001</v>
      </c>
      <c r="C2741" s="1">
        <v>41359</v>
      </c>
      <c r="D2741">
        <v>135.03</v>
      </c>
      <c r="E2741" s="1">
        <v>41359</v>
      </c>
      <c r="F2741">
        <v>136.75</v>
      </c>
      <c r="G2741" s="1">
        <v>41359</v>
      </c>
      <c r="H2741">
        <v>164.43</v>
      </c>
    </row>
    <row r="2742" spans="1:8" x14ac:dyDescent="0.25">
      <c r="A2742" s="1">
        <v>41480</v>
      </c>
      <c r="B2742">
        <v>136.35</v>
      </c>
      <c r="C2742" s="1">
        <v>41360</v>
      </c>
      <c r="D2742">
        <v>134.9</v>
      </c>
      <c r="E2742" s="1">
        <v>41360</v>
      </c>
      <c r="F2742">
        <v>136.91</v>
      </c>
      <c r="G2742" s="1">
        <v>41360</v>
      </c>
      <c r="H2742">
        <v>164.42</v>
      </c>
    </row>
    <row r="2743" spans="1:8" x14ac:dyDescent="0.25">
      <c r="A2743" s="1">
        <v>41481</v>
      </c>
      <c r="B2743">
        <v>136.71</v>
      </c>
      <c r="C2743" s="1">
        <v>41361</v>
      </c>
      <c r="D2743">
        <v>134.35</v>
      </c>
      <c r="E2743" s="1">
        <v>41361</v>
      </c>
      <c r="F2743">
        <v>136.51</v>
      </c>
      <c r="G2743" s="1">
        <v>41361</v>
      </c>
      <c r="H2743">
        <v>164.2</v>
      </c>
    </row>
    <row r="2744" spans="1:8" x14ac:dyDescent="0.25">
      <c r="A2744" s="1">
        <v>41484</v>
      </c>
      <c r="B2744">
        <v>136.82</v>
      </c>
      <c r="C2744" s="1">
        <v>41366</v>
      </c>
      <c r="D2744">
        <v>134.81</v>
      </c>
      <c r="E2744" s="1">
        <v>41366</v>
      </c>
      <c r="F2744">
        <v>136.58000000000001</v>
      </c>
      <c r="G2744" s="1">
        <v>41366</v>
      </c>
      <c r="H2744">
        <v>164.5</v>
      </c>
    </row>
    <row r="2745" spans="1:8" x14ac:dyDescent="0.25">
      <c r="A2745" s="1">
        <v>41485</v>
      </c>
      <c r="B2745">
        <v>136.84</v>
      </c>
      <c r="C2745" s="1">
        <v>41367</v>
      </c>
      <c r="D2745">
        <v>135.02000000000001</v>
      </c>
      <c r="E2745" s="1">
        <v>41367</v>
      </c>
      <c r="F2745">
        <v>136.62</v>
      </c>
      <c r="G2745" s="1">
        <v>41367</v>
      </c>
      <c r="H2745">
        <v>164.53</v>
      </c>
    </row>
    <row r="2746" spans="1:8" x14ac:dyDescent="0.25">
      <c r="A2746" s="1">
        <v>41486</v>
      </c>
      <c r="B2746">
        <v>136.62</v>
      </c>
      <c r="C2746" s="1">
        <v>41368</v>
      </c>
      <c r="D2746">
        <v>135.51</v>
      </c>
      <c r="E2746" s="1">
        <v>41368</v>
      </c>
      <c r="F2746">
        <v>136.38999999999999</v>
      </c>
      <c r="G2746" s="1">
        <v>41368</v>
      </c>
      <c r="H2746">
        <v>164.21</v>
      </c>
    </row>
    <row r="2747" spans="1:8" x14ac:dyDescent="0.25">
      <c r="A2747" s="1">
        <v>41487</v>
      </c>
      <c r="B2747">
        <v>136.44</v>
      </c>
      <c r="C2747" s="1">
        <v>41369</v>
      </c>
      <c r="D2747">
        <v>134.1</v>
      </c>
      <c r="E2747" s="1">
        <v>41369</v>
      </c>
      <c r="F2747">
        <v>135.87</v>
      </c>
      <c r="G2747" s="1">
        <v>41369</v>
      </c>
      <c r="H2747">
        <v>162.18</v>
      </c>
    </row>
    <row r="2748" spans="1:8" x14ac:dyDescent="0.25">
      <c r="A2748" s="1">
        <v>41488</v>
      </c>
      <c r="B2748">
        <v>136.86000000000001</v>
      </c>
      <c r="C2748" s="1">
        <v>41372</v>
      </c>
      <c r="D2748">
        <v>134.06</v>
      </c>
      <c r="E2748" s="1">
        <v>41372</v>
      </c>
      <c r="F2748">
        <v>136.1</v>
      </c>
      <c r="G2748" s="1">
        <v>41372</v>
      </c>
      <c r="H2748">
        <v>163.35</v>
      </c>
    </row>
    <row r="2749" spans="1:8" x14ac:dyDescent="0.25">
      <c r="A2749" s="1">
        <v>41491</v>
      </c>
      <c r="B2749">
        <v>136.47</v>
      </c>
      <c r="C2749" s="1">
        <v>41373</v>
      </c>
      <c r="D2749">
        <v>134.24</v>
      </c>
      <c r="E2749" s="1">
        <v>41373</v>
      </c>
      <c r="F2749">
        <v>136.15</v>
      </c>
      <c r="G2749" s="1">
        <v>41373</v>
      </c>
      <c r="H2749">
        <v>163.79</v>
      </c>
    </row>
    <row r="2750" spans="1:8" x14ac:dyDescent="0.25">
      <c r="A2750" s="1">
        <v>41492</v>
      </c>
      <c r="B2750">
        <v>136.27000000000001</v>
      </c>
      <c r="C2750" s="1">
        <v>41374</v>
      </c>
      <c r="D2750">
        <v>134.47999999999999</v>
      </c>
      <c r="E2750" s="1">
        <v>41374</v>
      </c>
      <c r="F2750">
        <v>136.18</v>
      </c>
      <c r="G2750" s="1">
        <v>41374</v>
      </c>
      <c r="H2750">
        <v>164.59</v>
      </c>
    </row>
    <row r="2751" spans="1:8" x14ac:dyDescent="0.25">
      <c r="A2751" s="1">
        <v>41493</v>
      </c>
      <c r="B2751">
        <v>135.81</v>
      </c>
      <c r="C2751" s="1">
        <v>41375</v>
      </c>
      <c r="D2751">
        <v>134.88</v>
      </c>
      <c r="E2751" s="1">
        <v>41375</v>
      </c>
      <c r="F2751">
        <v>136.37</v>
      </c>
      <c r="G2751" s="1">
        <v>41375</v>
      </c>
      <c r="H2751">
        <v>164.73</v>
      </c>
    </row>
    <row r="2752" spans="1:8" x14ac:dyDescent="0.25">
      <c r="A2752" s="1">
        <v>41494</v>
      </c>
      <c r="B2752">
        <v>136.03</v>
      </c>
      <c r="C2752" s="1">
        <v>41376</v>
      </c>
      <c r="D2752">
        <v>134.94</v>
      </c>
      <c r="E2752" s="1">
        <v>41376</v>
      </c>
      <c r="F2752">
        <v>136.19999999999999</v>
      </c>
      <c r="G2752" s="1">
        <v>41376</v>
      </c>
      <c r="H2752">
        <v>163.98</v>
      </c>
    </row>
    <row r="2753" spans="1:8" x14ac:dyDescent="0.25">
      <c r="A2753" s="1">
        <v>41495</v>
      </c>
      <c r="B2753">
        <v>136.15</v>
      </c>
      <c r="C2753" s="1">
        <v>41379</v>
      </c>
      <c r="D2753">
        <v>135.26</v>
      </c>
      <c r="E2753" s="1">
        <v>41379</v>
      </c>
      <c r="F2753">
        <v>136.41</v>
      </c>
      <c r="G2753" s="1">
        <v>41379</v>
      </c>
      <c r="H2753">
        <v>163.91</v>
      </c>
    </row>
    <row r="2754" spans="1:8" x14ac:dyDescent="0.25">
      <c r="A2754" s="1">
        <v>41498</v>
      </c>
      <c r="B2754">
        <v>136.05000000000001</v>
      </c>
      <c r="C2754" s="1">
        <v>41380</v>
      </c>
      <c r="D2754">
        <v>135.15</v>
      </c>
      <c r="E2754" s="1">
        <v>41380</v>
      </c>
      <c r="F2754">
        <v>136.16999999999999</v>
      </c>
      <c r="G2754" s="1">
        <v>41380</v>
      </c>
      <c r="H2754">
        <v>163.01</v>
      </c>
    </row>
    <row r="2755" spans="1:8" x14ac:dyDescent="0.25">
      <c r="A2755" s="1">
        <v>41499</v>
      </c>
      <c r="B2755">
        <v>135.49</v>
      </c>
      <c r="C2755" s="1">
        <v>41381</v>
      </c>
      <c r="D2755">
        <v>135.38</v>
      </c>
      <c r="E2755" s="1">
        <v>41381</v>
      </c>
      <c r="F2755">
        <v>136.51</v>
      </c>
      <c r="G2755" s="1">
        <v>41381</v>
      </c>
      <c r="H2755">
        <v>162.93</v>
      </c>
    </row>
    <row r="2756" spans="1:8" x14ac:dyDescent="0.25">
      <c r="A2756" s="1">
        <v>41500</v>
      </c>
      <c r="B2756">
        <v>135.18</v>
      </c>
      <c r="C2756" s="1">
        <v>41382</v>
      </c>
      <c r="D2756">
        <v>135.66999999999999</v>
      </c>
      <c r="E2756" s="1">
        <v>41382</v>
      </c>
      <c r="F2756">
        <v>136.62</v>
      </c>
      <c r="G2756" s="1">
        <v>41382</v>
      </c>
      <c r="H2756">
        <v>162.69</v>
      </c>
    </row>
    <row r="2757" spans="1:8" x14ac:dyDescent="0.25">
      <c r="A2757" s="1">
        <v>41501</v>
      </c>
      <c r="B2757">
        <v>134.69999999999999</v>
      </c>
      <c r="C2757" s="1">
        <v>41383</v>
      </c>
      <c r="D2757">
        <v>135.57</v>
      </c>
      <c r="E2757" s="1">
        <v>41383</v>
      </c>
      <c r="F2757">
        <v>136.69</v>
      </c>
      <c r="G2757" s="1">
        <v>41383</v>
      </c>
      <c r="H2757">
        <v>162.38999999999999</v>
      </c>
    </row>
    <row r="2758" spans="1:8" x14ac:dyDescent="0.25">
      <c r="A2758" s="1">
        <v>41502</v>
      </c>
      <c r="B2758">
        <v>134.91</v>
      </c>
      <c r="C2758" s="1">
        <v>41386</v>
      </c>
      <c r="D2758">
        <v>135.63</v>
      </c>
      <c r="E2758" s="1">
        <v>41386</v>
      </c>
      <c r="F2758">
        <v>136.61000000000001</v>
      </c>
      <c r="G2758" s="1">
        <v>41386</v>
      </c>
      <c r="H2758">
        <v>162.94</v>
      </c>
    </row>
    <row r="2759" spans="1:8" x14ac:dyDescent="0.25">
      <c r="A2759" s="1">
        <v>41505</v>
      </c>
      <c r="B2759">
        <v>134.85</v>
      </c>
      <c r="C2759" s="1">
        <v>41387</v>
      </c>
      <c r="D2759">
        <v>135.69</v>
      </c>
      <c r="E2759" s="1">
        <v>41387</v>
      </c>
      <c r="F2759">
        <v>137.01</v>
      </c>
      <c r="G2759" s="1">
        <v>41387</v>
      </c>
      <c r="H2759">
        <v>163.12</v>
      </c>
    </row>
    <row r="2760" spans="1:8" x14ac:dyDescent="0.25">
      <c r="A2760" s="1">
        <v>41506</v>
      </c>
      <c r="B2760">
        <v>135.31</v>
      </c>
      <c r="C2760" s="1">
        <v>41388</v>
      </c>
      <c r="D2760">
        <v>135.34</v>
      </c>
      <c r="E2760" s="1">
        <v>41388</v>
      </c>
      <c r="F2760">
        <v>136.68</v>
      </c>
      <c r="G2760" s="1">
        <v>41388</v>
      </c>
      <c r="H2760">
        <v>163.49</v>
      </c>
    </row>
    <row r="2761" spans="1:8" x14ac:dyDescent="0.25">
      <c r="A2761" s="1">
        <v>41507</v>
      </c>
      <c r="B2761">
        <v>135.24</v>
      </c>
      <c r="C2761" s="1">
        <v>41389</v>
      </c>
      <c r="D2761">
        <v>134.97999999999999</v>
      </c>
      <c r="E2761" s="1">
        <v>41389</v>
      </c>
      <c r="F2761">
        <v>136.54</v>
      </c>
      <c r="G2761" s="1">
        <v>41389</v>
      </c>
      <c r="H2761">
        <v>163.69999999999999</v>
      </c>
    </row>
    <row r="2762" spans="1:8" x14ac:dyDescent="0.25">
      <c r="A2762" s="1">
        <v>41508</v>
      </c>
      <c r="B2762">
        <v>134.58000000000001</v>
      </c>
      <c r="C2762" s="1">
        <v>41390</v>
      </c>
      <c r="D2762">
        <v>134.9</v>
      </c>
      <c r="E2762" s="1">
        <v>41390</v>
      </c>
      <c r="F2762">
        <v>136</v>
      </c>
      <c r="G2762" s="1">
        <v>41390</v>
      </c>
      <c r="H2762">
        <v>163.69</v>
      </c>
    </row>
    <row r="2763" spans="1:8" x14ac:dyDescent="0.25">
      <c r="A2763" s="1">
        <v>41509</v>
      </c>
      <c r="B2763">
        <v>133.44</v>
      </c>
      <c r="C2763" s="1">
        <v>41393</v>
      </c>
      <c r="D2763">
        <v>134.66</v>
      </c>
      <c r="E2763" s="1">
        <v>41393</v>
      </c>
      <c r="F2763">
        <v>135.93</v>
      </c>
      <c r="G2763" s="1">
        <v>41393</v>
      </c>
      <c r="H2763">
        <v>163.47999999999999</v>
      </c>
    </row>
    <row r="2764" spans="1:8" x14ac:dyDescent="0.25">
      <c r="A2764" s="1">
        <v>41513</v>
      </c>
      <c r="B2764">
        <v>134.09</v>
      </c>
      <c r="C2764" s="1">
        <v>41394</v>
      </c>
      <c r="D2764">
        <v>134.54</v>
      </c>
      <c r="E2764" s="1">
        <v>41394</v>
      </c>
      <c r="F2764">
        <v>136.36000000000001</v>
      </c>
      <c r="G2764" s="1">
        <v>41394</v>
      </c>
      <c r="H2764">
        <v>164.25</v>
      </c>
    </row>
    <row r="2765" spans="1:8" x14ac:dyDescent="0.25">
      <c r="A2765" s="1">
        <v>41514</v>
      </c>
      <c r="B2765">
        <v>133.97999999999999</v>
      </c>
      <c r="C2765" s="1">
        <v>41396</v>
      </c>
      <c r="D2765">
        <v>134.91</v>
      </c>
      <c r="E2765" s="1">
        <v>41396</v>
      </c>
      <c r="F2765">
        <v>135.84</v>
      </c>
      <c r="G2765" s="1">
        <v>41396</v>
      </c>
      <c r="H2765">
        <v>163.84</v>
      </c>
    </row>
    <row r="2766" spans="1:8" x14ac:dyDescent="0.25">
      <c r="A2766" s="1">
        <v>41515</v>
      </c>
      <c r="B2766">
        <v>134</v>
      </c>
      <c r="C2766" s="1">
        <v>41397</v>
      </c>
      <c r="D2766">
        <v>135.82</v>
      </c>
      <c r="E2766" s="1">
        <v>41397</v>
      </c>
      <c r="F2766">
        <v>135.88</v>
      </c>
      <c r="G2766" s="1">
        <v>41397</v>
      </c>
      <c r="H2766">
        <v>163.62</v>
      </c>
    </row>
    <row r="2767" spans="1:8" x14ac:dyDescent="0.25">
      <c r="A2767" s="1">
        <v>41516</v>
      </c>
      <c r="B2767">
        <v>134.21</v>
      </c>
      <c r="C2767" s="1">
        <v>41401</v>
      </c>
      <c r="D2767">
        <v>135.69999999999999</v>
      </c>
      <c r="E2767" s="1">
        <v>41401</v>
      </c>
      <c r="F2767">
        <v>135.97</v>
      </c>
      <c r="G2767" s="1">
        <v>41401</v>
      </c>
      <c r="H2767">
        <v>164.02</v>
      </c>
    </row>
    <row r="2768" spans="1:8" x14ac:dyDescent="0.25">
      <c r="A2768" s="1">
        <v>41520</v>
      </c>
      <c r="B2768">
        <v>133.25</v>
      </c>
      <c r="C2768" s="1">
        <v>41402</v>
      </c>
      <c r="D2768">
        <v>135.82</v>
      </c>
      <c r="E2768" s="1">
        <v>41402</v>
      </c>
      <c r="F2768">
        <v>135.61000000000001</v>
      </c>
      <c r="G2768" s="1">
        <v>41402</v>
      </c>
      <c r="H2768">
        <v>164.16</v>
      </c>
    </row>
    <row r="2769" spans="1:8" x14ac:dyDescent="0.25">
      <c r="A2769" s="1">
        <v>41521</v>
      </c>
      <c r="B2769">
        <v>133.38999999999999</v>
      </c>
      <c r="C2769" s="1">
        <v>41403</v>
      </c>
      <c r="D2769">
        <v>135.94</v>
      </c>
      <c r="E2769" s="1">
        <v>41403</v>
      </c>
      <c r="F2769">
        <v>135.5</v>
      </c>
      <c r="G2769" s="1">
        <v>41403</v>
      </c>
      <c r="H2769">
        <v>164.25</v>
      </c>
    </row>
    <row r="2770" spans="1:8" x14ac:dyDescent="0.25">
      <c r="A2770" s="1">
        <v>41522</v>
      </c>
      <c r="B2770">
        <v>132.02000000000001</v>
      </c>
      <c r="C2770" s="1">
        <v>41404</v>
      </c>
      <c r="D2770">
        <v>136.24</v>
      </c>
      <c r="E2770" s="1">
        <v>41404</v>
      </c>
      <c r="F2770">
        <v>135.79</v>
      </c>
      <c r="G2770" s="1">
        <v>41404</v>
      </c>
      <c r="H2770">
        <v>164.46</v>
      </c>
    </row>
    <row r="2771" spans="1:8" x14ac:dyDescent="0.25">
      <c r="A2771" s="1">
        <v>41523</v>
      </c>
      <c r="B2771">
        <v>132.78</v>
      </c>
      <c r="C2771" s="1">
        <v>41407</v>
      </c>
      <c r="D2771">
        <v>136.32</v>
      </c>
      <c r="E2771" s="1">
        <v>41407</v>
      </c>
      <c r="F2771">
        <v>135.79</v>
      </c>
      <c r="G2771" s="1">
        <v>41407</v>
      </c>
      <c r="H2771">
        <v>164.67</v>
      </c>
    </row>
    <row r="2772" spans="1:8" x14ac:dyDescent="0.25">
      <c r="A2772" s="1">
        <v>41526</v>
      </c>
      <c r="B2772">
        <v>133.15</v>
      </c>
      <c r="C2772" s="1">
        <v>41408</v>
      </c>
      <c r="D2772">
        <v>136.58000000000001</v>
      </c>
      <c r="E2772" s="1">
        <v>41408</v>
      </c>
      <c r="F2772">
        <v>135.77000000000001</v>
      </c>
      <c r="G2772" s="1">
        <v>41408</v>
      </c>
      <c r="H2772">
        <v>165.03</v>
      </c>
    </row>
    <row r="2773" spans="1:8" x14ac:dyDescent="0.25">
      <c r="A2773" s="1">
        <v>41527</v>
      </c>
      <c r="B2773">
        <v>132.79</v>
      </c>
      <c r="C2773" s="1">
        <v>41409</v>
      </c>
      <c r="D2773">
        <v>136.62</v>
      </c>
      <c r="E2773" s="1">
        <v>41409</v>
      </c>
      <c r="F2773">
        <v>135.82</v>
      </c>
      <c r="G2773" s="1">
        <v>41409</v>
      </c>
      <c r="H2773">
        <v>165.37</v>
      </c>
    </row>
    <row r="2774" spans="1:8" x14ac:dyDescent="0.25">
      <c r="A2774" s="1">
        <v>41528</v>
      </c>
      <c r="B2774">
        <v>133.16</v>
      </c>
      <c r="C2774" s="1">
        <v>41410</v>
      </c>
      <c r="D2774">
        <v>136.97999999999999</v>
      </c>
      <c r="E2774" s="1">
        <v>41410</v>
      </c>
      <c r="F2774">
        <v>135.68</v>
      </c>
      <c r="G2774" s="1">
        <v>41410</v>
      </c>
      <c r="H2774">
        <v>164.98</v>
      </c>
    </row>
    <row r="2775" spans="1:8" x14ac:dyDescent="0.25">
      <c r="A2775" s="1">
        <v>41529</v>
      </c>
      <c r="B2775">
        <v>133.41</v>
      </c>
      <c r="C2775" s="1">
        <v>41411</v>
      </c>
      <c r="D2775">
        <v>137.09</v>
      </c>
      <c r="E2775" s="1">
        <v>41411</v>
      </c>
      <c r="F2775">
        <v>135.79</v>
      </c>
      <c r="G2775" s="1">
        <v>41411</v>
      </c>
      <c r="H2775">
        <v>165.52</v>
      </c>
    </row>
    <row r="2776" spans="1:8" x14ac:dyDescent="0.25">
      <c r="A2776" s="1">
        <v>41530</v>
      </c>
      <c r="B2776">
        <v>133.36000000000001</v>
      </c>
      <c r="C2776" s="1">
        <v>41414</v>
      </c>
      <c r="D2776">
        <v>137.16</v>
      </c>
      <c r="E2776" s="1">
        <v>41414</v>
      </c>
      <c r="F2776">
        <v>136.02000000000001</v>
      </c>
      <c r="G2776" s="1">
        <v>41414</v>
      </c>
      <c r="H2776">
        <v>165.2</v>
      </c>
    </row>
    <row r="2777" spans="1:8" x14ac:dyDescent="0.25">
      <c r="A2777" s="1">
        <v>41533</v>
      </c>
      <c r="B2777">
        <v>134.41</v>
      </c>
      <c r="C2777" s="1">
        <v>41415</v>
      </c>
      <c r="D2777">
        <v>136.72</v>
      </c>
      <c r="E2777" s="1">
        <v>41415</v>
      </c>
      <c r="F2777">
        <v>136.09</v>
      </c>
      <c r="G2777" s="1">
        <v>41415</v>
      </c>
      <c r="H2777">
        <v>165.01</v>
      </c>
    </row>
    <row r="2778" spans="1:8" x14ac:dyDescent="0.25">
      <c r="A2778" s="1">
        <v>41534</v>
      </c>
      <c r="B2778">
        <v>134.03</v>
      </c>
      <c r="C2778" s="1">
        <v>41416</v>
      </c>
      <c r="D2778">
        <v>136.96</v>
      </c>
      <c r="E2778" s="1">
        <v>41416</v>
      </c>
      <c r="F2778">
        <v>136.63999999999999</v>
      </c>
      <c r="G2778" s="1">
        <v>41416</v>
      </c>
      <c r="H2778">
        <v>165.13</v>
      </c>
    </row>
    <row r="2779" spans="1:8" x14ac:dyDescent="0.25">
      <c r="A2779" s="1">
        <v>41535</v>
      </c>
      <c r="B2779">
        <v>133.32</v>
      </c>
      <c r="C2779" s="1">
        <v>41417</v>
      </c>
      <c r="D2779">
        <v>136</v>
      </c>
      <c r="E2779" s="1">
        <v>41417</v>
      </c>
      <c r="F2779">
        <v>136.13</v>
      </c>
      <c r="G2779" s="1">
        <v>41417</v>
      </c>
      <c r="H2779">
        <v>164.85</v>
      </c>
    </row>
    <row r="2780" spans="1:8" x14ac:dyDescent="0.25">
      <c r="A2780" s="1">
        <v>41536</v>
      </c>
      <c r="B2780">
        <v>135.18</v>
      </c>
      <c r="C2780" s="1">
        <v>41418</v>
      </c>
      <c r="D2780">
        <v>135.32</v>
      </c>
      <c r="E2780" s="1">
        <v>41418</v>
      </c>
      <c r="F2780">
        <v>135.49</v>
      </c>
      <c r="G2780" s="1">
        <v>41418</v>
      </c>
      <c r="H2780">
        <v>163.91</v>
      </c>
    </row>
    <row r="2781" spans="1:8" x14ac:dyDescent="0.25">
      <c r="A2781" s="1">
        <v>41537</v>
      </c>
      <c r="B2781">
        <v>135.16</v>
      </c>
      <c r="C2781" s="1">
        <v>41422</v>
      </c>
      <c r="D2781">
        <v>135.38999999999999</v>
      </c>
      <c r="E2781" s="1">
        <v>41422</v>
      </c>
      <c r="F2781">
        <v>135.55000000000001</v>
      </c>
      <c r="G2781" s="1">
        <v>41422</v>
      </c>
      <c r="H2781">
        <v>162.41</v>
      </c>
    </row>
    <row r="2782" spans="1:8" x14ac:dyDescent="0.25">
      <c r="A2782" s="1">
        <v>41540</v>
      </c>
      <c r="B2782">
        <v>135.55000000000001</v>
      </c>
      <c r="C2782" s="1">
        <v>41423</v>
      </c>
      <c r="D2782">
        <v>134.71</v>
      </c>
      <c r="E2782" s="1">
        <v>41423</v>
      </c>
      <c r="F2782">
        <v>135.09</v>
      </c>
      <c r="G2782" s="1">
        <v>41423</v>
      </c>
      <c r="H2782">
        <v>161.22999999999999</v>
      </c>
    </row>
    <row r="2783" spans="1:8" x14ac:dyDescent="0.25">
      <c r="A2783" s="1">
        <v>41541</v>
      </c>
      <c r="B2783">
        <v>135.66</v>
      </c>
      <c r="C2783" s="1">
        <v>41424</v>
      </c>
      <c r="D2783">
        <v>134.46</v>
      </c>
      <c r="E2783" s="1">
        <v>41424</v>
      </c>
      <c r="F2783">
        <v>134.69</v>
      </c>
      <c r="G2783" s="1">
        <v>41424</v>
      </c>
      <c r="H2783">
        <v>162.34</v>
      </c>
    </row>
    <row r="2784" spans="1:8" x14ac:dyDescent="0.25">
      <c r="A2784" s="1">
        <v>41542</v>
      </c>
      <c r="B2784">
        <v>135.65</v>
      </c>
      <c r="C2784" s="1">
        <v>41425</v>
      </c>
      <c r="D2784">
        <v>135.52000000000001</v>
      </c>
      <c r="E2784" s="1">
        <v>41425</v>
      </c>
      <c r="F2784">
        <v>134.71</v>
      </c>
      <c r="G2784" s="1">
        <v>41425</v>
      </c>
      <c r="H2784">
        <v>162.1</v>
      </c>
    </row>
    <row r="2785" spans="1:8" x14ac:dyDescent="0.25">
      <c r="A2785" s="1">
        <v>41543</v>
      </c>
      <c r="B2785">
        <v>135.72999999999999</v>
      </c>
      <c r="C2785" s="1">
        <v>41428</v>
      </c>
      <c r="D2785">
        <v>135.04</v>
      </c>
      <c r="E2785" s="1">
        <v>41428</v>
      </c>
      <c r="F2785">
        <v>134.30000000000001</v>
      </c>
      <c r="G2785" s="1">
        <v>41428</v>
      </c>
      <c r="H2785">
        <v>162.66999999999999</v>
      </c>
    </row>
    <row r="2786" spans="1:8" x14ac:dyDescent="0.25">
      <c r="A2786" s="1">
        <v>41544</v>
      </c>
      <c r="B2786">
        <v>136.03</v>
      </c>
      <c r="C2786" s="1">
        <v>41429</v>
      </c>
      <c r="D2786">
        <v>134.91</v>
      </c>
      <c r="E2786" s="1">
        <v>41429</v>
      </c>
      <c r="F2786">
        <v>134.63999999999999</v>
      </c>
      <c r="G2786" s="1">
        <v>41429</v>
      </c>
      <c r="H2786">
        <v>161.94</v>
      </c>
    </row>
    <row r="2787" spans="1:8" x14ac:dyDescent="0.25">
      <c r="A2787" s="1">
        <v>41547</v>
      </c>
      <c r="B2787">
        <v>135.78</v>
      </c>
      <c r="C2787" s="1">
        <v>41430</v>
      </c>
      <c r="D2787">
        <v>134.58000000000001</v>
      </c>
      <c r="E2787" s="1">
        <v>41430</v>
      </c>
      <c r="F2787">
        <v>134.65</v>
      </c>
      <c r="G2787" s="1">
        <v>41430</v>
      </c>
      <c r="H2787">
        <v>162.05000000000001</v>
      </c>
    </row>
    <row r="2788" spans="1:8" x14ac:dyDescent="0.25">
      <c r="A2788" s="1">
        <v>41548</v>
      </c>
      <c r="B2788">
        <v>135.59</v>
      </c>
      <c r="C2788" s="1">
        <v>41431</v>
      </c>
      <c r="D2788">
        <v>134.12</v>
      </c>
      <c r="E2788" s="1">
        <v>41431</v>
      </c>
      <c r="F2788">
        <v>133.91999999999999</v>
      </c>
      <c r="G2788" s="1">
        <v>41431</v>
      </c>
      <c r="H2788">
        <v>161.19</v>
      </c>
    </row>
    <row r="2789" spans="1:8" x14ac:dyDescent="0.25">
      <c r="A2789" s="1">
        <v>41549</v>
      </c>
      <c r="B2789">
        <v>135.72</v>
      </c>
      <c r="C2789" s="1">
        <v>41432</v>
      </c>
      <c r="D2789">
        <v>133.38999999999999</v>
      </c>
      <c r="E2789" s="1">
        <v>41432</v>
      </c>
      <c r="F2789">
        <v>132.94999999999999</v>
      </c>
      <c r="G2789" s="1">
        <v>41432</v>
      </c>
      <c r="H2789">
        <v>160.58000000000001</v>
      </c>
    </row>
    <row r="2790" spans="1:8" x14ac:dyDescent="0.25">
      <c r="A2790" s="1">
        <v>41550</v>
      </c>
      <c r="B2790">
        <v>135.74</v>
      </c>
      <c r="C2790" s="1">
        <v>41435</v>
      </c>
      <c r="D2790">
        <v>133.08000000000001</v>
      </c>
      <c r="E2790" s="1">
        <v>41435</v>
      </c>
      <c r="F2790">
        <v>131.38999999999999</v>
      </c>
      <c r="G2790" s="1">
        <v>41435</v>
      </c>
      <c r="H2790">
        <v>160.52000000000001</v>
      </c>
    </row>
    <row r="2791" spans="1:8" x14ac:dyDescent="0.25">
      <c r="A2791" s="1">
        <v>41551</v>
      </c>
      <c r="B2791">
        <v>135.4</v>
      </c>
      <c r="C2791" s="1">
        <v>41436</v>
      </c>
      <c r="D2791">
        <v>131.56</v>
      </c>
      <c r="E2791" s="1">
        <v>41436</v>
      </c>
      <c r="F2791">
        <v>128.32</v>
      </c>
      <c r="G2791" s="1">
        <v>41436</v>
      </c>
      <c r="H2791">
        <v>159.07</v>
      </c>
    </row>
    <row r="2792" spans="1:8" x14ac:dyDescent="0.25">
      <c r="A2792" s="1">
        <v>41554</v>
      </c>
      <c r="B2792">
        <v>135.54</v>
      </c>
      <c r="C2792" s="1">
        <v>41437</v>
      </c>
      <c r="D2792">
        <v>132.38</v>
      </c>
      <c r="E2792" s="1">
        <v>41437</v>
      </c>
      <c r="F2792">
        <v>129.61000000000001</v>
      </c>
      <c r="G2792" s="1">
        <v>41437</v>
      </c>
      <c r="H2792">
        <v>159.69</v>
      </c>
    </row>
    <row r="2793" spans="1:8" x14ac:dyDescent="0.25">
      <c r="A2793" s="1">
        <v>41555</v>
      </c>
      <c r="B2793">
        <v>135.24</v>
      </c>
      <c r="C2793" s="1">
        <v>41438</v>
      </c>
      <c r="D2793">
        <v>133.38</v>
      </c>
      <c r="E2793" s="1">
        <v>41438</v>
      </c>
      <c r="F2793">
        <v>130.43</v>
      </c>
      <c r="G2793" s="1">
        <v>41438</v>
      </c>
      <c r="H2793">
        <v>159.34</v>
      </c>
    </row>
    <row r="2794" spans="1:8" x14ac:dyDescent="0.25">
      <c r="A2794" s="1">
        <v>41556</v>
      </c>
      <c r="B2794">
        <v>135.74</v>
      </c>
      <c r="C2794" s="1">
        <v>41439</v>
      </c>
      <c r="D2794">
        <v>133.9</v>
      </c>
      <c r="E2794" s="1">
        <v>41439</v>
      </c>
      <c r="F2794">
        <v>131.91</v>
      </c>
      <c r="G2794" s="1">
        <v>41439</v>
      </c>
      <c r="H2794">
        <v>161.66</v>
      </c>
    </row>
    <row r="2795" spans="1:8" x14ac:dyDescent="0.25">
      <c r="A2795" s="1">
        <v>41557</v>
      </c>
      <c r="B2795">
        <v>135.75</v>
      </c>
      <c r="C2795" s="1">
        <v>41442</v>
      </c>
      <c r="D2795">
        <v>133.84</v>
      </c>
      <c r="E2795" s="1">
        <v>41442</v>
      </c>
      <c r="F2795">
        <v>131.91</v>
      </c>
      <c r="G2795" s="1">
        <v>41442</v>
      </c>
      <c r="H2795">
        <v>162.49</v>
      </c>
    </row>
    <row r="2796" spans="1:8" x14ac:dyDescent="0.25">
      <c r="A2796" s="1">
        <v>41558</v>
      </c>
      <c r="B2796">
        <v>135.88999999999999</v>
      </c>
      <c r="C2796" s="1">
        <v>41443</v>
      </c>
      <c r="D2796">
        <v>133.52000000000001</v>
      </c>
      <c r="E2796" s="1">
        <v>41443</v>
      </c>
      <c r="F2796">
        <v>131.13999999999999</v>
      </c>
      <c r="G2796" s="1">
        <v>41443</v>
      </c>
      <c r="H2796">
        <v>161.25</v>
      </c>
    </row>
    <row r="2797" spans="1:8" x14ac:dyDescent="0.25">
      <c r="A2797" s="1">
        <v>41562</v>
      </c>
      <c r="B2797">
        <v>136.06</v>
      </c>
      <c r="C2797" s="1">
        <v>41444</v>
      </c>
      <c r="D2797">
        <v>133.52000000000001</v>
      </c>
      <c r="E2797" s="1">
        <v>41444</v>
      </c>
      <c r="F2797">
        <v>131.07</v>
      </c>
      <c r="G2797" s="1">
        <v>41444</v>
      </c>
      <c r="H2797">
        <v>160.94</v>
      </c>
    </row>
    <row r="2798" spans="1:8" x14ac:dyDescent="0.25">
      <c r="A2798" s="1">
        <v>41563</v>
      </c>
      <c r="B2798">
        <v>135.83000000000001</v>
      </c>
      <c r="C2798" s="1">
        <v>41445</v>
      </c>
      <c r="D2798">
        <v>130.56</v>
      </c>
      <c r="E2798" s="1">
        <v>41445</v>
      </c>
      <c r="F2798">
        <v>127.3</v>
      </c>
      <c r="G2798" s="1">
        <v>41445</v>
      </c>
      <c r="H2798">
        <v>156.38</v>
      </c>
    </row>
    <row r="2799" spans="1:8" x14ac:dyDescent="0.25">
      <c r="A2799" s="1">
        <v>41564</v>
      </c>
      <c r="B2799">
        <v>136.4</v>
      </c>
      <c r="C2799" s="1">
        <v>41446</v>
      </c>
      <c r="D2799">
        <v>130.25</v>
      </c>
      <c r="E2799" s="1">
        <v>41446</v>
      </c>
      <c r="F2799">
        <v>127.74</v>
      </c>
      <c r="G2799" s="1">
        <v>41446</v>
      </c>
      <c r="H2799">
        <v>155.5</v>
      </c>
    </row>
    <row r="2800" spans="1:8" x14ac:dyDescent="0.25">
      <c r="A2800" s="1">
        <v>41565</v>
      </c>
      <c r="B2800">
        <v>136.37</v>
      </c>
      <c r="C2800" s="1">
        <v>41449</v>
      </c>
      <c r="D2800">
        <v>128.5</v>
      </c>
      <c r="E2800" s="1">
        <v>41449</v>
      </c>
      <c r="F2800">
        <v>125.15</v>
      </c>
      <c r="G2800" s="1">
        <v>41449</v>
      </c>
      <c r="H2800">
        <v>153.9</v>
      </c>
    </row>
    <row r="2801" spans="1:8" x14ac:dyDescent="0.25">
      <c r="A2801" s="1">
        <v>41568</v>
      </c>
      <c r="B2801">
        <v>136.41999999999999</v>
      </c>
      <c r="C2801" s="1">
        <v>41450</v>
      </c>
      <c r="D2801">
        <v>129.72999999999999</v>
      </c>
      <c r="E2801" s="1">
        <v>41450</v>
      </c>
      <c r="F2801">
        <v>126.82</v>
      </c>
      <c r="G2801" s="1">
        <v>41450</v>
      </c>
      <c r="H2801">
        <v>155.72</v>
      </c>
    </row>
    <row r="2802" spans="1:8" x14ac:dyDescent="0.25">
      <c r="A2802" s="1">
        <v>41569</v>
      </c>
      <c r="B2802">
        <v>136.76</v>
      </c>
      <c r="C2802" s="1">
        <v>41451</v>
      </c>
      <c r="D2802">
        <v>131.38999999999999</v>
      </c>
      <c r="E2802" s="1">
        <v>41451</v>
      </c>
      <c r="F2802">
        <v>128.4</v>
      </c>
      <c r="G2802" s="1">
        <v>41451</v>
      </c>
      <c r="H2802">
        <v>156.68</v>
      </c>
    </row>
    <row r="2803" spans="1:8" x14ac:dyDescent="0.25">
      <c r="A2803" s="1">
        <v>41570</v>
      </c>
      <c r="B2803">
        <v>136.84</v>
      </c>
      <c r="C2803" s="1">
        <v>41452</v>
      </c>
      <c r="D2803">
        <v>131.58000000000001</v>
      </c>
      <c r="E2803" s="1">
        <v>41452</v>
      </c>
      <c r="F2803">
        <v>128.38</v>
      </c>
      <c r="G2803" s="1">
        <v>41452</v>
      </c>
      <c r="H2803">
        <v>156.84</v>
      </c>
    </row>
    <row r="2804" spans="1:8" x14ac:dyDescent="0.25">
      <c r="A2804" s="1">
        <v>41571</v>
      </c>
      <c r="B2804">
        <v>136.74</v>
      </c>
      <c r="C2804" s="1">
        <v>41453</v>
      </c>
      <c r="D2804">
        <v>132.15</v>
      </c>
      <c r="E2804" s="1">
        <v>41453</v>
      </c>
      <c r="F2804">
        <v>130.09</v>
      </c>
      <c r="G2804" s="1">
        <v>41453</v>
      </c>
      <c r="H2804">
        <v>157.01</v>
      </c>
    </row>
    <row r="2805" spans="1:8" x14ac:dyDescent="0.25">
      <c r="A2805" s="1">
        <v>41572</v>
      </c>
      <c r="B2805">
        <v>136.71</v>
      </c>
      <c r="C2805" s="1">
        <v>41456</v>
      </c>
      <c r="D2805">
        <v>132.08000000000001</v>
      </c>
      <c r="E2805" s="1">
        <v>41456</v>
      </c>
      <c r="F2805">
        <v>129.44</v>
      </c>
      <c r="G2805" s="1">
        <v>41456</v>
      </c>
      <c r="H2805">
        <v>157.18</v>
      </c>
    </row>
    <row r="2806" spans="1:8" x14ac:dyDescent="0.25">
      <c r="A2806" s="1">
        <v>41575</v>
      </c>
      <c r="B2806">
        <v>136.78</v>
      </c>
      <c r="C2806" s="1">
        <v>41457</v>
      </c>
      <c r="D2806">
        <v>132.49</v>
      </c>
      <c r="E2806" s="1">
        <v>41457</v>
      </c>
      <c r="F2806">
        <v>129.84</v>
      </c>
      <c r="G2806" s="1">
        <v>41457</v>
      </c>
      <c r="H2806">
        <v>157.06</v>
      </c>
    </row>
    <row r="2807" spans="1:8" x14ac:dyDescent="0.25">
      <c r="A2807" s="1">
        <v>41576</v>
      </c>
      <c r="B2807">
        <v>137.02000000000001</v>
      </c>
      <c r="C2807" s="1">
        <v>41458</v>
      </c>
      <c r="D2807">
        <v>132.53</v>
      </c>
      <c r="E2807" s="1">
        <v>41458</v>
      </c>
      <c r="F2807">
        <v>129.13999999999999</v>
      </c>
      <c r="G2807" s="1">
        <v>41458</v>
      </c>
      <c r="H2807">
        <v>158.12</v>
      </c>
    </row>
    <row r="2808" spans="1:8" x14ac:dyDescent="0.25">
      <c r="A2808" s="1">
        <v>41577</v>
      </c>
      <c r="B2808">
        <v>137.35</v>
      </c>
      <c r="C2808" s="1">
        <v>41460</v>
      </c>
      <c r="D2808">
        <v>134.85</v>
      </c>
      <c r="E2808" s="1">
        <v>41460</v>
      </c>
      <c r="F2808">
        <v>129.97999999999999</v>
      </c>
      <c r="G2808" s="1">
        <v>41460</v>
      </c>
      <c r="H2808">
        <v>155.6</v>
      </c>
    </row>
    <row r="2809" spans="1:8" x14ac:dyDescent="0.25">
      <c r="A2809" s="1">
        <v>41578</v>
      </c>
      <c r="B2809">
        <v>137.12</v>
      </c>
      <c r="C2809" s="1">
        <v>41463</v>
      </c>
      <c r="D2809">
        <v>135.25</v>
      </c>
      <c r="E2809" s="1">
        <v>41463</v>
      </c>
      <c r="F2809">
        <v>130.94999999999999</v>
      </c>
      <c r="G2809" s="1">
        <v>41463</v>
      </c>
      <c r="H2809">
        <v>156.86000000000001</v>
      </c>
    </row>
    <row r="2810" spans="1:8" x14ac:dyDescent="0.25">
      <c r="A2810" s="1">
        <v>41579</v>
      </c>
      <c r="B2810">
        <v>137.35</v>
      </c>
      <c r="C2810" s="1">
        <v>41464</v>
      </c>
      <c r="D2810">
        <v>135.68</v>
      </c>
      <c r="E2810" s="1">
        <v>41464</v>
      </c>
      <c r="F2810">
        <v>131.81</v>
      </c>
      <c r="G2810" s="1">
        <v>41464</v>
      </c>
      <c r="H2810">
        <v>157.75</v>
      </c>
    </row>
    <row r="2811" spans="1:8" x14ac:dyDescent="0.25">
      <c r="A2811" s="1">
        <v>41582</v>
      </c>
      <c r="B2811">
        <v>137.46</v>
      </c>
      <c r="C2811" s="1">
        <v>41465</v>
      </c>
      <c r="D2811">
        <v>134.84</v>
      </c>
      <c r="E2811" s="1">
        <v>41465</v>
      </c>
      <c r="F2811">
        <v>131.04</v>
      </c>
      <c r="G2811" s="1">
        <v>41465</v>
      </c>
      <c r="H2811">
        <v>158.76</v>
      </c>
    </row>
    <row r="2812" spans="1:8" x14ac:dyDescent="0.25">
      <c r="A2812" s="1">
        <v>41583</v>
      </c>
      <c r="B2812">
        <v>137.1</v>
      </c>
      <c r="C2812" s="1">
        <v>41466</v>
      </c>
      <c r="D2812">
        <v>134.81</v>
      </c>
      <c r="E2812" s="1">
        <v>41466</v>
      </c>
      <c r="F2812">
        <v>131.36000000000001</v>
      </c>
      <c r="G2812" s="1">
        <v>41466</v>
      </c>
      <c r="H2812">
        <v>160.35</v>
      </c>
    </row>
    <row r="2813" spans="1:8" x14ac:dyDescent="0.25">
      <c r="A2813" s="1">
        <v>41584</v>
      </c>
      <c r="B2813">
        <v>137.74</v>
      </c>
      <c r="C2813" s="1">
        <v>41467</v>
      </c>
      <c r="D2813">
        <v>134.57</v>
      </c>
      <c r="E2813" s="1">
        <v>41467</v>
      </c>
      <c r="F2813">
        <v>131.72</v>
      </c>
      <c r="G2813" s="1">
        <v>41467</v>
      </c>
      <c r="H2813">
        <v>160.68</v>
      </c>
    </row>
    <row r="2814" spans="1:8" x14ac:dyDescent="0.25">
      <c r="A2814" s="1">
        <v>41585</v>
      </c>
      <c r="B2814">
        <v>138.32</v>
      </c>
      <c r="C2814" s="1">
        <v>41470</v>
      </c>
      <c r="D2814">
        <v>134.37</v>
      </c>
      <c r="E2814" s="1">
        <v>41470</v>
      </c>
      <c r="F2814">
        <v>132.02000000000001</v>
      </c>
      <c r="G2814" s="1">
        <v>41470</v>
      </c>
      <c r="H2814">
        <v>160.47999999999999</v>
      </c>
    </row>
    <row r="2815" spans="1:8" x14ac:dyDescent="0.25">
      <c r="A2815" s="1">
        <v>41586</v>
      </c>
      <c r="B2815">
        <v>138.06</v>
      </c>
      <c r="C2815" s="1">
        <v>41471</v>
      </c>
      <c r="D2815">
        <v>134.44</v>
      </c>
      <c r="E2815" s="1">
        <v>41471</v>
      </c>
      <c r="F2815">
        <v>133.35</v>
      </c>
      <c r="G2815" s="1">
        <v>41471</v>
      </c>
      <c r="H2815">
        <v>159.81</v>
      </c>
    </row>
    <row r="2816" spans="1:8" x14ac:dyDescent="0.25">
      <c r="A2816" s="1">
        <v>41590</v>
      </c>
      <c r="B2816">
        <v>138.32</v>
      </c>
      <c r="C2816" s="1">
        <v>41472</v>
      </c>
      <c r="D2816">
        <v>134.77000000000001</v>
      </c>
      <c r="E2816" s="1">
        <v>41472</v>
      </c>
      <c r="F2816">
        <v>133.97</v>
      </c>
      <c r="G2816" s="1">
        <v>41472</v>
      </c>
      <c r="H2816">
        <v>161.68</v>
      </c>
    </row>
    <row r="2817" spans="1:8" x14ac:dyDescent="0.25">
      <c r="A2817" s="1">
        <v>41591</v>
      </c>
      <c r="B2817">
        <v>138.38</v>
      </c>
      <c r="C2817" s="1">
        <v>41473</v>
      </c>
      <c r="D2817">
        <v>135.07</v>
      </c>
      <c r="E2817" s="1">
        <v>41473</v>
      </c>
      <c r="F2817">
        <v>134.91999999999999</v>
      </c>
      <c r="G2817" s="1">
        <v>41473</v>
      </c>
      <c r="H2817">
        <v>162.29</v>
      </c>
    </row>
    <row r="2818" spans="1:8" x14ac:dyDescent="0.25">
      <c r="A2818" s="1">
        <v>41592</v>
      </c>
      <c r="B2818">
        <v>138.66</v>
      </c>
      <c r="C2818" s="1">
        <v>41474</v>
      </c>
      <c r="D2818">
        <v>134.88</v>
      </c>
      <c r="E2818" s="1">
        <v>41474</v>
      </c>
      <c r="F2818">
        <v>134.52000000000001</v>
      </c>
      <c r="G2818" s="1">
        <v>41474</v>
      </c>
      <c r="H2818">
        <v>162.03</v>
      </c>
    </row>
    <row r="2819" spans="1:8" x14ac:dyDescent="0.25">
      <c r="A2819" s="1">
        <v>41593</v>
      </c>
      <c r="B2819">
        <v>138.65</v>
      </c>
      <c r="C2819" s="1">
        <v>41477</v>
      </c>
      <c r="D2819">
        <v>134.63</v>
      </c>
      <c r="E2819" s="1">
        <v>41477</v>
      </c>
      <c r="F2819">
        <v>134.4</v>
      </c>
      <c r="G2819" s="1">
        <v>41477</v>
      </c>
      <c r="H2819">
        <v>161.38999999999999</v>
      </c>
    </row>
    <row r="2820" spans="1:8" x14ac:dyDescent="0.25">
      <c r="A2820" s="1">
        <v>41596</v>
      </c>
      <c r="B2820">
        <v>138.74</v>
      </c>
      <c r="C2820" s="1">
        <v>41478</v>
      </c>
      <c r="D2820">
        <v>134.13</v>
      </c>
      <c r="E2820" s="1">
        <v>41478</v>
      </c>
      <c r="F2820">
        <v>134.22999999999999</v>
      </c>
      <c r="G2820" s="1">
        <v>41478</v>
      </c>
      <c r="H2820">
        <v>161.72</v>
      </c>
    </row>
    <row r="2821" spans="1:8" x14ac:dyDescent="0.25">
      <c r="A2821" s="1">
        <v>41597</v>
      </c>
      <c r="B2821">
        <v>138.43</v>
      </c>
      <c r="C2821" s="1">
        <v>41479</v>
      </c>
      <c r="D2821">
        <v>133.32</v>
      </c>
      <c r="E2821" s="1">
        <v>41479</v>
      </c>
      <c r="F2821">
        <v>133.88999999999999</v>
      </c>
      <c r="G2821" s="1">
        <v>41479</v>
      </c>
      <c r="H2821">
        <v>161.22999999999999</v>
      </c>
    </row>
    <row r="2822" spans="1:8" x14ac:dyDescent="0.25">
      <c r="A2822" s="1">
        <v>41598</v>
      </c>
      <c r="B2822">
        <v>138.93</v>
      </c>
      <c r="C2822" s="1">
        <v>41480</v>
      </c>
      <c r="D2822">
        <v>134.03</v>
      </c>
      <c r="E2822" s="1">
        <v>41480</v>
      </c>
      <c r="F2822">
        <v>134.31</v>
      </c>
      <c r="G2822" s="1">
        <v>41480</v>
      </c>
      <c r="H2822">
        <v>160.88</v>
      </c>
    </row>
    <row r="2823" spans="1:8" x14ac:dyDescent="0.25">
      <c r="A2823" s="1">
        <v>41599</v>
      </c>
      <c r="B2823">
        <v>139.31</v>
      </c>
      <c r="C2823" s="1">
        <v>41481</v>
      </c>
      <c r="D2823">
        <v>134.04</v>
      </c>
      <c r="E2823" s="1">
        <v>41481</v>
      </c>
      <c r="F2823">
        <v>134.94</v>
      </c>
      <c r="G2823" s="1">
        <v>41481</v>
      </c>
      <c r="H2823">
        <v>161.62</v>
      </c>
    </row>
    <row r="2824" spans="1:8" x14ac:dyDescent="0.25">
      <c r="A2824" s="1">
        <v>41600</v>
      </c>
      <c r="B2824">
        <v>138.76</v>
      </c>
      <c r="C2824" s="1">
        <v>41484</v>
      </c>
      <c r="D2824">
        <v>134.13</v>
      </c>
      <c r="E2824" s="1">
        <v>41484</v>
      </c>
      <c r="F2824">
        <v>135.05000000000001</v>
      </c>
      <c r="G2824" s="1">
        <v>41484</v>
      </c>
      <c r="H2824">
        <v>161.82</v>
      </c>
    </row>
    <row r="2825" spans="1:8" x14ac:dyDescent="0.25">
      <c r="A2825" s="1">
        <v>41603</v>
      </c>
      <c r="B2825">
        <v>138.80000000000001</v>
      </c>
      <c r="C2825" s="1">
        <v>41485</v>
      </c>
      <c r="D2825">
        <v>133.82</v>
      </c>
      <c r="E2825" s="1">
        <v>41485</v>
      </c>
      <c r="F2825">
        <v>135.16</v>
      </c>
      <c r="G2825" s="1">
        <v>41485</v>
      </c>
      <c r="H2825">
        <v>162.13999999999999</v>
      </c>
    </row>
    <row r="2826" spans="1:8" x14ac:dyDescent="0.25">
      <c r="A2826" s="1">
        <v>41604</v>
      </c>
      <c r="B2826">
        <v>138.72</v>
      </c>
      <c r="C2826" s="1">
        <v>41486</v>
      </c>
      <c r="D2826">
        <v>134.1</v>
      </c>
      <c r="E2826" s="1">
        <v>41486</v>
      </c>
      <c r="F2826">
        <v>135.36000000000001</v>
      </c>
      <c r="G2826" s="1">
        <v>41486</v>
      </c>
      <c r="H2826">
        <v>160.72</v>
      </c>
    </row>
    <row r="2827" spans="1:8" x14ac:dyDescent="0.25">
      <c r="A2827" s="1">
        <v>41605</v>
      </c>
      <c r="B2827">
        <v>138.83000000000001</v>
      </c>
      <c r="C2827" s="1">
        <v>41487</v>
      </c>
      <c r="D2827">
        <v>133.41</v>
      </c>
      <c r="E2827" s="1">
        <v>41487</v>
      </c>
      <c r="F2827">
        <v>135.91</v>
      </c>
      <c r="G2827" s="1">
        <v>41487</v>
      </c>
      <c r="H2827">
        <v>160.25</v>
      </c>
    </row>
    <row r="2828" spans="1:8" x14ac:dyDescent="0.25">
      <c r="A2828" s="1">
        <v>41607</v>
      </c>
      <c r="B2828">
        <v>138.76</v>
      </c>
      <c r="C2828" s="1">
        <v>41488</v>
      </c>
      <c r="D2828">
        <v>133.82</v>
      </c>
      <c r="E2828" s="1">
        <v>41488</v>
      </c>
      <c r="F2828">
        <v>135.22999999999999</v>
      </c>
      <c r="G2828" s="1">
        <v>41488</v>
      </c>
      <c r="H2828">
        <v>162.16999999999999</v>
      </c>
    </row>
    <row r="2829" spans="1:8" x14ac:dyDescent="0.25">
      <c r="A2829" s="1">
        <v>41610</v>
      </c>
      <c r="B2829">
        <v>138.49</v>
      </c>
      <c r="C2829" s="1">
        <v>41491</v>
      </c>
      <c r="D2829">
        <v>133.47</v>
      </c>
      <c r="E2829" s="1">
        <v>41491</v>
      </c>
      <c r="F2829">
        <v>133.68</v>
      </c>
      <c r="G2829" s="1">
        <v>41491</v>
      </c>
      <c r="H2829">
        <v>162.79</v>
      </c>
    </row>
    <row r="2830" spans="1:8" x14ac:dyDescent="0.25">
      <c r="A2830" s="1">
        <v>41611</v>
      </c>
      <c r="B2830">
        <v>138.47</v>
      </c>
      <c r="C2830" s="1">
        <v>41492</v>
      </c>
      <c r="D2830">
        <v>133.47999999999999</v>
      </c>
      <c r="E2830" s="1">
        <v>41492</v>
      </c>
      <c r="F2830">
        <v>132.37</v>
      </c>
      <c r="G2830" s="1">
        <v>41492</v>
      </c>
      <c r="H2830">
        <v>163.46</v>
      </c>
    </row>
    <row r="2831" spans="1:8" x14ac:dyDescent="0.25">
      <c r="A2831" s="1">
        <v>41612</v>
      </c>
      <c r="B2831">
        <v>138.26</v>
      </c>
      <c r="C2831" s="1">
        <v>41493</v>
      </c>
      <c r="D2831">
        <v>133.68</v>
      </c>
      <c r="E2831" s="1">
        <v>41493</v>
      </c>
      <c r="F2831">
        <v>131.22</v>
      </c>
      <c r="G2831" s="1">
        <v>41493</v>
      </c>
      <c r="H2831">
        <v>162.68</v>
      </c>
    </row>
    <row r="2832" spans="1:8" x14ac:dyDescent="0.25">
      <c r="A2832" s="1">
        <v>41613</v>
      </c>
      <c r="B2832">
        <v>138.19999999999999</v>
      </c>
      <c r="C2832" s="1">
        <v>41494</v>
      </c>
      <c r="D2832">
        <v>133.97</v>
      </c>
      <c r="E2832" s="1">
        <v>41494</v>
      </c>
      <c r="F2832">
        <v>131.79</v>
      </c>
      <c r="G2832" s="1">
        <v>41494</v>
      </c>
      <c r="H2832">
        <v>162.55000000000001</v>
      </c>
    </row>
    <row r="2833" spans="1:8" x14ac:dyDescent="0.25">
      <c r="A2833" s="1">
        <v>41614</v>
      </c>
      <c r="B2833">
        <v>137.88999999999999</v>
      </c>
      <c r="C2833" s="1">
        <v>41495</v>
      </c>
      <c r="D2833">
        <v>133.94</v>
      </c>
      <c r="E2833" s="1">
        <v>41495</v>
      </c>
      <c r="F2833">
        <v>132.03</v>
      </c>
      <c r="G2833" s="1">
        <v>41495</v>
      </c>
      <c r="H2833">
        <v>162.78</v>
      </c>
    </row>
    <row r="2834" spans="1:8" x14ac:dyDescent="0.25">
      <c r="A2834" s="1">
        <v>41617</v>
      </c>
      <c r="B2834">
        <v>137.79</v>
      </c>
      <c r="C2834" s="1">
        <v>41498</v>
      </c>
      <c r="D2834">
        <v>134.15</v>
      </c>
      <c r="E2834" s="1">
        <v>41498</v>
      </c>
      <c r="F2834">
        <v>131.6</v>
      </c>
      <c r="G2834" s="1">
        <v>41498</v>
      </c>
      <c r="H2834">
        <v>162.6</v>
      </c>
    </row>
    <row r="2835" spans="1:8" x14ac:dyDescent="0.25">
      <c r="A2835" s="1">
        <v>41618</v>
      </c>
      <c r="B2835">
        <v>137.91</v>
      </c>
      <c r="C2835" s="1">
        <v>41499</v>
      </c>
      <c r="D2835">
        <v>133.65</v>
      </c>
      <c r="E2835" s="1">
        <v>41499</v>
      </c>
      <c r="F2835">
        <v>130.68</v>
      </c>
      <c r="G2835" s="1">
        <v>41499</v>
      </c>
      <c r="H2835">
        <v>162.06</v>
      </c>
    </row>
    <row r="2836" spans="1:8" x14ac:dyDescent="0.25">
      <c r="A2836" s="1">
        <v>41619</v>
      </c>
      <c r="B2836">
        <v>137.85</v>
      </c>
      <c r="C2836" s="1">
        <v>41500</v>
      </c>
      <c r="D2836">
        <v>133.85</v>
      </c>
      <c r="E2836" s="1">
        <v>41500</v>
      </c>
      <c r="F2836">
        <v>129.59</v>
      </c>
      <c r="G2836" s="1">
        <v>41500</v>
      </c>
      <c r="H2836">
        <v>161.81</v>
      </c>
    </row>
    <row r="2837" spans="1:8" x14ac:dyDescent="0.25">
      <c r="A2837" s="1">
        <v>41620</v>
      </c>
      <c r="B2837">
        <v>137.44999999999999</v>
      </c>
      <c r="C2837" s="1">
        <v>41501</v>
      </c>
      <c r="D2837">
        <v>134.16</v>
      </c>
      <c r="E2837" s="1">
        <v>41501</v>
      </c>
      <c r="F2837">
        <v>128.41999999999999</v>
      </c>
      <c r="G2837" s="1">
        <v>41501</v>
      </c>
      <c r="H2837">
        <v>160.80000000000001</v>
      </c>
    </row>
    <row r="2838" spans="1:8" x14ac:dyDescent="0.25">
      <c r="A2838" s="1">
        <v>41621</v>
      </c>
      <c r="B2838">
        <v>137.4</v>
      </c>
      <c r="C2838" s="1">
        <v>41502</v>
      </c>
      <c r="D2838">
        <v>134.28</v>
      </c>
      <c r="E2838" s="1">
        <v>41502</v>
      </c>
      <c r="F2838">
        <v>128.99</v>
      </c>
      <c r="G2838" s="1">
        <v>41502</v>
      </c>
      <c r="H2838">
        <v>160.85</v>
      </c>
    </row>
    <row r="2839" spans="1:8" x14ac:dyDescent="0.25">
      <c r="A2839" s="1">
        <v>41624</v>
      </c>
      <c r="B2839">
        <v>137.44</v>
      </c>
      <c r="C2839" s="1">
        <v>41505</v>
      </c>
      <c r="D2839">
        <v>134.33000000000001</v>
      </c>
      <c r="E2839" s="1">
        <v>41505</v>
      </c>
      <c r="F2839">
        <v>129.05000000000001</v>
      </c>
      <c r="G2839" s="1">
        <v>41505</v>
      </c>
      <c r="H2839">
        <v>160.51</v>
      </c>
    </row>
    <row r="2840" spans="1:8" x14ac:dyDescent="0.25">
      <c r="A2840" s="1">
        <v>41625</v>
      </c>
      <c r="B2840">
        <v>137.91999999999999</v>
      </c>
      <c r="C2840" s="1">
        <v>41506</v>
      </c>
      <c r="D2840">
        <v>134.15</v>
      </c>
      <c r="E2840" s="1">
        <v>41506</v>
      </c>
      <c r="F2840">
        <v>129.93</v>
      </c>
      <c r="G2840" s="1">
        <v>41506</v>
      </c>
      <c r="H2840">
        <v>161.54</v>
      </c>
    </row>
    <row r="2841" spans="1:8" x14ac:dyDescent="0.25">
      <c r="A2841" s="1">
        <v>41626</v>
      </c>
      <c r="B2841">
        <v>137.22</v>
      </c>
      <c r="C2841" s="1">
        <v>41507</v>
      </c>
      <c r="D2841">
        <v>134.18</v>
      </c>
      <c r="E2841" s="1">
        <v>41507</v>
      </c>
      <c r="F2841">
        <v>129.78</v>
      </c>
      <c r="G2841" s="1">
        <v>41507</v>
      </c>
      <c r="H2841">
        <v>161.43</v>
      </c>
    </row>
    <row r="2842" spans="1:8" x14ac:dyDescent="0.25">
      <c r="A2842" s="1">
        <v>41627</v>
      </c>
      <c r="B2842">
        <v>136.51</v>
      </c>
      <c r="C2842" s="1">
        <v>41508</v>
      </c>
      <c r="D2842">
        <v>133.83000000000001</v>
      </c>
      <c r="E2842" s="1">
        <v>41508</v>
      </c>
      <c r="F2842">
        <v>129.34</v>
      </c>
      <c r="G2842" s="1">
        <v>41508</v>
      </c>
      <c r="H2842">
        <v>159.72999999999999</v>
      </c>
    </row>
    <row r="2843" spans="1:8" x14ac:dyDescent="0.25">
      <c r="A2843" s="1">
        <v>41628</v>
      </c>
      <c r="B2843">
        <v>135.82</v>
      </c>
      <c r="C2843" s="1">
        <v>41509</v>
      </c>
      <c r="D2843">
        <v>132.37</v>
      </c>
      <c r="E2843" s="1">
        <v>41509</v>
      </c>
      <c r="F2843">
        <v>127.76</v>
      </c>
      <c r="G2843" s="1">
        <v>41509</v>
      </c>
      <c r="H2843">
        <v>158.88</v>
      </c>
    </row>
    <row r="2844" spans="1:8" x14ac:dyDescent="0.25">
      <c r="A2844" s="1">
        <v>41631</v>
      </c>
      <c r="B2844">
        <v>135.49</v>
      </c>
      <c r="C2844" s="1">
        <v>41513</v>
      </c>
      <c r="D2844">
        <v>133.15</v>
      </c>
      <c r="E2844" s="1">
        <v>41513</v>
      </c>
      <c r="F2844">
        <v>128.52000000000001</v>
      </c>
      <c r="G2844" s="1">
        <v>41513</v>
      </c>
      <c r="H2844">
        <v>159.6</v>
      </c>
    </row>
    <row r="2845" spans="1:8" x14ac:dyDescent="0.25">
      <c r="A2845" s="1">
        <v>41635</v>
      </c>
      <c r="B2845">
        <v>135.08000000000001</v>
      </c>
      <c r="C2845" s="1">
        <v>41514</v>
      </c>
      <c r="D2845">
        <v>133.22999999999999</v>
      </c>
      <c r="E2845" s="1">
        <v>41514</v>
      </c>
      <c r="F2845">
        <v>128.58000000000001</v>
      </c>
      <c r="G2845" s="1">
        <v>41514</v>
      </c>
      <c r="H2845">
        <v>158.97999999999999</v>
      </c>
    </row>
    <row r="2846" spans="1:8" x14ac:dyDescent="0.25">
      <c r="A2846" s="1">
        <v>41638</v>
      </c>
      <c r="B2846">
        <v>135.25</v>
      </c>
      <c r="C2846" s="1">
        <v>41515</v>
      </c>
      <c r="D2846">
        <v>133.41</v>
      </c>
      <c r="E2846" s="1">
        <v>41515</v>
      </c>
      <c r="F2846">
        <v>128.55000000000001</v>
      </c>
      <c r="G2846" s="1">
        <v>41515</v>
      </c>
      <c r="H2846">
        <v>158.87</v>
      </c>
    </row>
    <row r="2847" spans="1:8" x14ac:dyDescent="0.25">
      <c r="A2847" s="1">
        <v>41641</v>
      </c>
      <c r="B2847">
        <v>135.49</v>
      </c>
      <c r="C2847" s="1">
        <v>41516</v>
      </c>
      <c r="D2847">
        <v>133.41</v>
      </c>
      <c r="E2847" s="1">
        <v>41516</v>
      </c>
      <c r="F2847">
        <v>129.03</v>
      </c>
      <c r="G2847" s="1">
        <v>41516</v>
      </c>
      <c r="H2847">
        <v>159.25</v>
      </c>
    </row>
    <row r="2848" spans="1:8" x14ac:dyDescent="0.25">
      <c r="A2848" s="1">
        <v>41642</v>
      </c>
      <c r="B2848">
        <v>135.68</v>
      </c>
      <c r="C2848" s="1">
        <v>41520</v>
      </c>
      <c r="D2848">
        <v>132.27000000000001</v>
      </c>
      <c r="E2848" s="1">
        <v>41520</v>
      </c>
      <c r="F2848">
        <v>127.72</v>
      </c>
      <c r="G2848" s="1">
        <v>41520</v>
      </c>
      <c r="H2848">
        <v>158</v>
      </c>
    </row>
    <row r="2849" spans="1:8" x14ac:dyDescent="0.25">
      <c r="A2849" s="1">
        <v>41645</v>
      </c>
      <c r="B2849">
        <v>136.11000000000001</v>
      </c>
      <c r="C2849" s="1">
        <v>41521</v>
      </c>
      <c r="D2849">
        <v>132.66999999999999</v>
      </c>
      <c r="E2849" s="1">
        <v>41521</v>
      </c>
      <c r="F2849">
        <v>127.48</v>
      </c>
      <c r="G2849" s="1">
        <v>41521</v>
      </c>
      <c r="H2849">
        <v>158.36000000000001</v>
      </c>
    </row>
    <row r="2850" spans="1:8" x14ac:dyDescent="0.25">
      <c r="A2850" s="1">
        <v>41646</v>
      </c>
      <c r="B2850">
        <v>136.16</v>
      </c>
      <c r="C2850" s="1">
        <v>41522</v>
      </c>
      <c r="D2850">
        <v>131.57</v>
      </c>
      <c r="E2850" s="1">
        <v>41522</v>
      </c>
      <c r="F2850">
        <v>124.88</v>
      </c>
      <c r="G2850" s="1">
        <v>41522</v>
      </c>
      <c r="H2850">
        <v>156.71</v>
      </c>
    </row>
    <row r="2851" spans="1:8" x14ac:dyDescent="0.25">
      <c r="A2851" s="1">
        <v>41647</v>
      </c>
      <c r="B2851">
        <v>135.71</v>
      </c>
      <c r="C2851" s="1">
        <v>41523</v>
      </c>
      <c r="D2851">
        <v>132.33000000000001</v>
      </c>
      <c r="E2851" s="1">
        <v>41523</v>
      </c>
      <c r="F2851">
        <v>125.4</v>
      </c>
      <c r="G2851" s="1">
        <v>41523</v>
      </c>
      <c r="H2851">
        <v>158.49</v>
      </c>
    </row>
    <row r="2852" spans="1:8" x14ac:dyDescent="0.25">
      <c r="A2852" s="1">
        <v>41648</v>
      </c>
      <c r="B2852">
        <v>135.47</v>
      </c>
      <c r="C2852" s="1">
        <v>41526</v>
      </c>
      <c r="D2852">
        <v>132.49</v>
      </c>
      <c r="E2852" s="1">
        <v>41526</v>
      </c>
      <c r="F2852">
        <v>125.69</v>
      </c>
      <c r="G2852" s="1">
        <v>41526</v>
      </c>
      <c r="H2852">
        <v>159.57</v>
      </c>
    </row>
    <row r="2853" spans="1:8" x14ac:dyDescent="0.25">
      <c r="A2853" s="1">
        <v>41649</v>
      </c>
      <c r="B2853">
        <v>136.16</v>
      </c>
      <c r="C2853" s="1">
        <v>41527</v>
      </c>
      <c r="D2853">
        <v>132.59</v>
      </c>
      <c r="E2853" s="1">
        <v>41527</v>
      </c>
      <c r="F2853">
        <v>125.46</v>
      </c>
      <c r="G2853" s="1">
        <v>41527</v>
      </c>
      <c r="H2853">
        <v>158.13</v>
      </c>
    </row>
    <row r="2854" spans="1:8" x14ac:dyDescent="0.25">
      <c r="A2854" s="1">
        <v>41652</v>
      </c>
      <c r="B2854">
        <v>136.69999999999999</v>
      </c>
      <c r="C2854" s="1">
        <v>41528</v>
      </c>
      <c r="D2854">
        <v>132.99</v>
      </c>
      <c r="E2854" s="1">
        <v>41528</v>
      </c>
      <c r="F2854">
        <v>125.99</v>
      </c>
      <c r="G2854" s="1">
        <v>41528</v>
      </c>
      <c r="H2854">
        <v>158.62</v>
      </c>
    </row>
    <row r="2855" spans="1:8" x14ac:dyDescent="0.25">
      <c r="A2855" s="1">
        <v>41653</v>
      </c>
      <c r="B2855">
        <v>136.54</v>
      </c>
      <c r="C2855" s="1">
        <v>41529</v>
      </c>
      <c r="D2855">
        <v>133.37</v>
      </c>
      <c r="E2855" s="1">
        <v>41529</v>
      </c>
      <c r="F2855">
        <v>126.03</v>
      </c>
      <c r="G2855" s="1">
        <v>41529</v>
      </c>
      <c r="H2855">
        <v>159.19999999999999</v>
      </c>
    </row>
    <row r="2856" spans="1:8" x14ac:dyDescent="0.25">
      <c r="A2856" s="1">
        <v>41654</v>
      </c>
      <c r="B2856">
        <v>136.15</v>
      </c>
      <c r="C2856" s="1">
        <v>41530</v>
      </c>
      <c r="D2856">
        <v>133.32</v>
      </c>
      <c r="E2856" s="1">
        <v>41530</v>
      </c>
      <c r="F2856">
        <v>126.19</v>
      </c>
      <c r="G2856" s="1">
        <v>41530</v>
      </c>
      <c r="H2856">
        <v>158.87</v>
      </c>
    </row>
    <row r="2857" spans="1:8" x14ac:dyDescent="0.25">
      <c r="A2857" s="1">
        <v>41655</v>
      </c>
      <c r="B2857">
        <v>136.49</v>
      </c>
      <c r="C2857" s="1">
        <v>41533</v>
      </c>
      <c r="D2857">
        <v>133.78</v>
      </c>
      <c r="E2857" s="1">
        <v>41533</v>
      </c>
      <c r="F2857">
        <v>127.17</v>
      </c>
      <c r="G2857" s="1">
        <v>41533</v>
      </c>
      <c r="H2857">
        <v>161.81</v>
      </c>
    </row>
    <row r="2858" spans="1:8" x14ac:dyDescent="0.25">
      <c r="A2858" s="1">
        <v>41656</v>
      </c>
      <c r="B2858">
        <v>136.62</v>
      </c>
      <c r="C2858" s="1">
        <v>41534</v>
      </c>
      <c r="D2858">
        <v>133.83000000000001</v>
      </c>
      <c r="E2858" s="1">
        <v>41534</v>
      </c>
      <c r="F2858">
        <v>126.81</v>
      </c>
      <c r="G2858" s="1">
        <v>41534</v>
      </c>
      <c r="H2858">
        <v>160.44</v>
      </c>
    </row>
    <row r="2859" spans="1:8" x14ac:dyDescent="0.25">
      <c r="A2859" s="1">
        <v>41660</v>
      </c>
      <c r="B2859">
        <v>136.19999999999999</v>
      </c>
      <c r="C2859" s="1">
        <v>41535</v>
      </c>
      <c r="D2859">
        <v>133.46</v>
      </c>
      <c r="E2859" s="1">
        <v>41535</v>
      </c>
      <c r="F2859">
        <v>125.6</v>
      </c>
      <c r="G2859" s="1">
        <v>41535</v>
      </c>
      <c r="H2859">
        <v>159.16999999999999</v>
      </c>
    </row>
    <row r="2860" spans="1:8" x14ac:dyDescent="0.25">
      <c r="A2860" s="1">
        <v>41661</v>
      </c>
      <c r="B2860">
        <v>135.32</v>
      </c>
      <c r="C2860" s="1">
        <v>41536</v>
      </c>
      <c r="D2860">
        <v>135.28</v>
      </c>
      <c r="E2860" s="1">
        <v>41536</v>
      </c>
      <c r="F2860">
        <v>127.65</v>
      </c>
      <c r="G2860" s="1">
        <v>41536</v>
      </c>
      <c r="H2860">
        <v>162.68</v>
      </c>
    </row>
    <row r="2861" spans="1:8" x14ac:dyDescent="0.25">
      <c r="A2861" s="1">
        <v>41662</v>
      </c>
      <c r="B2861">
        <v>135.51</v>
      </c>
      <c r="C2861" s="1">
        <v>41537</v>
      </c>
      <c r="D2861">
        <v>135.27000000000001</v>
      </c>
      <c r="E2861" s="1">
        <v>41537</v>
      </c>
      <c r="F2861">
        <v>128.02000000000001</v>
      </c>
      <c r="G2861" s="1">
        <v>41537</v>
      </c>
      <c r="H2861">
        <v>162.19999999999999</v>
      </c>
    </row>
    <row r="2862" spans="1:8" x14ac:dyDescent="0.25">
      <c r="A2862" s="1">
        <v>41663</v>
      </c>
      <c r="B2862">
        <v>136.03</v>
      </c>
      <c r="C2862" s="1">
        <v>41540</v>
      </c>
      <c r="D2862">
        <v>135.81</v>
      </c>
      <c r="E2862" s="1">
        <v>41540</v>
      </c>
      <c r="F2862">
        <v>128.28</v>
      </c>
      <c r="G2862" s="1">
        <v>41540</v>
      </c>
      <c r="H2862">
        <v>162.91999999999999</v>
      </c>
    </row>
    <row r="2863" spans="1:8" x14ac:dyDescent="0.25">
      <c r="A2863" s="1">
        <v>41666</v>
      </c>
      <c r="B2863">
        <v>135.82</v>
      </c>
      <c r="C2863" s="1">
        <v>41541</v>
      </c>
      <c r="D2863">
        <v>136.15</v>
      </c>
      <c r="E2863" s="1">
        <v>41541</v>
      </c>
      <c r="F2863">
        <v>128.83000000000001</v>
      </c>
      <c r="G2863" s="1">
        <v>41541</v>
      </c>
      <c r="H2863">
        <v>162.33000000000001</v>
      </c>
    </row>
    <row r="2864" spans="1:8" x14ac:dyDescent="0.25">
      <c r="A2864" s="1">
        <v>41667</v>
      </c>
      <c r="B2864">
        <v>135.84</v>
      </c>
      <c r="C2864" s="1">
        <v>41542</v>
      </c>
      <c r="D2864">
        <v>135.44999999999999</v>
      </c>
      <c r="E2864" s="1">
        <v>41542</v>
      </c>
      <c r="F2864">
        <v>129.04</v>
      </c>
      <c r="G2864" s="1">
        <v>41542</v>
      </c>
      <c r="H2864">
        <v>162.96</v>
      </c>
    </row>
    <row r="2865" spans="1:8" x14ac:dyDescent="0.25">
      <c r="A2865" s="1">
        <v>41668</v>
      </c>
      <c r="B2865">
        <v>136.44</v>
      </c>
      <c r="C2865" s="1">
        <v>41543</v>
      </c>
      <c r="D2865">
        <v>135.49</v>
      </c>
      <c r="E2865" s="1">
        <v>41543</v>
      </c>
      <c r="F2865">
        <v>129.22999999999999</v>
      </c>
      <c r="G2865" s="1">
        <v>41543</v>
      </c>
      <c r="H2865">
        <v>163.07</v>
      </c>
    </row>
    <row r="2866" spans="1:8" x14ac:dyDescent="0.25">
      <c r="A2866" s="1">
        <v>41669</v>
      </c>
      <c r="B2866">
        <v>136.27000000000001</v>
      </c>
      <c r="C2866" s="1">
        <v>41544</v>
      </c>
      <c r="D2866">
        <v>135.72999999999999</v>
      </c>
      <c r="E2866" s="1">
        <v>41544</v>
      </c>
      <c r="F2866">
        <v>129.09</v>
      </c>
      <c r="G2866" s="1">
        <v>41544</v>
      </c>
      <c r="H2866">
        <v>164.2</v>
      </c>
    </row>
    <row r="2867" spans="1:8" x14ac:dyDescent="0.25">
      <c r="A2867" s="1">
        <v>41670</v>
      </c>
      <c r="B2867">
        <v>136.38999999999999</v>
      </c>
      <c r="C2867" s="1">
        <v>41547</v>
      </c>
      <c r="D2867">
        <v>135.72999999999999</v>
      </c>
      <c r="E2867" s="1">
        <v>41547</v>
      </c>
      <c r="F2867">
        <v>128.59</v>
      </c>
      <c r="G2867" s="1">
        <v>41547</v>
      </c>
      <c r="H2867">
        <v>163.66</v>
      </c>
    </row>
    <row r="2868" spans="1:8" x14ac:dyDescent="0.25">
      <c r="A2868" s="1">
        <v>41673</v>
      </c>
      <c r="B2868">
        <v>136.62</v>
      </c>
      <c r="C2868" s="1">
        <v>41548</v>
      </c>
      <c r="D2868">
        <v>135.29</v>
      </c>
      <c r="E2868" s="1">
        <v>41548</v>
      </c>
      <c r="F2868">
        <v>128.19999999999999</v>
      </c>
      <c r="G2868" s="1">
        <v>41548</v>
      </c>
      <c r="H2868">
        <v>163.86</v>
      </c>
    </row>
    <row r="2869" spans="1:8" x14ac:dyDescent="0.25">
      <c r="A2869" s="1">
        <v>41674</v>
      </c>
      <c r="B2869">
        <v>136.55000000000001</v>
      </c>
      <c r="C2869" s="1">
        <v>41549</v>
      </c>
      <c r="D2869">
        <v>135.69</v>
      </c>
      <c r="E2869" s="1">
        <v>41549</v>
      </c>
      <c r="F2869">
        <v>128.32</v>
      </c>
      <c r="G2869" s="1">
        <v>41549</v>
      </c>
      <c r="H2869">
        <v>163.81</v>
      </c>
    </row>
    <row r="2870" spans="1:8" x14ac:dyDescent="0.25">
      <c r="A2870" s="1">
        <v>41675</v>
      </c>
      <c r="B2870">
        <v>137.1</v>
      </c>
      <c r="C2870" s="1">
        <v>41550</v>
      </c>
      <c r="D2870">
        <v>135.85</v>
      </c>
      <c r="E2870" s="1">
        <v>41550</v>
      </c>
      <c r="F2870">
        <v>127.33</v>
      </c>
      <c r="G2870" s="1">
        <v>41550</v>
      </c>
      <c r="H2870">
        <v>165.04</v>
      </c>
    </row>
    <row r="2871" spans="1:8" x14ac:dyDescent="0.25">
      <c r="A2871" s="1">
        <v>41676</v>
      </c>
      <c r="B2871">
        <v>136.91999999999999</v>
      </c>
      <c r="C2871" s="1">
        <v>41551</v>
      </c>
      <c r="D2871">
        <v>135.62</v>
      </c>
      <c r="E2871" s="1">
        <v>41551</v>
      </c>
      <c r="F2871">
        <v>126.31</v>
      </c>
      <c r="G2871" s="1">
        <v>41551</v>
      </c>
      <c r="H2871">
        <v>164.87</v>
      </c>
    </row>
    <row r="2872" spans="1:8" x14ac:dyDescent="0.25">
      <c r="A2872" s="1">
        <v>41677</v>
      </c>
      <c r="B2872">
        <v>137.53</v>
      </c>
      <c r="C2872" s="1">
        <v>41554</v>
      </c>
      <c r="D2872">
        <v>135.74</v>
      </c>
      <c r="E2872" s="1">
        <v>41554</v>
      </c>
      <c r="F2872">
        <v>127.15</v>
      </c>
      <c r="G2872" s="1">
        <v>41554</v>
      </c>
      <c r="H2872">
        <v>164.33</v>
      </c>
    </row>
    <row r="2873" spans="1:8" x14ac:dyDescent="0.25">
      <c r="A2873" s="1">
        <v>41680</v>
      </c>
      <c r="B2873">
        <v>137.93</v>
      </c>
      <c r="C2873" s="1">
        <v>41555</v>
      </c>
      <c r="D2873">
        <v>135.12</v>
      </c>
      <c r="E2873" s="1">
        <v>41555</v>
      </c>
      <c r="F2873">
        <v>127.21</v>
      </c>
      <c r="G2873" s="1">
        <v>41555</v>
      </c>
      <c r="H2873">
        <v>163.55000000000001</v>
      </c>
    </row>
    <row r="2874" spans="1:8" x14ac:dyDescent="0.25">
      <c r="A2874" s="1">
        <v>41681</v>
      </c>
      <c r="B2874">
        <v>137.47</v>
      </c>
      <c r="C2874" s="1">
        <v>41556</v>
      </c>
      <c r="D2874">
        <v>135.61000000000001</v>
      </c>
      <c r="E2874" s="1">
        <v>41556</v>
      </c>
      <c r="F2874">
        <v>128.08000000000001</v>
      </c>
      <c r="G2874" s="1">
        <v>41556</v>
      </c>
      <c r="H2874">
        <v>164.36</v>
      </c>
    </row>
    <row r="2875" spans="1:8" x14ac:dyDescent="0.25">
      <c r="A2875" s="1">
        <v>41682</v>
      </c>
      <c r="B2875">
        <v>136.80000000000001</v>
      </c>
      <c r="C2875" s="1">
        <v>41557</v>
      </c>
      <c r="D2875">
        <v>135.69</v>
      </c>
      <c r="E2875" s="1">
        <v>41557</v>
      </c>
      <c r="F2875">
        <v>128.29</v>
      </c>
      <c r="G2875" s="1">
        <v>41557</v>
      </c>
      <c r="H2875">
        <v>164.03</v>
      </c>
    </row>
    <row r="2876" spans="1:8" x14ac:dyDescent="0.25">
      <c r="A2876" s="1">
        <v>41683</v>
      </c>
      <c r="B2876">
        <v>137.29</v>
      </c>
      <c r="C2876" s="1">
        <v>41558</v>
      </c>
      <c r="D2876">
        <v>135.80000000000001</v>
      </c>
      <c r="E2876" s="1">
        <v>41558</v>
      </c>
      <c r="F2876">
        <v>128.35</v>
      </c>
      <c r="G2876" s="1">
        <v>41558</v>
      </c>
      <c r="H2876">
        <v>164.56</v>
      </c>
    </row>
    <row r="2877" spans="1:8" x14ac:dyDescent="0.25">
      <c r="A2877" s="1">
        <v>41684</v>
      </c>
      <c r="B2877">
        <v>137.1</v>
      </c>
      <c r="C2877" s="1">
        <v>41562</v>
      </c>
      <c r="D2877">
        <v>136.28</v>
      </c>
      <c r="E2877" s="1">
        <v>41562</v>
      </c>
      <c r="F2877">
        <v>127.9</v>
      </c>
      <c r="G2877" s="1">
        <v>41562</v>
      </c>
      <c r="H2877">
        <v>165.35</v>
      </c>
    </row>
    <row r="2878" spans="1:8" x14ac:dyDescent="0.25">
      <c r="A2878" s="1">
        <v>41688</v>
      </c>
      <c r="B2878">
        <v>137.66</v>
      </c>
      <c r="C2878" s="1">
        <v>41563</v>
      </c>
      <c r="D2878">
        <v>136.02000000000001</v>
      </c>
      <c r="E2878" s="1">
        <v>41563</v>
      </c>
      <c r="F2878">
        <v>127.71</v>
      </c>
      <c r="G2878" s="1">
        <v>41563</v>
      </c>
      <c r="H2878">
        <v>164.73</v>
      </c>
    </row>
    <row r="2879" spans="1:8" x14ac:dyDescent="0.25">
      <c r="A2879" s="1">
        <v>41689</v>
      </c>
      <c r="B2879">
        <v>137.9</v>
      </c>
      <c r="C2879" s="1">
        <v>41564</v>
      </c>
      <c r="D2879">
        <v>136.84</v>
      </c>
      <c r="E2879" s="1">
        <v>41564</v>
      </c>
      <c r="F2879">
        <v>128.35</v>
      </c>
      <c r="G2879" s="1">
        <v>41564</v>
      </c>
      <c r="H2879">
        <v>165.78</v>
      </c>
    </row>
    <row r="2880" spans="1:8" x14ac:dyDescent="0.25">
      <c r="A2880" s="1">
        <v>41690</v>
      </c>
      <c r="B2880">
        <v>137.31</v>
      </c>
      <c r="C2880" s="1">
        <v>41565</v>
      </c>
      <c r="D2880">
        <v>136.85</v>
      </c>
      <c r="E2880" s="1">
        <v>41565</v>
      </c>
      <c r="F2880">
        <v>128.72999999999999</v>
      </c>
      <c r="G2880" s="1">
        <v>41565</v>
      </c>
      <c r="H2880">
        <v>165.11</v>
      </c>
    </row>
    <row r="2881" spans="1:8" x14ac:dyDescent="0.25">
      <c r="A2881" s="1">
        <v>41691</v>
      </c>
      <c r="B2881">
        <v>137.24</v>
      </c>
      <c r="C2881" s="1">
        <v>41568</v>
      </c>
      <c r="D2881">
        <v>137</v>
      </c>
      <c r="E2881" s="1">
        <v>41568</v>
      </c>
      <c r="F2881">
        <v>128.5</v>
      </c>
      <c r="G2881" s="1">
        <v>41568</v>
      </c>
      <c r="H2881">
        <v>165.47</v>
      </c>
    </row>
    <row r="2882" spans="1:8" x14ac:dyDescent="0.25">
      <c r="A2882" s="1">
        <v>41694</v>
      </c>
      <c r="B2882">
        <v>137.30000000000001</v>
      </c>
      <c r="C2882" s="1">
        <v>41569</v>
      </c>
      <c r="D2882">
        <v>137.66999999999999</v>
      </c>
      <c r="E2882" s="1">
        <v>41569</v>
      </c>
      <c r="F2882">
        <v>128.94</v>
      </c>
      <c r="G2882" s="1">
        <v>41569</v>
      </c>
      <c r="H2882">
        <v>165.72</v>
      </c>
    </row>
    <row r="2883" spans="1:8" x14ac:dyDescent="0.25">
      <c r="A2883" s="1">
        <v>41695</v>
      </c>
      <c r="B2883">
        <v>137.36000000000001</v>
      </c>
      <c r="C2883" s="1">
        <v>41570</v>
      </c>
      <c r="D2883">
        <v>137.57</v>
      </c>
      <c r="E2883" s="1">
        <v>41570</v>
      </c>
      <c r="F2883">
        <v>129.27000000000001</v>
      </c>
      <c r="G2883" s="1">
        <v>41570</v>
      </c>
      <c r="H2883">
        <v>165.88</v>
      </c>
    </row>
    <row r="2884" spans="1:8" x14ac:dyDescent="0.25">
      <c r="A2884" s="1">
        <v>41696</v>
      </c>
      <c r="B2884">
        <v>137.27000000000001</v>
      </c>
      <c r="C2884" s="1">
        <v>41571</v>
      </c>
      <c r="D2884">
        <v>137.57</v>
      </c>
      <c r="E2884" s="1">
        <v>41571</v>
      </c>
      <c r="F2884">
        <v>129.06</v>
      </c>
      <c r="G2884" s="1">
        <v>41571</v>
      </c>
      <c r="H2884">
        <v>165.58</v>
      </c>
    </row>
    <row r="2885" spans="1:8" x14ac:dyDescent="0.25">
      <c r="A2885" s="1">
        <v>41697</v>
      </c>
      <c r="B2885">
        <v>137.6</v>
      </c>
      <c r="C2885" s="1">
        <v>41572</v>
      </c>
      <c r="D2885">
        <v>137.16999999999999</v>
      </c>
      <c r="E2885" s="1">
        <v>41572</v>
      </c>
      <c r="F2885">
        <v>128.99</v>
      </c>
      <c r="G2885" s="1">
        <v>41572</v>
      </c>
      <c r="H2885">
        <v>166.09</v>
      </c>
    </row>
    <row r="2886" spans="1:8" x14ac:dyDescent="0.25">
      <c r="A2886" s="1">
        <v>41698</v>
      </c>
      <c r="B2886">
        <v>136.79</v>
      </c>
      <c r="C2886" s="1">
        <v>41575</v>
      </c>
      <c r="D2886">
        <v>137.19</v>
      </c>
      <c r="E2886" s="1">
        <v>41575</v>
      </c>
      <c r="F2886">
        <v>129.21</v>
      </c>
      <c r="G2886" s="1">
        <v>41575</v>
      </c>
      <c r="H2886">
        <v>166.14</v>
      </c>
    </row>
    <row r="2887" spans="1:8" x14ac:dyDescent="0.25">
      <c r="A2887" s="1">
        <v>41701</v>
      </c>
      <c r="B2887">
        <v>137.26</v>
      </c>
      <c r="C2887" s="1">
        <v>41576</v>
      </c>
      <c r="D2887">
        <v>137.5</v>
      </c>
      <c r="E2887" s="1">
        <v>41576</v>
      </c>
      <c r="F2887">
        <v>129.32</v>
      </c>
      <c r="G2887" s="1">
        <v>41576</v>
      </c>
      <c r="H2887">
        <v>166.82</v>
      </c>
    </row>
    <row r="2888" spans="1:8" x14ac:dyDescent="0.25">
      <c r="A2888" s="1">
        <v>41702</v>
      </c>
      <c r="B2888">
        <v>137.19999999999999</v>
      </c>
      <c r="C2888" s="1">
        <v>41577</v>
      </c>
      <c r="D2888">
        <v>137.77000000000001</v>
      </c>
      <c r="E2888" s="1">
        <v>41577</v>
      </c>
      <c r="F2888">
        <v>129.86000000000001</v>
      </c>
      <c r="G2888" s="1">
        <v>41577</v>
      </c>
      <c r="H2888">
        <v>167.51</v>
      </c>
    </row>
    <row r="2889" spans="1:8" x14ac:dyDescent="0.25">
      <c r="A2889" s="1">
        <v>41703</v>
      </c>
      <c r="B2889">
        <v>137.44</v>
      </c>
      <c r="C2889" s="1">
        <v>41578</v>
      </c>
      <c r="D2889">
        <v>138.61000000000001</v>
      </c>
      <c r="E2889" s="1">
        <v>41578</v>
      </c>
      <c r="F2889">
        <v>129.37</v>
      </c>
      <c r="G2889" s="1">
        <v>41578</v>
      </c>
      <c r="H2889">
        <v>165.69</v>
      </c>
    </row>
    <row r="2890" spans="1:8" x14ac:dyDescent="0.25">
      <c r="A2890" s="1">
        <v>41704</v>
      </c>
      <c r="B2890">
        <v>137.46</v>
      </c>
      <c r="C2890" s="1">
        <v>41579</v>
      </c>
      <c r="D2890">
        <v>138.9</v>
      </c>
      <c r="E2890" s="1">
        <v>41579</v>
      </c>
      <c r="F2890">
        <v>129.77000000000001</v>
      </c>
      <c r="G2890" s="1">
        <v>41579</v>
      </c>
      <c r="H2890">
        <v>166</v>
      </c>
    </row>
    <row r="2891" spans="1:8" x14ac:dyDescent="0.25">
      <c r="A2891" s="1">
        <v>41705</v>
      </c>
      <c r="B2891">
        <v>137.34</v>
      </c>
      <c r="C2891" s="1">
        <v>41582</v>
      </c>
      <c r="D2891">
        <v>138.88999999999999</v>
      </c>
      <c r="E2891" s="1">
        <v>41582</v>
      </c>
      <c r="F2891">
        <v>129.97999999999999</v>
      </c>
      <c r="G2891" s="1">
        <v>41582</v>
      </c>
      <c r="H2891">
        <v>166.32</v>
      </c>
    </row>
    <row r="2892" spans="1:8" x14ac:dyDescent="0.25">
      <c r="A2892" s="1">
        <v>41708</v>
      </c>
      <c r="B2892">
        <v>137.41999999999999</v>
      </c>
      <c r="C2892" s="1">
        <v>41583</v>
      </c>
      <c r="D2892">
        <v>138.4</v>
      </c>
      <c r="E2892" s="1">
        <v>41583</v>
      </c>
      <c r="F2892">
        <v>128.85</v>
      </c>
      <c r="G2892" s="1">
        <v>41583</v>
      </c>
      <c r="H2892">
        <v>166.8</v>
      </c>
    </row>
    <row r="2893" spans="1:8" x14ac:dyDescent="0.25">
      <c r="A2893" s="1">
        <v>41709</v>
      </c>
      <c r="B2893">
        <v>137.63999999999999</v>
      </c>
      <c r="C2893" s="1">
        <v>41584</v>
      </c>
      <c r="D2893">
        <v>138.87</v>
      </c>
      <c r="E2893" s="1">
        <v>41584</v>
      </c>
      <c r="F2893">
        <v>129.03</v>
      </c>
      <c r="G2893" s="1">
        <v>41584</v>
      </c>
      <c r="H2893">
        <v>169.04</v>
      </c>
    </row>
    <row r="2894" spans="1:8" x14ac:dyDescent="0.25">
      <c r="A2894" s="1">
        <v>41710</v>
      </c>
      <c r="B2894">
        <v>137.78</v>
      </c>
      <c r="C2894" s="1">
        <v>41585</v>
      </c>
      <c r="D2894">
        <v>140.13999999999999</v>
      </c>
      <c r="E2894" s="1">
        <v>41585</v>
      </c>
      <c r="F2894">
        <v>130.30000000000001</v>
      </c>
      <c r="G2894" s="1">
        <v>41585</v>
      </c>
      <c r="H2894">
        <v>168.34</v>
      </c>
    </row>
    <row r="2895" spans="1:8" x14ac:dyDescent="0.25">
      <c r="A2895" s="1">
        <v>41711</v>
      </c>
      <c r="B2895">
        <v>137.97999999999999</v>
      </c>
      <c r="C2895" s="1">
        <v>41586</v>
      </c>
      <c r="D2895">
        <v>139.99</v>
      </c>
      <c r="E2895" s="1">
        <v>41586</v>
      </c>
      <c r="F2895">
        <v>129.59</v>
      </c>
      <c r="G2895" s="1">
        <v>41586</v>
      </c>
      <c r="H2895">
        <v>168.2</v>
      </c>
    </row>
    <row r="2896" spans="1:8" x14ac:dyDescent="0.25">
      <c r="A2896" s="1">
        <v>41712</v>
      </c>
      <c r="B2896">
        <v>137.63</v>
      </c>
      <c r="C2896" s="1">
        <v>41590</v>
      </c>
      <c r="D2896">
        <v>140.85</v>
      </c>
      <c r="E2896" s="1">
        <v>41590</v>
      </c>
      <c r="F2896">
        <v>129.83000000000001</v>
      </c>
      <c r="G2896" s="1">
        <v>41590</v>
      </c>
      <c r="H2896">
        <v>167.86</v>
      </c>
    </row>
    <row r="2897" spans="1:8" x14ac:dyDescent="0.25">
      <c r="A2897" s="1">
        <v>41715</v>
      </c>
      <c r="B2897">
        <v>137.66</v>
      </c>
      <c r="C2897" s="1">
        <v>41591</v>
      </c>
      <c r="D2897">
        <v>140.72999999999999</v>
      </c>
      <c r="E2897" s="1">
        <v>41591</v>
      </c>
      <c r="F2897">
        <v>129.33000000000001</v>
      </c>
      <c r="G2897" s="1">
        <v>41591</v>
      </c>
      <c r="H2897">
        <v>168.99</v>
      </c>
    </row>
    <row r="2898" spans="1:8" x14ac:dyDescent="0.25">
      <c r="A2898" s="1">
        <v>41716</v>
      </c>
      <c r="B2898">
        <v>137.63</v>
      </c>
      <c r="C2898" s="1">
        <v>41592</v>
      </c>
      <c r="D2898">
        <v>140.63999999999999</v>
      </c>
      <c r="E2898" s="1">
        <v>41592</v>
      </c>
      <c r="F2898">
        <v>129.78</v>
      </c>
      <c r="G2898" s="1">
        <v>41592</v>
      </c>
      <c r="H2898">
        <v>169.94</v>
      </c>
    </row>
    <row r="2899" spans="1:8" x14ac:dyDescent="0.25">
      <c r="A2899" s="1">
        <v>41717</v>
      </c>
      <c r="B2899">
        <v>137.43</v>
      </c>
      <c r="C2899" s="1">
        <v>41593</v>
      </c>
      <c r="D2899">
        <v>140.59</v>
      </c>
      <c r="E2899" s="1">
        <v>41593</v>
      </c>
      <c r="F2899">
        <v>129.88</v>
      </c>
      <c r="G2899" s="1">
        <v>41593</v>
      </c>
      <c r="H2899">
        <v>169.83</v>
      </c>
    </row>
    <row r="2900" spans="1:8" x14ac:dyDescent="0.25">
      <c r="A2900" s="1">
        <v>41718</v>
      </c>
      <c r="B2900">
        <v>135.71</v>
      </c>
      <c r="C2900" s="1">
        <v>41596</v>
      </c>
      <c r="D2900">
        <v>140.59</v>
      </c>
      <c r="E2900" s="1">
        <v>41596</v>
      </c>
      <c r="F2900">
        <v>130.31</v>
      </c>
      <c r="G2900" s="1">
        <v>41596</v>
      </c>
      <c r="H2900">
        <v>169.71</v>
      </c>
    </row>
    <row r="2901" spans="1:8" x14ac:dyDescent="0.25">
      <c r="A2901" s="1">
        <v>41719</v>
      </c>
      <c r="B2901">
        <v>135.34</v>
      </c>
      <c r="C2901" s="1">
        <v>41597</v>
      </c>
      <c r="D2901">
        <v>140.29</v>
      </c>
      <c r="E2901" s="1">
        <v>41597</v>
      </c>
      <c r="F2901">
        <v>129.97999999999999</v>
      </c>
      <c r="G2901" s="1">
        <v>41597</v>
      </c>
      <c r="H2901">
        <v>169.05</v>
      </c>
    </row>
    <row r="2902" spans="1:8" x14ac:dyDescent="0.25">
      <c r="A2902" s="1">
        <v>41722</v>
      </c>
      <c r="B2902">
        <v>135.28</v>
      </c>
      <c r="C2902" s="1">
        <v>41598</v>
      </c>
      <c r="D2902">
        <v>141.18</v>
      </c>
      <c r="E2902" s="1">
        <v>41598</v>
      </c>
      <c r="F2902">
        <v>129.96</v>
      </c>
      <c r="G2902" s="1">
        <v>41598</v>
      </c>
      <c r="H2902">
        <v>170.19</v>
      </c>
    </row>
    <row r="2903" spans="1:8" x14ac:dyDescent="0.25">
      <c r="A2903" s="1">
        <v>41723</v>
      </c>
      <c r="B2903">
        <v>135.44999999999999</v>
      </c>
      <c r="C2903" s="1">
        <v>41599</v>
      </c>
      <c r="D2903">
        <v>141.4</v>
      </c>
      <c r="E2903" s="1">
        <v>41599</v>
      </c>
      <c r="F2903">
        <v>129.55000000000001</v>
      </c>
      <c r="G2903" s="1">
        <v>41599</v>
      </c>
      <c r="H2903">
        <v>172.34</v>
      </c>
    </row>
    <row r="2904" spans="1:8" x14ac:dyDescent="0.25">
      <c r="A2904" s="1">
        <v>41724</v>
      </c>
      <c r="B2904">
        <v>135.6</v>
      </c>
      <c r="C2904" s="1">
        <v>41600</v>
      </c>
      <c r="D2904">
        <v>140.56</v>
      </c>
      <c r="E2904" s="1">
        <v>41600</v>
      </c>
      <c r="F2904">
        <v>129.80000000000001</v>
      </c>
      <c r="G2904" s="1">
        <v>41600</v>
      </c>
      <c r="H2904">
        <v>170.52</v>
      </c>
    </row>
    <row r="2905" spans="1:8" x14ac:dyDescent="0.25">
      <c r="A2905" s="1">
        <v>41725</v>
      </c>
      <c r="B2905">
        <v>135.33000000000001</v>
      </c>
      <c r="C2905" s="1">
        <v>41603</v>
      </c>
      <c r="D2905">
        <v>140.31</v>
      </c>
      <c r="E2905" s="1">
        <v>41603</v>
      </c>
      <c r="F2905">
        <v>129.91</v>
      </c>
      <c r="G2905" s="1">
        <v>41603</v>
      </c>
      <c r="H2905">
        <v>170.97</v>
      </c>
    </row>
    <row r="2906" spans="1:8" x14ac:dyDescent="0.25">
      <c r="A2906" s="1">
        <v>41726</v>
      </c>
      <c r="B2906">
        <v>135.13</v>
      </c>
      <c r="C2906" s="1">
        <v>41604</v>
      </c>
      <c r="D2906">
        <v>140.27000000000001</v>
      </c>
      <c r="E2906" s="1">
        <v>41604</v>
      </c>
      <c r="F2906">
        <v>129.74</v>
      </c>
      <c r="G2906" s="1">
        <v>41604</v>
      </c>
      <c r="H2906">
        <v>170.83</v>
      </c>
    </row>
    <row r="2907" spans="1:8" x14ac:dyDescent="0.25">
      <c r="A2907" s="1">
        <v>41729</v>
      </c>
      <c r="B2907">
        <v>134.86000000000001</v>
      </c>
      <c r="C2907" s="1">
        <v>41605</v>
      </c>
      <c r="D2907">
        <v>140.43</v>
      </c>
      <c r="E2907" s="1">
        <v>41605</v>
      </c>
      <c r="F2907">
        <v>129.94999999999999</v>
      </c>
      <c r="G2907" s="1">
        <v>41605</v>
      </c>
      <c r="H2907">
        <v>170.89</v>
      </c>
    </row>
    <row r="2908" spans="1:8" x14ac:dyDescent="0.25">
      <c r="A2908" s="1">
        <v>41730</v>
      </c>
      <c r="B2908">
        <v>135.07</v>
      </c>
      <c r="C2908" s="1">
        <v>41607</v>
      </c>
      <c r="D2908">
        <v>140.47999999999999</v>
      </c>
      <c r="E2908" s="1">
        <v>41607</v>
      </c>
      <c r="F2908">
        <v>129.4</v>
      </c>
      <c r="G2908" s="1">
        <v>41607</v>
      </c>
      <c r="H2908">
        <v>171.18</v>
      </c>
    </row>
    <row r="2909" spans="1:8" x14ac:dyDescent="0.25">
      <c r="A2909" s="1">
        <v>41731</v>
      </c>
      <c r="B2909">
        <v>134.72</v>
      </c>
      <c r="C2909" s="1">
        <v>41610</v>
      </c>
      <c r="D2909">
        <v>140.51</v>
      </c>
      <c r="E2909" s="1">
        <v>41610</v>
      </c>
      <c r="F2909">
        <v>129.26</v>
      </c>
      <c r="G2909" s="1">
        <v>41610</v>
      </c>
      <c r="H2909">
        <v>169.97</v>
      </c>
    </row>
    <row r="2910" spans="1:8" x14ac:dyDescent="0.25">
      <c r="A2910" s="1">
        <v>41732</v>
      </c>
      <c r="B2910">
        <v>135.09</v>
      </c>
      <c r="C2910" s="1">
        <v>41611</v>
      </c>
      <c r="D2910">
        <v>140.4</v>
      </c>
      <c r="E2910" s="1">
        <v>41611</v>
      </c>
      <c r="F2910">
        <v>128.86000000000001</v>
      </c>
      <c r="G2910" s="1">
        <v>41611</v>
      </c>
      <c r="H2910">
        <v>170.55</v>
      </c>
    </row>
    <row r="2911" spans="1:8" x14ac:dyDescent="0.25">
      <c r="A2911" s="1">
        <v>41733</v>
      </c>
      <c r="B2911">
        <v>135.79</v>
      </c>
      <c r="C2911" s="1">
        <v>41612</v>
      </c>
      <c r="D2911">
        <v>139.93</v>
      </c>
      <c r="E2911" s="1">
        <v>41612</v>
      </c>
      <c r="F2911">
        <v>128.93</v>
      </c>
      <c r="G2911" s="1">
        <v>41612</v>
      </c>
      <c r="H2911">
        <v>170.11</v>
      </c>
    </row>
    <row r="2912" spans="1:8" x14ac:dyDescent="0.25">
      <c r="A2912" s="1">
        <v>41736</v>
      </c>
      <c r="B2912">
        <v>136.01</v>
      </c>
      <c r="C2912" s="1">
        <v>41613</v>
      </c>
      <c r="D2912">
        <v>139.80000000000001</v>
      </c>
      <c r="E2912" s="1">
        <v>41613</v>
      </c>
      <c r="F2912">
        <v>128.81</v>
      </c>
      <c r="G2912" s="1">
        <v>41613</v>
      </c>
      <c r="H2912">
        <v>170.2</v>
      </c>
    </row>
    <row r="2913" spans="1:8" x14ac:dyDescent="0.25">
      <c r="A2913" s="1">
        <v>41737</v>
      </c>
      <c r="B2913">
        <v>135.78</v>
      </c>
      <c r="C2913" s="1">
        <v>41614</v>
      </c>
      <c r="D2913">
        <v>139.66999999999999</v>
      </c>
      <c r="E2913" s="1">
        <v>41614</v>
      </c>
      <c r="F2913">
        <v>128.02000000000001</v>
      </c>
      <c r="G2913" s="1">
        <v>41614</v>
      </c>
      <c r="H2913">
        <v>169.87</v>
      </c>
    </row>
    <row r="2914" spans="1:8" x14ac:dyDescent="0.25">
      <c r="A2914" s="1">
        <v>41738</v>
      </c>
      <c r="B2914">
        <v>135.33000000000001</v>
      </c>
      <c r="C2914" s="1">
        <v>41617</v>
      </c>
      <c r="D2914">
        <v>140</v>
      </c>
      <c r="E2914" s="1">
        <v>41617</v>
      </c>
      <c r="F2914">
        <v>127.76</v>
      </c>
      <c r="G2914" s="1">
        <v>41617</v>
      </c>
      <c r="H2914">
        <v>169.22</v>
      </c>
    </row>
    <row r="2915" spans="1:8" x14ac:dyDescent="0.25">
      <c r="A2915" s="1">
        <v>41739</v>
      </c>
      <c r="B2915">
        <v>136.41999999999999</v>
      </c>
      <c r="C2915" s="1">
        <v>41618</v>
      </c>
      <c r="D2915">
        <v>140.01</v>
      </c>
      <c r="E2915" s="1">
        <v>41618</v>
      </c>
      <c r="F2915">
        <v>128.28</v>
      </c>
      <c r="G2915" s="1">
        <v>41618</v>
      </c>
      <c r="H2915">
        <v>169.05</v>
      </c>
    </row>
    <row r="2916" spans="1:8" x14ac:dyDescent="0.25">
      <c r="A2916" s="1">
        <v>41740</v>
      </c>
      <c r="B2916">
        <v>136.22999999999999</v>
      </c>
      <c r="C2916" s="1">
        <v>41619</v>
      </c>
      <c r="D2916">
        <v>139.91</v>
      </c>
      <c r="E2916" s="1">
        <v>41619</v>
      </c>
      <c r="F2916">
        <v>128.28</v>
      </c>
      <c r="G2916" s="1">
        <v>41619</v>
      </c>
      <c r="H2916">
        <v>168.91</v>
      </c>
    </row>
    <row r="2917" spans="1:8" x14ac:dyDescent="0.25">
      <c r="A2917" s="1">
        <v>41743</v>
      </c>
      <c r="B2917">
        <v>136.04</v>
      </c>
      <c r="C2917" s="1">
        <v>41620</v>
      </c>
      <c r="D2917">
        <v>139.75</v>
      </c>
      <c r="E2917" s="1">
        <v>41620</v>
      </c>
      <c r="F2917">
        <v>127.91</v>
      </c>
      <c r="G2917" s="1">
        <v>41620</v>
      </c>
      <c r="H2917">
        <v>167.77</v>
      </c>
    </row>
    <row r="2918" spans="1:8" x14ac:dyDescent="0.25">
      <c r="A2918" s="1">
        <v>41744</v>
      </c>
      <c r="B2918">
        <v>136.03</v>
      </c>
      <c r="C2918" s="1">
        <v>41621</v>
      </c>
      <c r="D2918">
        <v>139.53</v>
      </c>
      <c r="E2918" s="1">
        <v>41621</v>
      </c>
      <c r="F2918">
        <v>127.97</v>
      </c>
      <c r="G2918" s="1">
        <v>41621</v>
      </c>
      <c r="H2918">
        <v>167.77</v>
      </c>
    </row>
    <row r="2919" spans="1:8" x14ac:dyDescent="0.25">
      <c r="A2919" s="1">
        <v>41745</v>
      </c>
      <c r="B2919">
        <v>135.57</v>
      </c>
      <c r="C2919" s="1">
        <v>41624</v>
      </c>
      <c r="D2919">
        <v>139.56</v>
      </c>
      <c r="E2919" s="1">
        <v>41624</v>
      </c>
      <c r="F2919">
        <v>128.22999999999999</v>
      </c>
      <c r="G2919" s="1">
        <v>41624</v>
      </c>
      <c r="H2919">
        <v>167.52</v>
      </c>
    </row>
    <row r="2920" spans="1:8" x14ac:dyDescent="0.25">
      <c r="A2920" s="1">
        <v>41746</v>
      </c>
      <c r="B2920">
        <v>134.59</v>
      </c>
      <c r="C2920" s="1">
        <v>41625</v>
      </c>
      <c r="D2920">
        <v>139.77000000000001</v>
      </c>
      <c r="E2920" s="1">
        <v>41625</v>
      </c>
      <c r="F2920">
        <v>128.28</v>
      </c>
      <c r="G2920" s="1">
        <v>41625</v>
      </c>
      <c r="H2920">
        <v>169.48</v>
      </c>
    </row>
    <row r="2921" spans="1:8" x14ac:dyDescent="0.25">
      <c r="A2921" s="1">
        <v>41751</v>
      </c>
      <c r="B2921">
        <v>134.62</v>
      </c>
      <c r="C2921" s="1">
        <v>41626</v>
      </c>
      <c r="D2921">
        <v>139.22</v>
      </c>
      <c r="E2921" s="1">
        <v>41626</v>
      </c>
      <c r="F2921">
        <v>127.3</v>
      </c>
      <c r="G2921" s="1">
        <v>41626</v>
      </c>
      <c r="H2921">
        <v>168.49</v>
      </c>
    </row>
    <row r="2922" spans="1:8" x14ac:dyDescent="0.25">
      <c r="A2922" s="1">
        <v>41752</v>
      </c>
      <c r="B2922">
        <v>134.52000000000001</v>
      </c>
      <c r="C2922" s="1">
        <v>41627</v>
      </c>
      <c r="D2922">
        <v>139.37</v>
      </c>
      <c r="E2922" s="1">
        <v>41627</v>
      </c>
      <c r="F2922">
        <v>126.26</v>
      </c>
      <c r="G2922" s="1">
        <v>41627</v>
      </c>
      <c r="H2922">
        <v>166.35</v>
      </c>
    </row>
    <row r="2923" spans="1:8" x14ac:dyDescent="0.25">
      <c r="A2923" s="1">
        <v>41753</v>
      </c>
      <c r="B2923">
        <v>133.94</v>
      </c>
      <c r="C2923" s="1">
        <v>41628</v>
      </c>
      <c r="D2923">
        <v>138.54</v>
      </c>
      <c r="E2923" s="1">
        <v>41628</v>
      </c>
      <c r="F2923">
        <v>125.07</v>
      </c>
      <c r="G2923" s="1">
        <v>41628</v>
      </c>
      <c r="H2923">
        <v>166.22</v>
      </c>
    </row>
    <row r="2924" spans="1:8" x14ac:dyDescent="0.25">
      <c r="A2924" s="1">
        <v>41754</v>
      </c>
      <c r="B2924">
        <v>133.91999999999999</v>
      </c>
      <c r="C2924" s="1">
        <v>41631</v>
      </c>
      <c r="D2924">
        <v>138.57</v>
      </c>
      <c r="E2924" s="1">
        <v>41631</v>
      </c>
      <c r="F2924">
        <v>124.73</v>
      </c>
      <c r="G2924" s="1">
        <v>41631</v>
      </c>
      <c r="H2924">
        <v>165.08</v>
      </c>
    </row>
    <row r="2925" spans="1:8" x14ac:dyDescent="0.25">
      <c r="A2925" s="1">
        <v>41757</v>
      </c>
      <c r="B2925">
        <v>133.91</v>
      </c>
      <c r="C2925" s="1">
        <v>41635</v>
      </c>
      <c r="D2925">
        <v>138.1</v>
      </c>
      <c r="E2925" s="1">
        <v>41635</v>
      </c>
      <c r="F2925">
        <v>124.04</v>
      </c>
      <c r="G2925" s="1">
        <v>41635</v>
      </c>
      <c r="H2925">
        <v>164.94</v>
      </c>
    </row>
    <row r="2926" spans="1:8" x14ac:dyDescent="0.25">
      <c r="A2926" s="1">
        <v>41758</v>
      </c>
      <c r="B2926">
        <v>134.34</v>
      </c>
      <c r="C2926" s="1">
        <v>41638</v>
      </c>
      <c r="D2926">
        <v>138.46</v>
      </c>
      <c r="E2926" s="1">
        <v>41638</v>
      </c>
      <c r="F2926">
        <v>124.19</v>
      </c>
      <c r="G2926" s="1">
        <v>41638</v>
      </c>
      <c r="H2926">
        <v>164.94</v>
      </c>
    </row>
    <row r="2927" spans="1:8" x14ac:dyDescent="0.25">
      <c r="A2927" s="1">
        <v>41759</v>
      </c>
      <c r="B2927">
        <v>134.5</v>
      </c>
      <c r="C2927" s="1">
        <v>41641</v>
      </c>
      <c r="D2927">
        <v>138.47999999999999</v>
      </c>
      <c r="E2927" s="1">
        <v>41641</v>
      </c>
      <c r="F2927">
        <v>124.24</v>
      </c>
      <c r="G2927" s="1">
        <v>41641</v>
      </c>
      <c r="H2927">
        <v>166.02</v>
      </c>
    </row>
    <row r="2928" spans="1:8" x14ac:dyDescent="0.25">
      <c r="A2928" s="1">
        <v>41761</v>
      </c>
      <c r="B2928">
        <v>134.37</v>
      </c>
      <c r="C2928" s="1">
        <v>41642</v>
      </c>
      <c r="D2928">
        <v>138.75</v>
      </c>
      <c r="E2928" s="1">
        <v>41642</v>
      </c>
      <c r="F2928">
        <v>124.28</v>
      </c>
      <c r="G2928" s="1">
        <v>41642</v>
      </c>
      <c r="H2928">
        <v>166.48</v>
      </c>
    </row>
    <row r="2929" spans="1:8" x14ac:dyDescent="0.25">
      <c r="A2929" s="1">
        <v>41765</v>
      </c>
      <c r="B2929">
        <v>133.88999999999999</v>
      </c>
      <c r="C2929" s="1">
        <v>41645</v>
      </c>
      <c r="D2929">
        <v>138.86000000000001</v>
      </c>
      <c r="E2929" s="1">
        <v>41645</v>
      </c>
      <c r="F2929">
        <v>125.46</v>
      </c>
      <c r="G2929" s="1">
        <v>41645</v>
      </c>
      <c r="H2929">
        <v>166.51</v>
      </c>
    </row>
    <row r="2930" spans="1:8" x14ac:dyDescent="0.25">
      <c r="A2930" s="1">
        <v>41766</v>
      </c>
      <c r="B2930">
        <v>133.88</v>
      </c>
      <c r="C2930" s="1">
        <v>41646</v>
      </c>
      <c r="D2930">
        <v>139.04</v>
      </c>
      <c r="E2930" s="1">
        <v>41646</v>
      </c>
      <c r="F2930">
        <v>125.31</v>
      </c>
      <c r="G2930" s="1">
        <v>41646</v>
      </c>
      <c r="H2930">
        <v>166.73</v>
      </c>
    </row>
    <row r="2931" spans="1:8" x14ac:dyDescent="0.25">
      <c r="A2931" s="1">
        <v>41767</v>
      </c>
      <c r="B2931">
        <v>134.35</v>
      </c>
      <c r="C2931" s="1">
        <v>41647</v>
      </c>
      <c r="D2931">
        <v>138.96</v>
      </c>
      <c r="E2931" s="1">
        <v>41647</v>
      </c>
      <c r="F2931">
        <v>124.59</v>
      </c>
      <c r="G2931" s="1">
        <v>41647</v>
      </c>
      <c r="H2931">
        <v>165.75</v>
      </c>
    </row>
    <row r="2932" spans="1:8" x14ac:dyDescent="0.25">
      <c r="A2932" s="1">
        <v>41768</v>
      </c>
      <c r="B2932">
        <v>134.76</v>
      </c>
      <c r="C2932" s="1">
        <v>41648</v>
      </c>
      <c r="D2932">
        <v>139.19999999999999</v>
      </c>
      <c r="E2932" s="1">
        <v>41648</v>
      </c>
      <c r="F2932">
        <v>124.53</v>
      </c>
      <c r="G2932" s="1">
        <v>41648</v>
      </c>
      <c r="H2932">
        <v>164.25</v>
      </c>
    </row>
    <row r="2933" spans="1:8" x14ac:dyDescent="0.25">
      <c r="A2933" s="1">
        <v>41771</v>
      </c>
      <c r="B2933">
        <v>134.72</v>
      </c>
      <c r="C2933" s="1">
        <v>41649</v>
      </c>
      <c r="D2933">
        <v>140</v>
      </c>
      <c r="E2933" s="1">
        <v>41649</v>
      </c>
      <c r="F2933">
        <v>124.97</v>
      </c>
      <c r="G2933" s="1">
        <v>41649</v>
      </c>
      <c r="H2933">
        <v>165.67</v>
      </c>
    </row>
    <row r="2934" spans="1:8" x14ac:dyDescent="0.25">
      <c r="A2934" s="1">
        <v>41772</v>
      </c>
      <c r="B2934">
        <v>135.01</v>
      </c>
      <c r="C2934" s="1">
        <v>41652</v>
      </c>
      <c r="D2934">
        <v>140.38</v>
      </c>
      <c r="E2934" s="1">
        <v>41652</v>
      </c>
      <c r="F2934">
        <v>125.92</v>
      </c>
      <c r="G2934" s="1">
        <v>41652</v>
      </c>
      <c r="H2934">
        <v>166.2</v>
      </c>
    </row>
    <row r="2935" spans="1:8" x14ac:dyDescent="0.25">
      <c r="A2935" s="1">
        <v>41773</v>
      </c>
      <c r="B2935">
        <v>135.69</v>
      </c>
      <c r="C2935" s="1">
        <v>41653</v>
      </c>
      <c r="D2935">
        <v>140.19</v>
      </c>
      <c r="E2935" s="1">
        <v>41653</v>
      </c>
      <c r="F2935">
        <v>125.77</v>
      </c>
      <c r="G2935" s="1">
        <v>41653</v>
      </c>
      <c r="H2935">
        <v>166.11</v>
      </c>
    </row>
    <row r="2936" spans="1:8" x14ac:dyDescent="0.25">
      <c r="A2936" s="1">
        <v>41774</v>
      </c>
      <c r="B2936">
        <v>135.71</v>
      </c>
      <c r="C2936" s="1">
        <v>41654</v>
      </c>
      <c r="D2936">
        <v>139.84</v>
      </c>
      <c r="E2936" s="1">
        <v>41654</v>
      </c>
      <c r="F2936">
        <v>125.69</v>
      </c>
      <c r="G2936" s="1">
        <v>41654</v>
      </c>
      <c r="H2936">
        <v>165.07</v>
      </c>
    </row>
    <row r="2937" spans="1:8" x14ac:dyDescent="0.25">
      <c r="A2937" s="1">
        <v>41775</v>
      </c>
      <c r="B2937">
        <v>135.35</v>
      </c>
      <c r="C2937" s="1">
        <v>41655</v>
      </c>
      <c r="D2937">
        <v>140.22999999999999</v>
      </c>
      <c r="E2937" s="1">
        <v>41655</v>
      </c>
      <c r="F2937">
        <v>126.16</v>
      </c>
      <c r="G2937" s="1">
        <v>41655</v>
      </c>
      <c r="H2937">
        <v>165.2</v>
      </c>
    </row>
    <row r="2938" spans="1:8" x14ac:dyDescent="0.25">
      <c r="A2938" s="1">
        <v>41778</v>
      </c>
      <c r="B2938">
        <v>135.51</v>
      </c>
      <c r="C2938" s="1">
        <v>41656</v>
      </c>
      <c r="D2938">
        <v>140.57</v>
      </c>
      <c r="E2938" s="1">
        <v>41656</v>
      </c>
      <c r="F2938">
        <v>126</v>
      </c>
      <c r="G2938" s="1">
        <v>41656</v>
      </c>
      <c r="H2938">
        <v>165.51</v>
      </c>
    </row>
    <row r="2939" spans="1:8" x14ac:dyDescent="0.25">
      <c r="A2939" s="1">
        <v>41779</v>
      </c>
      <c r="B2939">
        <v>135.63</v>
      </c>
      <c r="C2939" s="1">
        <v>41660</v>
      </c>
      <c r="D2939">
        <v>140.43</v>
      </c>
      <c r="E2939" s="1">
        <v>41660</v>
      </c>
      <c r="F2939">
        <v>125.68</v>
      </c>
      <c r="G2939" s="1">
        <v>41660</v>
      </c>
      <c r="H2939">
        <v>164.33</v>
      </c>
    </row>
    <row r="2940" spans="1:8" x14ac:dyDescent="0.25">
      <c r="A2940" s="1">
        <v>41780</v>
      </c>
      <c r="B2940">
        <v>135.5</v>
      </c>
      <c r="C2940" s="1">
        <v>41661</v>
      </c>
      <c r="D2940">
        <v>140.19999999999999</v>
      </c>
      <c r="E2940" s="1">
        <v>41661</v>
      </c>
      <c r="F2940">
        <v>124.25</v>
      </c>
      <c r="G2940" s="1">
        <v>41661</v>
      </c>
      <c r="H2940">
        <v>163.08000000000001</v>
      </c>
    </row>
    <row r="2941" spans="1:8" x14ac:dyDescent="0.25">
      <c r="A2941" s="1">
        <v>41781</v>
      </c>
      <c r="B2941">
        <v>135.49</v>
      </c>
      <c r="C2941" s="1">
        <v>41662</v>
      </c>
      <c r="D2941">
        <v>139.66999999999999</v>
      </c>
      <c r="E2941" s="1">
        <v>41662</v>
      </c>
      <c r="F2941">
        <v>124.7</v>
      </c>
      <c r="G2941" s="1">
        <v>41662</v>
      </c>
      <c r="H2941">
        <v>164.03</v>
      </c>
    </row>
    <row r="2942" spans="1:8" x14ac:dyDescent="0.25">
      <c r="A2942" s="1">
        <v>41782</v>
      </c>
      <c r="B2942">
        <v>135.74</v>
      </c>
      <c r="C2942" s="1">
        <v>41663</v>
      </c>
      <c r="D2942">
        <v>139.91</v>
      </c>
      <c r="E2942" s="1">
        <v>41663</v>
      </c>
      <c r="F2942">
        <v>125.53</v>
      </c>
      <c r="G2942" s="1">
        <v>41663</v>
      </c>
      <c r="H2942">
        <v>164.66</v>
      </c>
    </row>
    <row r="2943" spans="1:8" x14ac:dyDescent="0.25">
      <c r="A2943" s="1">
        <v>41786</v>
      </c>
      <c r="B2943">
        <v>135.84</v>
      </c>
      <c r="C2943" s="1">
        <v>41666</v>
      </c>
      <c r="D2943">
        <v>139.66999999999999</v>
      </c>
      <c r="E2943" s="1">
        <v>41666</v>
      </c>
      <c r="F2943">
        <v>125.63</v>
      </c>
      <c r="G2943" s="1">
        <v>41666</v>
      </c>
      <c r="H2943">
        <v>163.94</v>
      </c>
    </row>
    <row r="2944" spans="1:8" x14ac:dyDescent="0.25">
      <c r="A2944" s="1">
        <v>41787</v>
      </c>
      <c r="B2944">
        <v>135.9</v>
      </c>
      <c r="C2944" s="1">
        <v>41667</v>
      </c>
      <c r="D2944">
        <v>139.91</v>
      </c>
      <c r="E2944" s="1">
        <v>41667</v>
      </c>
      <c r="F2944">
        <v>125.29</v>
      </c>
      <c r="G2944" s="1">
        <v>41667</v>
      </c>
      <c r="H2944">
        <v>164.2</v>
      </c>
    </row>
    <row r="2945" spans="1:8" x14ac:dyDescent="0.25">
      <c r="A2945" s="1">
        <v>41788</v>
      </c>
      <c r="B2945">
        <v>135.87</v>
      </c>
      <c r="C2945" s="1">
        <v>41668</v>
      </c>
      <c r="D2945">
        <v>140.24</v>
      </c>
      <c r="E2945" s="1">
        <v>41668</v>
      </c>
      <c r="F2945">
        <v>125.91</v>
      </c>
      <c r="G2945" s="1">
        <v>41668</v>
      </c>
      <c r="H2945">
        <v>165.37</v>
      </c>
    </row>
    <row r="2946" spans="1:8" x14ac:dyDescent="0.25">
      <c r="A2946" s="1">
        <v>41789</v>
      </c>
      <c r="B2946">
        <v>135.81</v>
      </c>
      <c r="C2946" s="1">
        <v>41669</v>
      </c>
      <c r="D2946">
        <v>140.22</v>
      </c>
      <c r="E2946" s="1">
        <v>41669</v>
      </c>
      <c r="F2946">
        <v>125.73</v>
      </c>
      <c r="G2946" s="1">
        <v>41669</v>
      </c>
      <c r="H2946">
        <v>164.92</v>
      </c>
    </row>
    <row r="2947" spans="1:8" x14ac:dyDescent="0.25">
      <c r="A2947" s="1">
        <v>41792</v>
      </c>
      <c r="B2947">
        <v>135.72999999999999</v>
      </c>
      <c r="C2947" s="1">
        <v>41670</v>
      </c>
      <c r="D2947">
        <v>140.71</v>
      </c>
      <c r="E2947" s="1">
        <v>41670</v>
      </c>
      <c r="F2947">
        <v>125.5</v>
      </c>
      <c r="G2947" s="1">
        <v>41670</v>
      </c>
      <c r="H2947">
        <v>165.05</v>
      </c>
    </row>
    <row r="2948" spans="1:8" x14ac:dyDescent="0.25">
      <c r="A2948" s="1">
        <v>41793</v>
      </c>
      <c r="B2948">
        <v>135.57</v>
      </c>
      <c r="C2948" s="1">
        <v>41673</v>
      </c>
      <c r="D2948">
        <v>140.66</v>
      </c>
      <c r="E2948" s="1">
        <v>41673</v>
      </c>
      <c r="F2948">
        <v>125.68</v>
      </c>
      <c r="G2948" s="1">
        <v>41673</v>
      </c>
      <c r="H2948">
        <v>165.87</v>
      </c>
    </row>
    <row r="2949" spans="1:8" x14ac:dyDescent="0.25">
      <c r="A2949" s="1">
        <v>41794</v>
      </c>
      <c r="B2949">
        <v>135.58000000000001</v>
      </c>
      <c r="C2949" s="1">
        <v>41674</v>
      </c>
      <c r="D2949">
        <v>140.61000000000001</v>
      </c>
      <c r="E2949" s="1">
        <v>41674</v>
      </c>
      <c r="F2949">
        <v>125.77</v>
      </c>
      <c r="G2949" s="1">
        <v>41674</v>
      </c>
      <c r="H2949">
        <v>165.46</v>
      </c>
    </row>
    <row r="2950" spans="1:8" x14ac:dyDescent="0.25">
      <c r="A2950" s="1">
        <v>41795</v>
      </c>
      <c r="B2950">
        <v>136.44</v>
      </c>
      <c r="C2950" s="1">
        <v>41675</v>
      </c>
      <c r="D2950">
        <v>140.56</v>
      </c>
      <c r="E2950" s="1">
        <v>41675</v>
      </c>
      <c r="F2950">
        <v>126.84</v>
      </c>
      <c r="G2950" s="1">
        <v>41675</v>
      </c>
      <c r="H2950">
        <v>166.3</v>
      </c>
    </row>
    <row r="2951" spans="1:8" x14ac:dyDescent="0.25">
      <c r="A2951" s="1">
        <v>41796</v>
      </c>
      <c r="B2951">
        <v>136.55000000000001</v>
      </c>
      <c r="C2951" s="1">
        <v>41676</v>
      </c>
      <c r="D2951">
        <v>140.09</v>
      </c>
      <c r="E2951" s="1">
        <v>41676</v>
      </c>
      <c r="F2951">
        <v>126.79</v>
      </c>
      <c r="G2951" s="1">
        <v>41676</v>
      </c>
      <c r="H2951">
        <v>166.32</v>
      </c>
    </row>
    <row r="2952" spans="1:8" x14ac:dyDescent="0.25">
      <c r="A2952" s="1">
        <v>41799</v>
      </c>
      <c r="B2952">
        <v>136.15</v>
      </c>
      <c r="C2952" s="1">
        <v>41677</v>
      </c>
      <c r="D2952">
        <v>140.56</v>
      </c>
      <c r="E2952" s="1">
        <v>41677</v>
      </c>
      <c r="F2952">
        <v>127.24</v>
      </c>
      <c r="G2952" s="1">
        <v>41677</v>
      </c>
      <c r="H2952">
        <v>167.58</v>
      </c>
    </row>
    <row r="2953" spans="1:8" x14ac:dyDescent="0.25">
      <c r="A2953" s="1">
        <v>41800</v>
      </c>
      <c r="B2953">
        <v>135.94</v>
      </c>
      <c r="C2953" s="1">
        <v>41680</v>
      </c>
      <c r="D2953">
        <v>140.69</v>
      </c>
      <c r="E2953" s="1">
        <v>41680</v>
      </c>
      <c r="F2953">
        <v>128.04</v>
      </c>
      <c r="G2953" s="1">
        <v>41680</v>
      </c>
      <c r="H2953">
        <v>167.92</v>
      </c>
    </row>
    <row r="2954" spans="1:8" x14ac:dyDescent="0.25">
      <c r="A2954" s="1">
        <v>41801</v>
      </c>
      <c r="B2954">
        <v>136.11000000000001</v>
      </c>
      <c r="C2954" s="1">
        <v>41681</v>
      </c>
      <c r="D2954">
        <v>140.80000000000001</v>
      </c>
      <c r="E2954" s="1">
        <v>41681</v>
      </c>
      <c r="F2954">
        <v>127.4</v>
      </c>
      <c r="G2954" s="1">
        <v>41681</v>
      </c>
      <c r="H2954">
        <v>166.7</v>
      </c>
    </row>
    <row r="2955" spans="1:8" x14ac:dyDescent="0.25">
      <c r="A2955" s="1">
        <v>41802</v>
      </c>
      <c r="B2955">
        <v>136.29</v>
      </c>
      <c r="C2955" s="1">
        <v>41682</v>
      </c>
      <c r="D2955">
        <v>140.88999999999999</v>
      </c>
      <c r="E2955" s="1">
        <v>41682</v>
      </c>
      <c r="F2955">
        <v>125.8</v>
      </c>
      <c r="G2955" s="1">
        <v>41682</v>
      </c>
      <c r="H2955">
        <v>166.1</v>
      </c>
    </row>
    <row r="2956" spans="1:8" x14ac:dyDescent="0.25">
      <c r="A2956" s="1">
        <v>41803</v>
      </c>
      <c r="B2956">
        <v>135.06</v>
      </c>
      <c r="C2956" s="1">
        <v>41683</v>
      </c>
      <c r="D2956">
        <v>141.38</v>
      </c>
      <c r="E2956" s="1">
        <v>41683</v>
      </c>
      <c r="F2956">
        <v>126.02</v>
      </c>
      <c r="G2956" s="1">
        <v>41683</v>
      </c>
      <c r="H2956">
        <v>167.1</v>
      </c>
    </row>
    <row r="2957" spans="1:8" x14ac:dyDescent="0.25">
      <c r="A2957" s="1">
        <v>41806</v>
      </c>
      <c r="B2957">
        <v>135.05000000000001</v>
      </c>
      <c r="C2957" s="1">
        <v>41684</v>
      </c>
      <c r="D2957">
        <v>141.31</v>
      </c>
      <c r="E2957" s="1">
        <v>41684</v>
      </c>
      <c r="F2957">
        <v>125.82</v>
      </c>
      <c r="G2957" s="1">
        <v>41684</v>
      </c>
      <c r="H2957">
        <v>166.73</v>
      </c>
    </row>
    <row r="2958" spans="1:8" x14ac:dyDescent="0.25">
      <c r="A2958" s="1">
        <v>41807</v>
      </c>
      <c r="B2958">
        <v>134.78</v>
      </c>
      <c r="C2958" s="1">
        <v>41688</v>
      </c>
      <c r="D2958">
        <v>141.91999999999999</v>
      </c>
      <c r="E2958" s="1">
        <v>41688</v>
      </c>
      <c r="F2958">
        <v>126.32</v>
      </c>
      <c r="G2958" s="1">
        <v>41688</v>
      </c>
      <c r="H2958">
        <v>167.43</v>
      </c>
    </row>
    <row r="2959" spans="1:8" x14ac:dyDescent="0.25">
      <c r="A2959" s="1">
        <v>41808</v>
      </c>
      <c r="B2959">
        <v>135.22999999999999</v>
      </c>
      <c r="C2959" s="1">
        <v>41689</v>
      </c>
      <c r="D2959">
        <v>141.88999999999999</v>
      </c>
      <c r="E2959" s="1">
        <v>41689</v>
      </c>
      <c r="F2959">
        <v>126.94</v>
      </c>
      <c r="G2959" s="1">
        <v>41689</v>
      </c>
      <c r="H2959">
        <v>167.62</v>
      </c>
    </row>
    <row r="2960" spans="1:8" x14ac:dyDescent="0.25">
      <c r="A2960" s="1">
        <v>41809</v>
      </c>
      <c r="B2960">
        <v>135.18</v>
      </c>
      <c r="C2960" s="1">
        <v>41690</v>
      </c>
      <c r="D2960">
        <v>141.61000000000001</v>
      </c>
      <c r="E2960" s="1">
        <v>41690</v>
      </c>
      <c r="F2960">
        <v>126.33</v>
      </c>
      <c r="G2960" s="1">
        <v>41690</v>
      </c>
      <c r="H2960">
        <v>166.42</v>
      </c>
    </row>
    <row r="2961" spans="1:8" x14ac:dyDescent="0.25">
      <c r="A2961" s="1">
        <v>41810</v>
      </c>
      <c r="B2961">
        <v>135.04</v>
      </c>
      <c r="C2961" s="1">
        <v>41691</v>
      </c>
      <c r="D2961">
        <v>141.65</v>
      </c>
      <c r="E2961" s="1">
        <v>41691</v>
      </c>
      <c r="F2961">
        <v>126.4</v>
      </c>
      <c r="G2961" s="1">
        <v>41691</v>
      </c>
      <c r="H2961">
        <v>165.96</v>
      </c>
    </row>
    <row r="2962" spans="1:8" x14ac:dyDescent="0.25">
      <c r="A2962" s="1">
        <v>41813</v>
      </c>
      <c r="B2962">
        <v>135.04</v>
      </c>
      <c r="C2962" s="1">
        <v>41694</v>
      </c>
      <c r="D2962">
        <v>141.61000000000001</v>
      </c>
      <c r="E2962" s="1">
        <v>41694</v>
      </c>
      <c r="F2962">
        <v>126.7</v>
      </c>
      <c r="G2962" s="1">
        <v>41694</v>
      </c>
      <c r="H2962">
        <v>165.83</v>
      </c>
    </row>
    <row r="2963" spans="1:8" x14ac:dyDescent="0.25">
      <c r="A2963" s="1">
        <v>41814</v>
      </c>
      <c r="B2963">
        <v>134.88999999999999</v>
      </c>
      <c r="C2963" s="1">
        <v>41695</v>
      </c>
      <c r="D2963">
        <v>141.38999999999999</v>
      </c>
      <c r="E2963" s="1">
        <v>41695</v>
      </c>
      <c r="F2963">
        <v>126.65</v>
      </c>
      <c r="G2963" s="1">
        <v>41695</v>
      </c>
      <c r="H2963">
        <v>166.55</v>
      </c>
    </row>
    <row r="2964" spans="1:8" x14ac:dyDescent="0.25">
      <c r="A2964" s="1">
        <v>41815</v>
      </c>
      <c r="B2964">
        <v>135.1</v>
      </c>
      <c r="C2964" s="1">
        <v>41696</v>
      </c>
      <c r="D2964">
        <v>141.31</v>
      </c>
      <c r="E2964" s="1">
        <v>41696</v>
      </c>
      <c r="F2964">
        <v>126.95</v>
      </c>
      <c r="G2964" s="1">
        <v>41696</v>
      </c>
      <c r="H2964">
        <v>165.85</v>
      </c>
    </row>
    <row r="2965" spans="1:8" x14ac:dyDescent="0.25">
      <c r="A2965" s="1">
        <v>41816</v>
      </c>
      <c r="B2965">
        <v>135.03</v>
      </c>
      <c r="C2965" s="1">
        <v>41697</v>
      </c>
      <c r="D2965">
        <v>141.47999999999999</v>
      </c>
      <c r="E2965" s="1">
        <v>41697</v>
      </c>
      <c r="F2965">
        <v>127.26</v>
      </c>
      <c r="G2965" s="1">
        <v>41697</v>
      </c>
      <c r="H2965">
        <v>166.53</v>
      </c>
    </row>
    <row r="2966" spans="1:8" x14ac:dyDescent="0.25">
      <c r="A2966" s="1">
        <v>41817</v>
      </c>
      <c r="B2966">
        <v>134.91999999999999</v>
      </c>
      <c r="C2966" s="1">
        <v>41698</v>
      </c>
      <c r="D2966">
        <v>140.32</v>
      </c>
      <c r="E2966" s="1">
        <v>41698</v>
      </c>
      <c r="F2966">
        <v>126.91</v>
      </c>
      <c r="G2966" s="1">
        <v>41698</v>
      </c>
      <c r="H2966">
        <v>165.46</v>
      </c>
    </row>
    <row r="2967" spans="1:8" x14ac:dyDescent="0.25">
      <c r="A2967" s="1">
        <v>41820</v>
      </c>
      <c r="B2967">
        <v>135.1</v>
      </c>
      <c r="C2967" s="1">
        <v>41701</v>
      </c>
      <c r="D2967">
        <v>140.47</v>
      </c>
      <c r="E2967" s="1">
        <v>41701</v>
      </c>
      <c r="F2967">
        <v>127.52</v>
      </c>
      <c r="G2967" s="1">
        <v>41701</v>
      </c>
      <c r="H2967">
        <v>166.33</v>
      </c>
    </row>
    <row r="2968" spans="1:8" x14ac:dyDescent="0.25">
      <c r="A2968" s="1">
        <v>41821</v>
      </c>
      <c r="B2968">
        <v>135.05000000000001</v>
      </c>
      <c r="C2968" s="1">
        <v>41702</v>
      </c>
      <c r="D2968">
        <v>140.93</v>
      </c>
      <c r="E2968" s="1">
        <v>41702</v>
      </c>
      <c r="F2968">
        <v>127.26</v>
      </c>
      <c r="G2968" s="1">
        <v>41702</v>
      </c>
      <c r="H2968">
        <v>165.7</v>
      </c>
    </row>
    <row r="2969" spans="1:8" x14ac:dyDescent="0.25">
      <c r="A2969" s="1">
        <v>41822</v>
      </c>
      <c r="B2969">
        <v>134.88999999999999</v>
      </c>
      <c r="C2969" s="1">
        <v>41703</v>
      </c>
      <c r="D2969">
        <v>141.44999999999999</v>
      </c>
      <c r="E2969" s="1">
        <v>41703</v>
      </c>
      <c r="F2969">
        <v>127.18</v>
      </c>
      <c r="G2969" s="1">
        <v>41703</v>
      </c>
      <c r="H2969">
        <v>165.99</v>
      </c>
    </row>
    <row r="2970" spans="1:8" x14ac:dyDescent="0.25">
      <c r="A2970" s="1">
        <v>41823</v>
      </c>
      <c r="B2970">
        <v>134.87</v>
      </c>
      <c r="C2970" s="1">
        <v>41704</v>
      </c>
      <c r="D2970">
        <v>140.94999999999999</v>
      </c>
      <c r="E2970" s="1">
        <v>41704</v>
      </c>
      <c r="F2970">
        <v>127.69</v>
      </c>
      <c r="G2970" s="1">
        <v>41704</v>
      </c>
      <c r="H2970">
        <v>166.17</v>
      </c>
    </row>
    <row r="2971" spans="1:8" x14ac:dyDescent="0.25">
      <c r="A2971" s="1">
        <v>41827</v>
      </c>
      <c r="B2971">
        <v>134.69999999999999</v>
      </c>
      <c r="C2971" s="1">
        <v>41705</v>
      </c>
      <c r="D2971">
        <v>140.96</v>
      </c>
      <c r="E2971" s="1">
        <v>41705</v>
      </c>
      <c r="F2971">
        <v>127.75</v>
      </c>
      <c r="G2971" s="1">
        <v>41705</v>
      </c>
      <c r="H2971">
        <v>165.54</v>
      </c>
    </row>
    <row r="2972" spans="1:8" x14ac:dyDescent="0.25">
      <c r="A2972" s="1">
        <v>41828</v>
      </c>
      <c r="B2972">
        <v>134.84</v>
      </c>
      <c r="C2972" s="1">
        <v>41708</v>
      </c>
      <c r="D2972">
        <v>141.16999999999999</v>
      </c>
      <c r="E2972" s="1">
        <v>41708</v>
      </c>
      <c r="F2972">
        <v>127.65</v>
      </c>
      <c r="G2972" s="1">
        <v>41708</v>
      </c>
      <c r="H2972">
        <v>165.69</v>
      </c>
    </row>
    <row r="2973" spans="1:8" x14ac:dyDescent="0.25">
      <c r="A2973" s="1">
        <v>41829</v>
      </c>
      <c r="B2973">
        <v>134.38999999999999</v>
      </c>
      <c r="C2973" s="1">
        <v>41709</v>
      </c>
      <c r="D2973">
        <v>141.56</v>
      </c>
      <c r="E2973" s="1">
        <v>41709</v>
      </c>
      <c r="F2973">
        <v>127.87</v>
      </c>
      <c r="G2973" s="1">
        <v>41709</v>
      </c>
      <c r="H2973">
        <v>165.67</v>
      </c>
    </row>
    <row r="2974" spans="1:8" x14ac:dyDescent="0.25">
      <c r="A2974" s="1">
        <v>41830</v>
      </c>
      <c r="B2974">
        <v>134.75</v>
      </c>
      <c r="C2974" s="1">
        <v>41710</v>
      </c>
      <c r="D2974">
        <v>141.97</v>
      </c>
      <c r="E2974" s="1">
        <v>41710</v>
      </c>
      <c r="F2974">
        <v>127.72</v>
      </c>
      <c r="G2974" s="1">
        <v>41710</v>
      </c>
      <c r="H2974">
        <v>165.81</v>
      </c>
    </row>
    <row r="2975" spans="1:8" x14ac:dyDescent="0.25">
      <c r="A2975" s="1">
        <v>41831</v>
      </c>
      <c r="B2975">
        <v>134.68</v>
      </c>
      <c r="C2975" s="1">
        <v>41711</v>
      </c>
      <c r="D2975">
        <v>142.33000000000001</v>
      </c>
      <c r="E2975" s="1">
        <v>41711</v>
      </c>
      <c r="F2975">
        <v>127.99</v>
      </c>
      <c r="G2975" s="1">
        <v>41711</v>
      </c>
      <c r="H2975">
        <v>165.65</v>
      </c>
    </row>
    <row r="2976" spans="1:8" x14ac:dyDescent="0.25">
      <c r="A2976" s="1">
        <v>41834</v>
      </c>
      <c r="B2976">
        <v>134.57</v>
      </c>
      <c r="C2976" s="1">
        <v>41712</v>
      </c>
      <c r="D2976">
        <v>141.97999999999999</v>
      </c>
      <c r="E2976" s="1">
        <v>41712</v>
      </c>
      <c r="F2976">
        <v>127.89</v>
      </c>
      <c r="G2976" s="1">
        <v>41712</v>
      </c>
      <c r="H2976">
        <v>164.89</v>
      </c>
    </row>
    <row r="2977" spans="1:8" x14ac:dyDescent="0.25">
      <c r="A2977" s="1">
        <v>41835</v>
      </c>
      <c r="B2977">
        <v>134.16999999999999</v>
      </c>
      <c r="C2977" s="1">
        <v>41715</v>
      </c>
      <c r="D2977">
        <v>141.93</v>
      </c>
      <c r="E2977" s="1">
        <v>41715</v>
      </c>
      <c r="F2977">
        <v>127.73</v>
      </c>
      <c r="G2977" s="1">
        <v>41715</v>
      </c>
      <c r="H2977">
        <v>165.35</v>
      </c>
    </row>
    <row r="2978" spans="1:8" x14ac:dyDescent="0.25">
      <c r="A2978" s="1">
        <v>41836</v>
      </c>
      <c r="B2978">
        <v>133.81</v>
      </c>
      <c r="C2978" s="1">
        <v>41716</v>
      </c>
      <c r="D2978">
        <v>141.91999999999999</v>
      </c>
      <c r="E2978" s="1">
        <v>41716</v>
      </c>
      <c r="F2978">
        <v>127.36</v>
      </c>
      <c r="G2978" s="1">
        <v>41716</v>
      </c>
      <c r="H2978">
        <v>165.77</v>
      </c>
    </row>
    <row r="2979" spans="1:8" x14ac:dyDescent="0.25">
      <c r="A2979" s="1">
        <v>41837</v>
      </c>
      <c r="B2979">
        <v>133.72999999999999</v>
      </c>
      <c r="C2979" s="1">
        <v>41717</v>
      </c>
      <c r="D2979">
        <v>141.65</v>
      </c>
      <c r="E2979" s="1">
        <v>41717</v>
      </c>
      <c r="F2979">
        <v>127.32</v>
      </c>
      <c r="G2979" s="1">
        <v>41717</v>
      </c>
      <c r="H2979">
        <v>165.41</v>
      </c>
    </row>
    <row r="2980" spans="1:8" x14ac:dyDescent="0.25">
      <c r="A2980" s="1">
        <v>41838</v>
      </c>
      <c r="B2980">
        <v>133.33000000000001</v>
      </c>
      <c r="C2980" s="1">
        <v>41718</v>
      </c>
      <c r="D2980">
        <v>140.77000000000001</v>
      </c>
      <c r="E2980" s="1">
        <v>41718</v>
      </c>
      <c r="F2980">
        <v>126.04</v>
      </c>
      <c r="G2980" s="1">
        <v>41718</v>
      </c>
      <c r="H2980">
        <v>161.4</v>
      </c>
    </row>
    <row r="2981" spans="1:8" x14ac:dyDescent="0.25">
      <c r="A2981" s="1">
        <v>41841</v>
      </c>
      <c r="B2981">
        <v>133.16999999999999</v>
      </c>
      <c r="C2981" s="1">
        <v>41719</v>
      </c>
      <c r="D2981">
        <v>140.55000000000001</v>
      </c>
      <c r="E2981" s="1">
        <v>41719</v>
      </c>
      <c r="F2981">
        <v>125.71</v>
      </c>
      <c r="G2981" s="1">
        <v>41719</v>
      </c>
      <c r="H2981">
        <v>160.66</v>
      </c>
    </row>
    <row r="2982" spans="1:8" x14ac:dyDescent="0.25">
      <c r="A2982" s="1">
        <v>41842</v>
      </c>
      <c r="B2982">
        <v>133.03</v>
      </c>
      <c r="C2982" s="1">
        <v>41722</v>
      </c>
      <c r="D2982">
        <v>140.85</v>
      </c>
      <c r="E2982" s="1">
        <v>41722</v>
      </c>
      <c r="F2982">
        <v>125.86</v>
      </c>
      <c r="G2982" s="1">
        <v>41722</v>
      </c>
      <c r="H2982">
        <v>159.68</v>
      </c>
    </row>
    <row r="2983" spans="1:8" x14ac:dyDescent="0.25">
      <c r="A2983" s="1">
        <v>41843</v>
      </c>
      <c r="B2983">
        <v>133.19999999999999</v>
      </c>
      <c r="C2983" s="1">
        <v>41723</v>
      </c>
      <c r="D2983">
        <v>140.91999999999999</v>
      </c>
      <c r="E2983" s="1">
        <v>41723</v>
      </c>
      <c r="F2983">
        <v>125.97</v>
      </c>
      <c r="G2983" s="1">
        <v>41723</v>
      </c>
      <c r="H2983">
        <v>160.12</v>
      </c>
    </row>
    <row r="2984" spans="1:8" x14ac:dyDescent="0.25">
      <c r="A2984" s="1">
        <v>41844</v>
      </c>
      <c r="B2984">
        <v>133.04</v>
      </c>
      <c r="C2984" s="1">
        <v>41724</v>
      </c>
      <c r="D2984">
        <v>141.18</v>
      </c>
      <c r="E2984" s="1">
        <v>41724</v>
      </c>
      <c r="F2984">
        <v>126.14</v>
      </c>
      <c r="G2984" s="1">
        <v>41724</v>
      </c>
      <c r="H2984">
        <v>160.1</v>
      </c>
    </row>
    <row r="2985" spans="1:8" x14ac:dyDescent="0.25">
      <c r="A2985" s="1">
        <v>41845</v>
      </c>
      <c r="B2985">
        <v>132.85</v>
      </c>
      <c r="C2985" s="1">
        <v>41725</v>
      </c>
      <c r="D2985">
        <v>141.26</v>
      </c>
      <c r="E2985" s="1">
        <v>41725</v>
      </c>
      <c r="F2985">
        <v>126.19</v>
      </c>
      <c r="G2985" s="1">
        <v>41725</v>
      </c>
      <c r="H2985">
        <v>158.78</v>
      </c>
    </row>
    <row r="2986" spans="1:8" x14ac:dyDescent="0.25">
      <c r="A2986" s="1">
        <v>41848</v>
      </c>
      <c r="B2986">
        <v>132.56</v>
      </c>
      <c r="C2986" s="1">
        <v>41726</v>
      </c>
      <c r="D2986">
        <v>140.99</v>
      </c>
      <c r="E2986" s="1">
        <v>41726</v>
      </c>
      <c r="F2986">
        <v>125.48</v>
      </c>
      <c r="G2986" s="1">
        <v>41726</v>
      </c>
      <c r="H2986">
        <v>159.37</v>
      </c>
    </row>
    <row r="2987" spans="1:8" x14ac:dyDescent="0.25">
      <c r="A2987" s="1">
        <v>41849</v>
      </c>
      <c r="B2987">
        <v>132.18</v>
      </c>
      <c r="C2987" s="1">
        <v>41729</v>
      </c>
      <c r="D2987">
        <v>140.87</v>
      </c>
      <c r="E2987" s="1">
        <v>41729</v>
      </c>
      <c r="F2987">
        <v>125.17</v>
      </c>
      <c r="G2987" s="1">
        <v>41729</v>
      </c>
      <c r="H2987">
        <v>158.91</v>
      </c>
    </row>
    <row r="2988" spans="1:8" x14ac:dyDescent="0.25">
      <c r="A2988" s="1">
        <v>41850</v>
      </c>
      <c r="B2988">
        <v>132.1</v>
      </c>
      <c r="C2988" s="1">
        <v>41730</v>
      </c>
      <c r="D2988">
        <v>140.62</v>
      </c>
      <c r="E2988" s="1">
        <v>41730</v>
      </c>
      <c r="F2988">
        <v>125.29</v>
      </c>
      <c r="G2988" s="1">
        <v>41730</v>
      </c>
      <c r="H2988">
        <v>160.02000000000001</v>
      </c>
    </row>
    <row r="2989" spans="1:8" x14ac:dyDescent="0.25">
      <c r="A2989" s="1">
        <v>41851</v>
      </c>
      <c r="B2989">
        <v>132.56</v>
      </c>
      <c r="C2989" s="1">
        <v>41731</v>
      </c>
      <c r="D2989">
        <v>140.47999999999999</v>
      </c>
      <c r="E2989" s="1">
        <v>41731</v>
      </c>
      <c r="F2989">
        <v>124.96</v>
      </c>
      <c r="G2989" s="1">
        <v>41731</v>
      </c>
      <c r="H2989">
        <v>159.22</v>
      </c>
    </row>
    <row r="2990" spans="1:8" x14ac:dyDescent="0.25">
      <c r="A2990" s="1">
        <v>41852</v>
      </c>
      <c r="B2990">
        <v>133.06</v>
      </c>
      <c r="C2990" s="1">
        <v>41732</v>
      </c>
      <c r="D2990">
        <v>141.16</v>
      </c>
      <c r="E2990" s="1">
        <v>41732</v>
      </c>
      <c r="F2990">
        <v>125.42</v>
      </c>
      <c r="G2990" s="1">
        <v>41732</v>
      </c>
      <c r="H2990">
        <v>159.02000000000001</v>
      </c>
    </row>
    <row r="2991" spans="1:8" x14ac:dyDescent="0.25">
      <c r="A2991" s="1">
        <v>41855</v>
      </c>
      <c r="B2991">
        <v>132.94999999999999</v>
      </c>
      <c r="C2991" s="1">
        <v>41733</v>
      </c>
      <c r="D2991">
        <v>141.91</v>
      </c>
      <c r="E2991" s="1">
        <v>41733</v>
      </c>
      <c r="F2991">
        <v>125.99</v>
      </c>
      <c r="G2991" s="1">
        <v>41733</v>
      </c>
      <c r="H2991">
        <v>159.96</v>
      </c>
    </row>
    <row r="2992" spans="1:8" x14ac:dyDescent="0.25">
      <c r="A2992" s="1">
        <v>41856</v>
      </c>
      <c r="B2992">
        <v>132.87</v>
      </c>
      <c r="C2992" s="1">
        <v>41736</v>
      </c>
      <c r="D2992">
        <v>141.87</v>
      </c>
      <c r="E2992" s="1">
        <v>41736</v>
      </c>
      <c r="F2992">
        <v>126.25</v>
      </c>
      <c r="G2992" s="1">
        <v>41736</v>
      </c>
      <c r="H2992">
        <v>160.55000000000001</v>
      </c>
    </row>
    <row r="2993" spans="1:8" x14ac:dyDescent="0.25">
      <c r="A2993" s="1">
        <v>41857</v>
      </c>
      <c r="B2993">
        <v>132.62</v>
      </c>
      <c r="C2993" s="1">
        <v>41737</v>
      </c>
      <c r="D2993">
        <v>141.6</v>
      </c>
      <c r="E2993" s="1">
        <v>41737</v>
      </c>
      <c r="F2993">
        <v>126.09</v>
      </c>
      <c r="G2993" s="1">
        <v>41737</v>
      </c>
      <c r="H2993">
        <v>160.27000000000001</v>
      </c>
    </row>
    <row r="2994" spans="1:8" x14ac:dyDescent="0.25">
      <c r="A2994" s="1">
        <v>41858</v>
      </c>
      <c r="B2994">
        <v>132.47</v>
      </c>
      <c r="C2994" s="1">
        <v>41738</v>
      </c>
      <c r="D2994">
        <v>141.01</v>
      </c>
      <c r="E2994" s="1">
        <v>41738</v>
      </c>
      <c r="F2994">
        <v>125.76</v>
      </c>
      <c r="G2994" s="1">
        <v>41738</v>
      </c>
      <c r="H2994">
        <v>159.79</v>
      </c>
    </row>
    <row r="2995" spans="1:8" x14ac:dyDescent="0.25">
      <c r="A2995" s="1">
        <v>41859</v>
      </c>
      <c r="B2995">
        <v>132.19999999999999</v>
      </c>
      <c r="C2995" s="1">
        <v>41739</v>
      </c>
      <c r="D2995">
        <v>141.59</v>
      </c>
      <c r="E2995" s="1">
        <v>41739</v>
      </c>
      <c r="F2995">
        <v>126.73</v>
      </c>
      <c r="G2995" s="1">
        <v>41739</v>
      </c>
      <c r="H2995">
        <v>162.06</v>
      </c>
    </row>
    <row r="2996" spans="1:8" x14ac:dyDescent="0.25">
      <c r="A2996" s="1">
        <v>41862</v>
      </c>
      <c r="B2996">
        <v>132.35</v>
      </c>
      <c r="C2996" s="1">
        <v>41740</v>
      </c>
      <c r="D2996">
        <v>141.61000000000001</v>
      </c>
      <c r="E2996" s="1">
        <v>41740</v>
      </c>
      <c r="F2996">
        <v>126.59</v>
      </c>
      <c r="G2996" s="1">
        <v>41740</v>
      </c>
      <c r="H2996">
        <v>161.41</v>
      </c>
    </row>
    <row r="2997" spans="1:8" x14ac:dyDescent="0.25">
      <c r="A2997" s="1">
        <v>41863</v>
      </c>
      <c r="B2997">
        <v>132.69</v>
      </c>
      <c r="C2997" s="1">
        <v>41743</v>
      </c>
      <c r="D2997">
        <v>141.44</v>
      </c>
      <c r="E2997" s="1">
        <v>41743</v>
      </c>
      <c r="F2997">
        <v>126.59</v>
      </c>
      <c r="G2997" s="1">
        <v>41743</v>
      </c>
      <c r="H2997">
        <v>160.87</v>
      </c>
    </row>
    <row r="2998" spans="1:8" x14ac:dyDescent="0.25">
      <c r="A2998" s="1">
        <v>41864</v>
      </c>
      <c r="B2998">
        <v>133.36000000000001</v>
      </c>
      <c r="C2998" s="1">
        <v>41744</v>
      </c>
      <c r="D2998">
        <v>141.81</v>
      </c>
      <c r="E2998" s="1">
        <v>41744</v>
      </c>
      <c r="F2998">
        <v>126.35</v>
      </c>
      <c r="G2998" s="1">
        <v>41744</v>
      </c>
      <c r="H2998">
        <v>160.6</v>
      </c>
    </row>
    <row r="2999" spans="1:8" x14ac:dyDescent="0.25">
      <c r="A2999" s="1">
        <v>41865</v>
      </c>
      <c r="B2999">
        <v>133.46</v>
      </c>
      <c r="C2999" s="1">
        <v>41745</v>
      </c>
      <c r="D2999">
        <v>141.59</v>
      </c>
      <c r="E2999" s="1">
        <v>41745</v>
      </c>
      <c r="F2999">
        <v>125.91</v>
      </c>
      <c r="G2999" s="1">
        <v>41745</v>
      </c>
      <c r="H2999">
        <v>159.65</v>
      </c>
    </row>
    <row r="3000" spans="1:8" x14ac:dyDescent="0.25">
      <c r="A3000" s="1">
        <v>41866</v>
      </c>
      <c r="B3000">
        <v>132.77000000000001</v>
      </c>
      <c r="C3000" s="1">
        <v>41746</v>
      </c>
      <c r="D3000">
        <v>140.88999999999999</v>
      </c>
      <c r="E3000" s="1">
        <v>41746</v>
      </c>
      <c r="F3000">
        <v>125.3</v>
      </c>
      <c r="G3000" s="1">
        <v>41746</v>
      </c>
      <c r="H3000">
        <v>157.51</v>
      </c>
    </row>
    <row r="3001" spans="1:8" x14ac:dyDescent="0.25">
      <c r="A3001" s="1">
        <v>41869</v>
      </c>
      <c r="B3001">
        <v>132.54</v>
      </c>
      <c r="C3001" s="1">
        <v>41751</v>
      </c>
      <c r="D3001">
        <v>140.97999999999999</v>
      </c>
      <c r="E3001" s="1">
        <v>41751</v>
      </c>
      <c r="F3001">
        <v>124.96</v>
      </c>
      <c r="G3001" s="1">
        <v>41751</v>
      </c>
      <c r="H3001">
        <v>158.02000000000001</v>
      </c>
    </row>
    <row r="3002" spans="1:8" x14ac:dyDescent="0.25">
      <c r="A3002" s="1">
        <v>41870</v>
      </c>
      <c r="B3002">
        <v>132.80000000000001</v>
      </c>
      <c r="C3002" s="1">
        <v>41752</v>
      </c>
      <c r="D3002">
        <v>140.54</v>
      </c>
      <c r="E3002" s="1">
        <v>41752</v>
      </c>
      <c r="F3002">
        <v>124.81</v>
      </c>
      <c r="G3002" s="1">
        <v>41752</v>
      </c>
      <c r="H3002">
        <v>158.52000000000001</v>
      </c>
    </row>
    <row r="3003" spans="1:8" x14ac:dyDescent="0.25">
      <c r="A3003" s="1">
        <v>41871</v>
      </c>
      <c r="B3003">
        <v>132.58000000000001</v>
      </c>
      <c r="C3003" s="1">
        <v>41753</v>
      </c>
      <c r="D3003">
        <v>139.94</v>
      </c>
      <c r="E3003" s="1">
        <v>41753</v>
      </c>
      <c r="F3003">
        <v>124.58</v>
      </c>
      <c r="G3003" s="1">
        <v>41753</v>
      </c>
      <c r="H3003">
        <v>157.36000000000001</v>
      </c>
    </row>
    <row r="3004" spans="1:8" x14ac:dyDescent="0.25">
      <c r="A3004" s="1">
        <v>41872</v>
      </c>
      <c r="B3004">
        <v>132.24</v>
      </c>
      <c r="C3004" s="1">
        <v>41754</v>
      </c>
      <c r="D3004">
        <v>139.69</v>
      </c>
      <c r="E3004" s="1">
        <v>41754</v>
      </c>
      <c r="F3004">
        <v>124.62</v>
      </c>
      <c r="G3004" s="1">
        <v>41754</v>
      </c>
      <c r="H3004">
        <v>157.66</v>
      </c>
    </row>
    <row r="3005" spans="1:8" x14ac:dyDescent="0.25">
      <c r="A3005" s="1">
        <v>41873</v>
      </c>
      <c r="B3005">
        <v>131.80000000000001</v>
      </c>
      <c r="C3005" s="1">
        <v>41757</v>
      </c>
      <c r="D3005">
        <v>139.78</v>
      </c>
      <c r="E3005" s="1">
        <v>41757</v>
      </c>
      <c r="F3005">
        <v>124.7</v>
      </c>
      <c r="G3005" s="1">
        <v>41757</v>
      </c>
      <c r="H3005">
        <v>157.34</v>
      </c>
    </row>
    <row r="3006" spans="1:8" x14ac:dyDescent="0.25">
      <c r="A3006" s="1">
        <v>41877</v>
      </c>
      <c r="B3006">
        <v>131.46</v>
      </c>
      <c r="C3006" s="1">
        <v>41758</v>
      </c>
      <c r="D3006">
        <v>140.63</v>
      </c>
      <c r="E3006" s="1">
        <v>41758</v>
      </c>
      <c r="F3006">
        <v>124.56</v>
      </c>
      <c r="G3006" s="1">
        <v>41758</v>
      </c>
      <c r="H3006">
        <v>158.08000000000001</v>
      </c>
    </row>
    <row r="3007" spans="1:8" x14ac:dyDescent="0.25">
      <c r="A3007" s="1">
        <v>41878</v>
      </c>
      <c r="B3007">
        <v>131.5</v>
      </c>
      <c r="C3007" s="1">
        <v>41759</v>
      </c>
      <c r="D3007">
        <v>140.72999999999999</v>
      </c>
      <c r="E3007" s="1">
        <v>41759</v>
      </c>
      <c r="F3007">
        <v>124.59</v>
      </c>
      <c r="G3007" s="1">
        <v>41759</v>
      </c>
      <c r="H3007">
        <v>158.58000000000001</v>
      </c>
    </row>
    <row r="3008" spans="1:8" x14ac:dyDescent="0.25">
      <c r="A3008" s="1">
        <v>41879</v>
      </c>
      <c r="B3008">
        <v>130.63999999999999</v>
      </c>
      <c r="C3008" s="1">
        <v>41761</v>
      </c>
      <c r="D3008">
        <v>141.18</v>
      </c>
      <c r="E3008" s="1">
        <v>41761</v>
      </c>
      <c r="F3008">
        <v>124.08</v>
      </c>
      <c r="G3008" s="1">
        <v>41761</v>
      </c>
      <c r="H3008">
        <v>158.1</v>
      </c>
    </row>
    <row r="3009" spans="1:8" x14ac:dyDescent="0.25">
      <c r="A3009" s="1">
        <v>41880</v>
      </c>
      <c r="B3009">
        <v>130.66</v>
      </c>
      <c r="C3009" s="1">
        <v>41765</v>
      </c>
      <c r="D3009">
        <v>140.74</v>
      </c>
      <c r="E3009" s="1">
        <v>41765</v>
      </c>
      <c r="F3009">
        <v>123.28</v>
      </c>
      <c r="G3009" s="1">
        <v>41765</v>
      </c>
      <c r="H3009">
        <v>157.99</v>
      </c>
    </row>
    <row r="3010" spans="1:8" x14ac:dyDescent="0.25">
      <c r="A3010" s="1">
        <v>41884</v>
      </c>
      <c r="B3010">
        <v>131.51</v>
      </c>
      <c r="C3010" s="1">
        <v>41766</v>
      </c>
      <c r="D3010">
        <v>140.16</v>
      </c>
      <c r="E3010" s="1">
        <v>41766</v>
      </c>
      <c r="F3010">
        <v>123.44</v>
      </c>
      <c r="G3010" s="1">
        <v>41766</v>
      </c>
      <c r="H3010">
        <v>158.66999999999999</v>
      </c>
    </row>
    <row r="3011" spans="1:8" x14ac:dyDescent="0.25">
      <c r="A3011" s="1">
        <v>41885</v>
      </c>
      <c r="B3011">
        <v>131.66999999999999</v>
      </c>
      <c r="C3011" s="1">
        <v>41767</v>
      </c>
      <c r="D3011">
        <v>141.24</v>
      </c>
      <c r="E3011" s="1">
        <v>41767</v>
      </c>
      <c r="F3011">
        <v>123.42</v>
      </c>
      <c r="G3011" s="1">
        <v>41767</v>
      </c>
      <c r="H3011">
        <v>159.02000000000001</v>
      </c>
    </row>
    <row r="3012" spans="1:8" x14ac:dyDescent="0.25">
      <c r="A3012" s="1">
        <v>41886</v>
      </c>
      <c r="B3012">
        <v>132.58000000000001</v>
      </c>
      <c r="C3012" s="1">
        <v>41768</v>
      </c>
      <c r="D3012">
        <v>141.87</v>
      </c>
      <c r="E3012" s="1">
        <v>41768</v>
      </c>
      <c r="F3012">
        <v>123.44</v>
      </c>
      <c r="G3012" s="1">
        <v>41768</v>
      </c>
      <c r="H3012">
        <v>159.75</v>
      </c>
    </row>
    <row r="3013" spans="1:8" x14ac:dyDescent="0.25">
      <c r="A3013" s="1">
        <v>41887</v>
      </c>
      <c r="B3013">
        <v>132.69999999999999</v>
      </c>
      <c r="C3013" s="1">
        <v>41771</v>
      </c>
      <c r="D3013">
        <v>142.15</v>
      </c>
      <c r="E3013" s="1">
        <v>41771</v>
      </c>
      <c r="F3013">
        <v>122.98</v>
      </c>
      <c r="G3013" s="1">
        <v>41771</v>
      </c>
      <c r="H3013">
        <v>159.84</v>
      </c>
    </row>
    <row r="3014" spans="1:8" x14ac:dyDescent="0.25">
      <c r="A3014" s="1">
        <v>41890</v>
      </c>
      <c r="B3014">
        <v>133.03</v>
      </c>
      <c r="C3014" s="1">
        <v>41772</v>
      </c>
      <c r="D3014">
        <v>142.52000000000001</v>
      </c>
      <c r="E3014" s="1">
        <v>41772</v>
      </c>
      <c r="F3014">
        <v>123.33</v>
      </c>
      <c r="G3014" s="1">
        <v>41772</v>
      </c>
      <c r="H3014">
        <v>159.96</v>
      </c>
    </row>
    <row r="3015" spans="1:8" x14ac:dyDescent="0.25">
      <c r="A3015" s="1">
        <v>41891</v>
      </c>
      <c r="B3015">
        <v>132.78</v>
      </c>
      <c r="C3015" s="1">
        <v>41773</v>
      </c>
      <c r="D3015">
        <v>143.12</v>
      </c>
      <c r="E3015" s="1">
        <v>41773</v>
      </c>
      <c r="F3015">
        <v>124.55</v>
      </c>
      <c r="G3015" s="1">
        <v>41773</v>
      </c>
      <c r="H3015">
        <v>159.97</v>
      </c>
    </row>
    <row r="3016" spans="1:8" x14ac:dyDescent="0.25">
      <c r="A3016" s="1">
        <v>41892</v>
      </c>
      <c r="B3016">
        <v>133.04</v>
      </c>
      <c r="C3016" s="1">
        <v>41774</v>
      </c>
      <c r="D3016">
        <v>142.68</v>
      </c>
      <c r="E3016" s="1">
        <v>41774</v>
      </c>
      <c r="F3016">
        <v>124.82</v>
      </c>
      <c r="G3016" s="1">
        <v>41774</v>
      </c>
      <c r="H3016">
        <v>160.33000000000001</v>
      </c>
    </row>
    <row r="3017" spans="1:8" x14ac:dyDescent="0.25">
      <c r="A3017" s="1">
        <v>41893</v>
      </c>
      <c r="B3017">
        <v>133.13999999999999</v>
      </c>
      <c r="C3017" s="1">
        <v>41775</v>
      </c>
      <c r="D3017">
        <v>142.38999999999999</v>
      </c>
      <c r="E3017" s="1">
        <v>41775</v>
      </c>
      <c r="F3017">
        <v>124.48</v>
      </c>
      <c r="G3017" s="1">
        <v>41775</v>
      </c>
      <c r="H3017">
        <v>159.77000000000001</v>
      </c>
    </row>
    <row r="3018" spans="1:8" x14ac:dyDescent="0.25">
      <c r="A3018" s="1">
        <v>41894</v>
      </c>
      <c r="B3018">
        <v>133.29</v>
      </c>
      <c r="C3018" s="1">
        <v>41778</v>
      </c>
      <c r="D3018">
        <v>142.15</v>
      </c>
      <c r="E3018" s="1">
        <v>41778</v>
      </c>
      <c r="F3018">
        <v>124.31</v>
      </c>
      <c r="G3018" s="1">
        <v>41778</v>
      </c>
      <c r="H3018">
        <v>161.19</v>
      </c>
    </row>
    <row r="3019" spans="1:8" x14ac:dyDescent="0.25">
      <c r="A3019" s="1">
        <v>41897</v>
      </c>
      <c r="B3019">
        <v>133.54</v>
      </c>
      <c r="C3019" s="1">
        <v>41779</v>
      </c>
      <c r="D3019">
        <v>142.33000000000001</v>
      </c>
      <c r="E3019" s="1">
        <v>41779</v>
      </c>
      <c r="F3019">
        <v>124.26</v>
      </c>
      <c r="G3019" s="1">
        <v>41779</v>
      </c>
      <c r="H3019">
        <v>161.47</v>
      </c>
    </row>
    <row r="3020" spans="1:8" x14ac:dyDescent="0.25">
      <c r="A3020" s="1">
        <v>41898</v>
      </c>
      <c r="B3020">
        <v>133.33000000000001</v>
      </c>
      <c r="C3020" s="1">
        <v>41780</v>
      </c>
      <c r="D3020">
        <v>142.25</v>
      </c>
      <c r="E3020" s="1">
        <v>41780</v>
      </c>
      <c r="F3020">
        <v>123.92</v>
      </c>
      <c r="G3020" s="1">
        <v>41780</v>
      </c>
      <c r="H3020">
        <v>161.58000000000001</v>
      </c>
    </row>
    <row r="3021" spans="1:8" x14ac:dyDescent="0.25">
      <c r="A3021" s="1">
        <v>41899</v>
      </c>
      <c r="B3021">
        <v>133.38999999999999</v>
      </c>
      <c r="C3021" s="1">
        <v>41781</v>
      </c>
      <c r="D3021">
        <v>142.29</v>
      </c>
      <c r="E3021" s="1">
        <v>41781</v>
      </c>
      <c r="F3021">
        <v>123.97</v>
      </c>
      <c r="G3021" s="1">
        <v>41781</v>
      </c>
      <c r="H3021">
        <v>161.43</v>
      </c>
    </row>
    <row r="3022" spans="1:8" x14ac:dyDescent="0.25">
      <c r="A3022" s="1">
        <v>41900</v>
      </c>
      <c r="B3022">
        <v>132.30000000000001</v>
      </c>
      <c r="C3022" s="1">
        <v>41782</v>
      </c>
      <c r="D3022">
        <v>142.44</v>
      </c>
      <c r="E3022" s="1">
        <v>41782</v>
      </c>
      <c r="F3022">
        <v>124.24</v>
      </c>
      <c r="G3022" s="1">
        <v>41782</v>
      </c>
      <c r="H3022">
        <v>161.82</v>
      </c>
    </row>
    <row r="3023" spans="1:8" x14ac:dyDescent="0.25">
      <c r="A3023" s="1">
        <v>41901</v>
      </c>
      <c r="B3023">
        <v>132.22999999999999</v>
      </c>
      <c r="C3023" s="1">
        <v>41786</v>
      </c>
      <c r="D3023">
        <v>143.18</v>
      </c>
      <c r="E3023" s="1">
        <v>41786</v>
      </c>
      <c r="F3023">
        <v>124.03</v>
      </c>
      <c r="G3023" s="1">
        <v>41786</v>
      </c>
      <c r="H3023">
        <v>161.37</v>
      </c>
    </row>
    <row r="3024" spans="1:8" x14ac:dyDescent="0.25">
      <c r="A3024" s="1">
        <v>41904</v>
      </c>
      <c r="B3024">
        <v>131.96</v>
      </c>
      <c r="C3024" s="1">
        <v>41787</v>
      </c>
      <c r="D3024">
        <v>142.68</v>
      </c>
      <c r="E3024" s="1">
        <v>41787</v>
      </c>
      <c r="F3024">
        <v>124.81</v>
      </c>
      <c r="G3024" s="1">
        <v>41787</v>
      </c>
      <c r="H3024">
        <v>161.18</v>
      </c>
    </row>
    <row r="3025" spans="1:8" x14ac:dyDescent="0.25">
      <c r="A3025" s="1">
        <v>41905</v>
      </c>
      <c r="B3025">
        <v>131.84</v>
      </c>
      <c r="C3025" s="1">
        <v>41788</v>
      </c>
      <c r="D3025">
        <v>142.49</v>
      </c>
      <c r="E3025" s="1">
        <v>41788</v>
      </c>
      <c r="F3025">
        <v>124.77</v>
      </c>
      <c r="G3025" s="1">
        <v>41788</v>
      </c>
      <c r="H3025">
        <v>161.44</v>
      </c>
    </row>
    <row r="3026" spans="1:8" x14ac:dyDescent="0.25">
      <c r="A3026" s="1">
        <v>41906</v>
      </c>
      <c r="B3026">
        <v>131.61000000000001</v>
      </c>
      <c r="C3026" s="1">
        <v>41789</v>
      </c>
      <c r="D3026">
        <v>142.85</v>
      </c>
      <c r="E3026" s="1">
        <v>41789</v>
      </c>
      <c r="F3026">
        <v>124.54</v>
      </c>
      <c r="G3026" s="1">
        <v>41789</v>
      </c>
      <c r="H3026">
        <v>160.94999999999999</v>
      </c>
    </row>
    <row r="3027" spans="1:8" x14ac:dyDescent="0.25">
      <c r="A3027" s="1">
        <v>41907</v>
      </c>
      <c r="B3027">
        <v>131.93</v>
      </c>
      <c r="C3027" s="1">
        <v>41792</v>
      </c>
      <c r="D3027">
        <v>142.78</v>
      </c>
      <c r="E3027" s="1">
        <v>41792</v>
      </c>
      <c r="F3027">
        <v>124.6</v>
      </c>
      <c r="G3027" s="1">
        <v>41792</v>
      </c>
      <c r="H3027">
        <v>160.63999999999999</v>
      </c>
    </row>
    <row r="3028" spans="1:8" x14ac:dyDescent="0.25">
      <c r="A3028" s="1">
        <v>41908</v>
      </c>
      <c r="B3028">
        <v>131.71</v>
      </c>
      <c r="C3028" s="1">
        <v>41793</v>
      </c>
      <c r="D3028">
        <v>142.78</v>
      </c>
      <c r="E3028" s="1">
        <v>41793</v>
      </c>
      <c r="F3028">
        <v>124.3</v>
      </c>
      <c r="G3028" s="1">
        <v>41793</v>
      </c>
      <c r="H3028">
        <v>160.44</v>
      </c>
    </row>
    <row r="3029" spans="1:8" x14ac:dyDescent="0.25">
      <c r="A3029" s="1">
        <v>41911</v>
      </c>
      <c r="B3029">
        <v>131.66999999999999</v>
      </c>
      <c r="C3029" s="1">
        <v>41794</v>
      </c>
      <c r="D3029">
        <v>142.82</v>
      </c>
      <c r="E3029" s="1">
        <v>41794</v>
      </c>
      <c r="F3029">
        <v>124.38</v>
      </c>
      <c r="G3029" s="1">
        <v>41794</v>
      </c>
      <c r="H3029">
        <v>160.30000000000001</v>
      </c>
    </row>
    <row r="3030" spans="1:8" x14ac:dyDescent="0.25">
      <c r="A3030" s="1">
        <v>41912</v>
      </c>
      <c r="B3030">
        <v>132</v>
      </c>
      <c r="C3030" s="1">
        <v>41795</v>
      </c>
      <c r="D3030">
        <v>144.63999999999999</v>
      </c>
      <c r="E3030" s="1">
        <v>41795</v>
      </c>
      <c r="F3030">
        <v>124.47</v>
      </c>
      <c r="G3030" s="1">
        <v>41795</v>
      </c>
      <c r="H3030">
        <v>161.13</v>
      </c>
    </row>
    <row r="3031" spans="1:8" x14ac:dyDescent="0.25">
      <c r="A3031" s="1">
        <v>41913</v>
      </c>
      <c r="B3031">
        <v>132.22999999999999</v>
      </c>
      <c r="C3031" s="1">
        <v>41796</v>
      </c>
      <c r="D3031">
        <v>145.55000000000001</v>
      </c>
      <c r="E3031" s="1">
        <v>41796</v>
      </c>
      <c r="F3031">
        <v>124.45</v>
      </c>
      <c r="G3031" s="1">
        <v>41796</v>
      </c>
      <c r="H3031">
        <v>160.24</v>
      </c>
    </row>
    <row r="3032" spans="1:8" x14ac:dyDescent="0.25">
      <c r="A3032" s="1">
        <v>41914</v>
      </c>
      <c r="B3032">
        <v>132.34</v>
      </c>
      <c r="C3032" s="1">
        <v>41799</v>
      </c>
      <c r="D3032">
        <v>144.94999999999999</v>
      </c>
      <c r="E3032" s="1">
        <v>41799</v>
      </c>
      <c r="F3032">
        <v>124.27</v>
      </c>
      <c r="G3032" s="1">
        <v>41799</v>
      </c>
      <c r="H3032">
        <v>159.71</v>
      </c>
    </row>
    <row r="3033" spans="1:8" x14ac:dyDescent="0.25">
      <c r="A3033" s="1">
        <v>41915</v>
      </c>
      <c r="B3033">
        <v>131.68</v>
      </c>
      <c r="C3033" s="1">
        <v>41800</v>
      </c>
      <c r="D3033">
        <v>144.91999999999999</v>
      </c>
      <c r="E3033" s="1">
        <v>41800</v>
      </c>
      <c r="F3033">
        <v>124</v>
      </c>
      <c r="G3033" s="1">
        <v>41800</v>
      </c>
      <c r="H3033">
        <v>159.33000000000001</v>
      </c>
    </row>
    <row r="3034" spans="1:8" x14ac:dyDescent="0.25">
      <c r="A3034" s="1">
        <v>41918</v>
      </c>
      <c r="B3034">
        <v>132.02000000000001</v>
      </c>
      <c r="C3034" s="1">
        <v>41801</v>
      </c>
      <c r="D3034">
        <v>145.46</v>
      </c>
      <c r="E3034" s="1">
        <v>41801</v>
      </c>
      <c r="F3034">
        <v>123.76</v>
      </c>
      <c r="G3034" s="1">
        <v>41801</v>
      </c>
      <c r="H3034">
        <v>159.65</v>
      </c>
    </row>
    <row r="3035" spans="1:8" x14ac:dyDescent="0.25">
      <c r="A3035" s="1">
        <v>41919</v>
      </c>
      <c r="B3035">
        <v>132.19</v>
      </c>
      <c r="C3035" s="1">
        <v>41802</v>
      </c>
      <c r="D3035">
        <v>146</v>
      </c>
      <c r="E3035" s="1">
        <v>41802</v>
      </c>
      <c r="F3035">
        <v>123.51</v>
      </c>
      <c r="G3035" s="1">
        <v>41802</v>
      </c>
      <c r="H3035">
        <v>160.03</v>
      </c>
    </row>
    <row r="3036" spans="1:8" x14ac:dyDescent="0.25">
      <c r="A3036" s="1">
        <v>41920</v>
      </c>
      <c r="B3036">
        <v>132.24</v>
      </c>
      <c r="C3036" s="1">
        <v>41803</v>
      </c>
      <c r="D3036">
        <v>145.35</v>
      </c>
      <c r="E3036" s="1">
        <v>41803</v>
      </c>
      <c r="F3036">
        <v>122.02</v>
      </c>
      <c r="G3036" s="1">
        <v>41803</v>
      </c>
      <c r="H3036">
        <v>158.22</v>
      </c>
    </row>
    <row r="3037" spans="1:8" x14ac:dyDescent="0.25">
      <c r="A3037" s="1">
        <v>41921</v>
      </c>
      <c r="B3037">
        <v>132.9</v>
      </c>
      <c r="C3037" s="1">
        <v>41806</v>
      </c>
      <c r="D3037">
        <v>145.09</v>
      </c>
      <c r="E3037" s="1">
        <v>41806</v>
      </c>
      <c r="F3037">
        <v>122.18</v>
      </c>
      <c r="G3037" s="1">
        <v>41806</v>
      </c>
      <c r="H3037">
        <v>158.32</v>
      </c>
    </row>
    <row r="3038" spans="1:8" x14ac:dyDescent="0.25">
      <c r="A3038" s="1">
        <v>41922</v>
      </c>
      <c r="B3038">
        <v>132.91</v>
      </c>
      <c r="C3038" s="1">
        <v>41807</v>
      </c>
      <c r="D3038">
        <v>144.68</v>
      </c>
      <c r="E3038" s="1">
        <v>41807</v>
      </c>
      <c r="F3038">
        <v>122.09</v>
      </c>
      <c r="G3038" s="1">
        <v>41807</v>
      </c>
      <c r="H3038">
        <v>157.88</v>
      </c>
    </row>
    <row r="3039" spans="1:8" x14ac:dyDescent="0.25">
      <c r="A3039" s="1">
        <v>41926</v>
      </c>
      <c r="B3039">
        <v>133.22</v>
      </c>
      <c r="C3039" s="1">
        <v>41808</v>
      </c>
      <c r="D3039">
        <v>144.75</v>
      </c>
      <c r="E3039" s="1">
        <v>41808</v>
      </c>
      <c r="F3039">
        <v>122.59</v>
      </c>
      <c r="G3039" s="1">
        <v>41808</v>
      </c>
      <c r="H3039">
        <v>158.91</v>
      </c>
    </row>
    <row r="3040" spans="1:8" x14ac:dyDescent="0.25">
      <c r="A3040" s="1">
        <v>41927</v>
      </c>
      <c r="B3040">
        <v>134.1</v>
      </c>
      <c r="C3040" s="1">
        <v>41809</v>
      </c>
      <c r="D3040">
        <v>144.71</v>
      </c>
      <c r="E3040" s="1">
        <v>41809</v>
      </c>
      <c r="F3040">
        <v>122.18</v>
      </c>
      <c r="G3040" s="1">
        <v>41809</v>
      </c>
      <c r="H3040">
        <v>159.46</v>
      </c>
    </row>
    <row r="3041" spans="1:8" x14ac:dyDescent="0.25">
      <c r="A3041" s="1">
        <v>41928</v>
      </c>
      <c r="B3041">
        <v>133.5</v>
      </c>
      <c r="C3041" s="1">
        <v>41810</v>
      </c>
      <c r="D3041">
        <v>144.62</v>
      </c>
      <c r="E3041" s="1">
        <v>41810</v>
      </c>
      <c r="F3041">
        <v>122.12</v>
      </c>
      <c r="G3041" s="1">
        <v>41810</v>
      </c>
      <c r="H3041">
        <v>159.06</v>
      </c>
    </row>
    <row r="3042" spans="1:8" x14ac:dyDescent="0.25">
      <c r="A3042" s="1">
        <v>41929</v>
      </c>
      <c r="B3042">
        <v>133.22</v>
      </c>
      <c r="C3042" s="1">
        <v>41813</v>
      </c>
      <c r="D3042">
        <v>144.74</v>
      </c>
      <c r="E3042" s="1">
        <v>41813</v>
      </c>
      <c r="F3042">
        <v>122.37</v>
      </c>
      <c r="G3042" s="1">
        <v>41813</v>
      </c>
      <c r="H3042">
        <v>158.47</v>
      </c>
    </row>
    <row r="3043" spans="1:8" x14ac:dyDescent="0.25">
      <c r="A3043" s="1">
        <v>41932</v>
      </c>
      <c r="B3043">
        <v>133.52000000000001</v>
      </c>
      <c r="C3043" s="1">
        <v>41814</v>
      </c>
      <c r="D3043">
        <v>144.41</v>
      </c>
      <c r="E3043" s="1">
        <v>41814</v>
      </c>
      <c r="F3043">
        <v>122.3</v>
      </c>
      <c r="G3043" s="1">
        <v>41814</v>
      </c>
      <c r="H3043">
        <v>158.43</v>
      </c>
    </row>
    <row r="3044" spans="1:8" x14ac:dyDescent="0.25">
      <c r="A3044" s="1">
        <v>41933</v>
      </c>
      <c r="B3044">
        <v>133.44999999999999</v>
      </c>
      <c r="C3044" s="1">
        <v>41815</v>
      </c>
      <c r="D3044">
        <v>144.04</v>
      </c>
      <c r="E3044" s="1">
        <v>41815</v>
      </c>
      <c r="F3044">
        <v>122.79</v>
      </c>
      <c r="G3044" s="1">
        <v>41815</v>
      </c>
      <c r="H3044">
        <v>159.05000000000001</v>
      </c>
    </row>
    <row r="3045" spans="1:8" x14ac:dyDescent="0.25">
      <c r="A3045" s="1">
        <v>41934</v>
      </c>
      <c r="B3045">
        <v>133.21</v>
      </c>
      <c r="C3045" s="1">
        <v>41816</v>
      </c>
      <c r="D3045">
        <v>143.82</v>
      </c>
      <c r="E3045" s="1">
        <v>41816</v>
      </c>
      <c r="F3045">
        <v>122.67</v>
      </c>
      <c r="G3045" s="1">
        <v>41816</v>
      </c>
      <c r="H3045">
        <v>159.31</v>
      </c>
    </row>
    <row r="3046" spans="1:8" x14ac:dyDescent="0.25">
      <c r="A3046" s="1">
        <v>41935</v>
      </c>
      <c r="B3046">
        <v>133.13</v>
      </c>
      <c r="C3046" s="1">
        <v>41817</v>
      </c>
      <c r="D3046">
        <v>143.16</v>
      </c>
      <c r="E3046" s="1">
        <v>41817</v>
      </c>
      <c r="F3046">
        <v>122.76</v>
      </c>
      <c r="G3046" s="1">
        <v>41817</v>
      </c>
      <c r="H3046">
        <v>159.69999999999999</v>
      </c>
    </row>
    <row r="3047" spans="1:8" x14ac:dyDescent="0.25">
      <c r="A3047" s="1">
        <v>41936</v>
      </c>
      <c r="B3047">
        <v>132.94</v>
      </c>
      <c r="C3047" s="1">
        <v>41820</v>
      </c>
      <c r="D3047">
        <v>143.46</v>
      </c>
      <c r="E3047" s="1">
        <v>41820</v>
      </c>
      <c r="F3047">
        <v>122.86</v>
      </c>
      <c r="G3047" s="1">
        <v>41820</v>
      </c>
      <c r="H3047">
        <v>159.81</v>
      </c>
    </row>
    <row r="3048" spans="1:8" x14ac:dyDescent="0.25">
      <c r="A3048" s="1">
        <v>41939</v>
      </c>
      <c r="B3048">
        <v>132.69999999999999</v>
      </c>
      <c r="C3048" s="1">
        <v>41821</v>
      </c>
      <c r="D3048">
        <v>143.86000000000001</v>
      </c>
      <c r="E3048" s="1">
        <v>41821</v>
      </c>
      <c r="F3048">
        <v>122.31</v>
      </c>
      <c r="G3048" s="1">
        <v>41821</v>
      </c>
      <c r="H3048">
        <v>159.96</v>
      </c>
    </row>
    <row r="3049" spans="1:8" x14ac:dyDescent="0.25">
      <c r="A3049" s="1">
        <v>41940</v>
      </c>
      <c r="B3049">
        <v>132.69999999999999</v>
      </c>
      <c r="C3049" s="1">
        <v>41822</v>
      </c>
      <c r="D3049">
        <v>144</v>
      </c>
      <c r="E3049" s="1">
        <v>41822</v>
      </c>
      <c r="F3049">
        <v>121.9</v>
      </c>
      <c r="G3049" s="1">
        <v>41822</v>
      </c>
      <c r="H3049">
        <v>159.72999999999999</v>
      </c>
    </row>
    <row r="3050" spans="1:8" x14ac:dyDescent="0.25">
      <c r="A3050" s="1">
        <v>41941</v>
      </c>
      <c r="B3050">
        <v>132.76</v>
      </c>
      <c r="C3050" s="1">
        <v>41823</v>
      </c>
      <c r="D3050">
        <v>144.09</v>
      </c>
      <c r="E3050" s="1">
        <v>41823</v>
      </c>
      <c r="F3050">
        <v>122.03</v>
      </c>
      <c r="G3050" s="1">
        <v>41823</v>
      </c>
      <c r="H3050">
        <v>159.29</v>
      </c>
    </row>
    <row r="3051" spans="1:8" x14ac:dyDescent="0.25">
      <c r="A3051" s="1">
        <v>41942</v>
      </c>
      <c r="B3051">
        <v>132.27000000000001</v>
      </c>
      <c r="C3051" s="1">
        <v>41827</v>
      </c>
      <c r="D3051">
        <v>144.21</v>
      </c>
      <c r="E3051" s="1">
        <v>41827</v>
      </c>
      <c r="F3051">
        <v>121.94</v>
      </c>
      <c r="G3051" s="1">
        <v>41827</v>
      </c>
      <c r="H3051">
        <v>158.53</v>
      </c>
    </row>
    <row r="3052" spans="1:8" x14ac:dyDescent="0.25">
      <c r="A3052" s="1">
        <v>41943</v>
      </c>
      <c r="B3052">
        <v>132.53</v>
      </c>
      <c r="C3052" s="1">
        <v>41828</v>
      </c>
      <c r="D3052">
        <v>144.28</v>
      </c>
      <c r="E3052" s="1">
        <v>41828</v>
      </c>
      <c r="F3052">
        <v>122.23</v>
      </c>
      <c r="G3052" s="1">
        <v>41828</v>
      </c>
      <c r="H3052">
        <v>158.54</v>
      </c>
    </row>
    <row r="3053" spans="1:8" x14ac:dyDescent="0.25">
      <c r="A3053" s="1">
        <v>41946</v>
      </c>
      <c r="B3053">
        <v>132.4</v>
      </c>
      <c r="C3053" s="1">
        <v>41829</v>
      </c>
      <c r="D3053">
        <v>144.03</v>
      </c>
      <c r="E3053" s="1">
        <v>41829</v>
      </c>
      <c r="F3053">
        <v>121.93</v>
      </c>
      <c r="G3053" s="1">
        <v>41829</v>
      </c>
      <c r="H3053">
        <v>157.55000000000001</v>
      </c>
    </row>
    <row r="3054" spans="1:8" x14ac:dyDescent="0.25">
      <c r="A3054" s="1">
        <v>41947</v>
      </c>
      <c r="B3054">
        <v>132.30000000000001</v>
      </c>
      <c r="C3054" s="1">
        <v>41830</v>
      </c>
      <c r="D3054">
        <v>143.93</v>
      </c>
      <c r="E3054" s="1">
        <v>41830</v>
      </c>
      <c r="F3054">
        <v>122.19</v>
      </c>
      <c r="G3054" s="1">
        <v>41830</v>
      </c>
      <c r="H3054">
        <v>158.66999999999999</v>
      </c>
    </row>
    <row r="3055" spans="1:8" x14ac:dyDescent="0.25">
      <c r="A3055" s="1">
        <v>41948</v>
      </c>
      <c r="B3055">
        <v>132.43</v>
      </c>
      <c r="C3055" s="1">
        <v>41831</v>
      </c>
      <c r="D3055">
        <v>143.87</v>
      </c>
      <c r="E3055" s="1">
        <v>41831</v>
      </c>
      <c r="F3055">
        <v>122.29</v>
      </c>
      <c r="G3055" s="1">
        <v>41831</v>
      </c>
      <c r="H3055">
        <v>158.36000000000001</v>
      </c>
    </row>
    <row r="3056" spans="1:8" x14ac:dyDescent="0.25">
      <c r="A3056" s="1">
        <v>41949</v>
      </c>
      <c r="B3056">
        <v>132.46</v>
      </c>
      <c r="C3056" s="1">
        <v>41834</v>
      </c>
      <c r="D3056">
        <v>143.72</v>
      </c>
      <c r="E3056" s="1">
        <v>41834</v>
      </c>
      <c r="F3056">
        <v>122.39</v>
      </c>
      <c r="G3056" s="1">
        <v>41834</v>
      </c>
      <c r="H3056">
        <v>157.99</v>
      </c>
    </row>
    <row r="3057" spans="1:8" x14ac:dyDescent="0.25">
      <c r="A3057" s="1">
        <v>41950</v>
      </c>
      <c r="B3057">
        <v>132.52000000000001</v>
      </c>
      <c r="C3057" s="1">
        <v>41835</v>
      </c>
      <c r="D3057">
        <v>143.38999999999999</v>
      </c>
      <c r="E3057" s="1">
        <v>41835</v>
      </c>
      <c r="F3057">
        <v>121.72</v>
      </c>
      <c r="G3057" s="1">
        <v>41835</v>
      </c>
      <c r="H3057">
        <v>157.83000000000001</v>
      </c>
    </row>
    <row r="3058" spans="1:8" x14ac:dyDescent="0.25">
      <c r="A3058" s="1">
        <v>41953</v>
      </c>
      <c r="B3058">
        <v>132.33000000000001</v>
      </c>
      <c r="C3058" s="1">
        <v>41836</v>
      </c>
      <c r="D3058">
        <v>143.19999999999999</v>
      </c>
      <c r="E3058" s="1">
        <v>41836</v>
      </c>
      <c r="F3058">
        <v>121.54</v>
      </c>
      <c r="G3058" s="1">
        <v>41836</v>
      </c>
      <c r="H3058">
        <v>156.96</v>
      </c>
    </row>
    <row r="3059" spans="1:8" x14ac:dyDescent="0.25">
      <c r="A3059" s="1">
        <v>41955</v>
      </c>
      <c r="B3059">
        <v>132.35</v>
      </c>
      <c r="C3059" s="1">
        <v>41837</v>
      </c>
      <c r="D3059">
        <v>142.44999999999999</v>
      </c>
      <c r="E3059" s="1">
        <v>41837</v>
      </c>
      <c r="F3059">
        <v>121.84</v>
      </c>
      <c r="G3059" s="1">
        <v>41837</v>
      </c>
      <c r="H3059">
        <v>157.1</v>
      </c>
    </row>
    <row r="3060" spans="1:8" x14ac:dyDescent="0.25">
      <c r="A3060" s="1">
        <v>41956</v>
      </c>
      <c r="B3060">
        <v>132.52000000000001</v>
      </c>
      <c r="C3060" s="1">
        <v>41838</v>
      </c>
      <c r="D3060">
        <v>141.96</v>
      </c>
      <c r="E3060" s="1">
        <v>41838</v>
      </c>
      <c r="F3060">
        <v>121.4</v>
      </c>
      <c r="G3060" s="1">
        <v>41838</v>
      </c>
      <c r="H3060">
        <v>156.84</v>
      </c>
    </row>
    <row r="3061" spans="1:8" x14ac:dyDescent="0.25">
      <c r="A3061" s="1">
        <v>41957</v>
      </c>
      <c r="B3061">
        <v>132.36000000000001</v>
      </c>
      <c r="C3061" s="1">
        <v>41841</v>
      </c>
      <c r="D3061">
        <v>141.88</v>
      </c>
      <c r="E3061" s="1">
        <v>41841</v>
      </c>
      <c r="F3061">
        <v>121.46</v>
      </c>
      <c r="G3061" s="1">
        <v>41841</v>
      </c>
      <c r="H3061">
        <v>156.24</v>
      </c>
    </row>
    <row r="3062" spans="1:8" x14ac:dyDescent="0.25">
      <c r="A3062" s="1">
        <v>41960</v>
      </c>
      <c r="B3062">
        <v>132.53</v>
      </c>
      <c r="C3062" s="1">
        <v>41842</v>
      </c>
      <c r="D3062">
        <v>141.6</v>
      </c>
      <c r="E3062" s="1">
        <v>41842</v>
      </c>
      <c r="F3062">
        <v>121.44</v>
      </c>
      <c r="G3062" s="1">
        <v>41842</v>
      </c>
      <c r="H3062">
        <v>156.08000000000001</v>
      </c>
    </row>
    <row r="3063" spans="1:8" x14ac:dyDescent="0.25">
      <c r="A3063" s="1">
        <v>41961</v>
      </c>
      <c r="B3063">
        <v>132.33000000000001</v>
      </c>
      <c r="C3063" s="1">
        <v>41843</v>
      </c>
      <c r="D3063">
        <v>141.94</v>
      </c>
      <c r="E3063" s="1">
        <v>41843</v>
      </c>
      <c r="F3063">
        <v>121.43</v>
      </c>
      <c r="G3063" s="1">
        <v>41843</v>
      </c>
      <c r="H3063">
        <v>156.31</v>
      </c>
    </row>
    <row r="3064" spans="1:8" x14ac:dyDescent="0.25">
      <c r="A3064" s="1">
        <v>41962</v>
      </c>
      <c r="B3064">
        <v>131.99</v>
      </c>
      <c r="C3064" s="1">
        <v>41844</v>
      </c>
      <c r="D3064">
        <v>141.86000000000001</v>
      </c>
      <c r="E3064" s="1">
        <v>41844</v>
      </c>
      <c r="F3064">
        <v>121.22</v>
      </c>
      <c r="G3064" s="1">
        <v>41844</v>
      </c>
      <c r="H3064">
        <v>156.11000000000001</v>
      </c>
    </row>
    <row r="3065" spans="1:8" x14ac:dyDescent="0.25">
      <c r="A3065" s="1">
        <v>41963</v>
      </c>
      <c r="B3065">
        <v>132.25</v>
      </c>
      <c r="C3065" s="1">
        <v>41845</v>
      </c>
      <c r="D3065">
        <v>141.96</v>
      </c>
      <c r="E3065" s="1">
        <v>41845</v>
      </c>
      <c r="F3065">
        <v>121.43</v>
      </c>
      <c r="G3065" s="1">
        <v>41845</v>
      </c>
      <c r="H3065">
        <v>154.94999999999999</v>
      </c>
    </row>
    <row r="3066" spans="1:8" x14ac:dyDescent="0.25">
      <c r="A3066" s="1">
        <v>41964</v>
      </c>
      <c r="B3066">
        <v>132.28</v>
      </c>
      <c r="C3066" s="1">
        <v>41848</v>
      </c>
      <c r="D3066">
        <v>141.09</v>
      </c>
      <c r="E3066" s="1">
        <v>41848</v>
      </c>
      <c r="F3066">
        <v>121.46</v>
      </c>
      <c r="G3066" s="1">
        <v>41848</v>
      </c>
      <c r="H3066">
        <v>154.83000000000001</v>
      </c>
    </row>
    <row r="3067" spans="1:8" x14ac:dyDescent="0.25">
      <c r="A3067" s="1">
        <v>41967</v>
      </c>
      <c r="B3067">
        <v>132.28</v>
      </c>
      <c r="C3067" s="1">
        <v>41849</v>
      </c>
      <c r="D3067">
        <v>140.63</v>
      </c>
      <c r="E3067" s="1">
        <v>41849</v>
      </c>
      <c r="F3067">
        <v>121.18</v>
      </c>
      <c r="G3067" s="1">
        <v>41849</v>
      </c>
      <c r="H3067">
        <v>154.37</v>
      </c>
    </row>
    <row r="3068" spans="1:8" x14ac:dyDescent="0.25">
      <c r="A3068" s="1">
        <v>41968</v>
      </c>
      <c r="B3068">
        <v>132.19</v>
      </c>
      <c r="C3068" s="1">
        <v>41850</v>
      </c>
      <c r="D3068">
        <v>140.85</v>
      </c>
      <c r="E3068" s="1">
        <v>41850</v>
      </c>
      <c r="F3068">
        <v>120.99</v>
      </c>
      <c r="G3068" s="1">
        <v>41850</v>
      </c>
      <c r="H3068">
        <v>154.08000000000001</v>
      </c>
    </row>
    <row r="3069" spans="1:8" x14ac:dyDescent="0.25">
      <c r="A3069" s="1">
        <v>41969</v>
      </c>
      <c r="B3069">
        <v>131.99</v>
      </c>
      <c r="C3069" s="1">
        <v>41851</v>
      </c>
      <c r="D3069">
        <v>141.81</v>
      </c>
      <c r="E3069" s="1">
        <v>41851</v>
      </c>
      <c r="F3069">
        <v>120.83</v>
      </c>
      <c r="G3069" s="1">
        <v>41851</v>
      </c>
      <c r="H3069">
        <v>154.88999999999999</v>
      </c>
    </row>
    <row r="3070" spans="1:8" x14ac:dyDescent="0.25">
      <c r="A3070" s="1">
        <v>41971</v>
      </c>
      <c r="B3070">
        <v>131.58000000000001</v>
      </c>
      <c r="C3070" s="1">
        <v>41852</v>
      </c>
      <c r="D3070">
        <v>141.88</v>
      </c>
      <c r="E3070" s="1">
        <v>41852</v>
      </c>
      <c r="F3070">
        <v>120.95</v>
      </c>
      <c r="G3070" s="1">
        <v>41852</v>
      </c>
      <c r="H3070">
        <v>156.56</v>
      </c>
    </row>
    <row r="3071" spans="1:8" x14ac:dyDescent="0.25">
      <c r="A3071" s="1">
        <v>41974</v>
      </c>
      <c r="B3071">
        <v>131.93</v>
      </c>
      <c r="C3071" s="1">
        <v>41855</v>
      </c>
      <c r="D3071">
        <v>141.30000000000001</v>
      </c>
      <c r="E3071" s="1">
        <v>41855</v>
      </c>
      <c r="F3071">
        <v>121.03</v>
      </c>
      <c r="G3071" s="1">
        <v>41855</v>
      </c>
      <c r="H3071">
        <v>156.72999999999999</v>
      </c>
    </row>
    <row r="3072" spans="1:8" x14ac:dyDescent="0.25">
      <c r="A3072" s="1">
        <v>41975</v>
      </c>
      <c r="B3072">
        <v>131.86000000000001</v>
      </c>
      <c r="C3072" s="1">
        <v>41856</v>
      </c>
      <c r="D3072">
        <v>141.59</v>
      </c>
      <c r="E3072" s="1">
        <v>41856</v>
      </c>
      <c r="F3072">
        <v>121</v>
      </c>
      <c r="G3072" s="1">
        <v>41856</v>
      </c>
      <c r="H3072">
        <v>156.12</v>
      </c>
    </row>
    <row r="3073" spans="1:8" x14ac:dyDescent="0.25">
      <c r="A3073" s="1">
        <v>41976</v>
      </c>
      <c r="B3073">
        <v>131.94999999999999</v>
      </c>
      <c r="C3073" s="1">
        <v>41857</v>
      </c>
      <c r="D3073">
        <v>141.19999999999999</v>
      </c>
      <c r="E3073" s="1">
        <v>41857</v>
      </c>
      <c r="F3073">
        <v>120.75</v>
      </c>
      <c r="G3073" s="1">
        <v>41857</v>
      </c>
      <c r="H3073">
        <v>156.02000000000001</v>
      </c>
    </row>
    <row r="3074" spans="1:8" x14ac:dyDescent="0.25">
      <c r="A3074" s="1">
        <v>41977</v>
      </c>
      <c r="B3074">
        <v>131.71</v>
      </c>
      <c r="C3074" s="1">
        <v>41858</v>
      </c>
      <c r="D3074">
        <v>140.71</v>
      </c>
      <c r="E3074" s="1">
        <v>41858</v>
      </c>
      <c r="F3074">
        <v>120.67</v>
      </c>
      <c r="G3074" s="1">
        <v>41858</v>
      </c>
      <c r="H3074">
        <v>156.16</v>
      </c>
    </row>
    <row r="3075" spans="1:8" x14ac:dyDescent="0.25">
      <c r="A3075" s="1">
        <v>41978</v>
      </c>
      <c r="B3075">
        <v>131.16</v>
      </c>
      <c r="C3075" s="1">
        <v>41859</v>
      </c>
      <c r="D3075">
        <v>139.99</v>
      </c>
      <c r="E3075" s="1">
        <v>41859</v>
      </c>
      <c r="F3075">
        <v>120.68</v>
      </c>
      <c r="G3075" s="1">
        <v>41859</v>
      </c>
      <c r="H3075">
        <v>156.03</v>
      </c>
    </row>
    <row r="3076" spans="1:8" x14ac:dyDescent="0.25">
      <c r="A3076" s="1">
        <v>41981</v>
      </c>
      <c r="B3076">
        <v>130.68</v>
      </c>
      <c r="C3076" s="1">
        <v>41862</v>
      </c>
      <c r="D3076">
        <v>140.34</v>
      </c>
      <c r="E3076" s="1">
        <v>41862</v>
      </c>
      <c r="F3076">
        <v>120.83</v>
      </c>
      <c r="G3076" s="1">
        <v>41862</v>
      </c>
      <c r="H3076">
        <v>155.93</v>
      </c>
    </row>
    <row r="3077" spans="1:8" x14ac:dyDescent="0.25">
      <c r="A3077" s="1">
        <v>41982</v>
      </c>
      <c r="B3077">
        <v>130.33000000000001</v>
      </c>
      <c r="C3077" s="1">
        <v>41863</v>
      </c>
      <c r="D3077">
        <v>140.78</v>
      </c>
      <c r="E3077" s="1">
        <v>41863</v>
      </c>
      <c r="F3077">
        <v>120.97</v>
      </c>
      <c r="G3077" s="1">
        <v>41863</v>
      </c>
      <c r="H3077">
        <v>156.46</v>
      </c>
    </row>
    <row r="3078" spans="1:8" x14ac:dyDescent="0.25">
      <c r="A3078" s="1">
        <v>41983</v>
      </c>
      <c r="B3078">
        <v>130.22</v>
      </c>
      <c r="C3078" s="1">
        <v>41864</v>
      </c>
      <c r="D3078">
        <v>141.11000000000001</v>
      </c>
      <c r="E3078" s="1">
        <v>41864</v>
      </c>
      <c r="F3078">
        <v>121.86</v>
      </c>
      <c r="G3078" s="1">
        <v>41864</v>
      </c>
      <c r="H3078">
        <v>157.31</v>
      </c>
    </row>
    <row r="3079" spans="1:8" x14ac:dyDescent="0.25">
      <c r="A3079" s="1">
        <v>41984</v>
      </c>
      <c r="B3079">
        <v>130.08000000000001</v>
      </c>
      <c r="C3079" s="1">
        <v>41865</v>
      </c>
      <c r="D3079">
        <v>140.52000000000001</v>
      </c>
      <c r="E3079" s="1">
        <v>41865</v>
      </c>
      <c r="F3079">
        <v>122.45</v>
      </c>
      <c r="G3079" s="1">
        <v>41865</v>
      </c>
      <c r="H3079">
        <v>157.53</v>
      </c>
    </row>
    <row r="3080" spans="1:8" x14ac:dyDescent="0.25">
      <c r="A3080" s="1">
        <v>41985</v>
      </c>
      <c r="B3080">
        <v>129.69</v>
      </c>
      <c r="C3080" s="1">
        <v>41866</v>
      </c>
      <c r="D3080">
        <v>139.94999999999999</v>
      </c>
      <c r="E3080" s="1">
        <v>41866</v>
      </c>
      <c r="F3080">
        <v>122.06</v>
      </c>
      <c r="G3080" s="1">
        <v>41866</v>
      </c>
      <c r="H3080">
        <v>156.19</v>
      </c>
    </row>
    <row r="3081" spans="1:8" x14ac:dyDescent="0.25">
      <c r="A3081" s="1">
        <v>41988</v>
      </c>
      <c r="B3081">
        <v>129.13999999999999</v>
      </c>
      <c r="C3081" s="1">
        <v>41869</v>
      </c>
      <c r="D3081">
        <v>139.66999999999999</v>
      </c>
      <c r="E3081" s="1">
        <v>41869</v>
      </c>
      <c r="F3081">
        <v>121.88</v>
      </c>
      <c r="G3081" s="1">
        <v>41869</v>
      </c>
      <c r="H3081">
        <v>155.91</v>
      </c>
    </row>
    <row r="3082" spans="1:8" x14ac:dyDescent="0.25">
      <c r="A3082" s="1">
        <v>41989</v>
      </c>
      <c r="B3082">
        <v>128.46</v>
      </c>
      <c r="C3082" s="1">
        <v>41870</v>
      </c>
      <c r="D3082">
        <v>139.37</v>
      </c>
      <c r="E3082" s="1">
        <v>41870</v>
      </c>
      <c r="F3082">
        <v>121.89</v>
      </c>
      <c r="G3082" s="1">
        <v>41870</v>
      </c>
      <c r="H3082">
        <v>157.24</v>
      </c>
    </row>
    <row r="3083" spans="1:8" x14ac:dyDescent="0.25">
      <c r="A3083" s="1">
        <v>41990</v>
      </c>
      <c r="B3083">
        <v>128.33000000000001</v>
      </c>
      <c r="C3083" s="1">
        <v>41871</v>
      </c>
      <c r="D3083">
        <v>139.12</v>
      </c>
      <c r="E3083" s="1">
        <v>41871</v>
      </c>
      <c r="F3083">
        <v>121.78</v>
      </c>
      <c r="G3083" s="1">
        <v>41871</v>
      </c>
      <c r="H3083">
        <v>156.85</v>
      </c>
    </row>
    <row r="3084" spans="1:8" x14ac:dyDescent="0.25">
      <c r="A3084" s="1">
        <v>41991</v>
      </c>
      <c r="B3084">
        <v>128.52000000000001</v>
      </c>
      <c r="C3084" s="1">
        <v>41872</v>
      </c>
      <c r="D3084">
        <v>138.91</v>
      </c>
      <c r="E3084" s="1">
        <v>41872</v>
      </c>
      <c r="F3084">
        <v>121.94</v>
      </c>
      <c r="G3084" s="1">
        <v>41872</v>
      </c>
      <c r="H3084">
        <v>155.6</v>
      </c>
    </row>
    <row r="3085" spans="1:8" x14ac:dyDescent="0.25">
      <c r="A3085" s="1">
        <v>41992</v>
      </c>
      <c r="B3085">
        <v>128.59</v>
      </c>
      <c r="C3085" s="1">
        <v>41873</v>
      </c>
      <c r="D3085">
        <v>138.62</v>
      </c>
      <c r="E3085" s="1">
        <v>41873</v>
      </c>
      <c r="F3085">
        <v>121.85</v>
      </c>
      <c r="G3085" s="1">
        <v>41873</v>
      </c>
      <c r="H3085">
        <v>154.41999999999999</v>
      </c>
    </row>
    <row r="3086" spans="1:8" x14ac:dyDescent="0.25">
      <c r="A3086" s="1">
        <v>41995</v>
      </c>
      <c r="B3086">
        <v>128.41</v>
      </c>
      <c r="C3086" s="1">
        <v>41877</v>
      </c>
      <c r="D3086">
        <v>138.21</v>
      </c>
      <c r="E3086" s="1">
        <v>41877</v>
      </c>
      <c r="F3086">
        <v>121.82</v>
      </c>
      <c r="G3086" s="1">
        <v>41877</v>
      </c>
      <c r="H3086">
        <v>153.66999999999999</v>
      </c>
    </row>
    <row r="3087" spans="1:8" x14ac:dyDescent="0.25">
      <c r="A3087" s="1">
        <v>41996</v>
      </c>
      <c r="B3087">
        <v>128.29</v>
      </c>
      <c r="C3087" s="1">
        <v>41878</v>
      </c>
      <c r="D3087">
        <v>138.05000000000001</v>
      </c>
      <c r="E3087" s="1">
        <v>41878</v>
      </c>
      <c r="F3087">
        <v>121.74</v>
      </c>
      <c r="G3087" s="1">
        <v>41878</v>
      </c>
      <c r="H3087">
        <v>154.13</v>
      </c>
    </row>
    <row r="3088" spans="1:8" x14ac:dyDescent="0.25">
      <c r="A3088" s="1">
        <v>42002</v>
      </c>
      <c r="B3088">
        <v>128.07</v>
      </c>
      <c r="C3088" s="1">
        <v>41879</v>
      </c>
      <c r="D3088">
        <v>137.06</v>
      </c>
      <c r="E3088" s="1">
        <v>41879</v>
      </c>
      <c r="F3088">
        <v>121.19</v>
      </c>
      <c r="G3088" s="1">
        <v>41879</v>
      </c>
      <c r="H3088">
        <v>152.87</v>
      </c>
    </row>
    <row r="3089" spans="1:8" x14ac:dyDescent="0.25">
      <c r="A3089" s="1">
        <v>42003</v>
      </c>
      <c r="B3089">
        <v>128.11000000000001</v>
      </c>
      <c r="C3089" s="1">
        <v>41880</v>
      </c>
      <c r="D3089">
        <v>136.93</v>
      </c>
      <c r="E3089" s="1">
        <v>41880</v>
      </c>
      <c r="F3089">
        <v>121.01</v>
      </c>
      <c r="G3089" s="1">
        <v>41880</v>
      </c>
      <c r="H3089">
        <v>153.36000000000001</v>
      </c>
    </row>
    <row r="3090" spans="1:8" x14ac:dyDescent="0.25">
      <c r="A3090" s="1">
        <v>42006</v>
      </c>
      <c r="B3090">
        <v>127.7</v>
      </c>
      <c r="C3090" s="1">
        <v>41884</v>
      </c>
      <c r="D3090">
        <v>138.83000000000001</v>
      </c>
      <c r="E3090" s="1">
        <v>41884</v>
      </c>
      <c r="F3090">
        <v>121.24</v>
      </c>
      <c r="G3090" s="1">
        <v>41884</v>
      </c>
      <c r="H3090">
        <v>153.97</v>
      </c>
    </row>
    <row r="3091" spans="1:8" x14ac:dyDescent="0.25">
      <c r="A3091" s="1">
        <v>42009</v>
      </c>
      <c r="B3091">
        <v>127.59</v>
      </c>
      <c r="C3091" s="1">
        <v>41885</v>
      </c>
      <c r="D3091">
        <v>139.33000000000001</v>
      </c>
      <c r="E3091" s="1">
        <v>41885</v>
      </c>
      <c r="F3091">
        <v>121.07</v>
      </c>
      <c r="G3091" s="1">
        <v>41885</v>
      </c>
      <c r="H3091">
        <v>154.19999999999999</v>
      </c>
    </row>
    <row r="3092" spans="1:8" x14ac:dyDescent="0.25">
      <c r="A3092" s="1">
        <v>42010</v>
      </c>
      <c r="B3092">
        <v>127.02</v>
      </c>
      <c r="C3092" s="1">
        <v>41886</v>
      </c>
      <c r="D3092">
        <v>142.36000000000001</v>
      </c>
      <c r="E3092" s="1">
        <v>41886</v>
      </c>
      <c r="F3092">
        <v>120.94</v>
      </c>
      <c r="G3092" s="1">
        <v>41886</v>
      </c>
      <c r="H3092">
        <v>154.19999999999999</v>
      </c>
    </row>
    <row r="3093" spans="1:8" x14ac:dyDescent="0.25">
      <c r="A3093" s="1">
        <v>42011</v>
      </c>
      <c r="B3093">
        <v>127.17</v>
      </c>
      <c r="C3093" s="1">
        <v>41887</v>
      </c>
      <c r="D3093">
        <v>141.25</v>
      </c>
      <c r="E3093" s="1">
        <v>41887</v>
      </c>
      <c r="F3093">
        <v>121.49</v>
      </c>
      <c r="G3093" s="1">
        <v>41887</v>
      </c>
      <c r="H3093">
        <v>155.19</v>
      </c>
    </row>
    <row r="3094" spans="1:8" x14ac:dyDescent="0.25">
      <c r="A3094" s="1">
        <v>42012</v>
      </c>
      <c r="B3094">
        <v>127.59</v>
      </c>
      <c r="C3094" s="1">
        <v>41890</v>
      </c>
      <c r="D3094">
        <v>141.25</v>
      </c>
      <c r="E3094" s="1">
        <v>41890</v>
      </c>
      <c r="F3094">
        <v>122.68</v>
      </c>
      <c r="G3094" s="1">
        <v>41890</v>
      </c>
      <c r="H3094">
        <v>154.69999999999999</v>
      </c>
    </row>
    <row r="3095" spans="1:8" x14ac:dyDescent="0.25">
      <c r="A3095" s="1">
        <v>42013</v>
      </c>
      <c r="B3095">
        <v>127.88</v>
      </c>
      <c r="C3095" s="1">
        <v>41891</v>
      </c>
      <c r="D3095">
        <v>142.22999999999999</v>
      </c>
      <c r="E3095" s="1">
        <v>41891</v>
      </c>
      <c r="F3095">
        <v>122.07</v>
      </c>
      <c r="G3095" s="1">
        <v>41891</v>
      </c>
      <c r="H3095">
        <v>153.47</v>
      </c>
    </row>
    <row r="3096" spans="1:8" x14ac:dyDescent="0.25">
      <c r="A3096" s="1">
        <v>42016</v>
      </c>
      <c r="B3096">
        <v>127.6</v>
      </c>
      <c r="C3096" s="1">
        <v>41892</v>
      </c>
      <c r="D3096">
        <v>142.49</v>
      </c>
      <c r="E3096" s="1">
        <v>41892</v>
      </c>
      <c r="F3096">
        <v>122.34</v>
      </c>
      <c r="G3096" s="1">
        <v>41892</v>
      </c>
      <c r="H3096">
        <v>153.74</v>
      </c>
    </row>
    <row r="3097" spans="1:8" x14ac:dyDescent="0.25">
      <c r="A3097" s="1">
        <v>42017</v>
      </c>
      <c r="B3097">
        <v>127.38</v>
      </c>
      <c r="C3097" s="1">
        <v>41893</v>
      </c>
      <c r="D3097">
        <v>142.47</v>
      </c>
      <c r="E3097" s="1">
        <v>41893</v>
      </c>
      <c r="F3097">
        <v>122.35</v>
      </c>
      <c r="G3097" s="1">
        <v>41893</v>
      </c>
      <c r="H3097">
        <v>154.12</v>
      </c>
    </row>
    <row r="3098" spans="1:8" x14ac:dyDescent="0.25">
      <c r="A3098" s="1">
        <v>42018</v>
      </c>
      <c r="B3098">
        <v>127.4</v>
      </c>
      <c r="C3098" s="1">
        <v>41894</v>
      </c>
      <c r="D3098">
        <v>142.6</v>
      </c>
      <c r="E3098" s="1">
        <v>41894</v>
      </c>
      <c r="F3098">
        <v>122.36</v>
      </c>
      <c r="G3098" s="1">
        <v>41894</v>
      </c>
      <c r="H3098">
        <v>154.54</v>
      </c>
    </row>
    <row r="3099" spans="1:8" x14ac:dyDescent="0.25">
      <c r="A3099" s="1">
        <v>42019</v>
      </c>
      <c r="B3099">
        <v>127.56</v>
      </c>
      <c r="C3099" s="1">
        <v>41897</v>
      </c>
      <c r="D3099">
        <v>142.82</v>
      </c>
      <c r="E3099" s="1">
        <v>41897</v>
      </c>
      <c r="F3099">
        <v>122.52</v>
      </c>
      <c r="G3099" s="1">
        <v>41897</v>
      </c>
      <c r="H3099">
        <v>154.97</v>
      </c>
    </row>
    <row r="3100" spans="1:8" x14ac:dyDescent="0.25">
      <c r="A3100" s="1">
        <v>42020</v>
      </c>
      <c r="B3100">
        <v>127.49</v>
      </c>
      <c r="C3100" s="1">
        <v>41898</v>
      </c>
      <c r="D3100">
        <v>142.72999999999999</v>
      </c>
      <c r="E3100" s="1">
        <v>41898</v>
      </c>
      <c r="F3100">
        <v>122.32</v>
      </c>
      <c r="G3100" s="1">
        <v>41898</v>
      </c>
      <c r="H3100">
        <v>154.62</v>
      </c>
    </row>
    <row r="3101" spans="1:8" x14ac:dyDescent="0.25">
      <c r="A3101" s="1">
        <v>42024</v>
      </c>
      <c r="B3101">
        <v>126.69</v>
      </c>
      <c r="C3101" s="1">
        <v>41899</v>
      </c>
      <c r="D3101">
        <v>143.13999999999999</v>
      </c>
      <c r="E3101" s="1">
        <v>41899</v>
      </c>
      <c r="F3101">
        <v>121.7</v>
      </c>
      <c r="G3101" s="1">
        <v>41899</v>
      </c>
      <c r="H3101">
        <v>155.33000000000001</v>
      </c>
    </row>
    <row r="3102" spans="1:8" x14ac:dyDescent="0.25">
      <c r="A3102" s="1">
        <v>42025</v>
      </c>
      <c r="B3102">
        <v>127.03</v>
      </c>
      <c r="C3102" s="1">
        <v>41900</v>
      </c>
      <c r="D3102">
        <v>142.47999999999999</v>
      </c>
      <c r="E3102" s="1">
        <v>41900</v>
      </c>
      <c r="F3102">
        <v>120.97</v>
      </c>
      <c r="G3102" s="1">
        <v>41900</v>
      </c>
      <c r="H3102">
        <v>153.08000000000001</v>
      </c>
    </row>
    <row r="3103" spans="1:8" x14ac:dyDescent="0.25">
      <c r="A3103" s="1">
        <v>42026</v>
      </c>
      <c r="B3103">
        <v>126.91</v>
      </c>
      <c r="C3103" s="1">
        <v>41901</v>
      </c>
      <c r="D3103">
        <v>142.74</v>
      </c>
      <c r="E3103" s="1">
        <v>41901</v>
      </c>
      <c r="F3103">
        <v>120.45</v>
      </c>
      <c r="G3103" s="1">
        <v>41901</v>
      </c>
      <c r="H3103">
        <v>153.35</v>
      </c>
    </row>
    <row r="3104" spans="1:8" x14ac:dyDescent="0.25">
      <c r="A3104" s="1">
        <v>42027</v>
      </c>
      <c r="B3104">
        <v>126.76</v>
      </c>
      <c r="C3104" s="1">
        <v>41904</v>
      </c>
      <c r="D3104">
        <v>142.41999999999999</v>
      </c>
      <c r="E3104" s="1">
        <v>41904</v>
      </c>
      <c r="F3104">
        <v>120.37</v>
      </c>
      <c r="G3104" s="1">
        <v>41904</v>
      </c>
      <c r="H3104">
        <v>152.81</v>
      </c>
    </row>
    <row r="3105" spans="1:8" x14ac:dyDescent="0.25">
      <c r="A3105" s="1">
        <v>42030</v>
      </c>
      <c r="B3105">
        <v>126.56</v>
      </c>
      <c r="C3105" s="1">
        <v>41905</v>
      </c>
      <c r="D3105">
        <v>141.69999999999999</v>
      </c>
      <c r="E3105" s="1">
        <v>41905</v>
      </c>
      <c r="F3105">
        <v>120.45</v>
      </c>
      <c r="G3105" s="1">
        <v>41905</v>
      </c>
      <c r="H3105">
        <v>153</v>
      </c>
    </row>
    <row r="3106" spans="1:8" x14ac:dyDescent="0.25">
      <c r="A3106" s="1">
        <v>42031</v>
      </c>
      <c r="B3106">
        <v>126.67</v>
      </c>
      <c r="C3106" s="1">
        <v>41906</v>
      </c>
      <c r="D3106">
        <v>141.54</v>
      </c>
      <c r="E3106" s="1">
        <v>41906</v>
      </c>
      <c r="F3106">
        <v>120.31</v>
      </c>
      <c r="G3106" s="1">
        <v>41906</v>
      </c>
      <c r="H3106">
        <v>152.56</v>
      </c>
    </row>
    <row r="3107" spans="1:8" x14ac:dyDescent="0.25">
      <c r="A3107" s="1">
        <v>42032</v>
      </c>
      <c r="B3107">
        <v>126.58</v>
      </c>
      <c r="C3107" s="1">
        <v>41907</v>
      </c>
      <c r="D3107">
        <v>141.9</v>
      </c>
      <c r="E3107" s="1">
        <v>41907</v>
      </c>
      <c r="F3107">
        <v>120.6</v>
      </c>
      <c r="G3107" s="1">
        <v>41907</v>
      </c>
      <c r="H3107">
        <v>152.93</v>
      </c>
    </row>
    <row r="3108" spans="1:8" x14ac:dyDescent="0.25">
      <c r="A3108" s="1">
        <v>42033</v>
      </c>
      <c r="B3108">
        <v>126.53</v>
      </c>
      <c r="C3108" s="1">
        <v>41908</v>
      </c>
      <c r="D3108">
        <v>141.80000000000001</v>
      </c>
      <c r="E3108" s="1">
        <v>41908</v>
      </c>
      <c r="F3108">
        <v>120.81</v>
      </c>
      <c r="G3108" s="1">
        <v>41908</v>
      </c>
      <c r="H3108">
        <v>151.91</v>
      </c>
    </row>
    <row r="3109" spans="1:8" x14ac:dyDescent="0.25">
      <c r="A3109" s="1">
        <v>42034</v>
      </c>
      <c r="B3109">
        <v>126.27</v>
      </c>
      <c r="C3109" s="1">
        <v>41911</v>
      </c>
      <c r="D3109">
        <v>141.6</v>
      </c>
      <c r="E3109" s="1">
        <v>41911</v>
      </c>
      <c r="F3109">
        <v>120.87</v>
      </c>
      <c r="G3109" s="1">
        <v>41911</v>
      </c>
      <c r="H3109">
        <v>151.88</v>
      </c>
    </row>
    <row r="3110" spans="1:8" x14ac:dyDescent="0.25">
      <c r="A3110" s="1">
        <v>42037</v>
      </c>
      <c r="B3110">
        <v>125.98</v>
      </c>
      <c r="C3110" s="1">
        <v>41912</v>
      </c>
      <c r="D3110">
        <v>142.04</v>
      </c>
      <c r="E3110" s="1">
        <v>41912</v>
      </c>
      <c r="F3110">
        <v>121.06</v>
      </c>
      <c r="G3110" s="1">
        <v>41912</v>
      </c>
      <c r="H3110">
        <v>152.34</v>
      </c>
    </row>
    <row r="3111" spans="1:8" x14ac:dyDescent="0.25">
      <c r="A3111" s="1">
        <v>42038</v>
      </c>
      <c r="B3111">
        <v>125.96</v>
      </c>
      <c r="C3111" s="1">
        <v>41913</v>
      </c>
      <c r="D3111">
        <v>141.55000000000001</v>
      </c>
      <c r="E3111" s="1">
        <v>41913</v>
      </c>
      <c r="F3111">
        <v>121.43</v>
      </c>
      <c r="G3111" s="1">
        <v>41913</v>
      </c>
      <c r="H3111">
        <v>153.16</v>
      </c>
    </row>
    <row r="3112" spans="1:8" x14ac:dyDescent="0.25">
      <c r="A3112" s="1">
        <v>42039</v>
      </c>
      <c r="B3112">
        <v>126.21</v>
      </c>
      <c r="C3112" s="1">
        <v>41914</v>
      </c>
      <c r="D3112">
        <v>141.27000000000001</v>
      </c>
      <c r="E3112" s="1">
        <v>41914</v>
      </c>
      <c r="F3112">
        <v>121.68</v>
      </c>
      <c r="G3112" s="1">
        <v>41914</v>
      </c>
      <c r="H3112">
        <v>153.49</v>
      </c>
    </row>
    <row r="3113" spans="1:8" x14ac:dyDescent="0.25">
      <c r="A3113" s="1">
        <v>42040</v>
      </c>
      <c r="B3113">
        <v>126.16</v>
      </c>
      <c r="C3113" s="1">
        <v>41915</v>
      </c>
      <c r="D3113">
        <v>140.93</v>
      </c>
      <c r="E3113" s="1">
        <v>41915</v>
      </c>
      <c r="F3113">
        <v>121.39</v>
      </c>
      <c r="G3113" s="1">
        <v>41915</v>
      </c>
      <c r="H3113">
        <v>151.84</v>
      </c>
    </row>
    <row r="3114" spans="1:8" x14ac:dyDescent="0.25">
      <c r="A3114" s="1">
        <v>42041</v>
      </c>
      <c r="B3114">
        <v>125.74</v>
      </c>
      <c r="C3114" s="1">
        <v>41918</v>
      </c>
      <c r="D3114">
        <v>140.88999999999999</v>
      </c>
      <c r="E3114" s="1">
        <v>41918</v>
      </c>
      <c r="F3114">
        <v>121.61</v>
      </c>
      <c r="G3114" s="1">
        <v>41918</v>
      </c>
      <c r="H3114">
        <v>152.83000000000001</v>
      </c>
    </row>
    <row r="3115" spans="1:8" x14ac:dyDescent="0.25">
      <c r="A3115" s="1">
        <v>42044</v>
      </c>
      <c r="B3115">
        <v>125.59</v>
      </c>
      <c r="C3115" s="1">
        <v>41919</v>
      </c>
      <c r="D3115">
        <v>141.19999999999999</v>
      </c>
      <c r="E3115" s="1">
        <v>41919</v>
      </c>
      <c r="F3115">
        <v>121.76</v>
      </c>
      <c r="G3115" s="1">
        <v>41919</v>
      </c>
      <c r="H3115">
        <v>152.9</v>
      </c>
    </row>
    <row r="3116" spans="1:8" x14ac:dyDescent="0.25">
      <c r="A3116" s="1">
        <v>42045</v>
      </c>
      <c r="B3116">
        <v>126.06</v>
      </c>
      <c r="C3116" s="1">
        <v>41920</v>
      </c>
      <c r="D3116">
        <v>140.93</v>
      </c>
      <c r="E3116" s="1">
        <v>41920</v>
      </c>
      <c r="F3116">
        <v>122.22</v>
      </c>
      <c r="G3116" s="1">
        <v>41920</v>
      </c>
      <c r="H3116">
        <v>152.69</v>
      </c>
    </row>
    <row r="3117" spans="1:8" x14ac:dyDescent="0.25">
      <c r="A3117" s="1">
        <v>42046</v>
      </c>
      <c r="B3117">
        <v>126.38</v>
      </c>
      <c r="C3117" s="1">
        <v>41921</v>
      </c>
      <c r="D3117">
        <v>141</v>
      </c>
      <c r="E3117" s="1">
        <v>41921</v>
      </c>
      <c r="F3117">
        <v>123.05</v>
      </c>
      <c r="G3117" s="1">
        <v>41921</v>
      </c>
      <c r="H3117">
        <v>153.79</v>
      </c>
    </row>
    <row r="3118" spans="1:8" x14ac:dyDescent="0.25">
      <c r="A3118" s="1">
        <v>42047</v>
      </c>
      <c r="B3118">
        <v>126.34</v>
      </c>
      <c r="C3118" s="1">
        <v>41922</v>
      </c>
      <c r="D3118">
        <v>140.80000000000001</v>
      </c>
      <c r="E3118" s="1">
        <v>41922</v>
      </c>
      <c r="F3118">
        <v>123.18</v>
      </c>
      <c r="G3118" s="1">
        <v>41922</v>
      </c>
      <c r="H3118">
        <v>153.86000000000001</v>
      </c>
    </row>
    <row r="3119" spans="1:8" x14ac:dyDescent="0.25">
      <c r="A3119" s="1">
        <v>42048</v>
      </c>
      <c r="B3119">
        <v>126.78</v>
      </c>
      <c r="C3119" s="1">
        <v>41926</v>
      </c>
      <c r="D3119">
        <v>139.74</v>
      </c>
      <c r="E3119" s="1">
        <v>41926</v>
      </c>
      <c r="F3119">
        <v>124.15</v>
      </c>
      <c r="G3119" s="1">
        <v>41926</v>
      </c>
      <c r="H3119">
        <v>154.72</v>
      </c>
    </row>
    <row r="3120" spans="1:8" x14ac:dyDescent="0.25">
      <c r="A3120" s="1">
        <v>42052</v>
      </c>
      <c r="B3120">
        <v>126.71</v>
      </c>
      <c r="C3120" s="1">
        <v>41927</v>
      </c>
      <c r="D3120">
        <v>138.69</v>
      </c>
      <c r="E3120" s="1">
        <v>41927</v>
      </c>
      <c r="F3120">
        <v>125.7</v>
      </c>
      <c r="G3120" s="1">
        <v>41927</v>
      </c>
      <c r="H3120">
        <v>156.79</v>
      </c>
    </row>
    <row r="3121" spans="1:8" x14ac:dyDescent="0.25">
      <c r="A3121" s="1">
        <v>42053</v>
      </c>
      <c r="B3121">
        <v>126.96</v>
      </c>
      <c r="C3121" s="1">
        <v>41928</v>
      </c>
      <c r="D3121">
        <v>138.84</v>
      </c>
      <c r="E3121" s="1">
        <v>41928</v>
      </c>
      <c r="F3121">
        <v>124.26</v>
      </c>
      <c r="G3121" s="1">
        <v>41928</v>
      </c>
      <c r="H3121">
        <v>156.55000000000001</v>
      </c>
    </row>
    <row r="3122" spans="1:8" x14ac:dyDescent="0.25">
      <c r="A3122" s="1">
        <v>42054</v>
      </c>
      <c r="B3122">
        <v>127.32</v>
      </c>
      <c r="C3122" s="1">
        <v>41929</v>
      </c>
      <c r="D3122">
        <v>139.52000000000001</v>
      </c>
      <c r="E3122" s="1">
        <v>41929</v>
      </c>
      <c r="F3122">
        <v>123.45</v>
      </c>
      <c r="G3122" s="1">
        <v>41929</v>
      </c>
      <c r="H3122">
        <v>156</v>
      </c>
    </row>
    <row r="3123" spans="1:8" x14ac:dyDescent="0.25">
      <c r="A3123" s="1">
        <v>42055</v>
      </c>
      <c r="B3123">
        <v>127.33</v>
      </c>
      <c r="C3123" s="1">
        <v>41932</v>
      </c>
      <c r="D3123">
        <v>140.26</v>
      </c>
      <c r="E3123" s="1">
        <v>41932</v>
      </c>
      <c r="F3123">
        <v>123.74</v>
      </c>
      <c r="G3123" s="1">
        <v>41932</v>
      </c>
      <c r="H3123">
        <v>155.88</v>
      </c>
    </row>
    <row r="3124" spans="1:8" x14ac:dyDescent="0.25">
      <c r="A3124" s="1">
        <v>42058</v>
      </c>
      <c r="B3124">
        <v>127.07</v>
      </c>
      <c r="C3124" s="1">
        <v>41933</v>
      </c>
      <c r="D3124">
        <v>140.12</v>
      </c>
      <c r="E3124" s="1">
        <v>41933</v>
      </c>
      <c r="F3124">
        <v>123.62</v>
      </c>
      <c r="G3124" s="1">
        <v>41933</v>
      </c>
      <c r="H3124">
        <v>155.94</v>
      </c>
    </row>
    <row r="3125" spans="1:8" x14ac:dyDescent="0.25">
      <c r="A3125" s="1">
        <v>42059</v>
      </c>
      <c r="B3125">
        <v>127.16</v>
      </c>
      <c r="C3125" s="1">
        <v>41934</v>
      </c>
      <c r="D3125">
        <v>140.29</v>
      </c>
      <c r="E3125" s="1">
        <v>41934</v>
      </c>
      <c r="F3125">
        <v>123.2</v>
      </c>
      <c r="G3125" s="1">
        <v>41934</v>
      </c>
      <c r="H3125">
        <v>155.44999999999999</v>
      </c>
    </row>
    <row r="3126" spans="1:8" x14ac:dyDescent="0.25">
      <c r="A3126" s="1">
        <v>42060</v>
      </c>
      <c r="B3126">
        <v>126.91</v>
      </c>
      <c r="C3126" s="1">
        <v>41935</v>
      </c>
      <c r="D3126">
        <v>140.46</v>
      </c>
      <c r="E3126" s="1">
        <v>41935</v>
      </c>
      <c r="F3126">
        <v>123.05</v>
      </c>
      <c r="G3126" s="1">
        <v>41935</v>
      </c>
      <c r="H3126">
        <v>155.18</v>
      </c>
    </row>
    <row r="3127" spans="1:8" x14ac:dyDescent="0.25">
      <c r="A3127" s="1">
        <v>42061</v>
      </c>
      <c r="B3127">
        <v>126.22</v>
      </c>
      <c r="C3127" s="1">
        <v>41936</v>
      </c>
      <c r="D3127">
        <v>140.26</v>
      </c>
      <c r="E3127" s="1">
        <v>41936</v>
      </c>
      <c r="F3127">
        <v>122.87</v>
      </c>
      <c r="G3127" s="1">
        <v>41936</v>
      </c>
      <c r="H3127">
        <v>154.96</v>
      </c>
    </row>
    <row r="3128" spans="1:8" x14ac:dyDescent="0.25">
      <c r="A3128" s="1">
        <v>42062</v>
      </c>
      <c r="B3128">
        <v>126.48</v>
      </c>
      <c r="C3128" s="1">
        <v>41939</v>
      </c>
      <c r="D3128">
        <v>139.35</v>
      </c>
      <c r="E3128" s="1">
        <v>41939</v>
      </c>
      <c r="F3128">
        <v>122.8</v>
      </c>
      <c r="G3128" s="1">
        <v>41939</v>
      </c>
      <c r="H3128">
        <v>155.24</v>
      </c>
    </row>
    <row r="3129" spans="1:8" x14ac:dyDescent="0.25">
      <c r="A3129" s="1">
        <v>42065</v>
      </c>
      <c r="B3129">
        <v>126.4</v>
      </c>
      <c r="C3129" s="1">
        <v>41940</v>
      </c>
      <c r="D3129">
        <v>139.1</v>
      </c>
      <c r="E3129" s="1">
        <v>41940</v>
      </c>
      <c r="F3129">
        <v>123.01</v>
      </c>
      <c r="G3129" s="1">
        <v>41940</v>
      </c>
      <c r="H3129">
        <v>155.22999999999999</v>
      </c>
    </row>
    <row r="3130" spans="1:8" x14ac:dyDescent="0.25">
      <c r="A3130" s="1">
        <v>42066</v>
      </c>
      <c r="B3130">
        <v>126.44</v>
      </c>
      <c r="C3130" s="1">
        <v>41941</v>
      </c>
      <c r="D3130">
        <v>139.32</v>
      </c>
      <c r="E3130" s="1">
        <v>41941</v>
      </c>
      <c r="F3130">
        <v>123.08</v>
      </c>
      <c r="G3130" s="1">
        <v>41941</v>
      </c>
      <c r="H3130">
        <v>155.08000000000001</v>
      </c>
    </row>
    <row r="3131" spans="1:8" x14ac:dyDescent="0.25">
      <c r="A3131" s="1">
        <v>42067</v>
      </c>
      <c r="B3131">
        <v>126.46</v>
      </c>
      <c r="C3131" s="1">
        <v>41942</v>
      </c>
      <c r="D3131">
        <v>139.24</v>
      </c>
      <c r="E3131" s="1">
        <v>41942</v>
      </c>
      <c r="F3131">
        <v>123.03</v>
      </c>
      <c r="G3131" s="1">
        <v>41942</v>
      </c>
      <c r="H3131">
        <v>153.4</v>
      </c>
    </row>
    <row r="3132" spans="1:8" x14ac:dyDescent="0.25">
      <c r="A3132" s="1">
        <v>42068</v>
      </c>
      <c r="B3132">
        <v>126.52</v>
      </c>
      <c r="C3132" s="1">
        <v>41943</v>
      </c>
      <c r="D3132">
        <v>140.06</v>
      </c>
      <c r="E3132" s="1">
        <v>41943</v>
      </c>
      <c r="F3132">
        <v>122.93</v>
      </c>
      <c r="G3132" s="1">
        <v>41943</v>
      </c>
      <c r="H3132">
        <v>153.56</v>
      </c>
    </row>
    <row r="3133" spans="1:8" x14ac:dyDescent="0.25">
      <c r="A3133" s="1">
        <v>42069</v>
      </c>
      <c r="B3133">
        <v>126.69</v>
      </c>
      <c r="C3133" s="1">
        <v>41946</v>
      </c>
      <c r="D3133">
        <v>139.62</v>
      </c>
      <c r="E3133" s="1">
        <v>41946</v>
      </c>
      <c r="F3133">
        <v>122.91</v>
      </c>
      <c r="G3133" s="1">
        <v>41946</v>
      </c>
      <c r="H3133">
        <v>153.62</v>
      </c>
    </row>
    <row r="3134" spans="1:8" x14ac:dyDescent="0.25">
      <c r="A3134" s="1">
        <v>42072</v>
      </c>
      <c r="B3134">
        <v>126.33</v>
      </c>
      <c r="C3134" s="1">
        <v>41947</v>
      </c>
      <c r="D3134">
        <v>139.62</v>
      </c>
      <c r="E3134" s="1">
        <v>41947</v>
      </c>
      <c r="F3134">
        <v>122.69</v>
      </c>
      <c r="G3134" s="1">
        <v>41947</v>
      </c>
      <c r="H3134">
        <v>153.56</v>
      </c>
    </row>
    <row r="3135" spans="1:8" x14ac:dyDescent="0.25">
      <c r="A3135" s="1">
        <v>42073</v>
      </c>
      <c r="B3135">
        <v>126.01</v>
      </c>
      <c r="C3135" s="1">
        <v>41948</v>
      </c>
      <c r="D3135">
        <v>140.22</v>
      </c>
      <c r="E3135" s="1">
        <v>41948</v>
      </c>
      <c r="F3135">
        <v>122.34</v>
      </c>
      <c r="G3135" s="1">
        <v>41948</v>
      </c>
      <c r="H3135">
        <v>153.87</v>
      </c>
    </row>
    <row r="3136" spans="1:8" x14ac:dyDescent="0.25">
      <c r="A3136" s="1">
        <v>42074</v>
      </c>
      <c r="B3136">
        <v>125.59</v>
      </c>
      <c r="C3136" s="1">
        <v>41949</v>
      </c>
      <c r="D3136">
        <v>140.12</v>
      </c>
      <c r="E3136" s="1">
        <v>41949</v>
      </c>
      <c r="F3136">
        <v>122.5</v>
      </c>
      <c r="G3136" s="1">
        <v>41949</v>
      </c>
      <c r="H3136">
        <v>153.87</v>
      </c>
    </row>
    <row r="3137" spans="1:8" x14ac:dyDescent="0.25">
      <c r="A3137" s="1">
        <v>42075</v>
      </c>
      <c r="B3137">
        <v>125.65</v>
      </c>
      <c r="C3137" s="1">
        <v>41950</v>
      </c>
      <c r="D3137">
        <v>139.82</v>
      </c>
      <c r="E3137" s="1">
        <v>41950</v>
      </c>
      <c r="F3137">
        <v>122.76</v>
      </c>
      <c r="G3137" s="1">
        <v>41950</v>
      </c>
      <c r="H3137">
        <v>154.06</v>
      </c>
    </row>
    <row r="3138" spans="1:8" x14ac:dyDescent="0.25">
      <c r="A3138" s="1">
        <v>42076</v>
      </c>
      <c r="B3138">
        <v>125.63</v>
      </c>
      <c r="C3138" s="1">
        <v>41953</v>
      </c>
      <c r="D3138">
        <v>139.33000000000001</v>
      </c>
      <c r="E3138" s="1">
        <v>41953</v>
      </c>
      <c r="F3138">
        <v>122.89</v>
      </c>
      <c r="G3138" s="1">
        <v>41953</v>
      </c>
      <c r="H3138">
        <v>153.72999999999999</v>
      </c>
    </row>
    <row r="3139" spans="1:8" x14ac:dyDescent="0.25">
      <c r="A3139" s="1">
        <v>42079</v>
      </c>
      <c r="B3139">
        <v>125.26</v>
      </c>
      <c r="C3139" s="1">
        <v>41955</v>
      </c>
      <c r="D3139">
        <v>139.27000000000001</v>
      </c>
      <c r="E3139" s="1">
        <v>41955</v>
      </c>
      <c r="F3139">
        <v>122.78</v>
      </c>
      <c r="G3139" s="1">
        <v>41955</v>
      </c>
      <c r="H3139">
        <v>154.06</v>
      </c>
    </row>
    <row r="3140" spans="1:8" x14ac:dyDescent="0.25">
      <c r="A3140" s="1">
        <v>42080</v>
      </c>
      <c r="B3140">
        <v>125.17</v>
      </c>
      <c r="C3140" s="1">
        <v>41956</v>
      </c>
      <c r="D3140">
        <v>139.41999999999999</v>
      </c>
      <c r="E3140" s="1">
        <v>41956</v>
      </c>
      <c r="F3140">
        <v>122.89</v>
      </c>
      <c r="G3140" s="1">
        <v>41956</v>
      </c>
      <c r="H3140">
        <v>154.35</v>
      </c>
    </row>
    <row r="3141" spans="1:8" x14ac:dyDescent="0.25">
      <c r="A3141" s="1">
        <v>42081</v>
      </c>
      <c r="B3141">
        <v>124.72</v>
      </c>
      <c r="C3141" s="1">
        <v>41957</v>
      </c>
      <c r="D3141">
        <v>139.21</v>
      </c>
      <c r="E3141" s="1">
        <v>41957</v>
      </c>
      <c r="F3141">
        <v>123.12</v>
      </c>
      <c r="G3141" s="1">
        <v>41957</v>
      </c>
      <c r="H3141">
        <v>153.65</v>
      </c>
    </row>
    <row r="3142" spans="1:8" x14ac:dyDescent="0.25">
      <c r="A3142" s="1">
        <v>42082</v>
      </c>
      <c r="B3142">
        <v>124.84</v>
      </c>
      <c r="C3142" s="1">
        <v>41960</v>
      </c>
      <c r="D3142">
        <v>138.97</v>
      </c>
      <c r="E3142" s="1">
        <v>41960</v>
      </c>
      <c r="F3142">
        <v>123.48</v>
      </c>
      <c r="G3142" s="1">
        <v>41960</v>
      </c>
      <c r="H3142">
        <v>154.07</v>
      </c>
    </row>
    <row r="3143" spans="1:8" x14ac:dyDescent="0.25">
      <c r="A3143" s="1">
        <v>42083</v>
      </c>
      <c r="B3143">
        <v>124.89</v>
      </c>
      <c r="C3143" s="1">
        <v>41961</v>
      </c>
      <c r="D3143">
        <v>138.82</v>
      </c>
      <c r="E3143" s="1">
        <v>41961</v>
      </c>
      <c r="F3143">
        <v>123.27</v>
      </c>
      <c r="G3143" s="1">
        <v>41961</v>
      </c>
      <c r="H3143">
        <v>153.77000000000001</v>
      </c>
    </row>
    <row r="3144" spans="1:8" x14ac:dyDescent="0.25">
      <c r="A3144" s="1">
        <v>42086</v>
      </c>
      <c r="B3144">
        <v>125.01</v>
      </c>
      <c r="C3144" s="1">
        <v>41962</v>
      </c>
      <c r="D3144">
        <v>138.37</v>
      </c>
      <c r="E3144" s="1">
        <v>41962</v>
      </c>
      <c r="F3144">
        <v>123.06</v>
      </c>
      <c r="G3144" s="1">
        <v>41962</v>
      </c>
      <c r="H3144">
        <v>153.35</v>
      </c>
    </row>
    <row r="3145" spans="1:8" x14ac:dyDescent="0.25">
      <c r="A3145" s="1">
        <v>42087</v>
      </c>
      <c r="B3145">
        <v>125.03</v>
      </c>
      <c r="C3145" s="1">
        <v>41963</v>
      </c>
      <c r="D3145">
        <v>138.66</v>
      </c>
      <c r="E3145" s="1">
        <v>41963</v>
      </c>
      <c r="F3145">
        <v>123.53</v>
      </c>
      <c r="G3145" s="1">
        <v>41963</v>
      </c>
      <c r="H3145">
        <v>153.29</v>
      </c>
    </row>
    <row r="3146" spans="1:8" x14ac:dyDescent="0.25">
      <c r="A3146" s="1">
        <v>42088</v>
      </c>
      <c r="B3146">
        <v>125.25</v>
      </c>
      <c r="C3146" s="1">
        <v>41964</v>
      </c>
      <c r="D3146">
        <v>138.38999999999999</v>
      </c>
      <c r="E3146" s="1">
        <v>41964</v>
      </c>
      <c r="F3146">
        <v>123.69</v>
      </c>
      <c r="G3146" s="1">
        <v>41964</v>
      </c>
      <c r="H3146">
        <v>153.49</v>
      </c>
    </row>
    <row r="3147" spans="1:8" x14ac:dyDescent="0.25">
      <c r="A3147" s="1">
        <v>42089</v>
      </c>
      <c r="B3147">
        <v>125.46</v>
      </c>
      <c r="C3147" s="1">
        <v>41967</v>
      </c>
      <c r="D3147">
        <v>138.47</v>
      </c>
      <c r="E3147" s="1">
        <v>41967</v>
      </c>
      <c r="F3147">
        <v>123.66</v>
      </c>
      <c r="G3147" s="1">
        <v>41967</v>
      </c>
      <c r="H3147">
        <v>153.44</v>
      </c>
    </row>
    <row r="3148" spans="1:8" x14ac:dyDescent="0.25">
      <c r="A3148" s="1">
        <v>42090</v>
      </c>
      <c r="B3148">
        <v>125.68</v>
      </c>
      <c r="C3148" s="1">
        <v>41968</v>
      </c>
      <c r="D3148">
        <v>137.78</v>
      </c>
      <c r="E3148" s="1">
        <v>41968</v>
      </c>
      <c r="F3148">
        <v>123.79</v>
      </c>
      <c r="G3148" s="1">
        <v>41968</v>
      </c>
      <c r="H3148">
        <v>153.69999999999999</v>
      </c>
    </row>
    <row r="3149" spans="1:8" x14ac:dyDescent="0.25">
      <c r="A3149" s="1">
        <v>42093</v>
      </c>
      <c r="B3149">
        <v>125.44</v>
      </c>
      <c r="C3149" s="1">
        <v>41969</v>
      </c>
      <c r="D3149">
        <v>137.30000000000001</v>
      </c>
      <c r="E3149" s="1">
        <v>41969</v>
      </c>
      <c r="F3149">
        <v>123.59</v>
      </c>
      <c r="G3149" s="1">
        <v>41969</v>
      </c>
      <c r="H3149">
        <v>153.79</v>
      </c>
    </row>
    <row r="3150" spans="1:8" x14ac:dyDescent="0.25">
      <c r="A3150" s="1">
        <v>42094</v>
      </c>
      <c r="B3150">
        <v>125.65</v>
      </c>
      <c r="C3150" s="1">
        <v>41971</v>
      </c>
      <c r="D3150">
        <v>136.16</v>
      </c>
      <c r="E3150" s="1">
        <v>41971</v>
      </c>
      <c r="F3150">
        <v>123.33</v>
      </c>
      <c r="G3150" s="1">
        <v>41971</v>
      </c>
      <c r="H3150">
        <v>153.91</v>
      </c>
    </row>
    <row r="3151" spans="1:8" x14ac:dyDescent="0.25">
      <c r="A3151" s="1">
        <v>42095</v>
      </c>
      <c r="B3151">
        <v>125.48</v>
      </c>
      <c r="C3151" s="1">
        <v>41974</v>
      </c>
      <c r="D3151">
        <v>136.15</v>
      </c>
      <c r="E3151" s="1">
        <v>41974</v>
      </c>
      <c r="F3151">
        <v>123.56</v>
      </c>
      <c r="G3151" s="1">
        <v>41974</v>
      </c>
      <c r="H3151">
        <v>154.88999999999999</v>
      </c>
    </row>
    <row r="3152" spans="1:8" x14ac:dyDescent="0.25">
      <c r="A3152" s="1">
        <v>42096</v>
      </c>
      <c r="B3152">
        <v>125.68</v>
      </c>
      <c r="C3152" s="1">
        <v>41975</v>
      </c>
      <c r="D3152">
        <v>136.94</v>
      </c>
      <c r="E3152" s="1">
        <v>41975</v>
      </c>
      <c r="F3152">
        <v>123.29</v>
      </c>
      <c r="G3152" s="1">
        <v>41975</v>
      </c>
      <c r="H3152">
        <v>154.13999999999999</v>
      </c>
    </row>
    <row r="3153" spans="1:8" x14ac:dyDescent="0.25">
      <c r="A3153" s="1">
        <v>42101</v>
      </c>
      <c r="B3153">
        <v>126.11</v>
      </c>
      <c r="C3153" s="1">
        <v>41976</v>
      </c>
      <c r="D3153">
        <v>138.19999999999999</v>
      </c>
      <c r="E3153" s="1">
        <v>41976</v>
      </c>
      <c r="F3153">
        <v>122.68</v>
      </c>
      <c r="G3153" s="1">
        <v>41976</v>
      </c>
      <c r="H3153">
        <v>153.88999999999999</v>
      </c>
    </row>
    <row r="3154" spans="1:8" x14ac:dyDescent="0.25">
      <c r="A3154" s="1">
        <v>42102</v>
      </c>
      <c r="B3154">
        <v>126.17</v>
      </c>
      <c r="C3154" s="1">
        <v>41977</v>
      </c>
      <c r="D3154">
        <v>137.75</v>
      </c>
      <c r="E3154" s="1">
        <v>41977</v>
      </c>
      <c r="F3154">
        <v>122.82</v>
      </c>
      <c r="G3154" s="1">
        <v>41977</v>
      </c>
      <c r="H3154">
        <v>153.36000000000001</v>
      </c>
    </row>
    <row r="3155" spans="1:8" x14ac:dyDescent="0.25">
      <c r="A3155" s="1">
        <v>42103</v>
      </c>
      <c r="B3155">
        <v>126</v>
      </c>
      <c r="C3155" s="1">
        <v>41978</v>
      </c>
      <c r="D3155">
        <v>138.19</v>
      </c>
      <c r="E3155" s="1">
        <v>41978</v>
      </c>
      <c r="F3155">
        <v>122.14</v>
      </c>
      <c r="G3155" s="1">
        <v>41978</v>
      </c>
      <c r="H3155">
        <v>151.81</v>
      </c>
    </row>
    <row r="3156" spans="1:8" x14ac:dyDescent="0.25">
      <c r="A3156" s="1">
        <v>42104</v>
      </c>
      <c r="B3156">
        <v>126.03</v>
      </c>
      <c r="C3156" s="1">
        <v>41981</v>
      </c>
      <c r="D3156">
        <v>137.66999999999999</v>
      </c>
      <c r="E3156" s="1">
        <v>41981</v>
      </c>
      <c r="F3156">
        <v>121.92</v>
      </c>
      <c r="G3156" s="1">
        <v>41981</v>
      </c>
      <c r="H3156">
        <v>150.94</v>
      </c>
    </row>
    <row r="3157" spans="1:8" x14ac:dyDescent="0.25">
      <c r="A3157" s="1">
        <v>42107</v>
      </c>
      <c r="B3157">
        <v>126.11</v>
      </c>
      <c r="C3157" s="1">
        <v>41982</v>
      </c>
      <c r="D3157">
        <v>136.37</v>
      </c>
      <c r="E3157" s="1">
        <v>41982</v>
      </c>
      <c r="F3157">
        <v>122.11</v>
      </c>
      <c r="G3157" s="1">
        <v>41982</v>
      </c>
      <c r="H3157">
        <v>150.86000000000001</v>
      </c>
    </row>
    <row r="3158" spans="1:8" x14ac:dyDescent="0.25">
      <c r="A3158" s="1">
        <v>42108</v>
      </c>
      <c r="B3158">
        <v>126.13</v>
      </c>
      <c r="C3158" s="1">
        <v>41983</v>
      </c>
      <c r="D3158">
        <v>136.13</v>
      </c>
      <c r="E3158" s="1">
        <v>41983</v>
      </c>
      <c r="F3158">
        <v>121.82</v>
      </c>
      <c r="G3158" s="1">
        <v>41983</v>
      </c>
      <c r="H3158">
        <v>151.13999999999999</v>
      </c>
    </row>
    <row r="3159" spans="1:8" x14ac:dyDescent="0.25">
      <c r="A3159" s="1">
        <v>42109</v>
      </c>
      <c r="B3159">
        <v>126.09</v>
      </c>
      <c r="C3159" s="1">
        <v>41984</v>
      </c>
      <c r="D3159">
        <v>135.97</v>
      </c>
      <c r="E3159" s="1">
        <v>41984</v>
      </c>
      <c r="F3159">
        <v>121.6</v>
      </c>
      <c r="G3159" s="1">
        <v>41984</v>
      </c>
      <c r="H3159">
        <v>151.11000000000001</v>
      </c>
    </row>
    <row r="3160" spans="1:8" x14ac:dyDescent="0.25">
      <c r="A3160" s="1">
        <v>42110</v>
      </c>
      <c r="B3160">
        <v>125.91</v>
      </c>
      <c r="C3160" s="1">
        <v>41985</v>
      </c>
      <c r="D3160">
        <v>134.30000000000001</v>
      </c>
      <c r="E3160" s="1">
        <v>41985</v>
      </c>
      <c r="F3160">
        <v>121.53</v>
      </c>
      <c r="G3160" s="1">
        <v>41985</v>
      </c>
      <c r="H3160">
        <v>151.66</v>
      </c>
    </row>
    <row r="3161" spans="1:8" x14ac:dyDescent="0.25">
      <c r="A3161" s="1">
        <v>42111</v>
      </c>
      <c r="B3161">
        <v>125.87</v>
      </c>
      <c r="C3161" s="1">
        <v>41988</v>
      </c>
      <c r="D3161">
        <v>134.47999999999999</v>
      </c>
      <c r="E3161" s="1">
        <v>41988</v>
      </c>
      <c r="F3161">
        <v>121.3</v>
      </c>
      <c r="G3161" s="1">
        <v>41988</v>
      </c>
      <c r="H3161">
        <v>149.78</v>
      </c>
    </row>
    <row r="3162" spans="1:8" x14ac:dyDescent="0.25">
      <c r="A3162" s="1">
        <v>42114</v>
      </c>
      <c r="B3162">
        <v>125.59</v>
      </c>
      <c r="C3162" s="1">
        <v>41989</v>
      </c>
      <c r="D3162">
        <v>132.88999999999999</v>
      </c>
      <c r="E3162" s="1">
        <v>41989</v>
      </c>
      <c r="F3162">
        <v>121.13</v>
      </c>
      <c r="G3162" s="1">
        <v>41989</v>
      </c>
      <c r="H3162">
        <v>149.32</v>
      </c>
    </row>
    <row r="3163" spans="1:8" x14ac:dyDescent="0.25">
      <c r="A3163" s="1">
        <v>42115</v>
      </c>
      <c r="B3163">
        <v>125.83</v>
      </c>
      <c r="C3163" s="1">
        <v>41990</v>
      </c>
      <c r="D3163">
        <v>133.16</v>
      </c>
      <c r="E3163" s="1">
        <v>41990</v>
      </c>
      <c r="F3163">
        <v>121.08</v>
      </c>
      <c r="G3163" s="1">
        <v>41990</v>
      </c>
      <c r="H3163">
        <v>148.63999999999999</v>
      </c>
    </row>
    <row r="3164" spans="1:8" x14ac:dyDescent="0.25">
      <c r="A3164" s="1">
        <v>42116</v>
      </c>
      <c r="B3164">
        <v>125.6</v>
      </c>
      <c r="C3164" s="1">
        <v>41991</v>
      </c>
      <c r="D3164">
        <v>134.27000000000001</v>
      </c>
      <c r="E3164" s="1">
        <v>41991</v>
      </c>
      <c r="F3164">
        <v>120.67</v>
      </c>
      <c r="G3164" s="1">
        <v>41991</v>
      </c>
      <c r="H3164">
        <v>148.63999999999999</v>
      </c>
    </row>
    <row r="3165" spans="1:8" x14ac:dyDescent="0.25">
      <c r="A3165" s="1">
        <v>42117</v>
      </c>
      <c r="B3165">
        <v>125.85</v>
      </c>
      <c r="C3165" s="1">
        <v>41992</v>
      </c>
      <c r="D3165">
        <v>134.03</v>
      </c>
      <c r="E3165" s="1">
        <v>41992</v>
      </c>
      <c r="F3165">
        <v>120.55</v>
      </c>
      <c r="G3165" s="1">
        <v>41992</v>
      </c>
      <c r="H3165">
        <v>149.31</v>
      </c>
    </row>
    <row r="3166" spans="1:8" x14ac:dyDescent="0.25">
      <c r="A3166" s="1">
        <v>42118</v>
      </c>
      <c r="B3166">
        <v>126.18</v>
      </c>
      <c r="C3166" s="1">
        <v>41995</v>
      </c>
      <c r="D3166">
        <v>134.32</v>
      </c>
      <c r="E3166" s="1">
        <v>41995</v>
      </c>
      <c r="F3166">
        <v>120.82</v>
      </c>
      <c r="G3166" s="1">
        <v>41995</v>
      </c>
      <c r="H3166">
        <v>147.96</v>
      </c>
    </row>
    <row r="3167" spans="1:8" x14ac:dyDescent="0.25">
      <c r="A3167" s="1">
        <v>42121</v>
      </c>
      <c r="B3167">
        <v>126.13</v>
      </c>
      <c r="C3167" s="1">
        <v>41996</v>
      </c>
      <c r="D3167">
        <v>133.9</v>
      </c>
      <c r="E3167" s="1">
        <v>41996</v>
      </c>
      <c r="F3167">
        <v>120.89</v>
      </c>
      <c r="G3167" s="1">
        <v>41996</v>
      </c>
      <c r="H3167">
        <v>147.91999999999999</v>
      </c>
    </row>
    <row r="3168" spans="1:8" x14ac:dyDescent="0.25">
      <c r="A3168" s="1">
        <v>42122</v>
      </c>
      <c r="B3168">
        <v>126.18</v>
      </c>
      <c r="C3168" s="1">
        <v>42002</v>
      </c>
      <c r="D3168">
        <v>133.4</v>
      </c>
      <c r="E3168" s="1">
        <v>42002</v>
      </c>
      <c r="F3168">
        <v>120.59</v>
      </c>
      <c r="G3168" s="1">
        <v>42002</v>
      </c>
      <c r="H3168">
        <v>148.07</v>
      </c>
    </row>
    <row r="3169" spans="1:8" x14ac:dyDescent="0.25">
      <c r="A3169" s="1">
        <v>42123</v>
      </c>
      <c r="B3169">
        <v>126.83</v>
      </c>
      <c r="C3169" s="1">
        <v>42003</v>
      </c>
      <c r="D3169">
        <v>133.13999999999999</v>
      </c>
      <c r="E3169" s="1">
        <v>42003</v>
      </c>
      <c r="F3169">
        <v>120.64</v>
      </c>
      <c r="G3169" s="1">
        <v>42003</v>
      </c>
      <c r="H3169">
        <v>148.44</v>
      </c>
    </row>
    <row r="3170" spans="1:8" x14ac:dyDescent="0.25">
      <c r="A3170" s="1">
        <v>42124</v>
      </c>
      <c r="B3170">
        <v>126.9</v>
      </c>
      <c r="C3170" s="1">
        <v>42006</v>
      </c>
      <c r="D3170">
        <v>131.96</v>
      </c>
      <c r="E3170" s="1">
        <v>42006</v>
      </c>
      <c r="F3170">
        <v>120.37</v>
      </c>
      <c r="G3170" s="1">
        <v>42006</v>
      </c>
      <c r="H3170">
        <v>148.69999999999999</v>
      </c>
    </row>
    <row r="3171" spans="1:8" x14ac:dyDescent="0.25">
      <c r="A3171" s="1">
        <v>42129</v>
      </c>
      <c r="B3171">
        <v>128.01</v>
      </c>
      <c r="C3171" s="1">
        <v>42009</v>
      </c>
      <c r="D3171">
        <v>132</v>
      </c>
      <c r="E3171" s="1">
        <v>42009</v>
      </c>
      <c r="F3171">
        <v>120.68</v>
      </c>
      <c r="G3171" s="1">
        <v>42009</v>
      </c>
      <c r="H3171">
        <v>147.77000000000001</v>
      </c>
    </row>
    <row r="3172" spans="1:8" x14ac:dyDescent="0.25">
      <c r="A3172" s="1">
        <v>42130</v>
      </c>
      <c r="B3172">
        <v>128.26</v>
      </c>
      <c r="C3172" s="1">
        <v>42010</v>
      </c>
      <c r="D3172">
        <v>129.75</v>
      </c>
      <c r="E3172" s="1">
        <v>42010</v>
      </c>
      <c r="F3172">
        <v>120.77</v>
      </c>
      <c r="G3172" s="1">
        <v>42010</v>
      </c>
      <c r="H3172">
        <v>148.16</v>
      </c>
    </row>
    <row r="3173" spans="1:8" x14ac:dyDescent="0.25">
      <c r="A3173" s="1">
        <v>42131</v>
      </c>
      <c r="B3173">
        <v>128.13999999999999</v>
      </c>
      <c r="C3173" s="1">
        <v>42011</v>
      </c>
      <c r="D3173">
        <v>130.52000000000001</v>
      </c>
      <c r="E3173" s="1">
        <v>42011</v>
      </c>
      <c r="F3173">
        <v>120.28</v>
      </c>
      <c r="G3173" s="1">
        <v>42011</v>
      </c>
      <c r="H3173">
        <v>148.51</v>
      </c>
    </row>
    <row r="3174" spans="1:8" x14ac:dyDescent="0.25">
      <c r="A3174" s="1">
        <v>42132</v>
      </c>
      <c r="B3174">
        <v>128.34</v>
      </c>
      <c r="C3174" s="1">
        <v>42012</v>
      </c>
      <c r="D3174">
        <v>131.74</v>
      </c>
      <c r="E3174" s="1">
        <v>42012</v>
      </c>
      <c r="F3174">
        <v>120.18</v>
      </c>
      <c r="G3174" s="1">
        <v>42012</v>
      </c>
      <c r="H3174">
        <v>148.80000000000001</v>
      </c>
    </row>
    <row r="3175" spans="1:8" x14ac:dyDescent="0.25">
      <c r="A3175" s="1">
        <v>42135</v>
      </c>
      <c r="B3175">
        <v>128.53</v>
      </c>
      <c r="C3175" s="1">
        <v>42013</v>
      </c>
      <c r="D3175">
        <v>131.31</v>
      </c>
      <c r="E3175" s="1">
        <v>42013</v>
      </c>
      <c r="F3175">
        <v>120.3</v>
      </c>
      <c r="G3175" s="1">
        <v>42013</v>
      </c>
      <c r="H3175">
        <v>150.21</v>
      </c>
    </row>
    <row r="3176" spans="1:8" x14ac:dyDescent="0.25">
      <c r="A3176" s="1">
        <v>42136</v>
      </c>
      <c r="B3176">
        <v>129.13</v>
      </c>
      <c r="C3176" s="1">
        <v>42016</v>
      </c>
      <c r="D3176">
        <v>130.51</v>
      </c>
      <c r="E3176" s="1">
        <v>42016</v>
      </c>
      <c r="F3176">
        <v>120.38</v>
      </c>
      <c r="G3176" s="1">
        <v>42016</v>
      </c>
      <c r="H3176">
        <v>149.96</v>
      </c>
    </row>
    <row r="3177" spans="1:8" x14ac:dyDescent="0.25">
      <c r="A3177" s="1">
        <v>42137</v>
      </c>
      <c r="B3177">
        <v>129.78</v>
      </c>
      <c r="C3177" s="1">
        <v>42017</v>
      </c>
      <c r="D3177">
        <v>130.69999999999999</v>
      </c>
      <c r="E3177" s="1">
        <v>42017</v>
      </c>
      <c r="F3177">
        <v>119.91</v>
      </c>
      <c r="G3177" s="1">
        <v>42017</v>
      </c>
      <c r="H3177">
        <v>149.63999999999999</v>
      </c>
    </row>
    <row r="3178" spans="1:8" x14ac:dyDescent="0.25">
      <c r="A3178" s="1">
        <v>42138</v>
      </c>
      <c r="B3178">
        <v>130</v>
      </c>
      <c r="C3178" s="1">
        <v>42018</v>
      </c>
      <c r="D3178">
        <v>130.49</v>
      </c>
      <c r="E3178" s="1">
        <v>42018</v>
      </c>
      <c r="F3178">
        <v>119.62</v>
      </c>
      <c r="G3178" s="1">
        <v>42018</v>
      </c>
      <c r="H3178">
        <v>150.33000000000001</v>
      </c>
    </row>
    <row r="3179" spans="1:8" x14ac:dyDescent="0.25">
      <c r="A3179" s="1">
        <v>42139</v>
      </c>
      <c r="B3179">
        <v>129.61000000000001</v>
      </c>
      <c r="C3179" s="1">
        <v>42019</v>
      </c>
      <c r="D3179">
        <v>131.05000000000001</v>
      </c>
      <c r="E3179" s="1">
        <v>42019</v>
      </c>
      <c r="F3179">
        <v>119.34</v>
      </c>
      <c r="G3179" s="1">
        <v>42019</v>
      </c>
      <c r="H3179">
        <v>150.71</v>
      </c>
    </row>
    <row r="3180" spans="1:8" x14ac:dyDescent="0.25">
      <c r="A3180" s="1">
        <v>42142</v>
      </c>
      <c r="B3180">
        <v>129.88</v>
      </c>
      <c r="C3180" s="1">
        <v>42020</v>
      </c>
      <c r="D3180">
        <v>131.19</v>
      </c>
      <c r="E3180" s="1">
        <v>42020</v>
      </c>
      <c r="F3180">
        <v>119</v>
      </c>
      <c r="G3180" s="1">
        <v>42020</v>
      </c>
      <c r="H3180">
        <v>150.75</v>
      </c>
    </row>
    <row r="3181" spans="1:8" x14ac:dyDescent="0.25">
      <c r="A3181" s="1">
        <v>42143</v>
      </c>
      <c r="B3181">
        <v>129.44</v>
      </c>
      <c r="C3181" s="1">
        <v>42024</v>
      </c>
      <c r="D3181">
        <v>130.91999999999999</v>
      </c>
      <c r="E3181" s="1">
        <v>42024</v>
      </c>
      <c r="F3181">
        <v>117.54</v>
      </c>
      <c r="G3181" s="1">
        <v>42024</v>
      </c>
      <c r="H3181">
        <v>150.16999999999999</v>
      </c>
    </row>
    <row r="3182" spans="1:8" x14ac:dyDescent="0.25">
      <c r="A3182" s="1">
        <v>42144</v>
      </c>
      <c r="B3182">
        <v>129.79</v>
      </c>
      <c r="C3182" s="1">
        <v>42025</v>
      </c>
      <c r="D3182">
        <v>131.13999999999999</v>
      </c>
      <c r="E3182" s="1">
        <v>42025</v>
      </c>
      <c r="F3182">
        <v>118.16</v>
      </c>
      <c r="G3182" s="1">
        <v>42025</v>
      </c>
      <c r="H3182">
        <v>150.28</v>
      </c>
    </row>
    <row r="3183" spans="1:8" x14ac:dyDescent="0.25">
      <c r="A3183" s="1">
        <v>42145</v>
      </c>
      <c r="B3183">
        <v>129.97999999999999</v>
      </c>
      <c r="C3183" s="1">
        <v>42026</v>
      </c>
      <c r="D3183">
        <v>131.32</v>
      </c>
      <c r="E3183" s="1">
        <v>42026</v>
      </c>
      <c r="F3183">
        <v>118.41</v>
      </c>
      <c r="G3183" s="1">
        <v>42026</v>
      </c>
      <c r="H3183">
        <v>149.27000000000001</v>
      </c>
    </row>
    <row r="3184" spans="1:8" x14ac:dyDescent="0.25">
      <c r="A3184" s="1">
        <v>42146</v>
      </c>
      <c r="B3184">
        <v>129.44999999999999</v>
      </c>
      <c r="C3184" s="1">
        <v>42027</v>
      </c>
      <c r="D3184">
        <v>131.15</v>
      </c>
      <c r="E3184" s="1">
        <v>42027</v>
      </c>
      <c r="F3184">
        <v>118.79</v>
      </c>
      <c r="G3184" s="1">
        <v>42027</v>
      </c>
      <c r="H3184">
        <v>148.4</v>
      </c>
    </row>
    <row r="3185" spans="1:8" x14ac:dyDescent="0.25">
      <c r="A3185" s="1">
        <v>42150</v>
      </c>
      <c r="B3185">
        <v>129.16999999999999</v>
      </c>
      <c r="C3185" s="1">
        <v>42030</v>
      </c>
      <c r="D3185">
        <v>130.88</v>
      </c>
      <c r="E3185" s="1">
        <v>42030</v>
      </c>
      <c r="F3185">
        <v>118.73</v>
      </c>
      <c r="G3185" s="1">
        <v>42030</v>
      </c>
      <c r="H3185">
        <v>148.06</v>
      </c>
    </row>
    <row r="3186" spans="1:8" x14ac:dyDescent="0.25">
      <c r="A3186" s="1">
        <v>42151</v>
      </c>
      <c r="B3186">
        <v>129.13</v>
      </c>
      <c r="C3186" s="1">
        <v>42031</v>
      </c>
      <c r="D3186">
        <v>131.03</v>
      </c>
      <c r="E3186" s="1">
        <v>42031</v>
      </c>
      <c r="F3186">
        <v>118.59</v>
      </c>
      <c r="G3186" s="1">
        <v>42031</v>
      </c>
      <c r="H3186">
        <v>148.49</v>
      </c>
    </row>
    <row r="3187" spans="1:8" x14ac:dyDescent="0.25">
      <c r="A3187" s="1">
        <v>42152</v>
      </c>
      <c r="B3187">
        <v>129.29</v>
      </c>
      <c r="C3187" s="1">
        <v>42032</v>
      </c>
      <c r="D3187">
        <v>130.81</v>
      </c>
      <c r="E3187" s="1">
        <v>42032</v>
      </c>
      <c r="F3187">
        <v>118.58</v>
      </c>
      <c r="G3187" s="1">
        <v>42032</v>
      </c>
      <c r="H3187">
        <v>148.44</v>
      </c>
    </row>
    <row r="3188" spans="1:8" x14ac:dyDescent="0.25">
      <c r="A3188" s="1">
        <v>42153</v>
      </c>
      <c r="B3188">
        <v>129.29</v>
      </c>
      <c r="C3188" s="1">
        <v>42033</v>
      </c>
      <c r="D3188">
        <v>130.54</v>
      </c>
      <c r="E3188" s="1">
        <v>42033</v>
      </c>
      <c r="F3188">
        <v>118.85</v>
      </c>
      <c r="G3188" s="1">
        <v>42033</v>
      </c>
      <c r="H3188">
        <v>148.16</v>
      </c>
    </row>
    <row r="3189" spans="1:8" x14ac:dyDescent="0.25">
      <c r="A3189" s="1">
        <v>42156</v>
      </c>
      <c r="B3189">
        <v>129.58000000000001</v>
      </c>
      <c r="C3189" s="1">
        <v>42034</v>
      </c>
      <c r="D3189">
        <v>130.21</v>
      </c>
      <c r="E3189" s="1">
        <v>42034</v>
      </c>
      <c r="F3189">
        <v>118.19</v>
      </c>
      <c r="G3189" s="1">
        <v>42034</v>
      </c>
      <c r="H3189">
        <v>148.53</v>
      </c>
    </row>
    <row r="3190" spans="1:8" x14ac:dyDescent="0.25">
      <c r="A3190" s="1">
        <v>42157</v>
      </c>
      <c r="B3190">
        <v>129.93</v>
      </c>
      <c r="C3190" s="1">
        <v>42037</v>
      </c>
      <c r="D3190">
        <v>129.47999999999999</v>
      </c>
      <c r="E3190" s="1">
        <v>42037</v>
      </c>
      <c r="F3190">
        <v>117.65</v>
      </c>
      <c r="G3190" s="1">
        <v>42037</v>
      </c>
      <c r="H3190">
        <v>149.04</v>
      </c>
    </row>
    <row r="3191" spans="1:8" x14ac:dyDescent="0.25">
      <c r="A3191" s="1">
        <v>42158</v>
      </c>
      <c r="B3191">
        <v>130.19</v>
      </c>
      <c r="C3191" s="1">
        <v>42038</v>
      </c>
      <c r="D3191">
        <v>129.88</v>
      </c>
      <c r="E3191" s="1">
        <v>42038</v>
      </c>
      <c r="F3191">
        <v>117.55</v>
      </c>
      <c r="G3191" s="1">
        <v>42038</v>
      </c>
      <c r="H3191">
        <v>148.72</v>
      </c>
    </row>
    <row r="3192" spans="1:8" x14ac:dyDescent="0.25">
      <c r="A3192" s="1">
        <v>42159</v>
      </c>
      <c r="B3192">
        <v>130.38</v>
      </c>
      <c r="C3192" s="1">
        <v>42039</v>
      </c>
      <c r="D3192">
        <v>129.78</v>
      </c>
      <c r="E3192" s="1">
        <v>42039</v>
      </c>
      <c r="F3192">
        <v>117.69</v>
      </c>
      <c r="G3192" s="1">
        <v>42039</v>
      </c>
      <c r="H3192">
        <v>149.52000000000001</v>
      </c>
    </row>
    <row r="3193" spans="1:8" x14ac:dyDescent="0.25">
      <c r="A3193" s="1">
        <v>42160</v>
      </c>
      <c r="B3193">
        <v>130.06</v>
      </c>
      <c r="C3193" s="1">
        <v>42040</v>
      </c>
      <c r="D3193">
        <v>129.61000000000001</v>
      </c>
      <c r="E3193" s="1">
        <v>42040</v>
      </c>
      <c r="F3193">
        <v>117.65</v>
      </c>
      <c r="G3193" s="1">
        <v>42040</v>
      </c>
      <c r="H3193">
        <v>149.57</v>
      </c>
    </row>
    <row r="3194" spans="1:8" x14ac:dyDescent="0.25">
      <c r="A3194" s="1">
        <v>42163</v>
      </c>
      <c r="B3194">
        <v>130.69</v>
      </c>
      <c r="C3194" s="1">
        <v>42041</v>
      </c>
      <c r="D3194">
        <v>129.66</v>
      </c>
      <c r="E3194" s="1">
        <v>42041</v>
      </c>
      <c r="F3194">
        <v>117.31</v>
      </c>
      <c r="G3194" s="1">
        <v>42041</v>
      </c>
      <c r="H3194">
        <v>148.53</v>
      </c>
    </row>
    <row r="3195" spans="1:8" x14ac:dyDescent="0.25">
      <c r="A3195" s="1">
        <v>42164</v>
      </c>
      <c r="B3195">
        <v>131.08000000000001</v>
      </c>
      <c r="C3195" s="1">
        <v>42044</v>
      </c>
      <c r="D3195">
        <v>129.49</v>
      </c>
      <c r="E3195" s="1">
        <v>42044</v>
      </c>
      <c r="F3195">
        <v>117.93</v>
      </c>
      <c r="G3195" s="1">
        <v>42044</v>
      </c>
      <c r="H3195">
        <v>147.22</v>
      </c>
    </row>
    <row r="3196" spans="1:8" x14ac:dyDescent="0.25">
      <c r="A3196" s="1">
        <v>42165</v>
      </c>
      <c r="B3196">
        <v>131.4</v>
      </c>
      <c r="C3196" s="1">
        <v>42045</v>
      </c>
      <c r="D3196">
        <v>129.68</v>
      </c>
      <c r="E3196" s="1">
        <v>42045</v>
      </c>
      <c r="F3196">
        <v>118.54</v>
      </c>
      <c r="G3196" s="1">
        <v>42045</v>
      </c>
      <c r="H3196">
        <v>147.83000000000001</v>
      </c>
    </row>
    <row r="3197" spans="1:8" x14ac:dyDescent="0.25">
      <c r="A3197" s="1">
        <v>42166</v>
      </c>
      <c r="B3197">
        <v>130.97999999999999</v>
      </c>
      <c r="C3197" s="1">
        <v>42046</v>
      </c>
      <c r="D3197">
        <v>129.78</v>
      </c>
      <c r="E3197" s="1">
        <v>42046</v>
      </c>
      <c r="F3197">
        <v>118.88</v>
      </c>
      <c r="G3197" s="1">
        <v>42046</v>
      </c>
      <c r="H3197">
        <v>148.36000000000001</v>
      </c>
    </row>
    <row r="3198" spans="1:8" x14ac:dyDescent="0.25">
      <c r="A3198" s="1">
        <v>42167</v>
      </c>
      <c r="B3198">
        <v>130.47</v>
      </c>
      <c r="C3198" s="1">
        <v>42047</v>
      </c>
      <c r="D3198">
        <v>129.24</v>
      </c>
      <c r="E3198" s="1">
        <v>42047</v>
      </c>
      <c r="F3198">
        <v>119.31</v>
      </c>
      <c r="G3198" s="1">
        <v>42047</v>
      </c>
      <c r="H3198">
        <v>148.16999999999999</v>
      </c>
    </row>
    <row r="3199" spans="1:8" x14ac:dyDescent="0.25">
      <c r="A3199" s="1">
        <v>42170</v>
      </c>
      <c r="B3199">
        <v>130.56</v>
      </c>
      <c r="C3199" s="1">
        <v>42048</v>
      </c>
      <c r="D3199">
        <v>129.80000000000001</v>
      </c>
      <c r="E3199" s="1">
        <v>42048</v>
      </c>
      <c r="F3199">
        <v>119.67</v>
      </c>
      <c r="G3199" s="1">
        <v>42048</v>
      </c>
      <c r="H3199">
        <v>148.63999999999999</v>
      </c>
    </row>
    <row r="3200" spans="1:8" x14ac:dyDescent="0.25">
      <c r="A3200" s="1">
        <v>42171</v>
      </c>
      <c r="B3200">
        <v>130.86000000000001</v>
      </c>
      <c r="C3200" s="1">
        <v>42052</v>
      </c>
      <c r="D3200">
        <v>129.97</v>
      </c>
      <c r="E3200" s="1">
        <v>42052</v>
      </c>
      <c r="F3200">
        <v>119.59</v>
      </c>
      <c r="G3200" s="1">
        <v>42052</v>
      </c>
      <c r="H3200">
        <v>148.31</v>
      </c>
    </row>
    <row r="3201" spans="1:8" x14ac:dyDescent="0.25">
      <c r="A3201" s="1">
        <v>42172</v>
      </c>
      <c r="B3201">
        <v>130.41999999999999</v>
      </c>
      <c r="C3201" s="1">
        <v>42053</v>
      </c>
      <c r="D3201">
        <v>130.72</v>
      </c>
      <c r="E3201" s="1">
        <v>42053</v>
      </c>
      <c r="F3201">
        <v>119.53</v>
      </c>
      <c r="G3201" s="1">
        <v>42053</v>
      </c>
      <c r="H3201">
        <v>148.57</v>
      </c>
    </row>
    <row r="3202" spans="1:8" x14ac:dyDescent="0.25">
      <c r="A3202" s="1">
        <v>42173</v>
      </c>
      <c r="B3202">
        <v>131.06</v>
      </c>
      <c r="C3202" s="1">
        <v>42054</v>
      </c>
      <c r="D3202">
        <v>131.02000000000001</v>
      </c>
      <c r="E3202" s="1">
        <v>42054</v>
      </c>
      <c r="F3202">
        <v>119.69</v>
      </c>
      <c r="G3202" s="1">
        <v>42054</v>
      </c>
      <c r="H3202">
        <v>149.30000000000001</v>
      </c>
    </row>
    <row r="3203" spans="1:8" x14ac:dyDescent="0.25">
      <c r="A3203" s="1">
        <v>42174</v>
      </c>
      <c r="B3203">
        <v>131.19999999999999</v>
      </c>
      <c r="C3203" s="1">
        <v>42055</v>
      </c>
      <c r="D3203">
        <v>130.99</v>
      </c>
      <c r="E3203" s="1">
        <v>42055</v>
      </c>
      <c r="F3203">
        <v>119.75</v>
      </c>
      <c r="G3203" s="1">
        <v>42055</v>
      </c>
      <c r="H3203">
        <v>149.30000000000001</v>
      </c>
    </row>
    <row r="3204" spans="1:8" x14ac:dyDescent="0.25">
      <c r="A3204" s="1">
        <v>42177</v>
      </c>
      <c r="B3204">
        <v>131.15</v>
      </c>
      <c r="C3204" s="1">
        <v>42058</v>
      </c>
      <c r="D3204">
        <v>130.87</v>
      </c>
      <c r="E3204" s="1">
        <v>42058</v>
      </c>
      <c r="F3204">
        <v>119.54</v>
      </c>
      <c r="G3204" s="1">
        <v>42058</v>
      </c>
      <c r="H3204">
        <v>148.78</v>
      </c>
    </row>
    <row r="3205" spans="1:8" x14ac:dyDescent="0.25">
      <c r="A3205" s="1">
        <v>42178</v>
      </c>
      <c r="B3205">
        <v>131.22999999999999</v>
      </c>
      <c r="C3205" s="1">
        <v>42059</v>
      </c>
      <c r="D3205">
        <v>130.87</v>
      </c>
      <c r="E3205" s="1">
        <v>42059</v>
      </c>
      <c r="F3205">
        <v>119.3</v>
      </c>
      <c r="G3205" s="1">
        <v>42059</v>
      </c>
      <c r="H3205">
        <v>149.46</v>
      </c>
    </row>
    <row r="3206" spans="1:8" x14ac:dyDescent="0.25">
      <c r="A3206" s="1">
        <v>42179</v>
      </c>
      <c r="B3206">
        <v>130.85</v>
      </c>
      <c r="C3206" s="1">
        <v>42060</v>
      </c>
      <c r="D3206">
        <v>130.71</v>
      </c>
      <c r="E3206" s="1">
        <v>42060</v>
      </c>
      <c r="F3206">
        <v>118.99</v>
      </c>
      <c r="G3206" s="1">
        <v>42060</v>
      </c>
      <c r="H3206">
        <v>149.19</v>
      </c>
    </row>
    <row r="3207" spans="1:8" x14ac:dyDescent="0.25">
      <c r="A3207" s="1">
        <v>42180</v>
      </c>
      <c r="B3207">
        <v>131.02000000000001</v>
      </c>
      <c r="C3207" s="1">
        <v>42061</v>
      </c>
      <c r="D3207">
        <v>130.37</v>
      </c>
      <c r="E3207" s="1">
        <v>42061</v>
      </c>
      <c r="F3207">
        <v>118.27</v>
      </c>
      <c r="G3207" s="1">
        <v>42061</v>
      </c>
      <c r="H3207">
        <v>148.09</v>
      </c>
    </row>
    <row r="3208" spans="1:8" x14ac:dyDescent="0.25">
      <c r="A3208" s="1">
        <v>42181</v>
      </c>
      <c r="B3208">
        <v>131.41999999999999</v>
      </c>
      <c r="C3208" s="1">
        <v>42062</v>
      </c>
      <c r="D3208">
        <v>130.91</v>
      </c>
      <c r="E3208" s="1">
        <v>42062</v>
      </c>
      <c r="F3208">
        <v>118.15</v>
      </c>
      <c r="G3208" s="1">
        <v>42062</v>
      </c>
      <c r="H3208">
        <v>148.68</v>
      </c>
    </row>
    <row r="3209" spans="1:8" x14ac:dyDescent="0.25">
      <c r="A3209" s="1">
        <v>42184</v>
      </c>
      <c r="B3209">
        <v>131.35</v>
      </c>
      <c r="C3209" s="1">
        <v>42065</v>
      </c>
      <c r="D3209">
        <v>130.82</v>
      </c>
      <c r="E3209" s="1">
        <v>42065</v>
      </c>
      <c r="F3209">
        <v>118.25</v>
      </c>
      <c r="G3209" s="1">
        <v>42065</v>
      </c>
      <c r="H3209">
        <v>148.32</v>
      </c>
    </row>
    <row r="3210" spans="1:8" x14ac:dyDescent="0.25">
      <c r="A3210" s="1">
        <v>42185</v>
      </c>
      <c r="B3210">
        <v>131.57</v>
      </c>
      <c r="C3210" s="1">
        <v>42066</v>
      </c>
      <c r="D3210">
        <v>130.46</v>
      </c>
      <c r="E3210" s="1">
        <v>42066</v>
      </c>
      <c r="F3210">
        <v>118.6</v>
      </c>
      <c r="G3210" s="1">
        <v>42066</v>
      </c>
      <c r="H3210">
        <v>148.30000000000001</v>
      </c>
    </row>
    <row r="3211" spans="1:8" x14ac:dyDescent="0.25">
      <c r="A3211" s="1">
        <v>42186</v>
      </c>
      <c r="B3211">
        <v>131.86000000000001</v>
      </c>
      <c r="C3211" s="1">
        <v>42067</v>
      </c>
      <c r="D3211">
        <v>130.47999999999999</v>
      </c>
      <c r="E3211" s="1">
        <v>42067</v>
      </c>
      <c r="F3211">
        <v>118.57</v>
      </c>
      <c r="G3211" s="1">
        <v>42067</v>
      </c>
      <c r="H3211">
        <v>148.43</v>
      </c>
    </row>
    <row r="3212" spans="1:8" x14ac:dyDescent="0.25">
      <c r="A3212" s="1">
        <v>42187</v>
      </c>
      <c r="B3212">
        <v>132.61000000000001</v>
      </c>
      <c r="C3212" s="1">
        <v>42068</v>
      </c>
      <c r="D3212">
        <v>130.31</v>
      </c>
      <c r="E3212" s="1">
        <v>42068</v>
      </c>
      <c r="F3212">
        <v>118.69</v>
      </c>
      <c r="G3212" s="1">
        <v>42068</v>
      </c>
      <c r="H3212">
        <v>148.61000000000001</v>
      </c>
    </row>
    <row r="3213" spans="1:8" x14ac:dyDescent="0.25">
      <c r="A3213" s="1">
        <v>42191</v>
      </c>
      <c r="B3213">
        <v>132.66999999999999</v>
      </c>
      <c r="C3213" s="1">
        <v>42069</v>
      </c>
      <c r="D3213">
        <v>131.06</v>
      </c>
      <c r="E3213" s="1">
        <v>42069</v>
      </c>
      <c r="F3213">
        <v>118.4</v>
      </c>
      <c r="G3213" s="1">
        <v>42069</v>
      </c>
      <c r="H3213">
        <v>148.9</v>
      </c>
    </row>
    <row r="3214" spans="1:8" x14ac:dyDescent="0.25">
      <c r="A3214" s="1">
        <v>42192</v>
      </c>
      <c r="B3214">
        <v>131.96</v>
      </c>
      <c r="C3214" s="1">
        <v>42072</v>
      </c>
      <c r="D3214">
        <v>129.99</v>
      </c>
      <c r="E3214" s="1">
        <v>42072</v>
      </c>
      <c r="F3214">
        <v>118.48</v>
      </c>
      <c r="G3214" s="1">
        <v>42072</v>
      </c>
      <c r="H3214">
        <v>148.56</v>
      </c>
    </row>
    <row r="3215" spans="1:8" x14ac:dyDescent="0.25">
      <c r="A3215" s="1">
        <v>42193</v>
      </c>
      <c r="B3215">
        <v>131.84</v>
      </c>
      <c r="C3215" s="1">
        <v>42073</v>
      </c>
      <c r="D3215">
        <v>129.1</v>
      </c>
      <c r="E3215" s="1">
        <v>42073</v>
      </c>
      <c r="F3215">
        <v>118.51</v>
      </c>
      <c r="G3215" s="1">
        <v>42073</v>
      </c>
      <c r="H3215">
        <v>148.32</v>
      </c>
    </row>
    <row r="3216" spans="1:8" x14ac:dyDescent="0.25">
      <c r="A3216" s="1">
        <v>42194</v>
      </c>
      <c r="B3216">
        <v>132.22999999999999</v>
      </c>
      <c r="C3216" s="1">
        <v>42074</v>
      </c>
      <c r="D3216">
        <v>127.97</v>
      </c>
      <c r="E3216" s="1">
        <v>42074</v>
      </c>
      <c r="F3216">
        <v>118.6</v>
      </c>
      <c r="G3216" s="1">
        <v>42074</v>
      </c>
      <c r="H3216">
        <v>147.88999999999999</v>
      </c>
    </row>
    <row r="3217" spans="1:8" x14ac:dyDescent="0.25">
      <c r="A3217" s="1">
        <v>42195</v>
      </c>
      <c r="B3217">
        <v>132.63</v>
      </c>
      <c r="C3217" s="1">
        <v>42075</v>
      </c>
      <c r="D3217">
        <v>128.36000000000001</v>
      </c>
      <c r="E3217" s="1">
        <v>42075</v>
      </c>
      <c r="F3217">
        <v>118.53</v>
      </c>
      <c r="G3217" s="1">
        <v>42075</v>
      </c>
      <c r="H3217">
        <v>147.76</v>
      </c>
    </row>
    <row r="3218" spans="1:8" x14ac:dyDescent="0.25">
      <c r="A3218" s="1">
        <v>42198</v>
      </c>
      <c r="B3218">
        <v>132.38</v>
      </c>
      <c r="C3218" s="1">
        <v>42076</v>
      </c>
      <c r="D3218">
        <v>127.76</v>
      </c>
      <c r="E3218" s="1">
        <v>42076</v>
      </c>
      <c r="F3218">
        <v>118.52</v>
      </c>
      <c r="G3218" s="1">
        <v>42076</v>
      </c>
      <c r="H3218">
        <v>148.37</v>
      </c>
    </row>
    <row r="3219" spans="1:8" x14ac:dyDescent="0.25">
      <c r="A3219" s="1">
        <v>42199</v>
      </c>
      <c r="B3219">
        <v>132.71</v>
      </c>
      <c r="C3219" s="1">
        <v>42079</v>
      </c>
      <c r="D3219">
        <v>126.87</v>
      </c>
      <c r="E3219" s="1">
        <v>42079</v>
      </c>
      <c r="F3219">
        <v>118.36</v>
      </c>
      <c r="G3219" s="1">
        <v>42079</v>
      </c>
      <c r="H3219">
        <v>148.19</v>
      </c>
    </row>
    <row r="3220" spans="1:8" x14ac:dyDescent="0.25">
      <c r="A3220" s="1">
        <v>42200</v>
      </c>
      <c r="B3220">
        <v>132.15</v>
      </c>
      <c r="C3220" s="1">
        <v>42080</v>
      </c>
      <c r="D3220">
        <v>126.87</v>
      </c>
      <c r="E3220" s="1">
        <v>42080</v>
      </c>
      <c r="F3220">
        <v>118.4</v>
      </c>
      <c r="G3220" s="1">
        <v>42080</v>
      </c>
      <c r="H3220">
        <v>147.81</v>
      </c>
    </row>
    <row r="3221" spans="1:8" x14ac:dyDescent="0.25">
      <c r="A3221" s="1">
        <v>42201</v>
      </c>
      <c r="B3221">
        <v>131.96</v>
      </c>
      <c r="C3221" s="1">
        <v>42081</v>
      </c>
      <c r="D3221">
        <v>125.72</v>
      </c>
      <c r="E3221" s="1">
        <v>42081</v>
      </c>
      <c r="F3221">
        <v>118.64</v>
      </c>
      <c r="G3221" s="1">
        <v>42081</v>
      </c>
      <c r="H3221">
        <v>147.05000000000001</v>
      </c>
    </row>
    <row r="3222" spans="1:8" x14ac:dyDescent="0.25">
      <c r="A3222" s="1">
        <v>42202</v>
      </c>
      <c r="B3222">
        <v>131.54</v>
      </c>
      <c r="C3222" s="1">
        <v>42082</v>
      </c>
      <c r="D3222">
        <v>125.77</v>
      </c>
      <c r="E3222" s="1">
        <v>42082</v>
      </c>
      <c r="F3222">
        <v>118.56</v>
      </c>
      <c r="G3222" s="1">
        <v>42082</v>
      </c>
      <c r="H3222">
        <v>147.56</v>
      </c>
    </row>
    <row r="3223" spans="1:8" x14ac:dyDescent="0.25">
      <c r="A3223" s="1">
        <v>42205</v>
      </c>
      <c r="B3223">
        <v>131.18</v>
      </c>
      <c r="C3223" s="1">
        <v>42083</v>
      </c>
      <c r="D3223">
        <v>125.74</v>
      </c>
      <c r="E3223" s="1">
        <v>42083</v>
      </c>
      <c r="F3223">
        <v>118.19</v>
      </c>
      <c r="G3223" s="1">
        <v>42083</v>
      </c>
      <c r="H3223">
        <v>148.30000000000001</v>
      </c>
    </row>
    <row r="3224" spans="1:8" x14ac:dyDescent="0.25">
      <c r="A3224" s="1">
        <v>42206</v>
      </c>
      <c r="B3224">
        <v>131.44</v>
      </c>
      <c r="C3224" s="1">
        <v>42086</v>
      </c>
      <c r="D3224">
        <v>125.33</v>
      </c>
      <c r="E3224" s="1">
        <v>42086</v>
      </c>
      <c r="F3224">
        <v>118.54</v>
      </c>
      <c r="G3224" s="1">
        <v>42086</v>
      </c>
      <c r="H3224">
        <v>148.69</v>
      </c>
    </row>
    <row r="3225" spans="1:8" x14ac:dyDescent="0.25">
      <c r="A3225" s="1">
        <v>42207</v>
      </c>
      <c r="B3225">
        <v>130.88</v>
      </c>
      <c r="C3225" s="1">
        <v>42087</v>
      </c>
      <c r="D3225">
        <v>125.49</v>
      </c>
      <c r="E3225" s="1">
        <v>42087</v>
      </c>
      <c r="F3225">
        <v>118.36</v>
      </c>
      <c r="G3225" s="1">
        <v>42087</v>
      </c>
      <c r="H3225">
        <v>148.87</v>
      </c>
    </row>
    <row r="3226" spans="1:8" x14ac:dyDescent="0.25">
      <c r="A3226" s="1">
        <v>42208</v>
      </c>
      <c r="B3226">
        <v>130.58000000000001</v>
      </c>
      <c r="C3226" s="1">
        <v>42088</v>
      </c>
      <c r="D3226">
        <v>125.79</v>
      </c>
      <c r="E3226" s="1">
        <v>42088</v>
      </c>
      <c r="F3226">
        <v>118.56</v>
      </c>
      <c r="G3226" s="1">
        <v>42088</v>
      </c>
      <c r="H3226">
        <v>149.04</v>
      </c>
    </row>
    <row r="3227" spans="1:8" x14ac:dyDescent="0.25">
      <c r="A3227" s="1">
        <v>42209</v>
      </c>
      <c r="B3227">
        <v>130.28</v>
      </c>
      <c r="C3227" s="1">
        <v>42089</v>
      </c>
      <c r="D3227">
        <v>126.42</v>
      </c>
      <c r="E3227" s="1">
        <v>42089</v>
      </c>
      <c r="F3227">
        <v>118.48</v>
      </c>
      <c r="G3227" s="1">
        <v>42089</v>
      </c>
      <c r="H3227">
        <v>149.22999999999999</v>
      </c>
    </row>
    <row r="3228" spans="1:8" x14ac:dyDescent="0.25">
      <c r="A3228" s="1">
        <v>42212</v>
      </c>
      <c r="B3228">
        <v>130.16999999999999</v>
      </c>
      <c r="C3228" s="1">
        <v>42090</v>
      </c>
      <c r="D3228">
        <v>126.47</v>
      </c>
      <c r="E3228" s="1">
        <v>42090</v>
      </c>
      <c r="F3228">
        <v>118.71</v>
      </c>
      <c r="G3228" s="1">
        <v>42090</v>
      </c>
      <c r="H3228">
        <v>149.66999999999999</v>
      </c>
    </row>
    <row r="3229" spans="1:8" x14ac:dyDescent="0.25">
      <c r="A3229" s="1">
        <v>42213</v>
      </c>
      <c r="B3229">
        <v>130.53</v>
      </c>
      <c r="C3229" s="1">
        <v>42093</v>
      </c>
      <c r="D3229">
        <v>126.05</v>
      </c>
      <c r="E3229" s="1">
        <v>42093</v>
      </c>
      <c r="F3229">
        <v>118.35</v>
      </c>
      <c r="G3229" s="1">
        <v>42093</v>
      </c>
      <c r="H3229">
        <v>149.76</v>
      </c>
    </row>
    <row r="3230" spans="1:8" x14ac:dyDescent="0.25">
      <c r="A3230" s="1">
        <v>42214</v>
      </c>
      <c r="B3230">
        <v>130.51</v>
      </c>
      <c r="C3230" s="1">
        <v>42094</v>
      </c>
      <c r="D3230">
        <v>125.85</v>
      </c>
      <c r="E3230" s="1">
        <v>42094</v>
      </c>
      <c r="F3230">
        <v>118.68</v>
      </c>
      <c r="G3230" s="1">
        <v>42094</v>
      </c>
      <c r="H3230">
        <v>150.25</v>
      </c>
    </row>
    <row r="3231" spans="1:8" x14ac:dyDescent="0.25">
      <c r="A3231" s="1">
        <v>42215</v>
      </c>
      <c r="B3231">
        <v>130.05000000000001</v>
      </c>
      <c r="C3231" s="1">
        <v>42095</v>
      </c>
      <c r="D3231">
        <v>125.77</v>
      </c>
      <c r="E3231" s="1">
        <v>42095</v>
      </c>
      <c r="F3231">
        <v>118.5</v>
      </c>
      <c r="G3231" s="1">
        <v>42095</v>
      </c>
      <c r="H3231">
        <v>150.01</v>
      </c>
    </row>
    <row r="3232" spans="1:8" x14ac:dyDescent="0.25">
      <c r="A3232" s="1">
        <v>42216</v>
      </c>
      <c r="B3232">
        <v>130.13</v>
      </c>
      <c r="C3232" s="1">
        <v>42096</v>
      </c>
      <c r="D3232">
        <v>126.03</v>
      </c>
      <c r="E3232" s="1">
        <v>42096</v>
      </c>
      <c r="F3232">
        <v>118.46</v>
      </c>
      <c r="G3232" s="1">
        <v>42096</v>
      </c>
      <c r="H3232">
        <v>150.5</v>
      </c>
    </row>
    <row r="3233" spans="1:8" x14ac:dyDescent="0.25">
      <c r="A3233" s="1">
        <v>42219</v>
      </c>
      <c r="B3233">
        <v>130.13</v>
      </c>
      <c r="C3233" s="1">
        <v>42101</v>
      </c>
      <c r="D3233">
        <v>126.65</v>
      </c>
      <c r="E3233" s="1">
        <v>42101</v>
      </c>
      <c r="F3233">
        <v>118.52</v>
      </c>
      <c r="G3233" s="1">
        <v>42101</v>
      </c>
      <c r="H3233">
        <v>151.32</v>
      </c>
    </row>
    <row r="3234" spans="1:8" x14ac:dyDescent="0.25">
      <c r="A3234" s="1">
        <v>42220</v>
      </c>
      <c r="B3234">
        <v>130.13999999999999</v>
      </c>
      <c r="C3234" s="1">
        <v>42102</v>
      </c>
      <c r="D3234">
        <v>127.04</v>
      </c>
      <c r="E3234" s="1">
        <v>42102</v>
      </c>
      <c r="F3234">
        <v>118.76</v>
      </c>
      <c r="G3234" s="1">
        <v>42102</v>
      </c>
      <c r="H3234">
        <v>150.78</v>
      </c>
    </row>
    <row r="3235" spans="1:8" x14ac:dyDescent="0.25">
      <c r="A3235" s="1">
        <v>42221</v>
      </c>
      <c r="B3235">
        <v>130.18</v>
      </c>
      <c r="C3235" s="1">
        <v>42103</v>
      </c>
      <c r="D3235">
        <v>126.76</v>
      </c>
      <c r="E3235" s="1">
        <v>42103</v>
      </c>
      <c r="F3235">
        <v>118.95</v>
      </c>
      <c r="G3235" s="1">
        <v>42103</v>
      </c>
      <c r="H3235">
        <v>150.16999999999999</v>
      </c>
    </row>
    <row r="3236" spans="1:8" x14ac:dyDescent="0.25">
      <c r="A3236" s="1">
        <v>42222</v>
      </c>
      <c r="B3236">
        <v>129.84</v>
      </c>
      <c r="C3236" s="1">
        <v>42104</v>
      </c>
      <c r="D3236">
        <v>126.78</v>
      </c>
      <c r="E3236" s="1">
        <v>42104</v>
      </c>
      <c r="F3236">
        <v>119.17</v>
      </c>
      <c r="G3236" s="1">
        <v>42104</v>
      </c>
      <c r="H3236">
        <v>149.91999999999999</v>
      </c>
    </row>
    <row r="3237" spans="1:8" x14ac:dyDescent="0.25">
      <c r="A3237" s="1">
        <v>42223</v>
      </c>
      <c r="B3237">
        <v>129.61000000000001</v>
      </c>
      <c r="C3237" s="1">
        <v>42107</v>
      </c>
      <c r="D3237">
        <v>126.81</v>
      </c>
      <c r="E3237" s="1">
        <v>42107</v>
      </c>
      <c r="F3237">
        <v>118.91</v>
      </c>
      <c r="G3237" s="1">
        <v>42107</v>
      </c>
      <c r="H3237">
        <v>150.58000000000001</v>
      </c>
    </row>
    <row r="3238" spans="1:8" x14ac:dyDescent="0.25">
      <c r="A3238" s="1">
        <v>42226</v>
      </c>
      <c r="B3238">
        <v>129.66999999999999</v>
      </c>
      <c r="C3238" s="1">
        <v>42108</v>
      </c>
      <c r="D3238">
        <v>126.53</v>
      </c>
      <c r="E3238" s="1">
        <v>42108</v>
      </c>
      <c r="F3238">
        <v>119.06</v>
      </c>
      <c r="G3238" s="1">
        <v>42108</v>
      </c>
      <c r="H3238">
        <v>150.77000000000001</v>
      </c>
    </row>
    <row r="3239" spans="1:8" x14ac:dyDescent="0.25">
      <c r="A3239" s="1">
        <v>42227</v>
      </c>
      <c r="B3239">
        <v>129.47999999999999</v>
      </c>
      <c r="C3239" s="1">
        <v>42109</v>
      </c>
      <c r="D3239">
        <v>125.9</v>
      </c>
      <c r="E3239" s="1">
        <v>42109</v>
      </c>
      <c r="F3239">
        <v>119.14</v>
      </c>
      <c r="G3239" s="1">
        <v>42109</v>
      </c>
      <c r="H3239">
        <v>151.26</v>
      </c>
    </row>
    <row r="3240" spans="1:8" x14ac:dyDescent="0.25">
      <c r="A3240" s="1">
        <v>42228</v>
      </c>
      <c r="B3240">
        <v>129.72999999999999</v>
      </c>
      <c r="C3240" s="1">
        <v>42110</v>
      </c>
      <c r="D3240">
        <v>125.22</v>
      </c>
      <c r="E3240" s="1">
        <v>42110</v>
      </c>
      <c r="F3240">
        <v>118.93</v>
      </c>
      <c r="G3240" s="1">
        <v>42110</v>
      </c>
      <c r="H3240">
        <v>151.69999999999999</v>
      </c>
    </row>
    <row r="3241" spans="1:8" x14ac:dyDescent="0.25">
      <c r="A3241" s="1">
        <v>42229</v>
      </c>
      <c r="B3241">
        <v>129.91999999999999</v>
      </c>
      <c r="C3241" s="1">
        <v>42111</v>
      </c>
      <c r="D3241">
        <v>125.41</v>
      </c>
      <c r="E3241" s="1">
        <v>42111</v>
      </c>
      <c r="F3241">
        <v>119.14</v>
      </c>
      <c r="G3241" s="1">
        <v>42111</v>
      </c>
      <c r="H3241">
        <v>151.01</v>
      </c>
    </row>
    <row r="3242" spans="1:8" x14ac:dyDescent="0.25">
      <c r="A3242" s="1">
        <v>42230</v>
      </c>
      <c r="B3242">
        <v>129.9</v>
      </c>
      <c r="C3242" s="1">
        <v>42114</v>
      </c>
      <c r="D3242">
        <v>124.93</v>
      </c>
      <c r="E3242" s="1">
        <v>42114</v>
      </c>
      <c r="F3242">
        <v>119.01</v>
      </c>
      <c r="G3242" s="1">
        <v>42114</v>
      </c>
      <c r="H3242">
        <v>150.76</v>
      </c>
    </row>
    <row r="3243" spans="1:8" x14ac:dyDescent="0.25">
      <c r="A3243" s="1">
        <v>42233</v>
      </c>
      <c r="B3243">
        <v>130.04</v>
      </c>
      <c r="C3243" s="1">
        <v>42115</v>
      </c>
      <c r="D3243">
        <v>125.36</v>
      </c>
      <c r="E3243" s="1">
        <v>42115</v>
      </c>
      <c r="F3243">
        <v>119.19</v>
      </c>
      <c r="G3243" s="1">
        <v>42115</v>
      </c>
      <c r="H3243">
        <v>150.86000000000001</v>
      </c>
    </row>
    <row r="3244" spans="1:8" x14ac:dyDescent="0.25">
      <c r="A3244" s="1">
        <v>42234</v>
      </c>
      <c r="B3244">
        <v>130.07</v>
      </c>
      <c r="C3244" s="1">
        <v>42116</v>
      </c>
      <c r="D3244">
        <v>125.23</v>
      </c>
      <c r="E3244" s="1">
        <v>42116</v>
      </c>
      <c r="F3244">
        <v>118.91</v>
      </c>
      <c r="G3244" s="1">
        <v>42116</v>
      </c>
      <c r="H3244">
        <v>150.57</v>
      </c>
    </row>
    <row r="3245" spans="1:8" x14ac:dyDescent="0.25">
      <c r="A3245" s="1">
        <v>42235</v>
      </c>
      <c r="B3245">
        <v>130.01</v>
      </c>
      <c r="C3245" s="1">
        <v>42117</v>
      </c>
      <c r="D3245">
        <v>125.71</v>
      </c>
      <c r="E3245" s="1">
        <v>42117</v>
      </c>
      <c r="F3245">
        <v>119.04</v>
      </c>
      <c r="G3245" s="1">
        <v>42117</v>
      </c>
      <c r="H3245">
        <v>150.74</v>
      </c>
    </row>
    <row r="3246" spans="1:8" x14ac:dyDescent="0.25">
      <c r="A3246" s="1">
        <v>42236</v>
      </c>
      <c r="B3246">
        <v>130.07</v>
      </c>
      <c r="C3246" s="1">
        <v>42118</v>
      </c>
      <c r="D3246">
        <v>125.9</v>
      </c>
      <c r="E3246" s="1">
        <v>42118</v>
      </c>
      <c r="F3246">
        <v>119.22</v>
      </c>
      <c r="G3246" s="1">
        <v>42118</v>
      </c>
      <c r="H3246">
        <v>151.47999999999999</v>
      </c>
    </row>
    <row r="3247" spans="1:8" x14ac:dyDescent="0.25">
      <c r="A3247" s="1">
        <v>42237</v>
      </c>
      <c r="B3247">
        <v>130.16999999999999</v>
      </c>
      <c r="C3247" s="1">
        <v>42121</v>
      </c>
      <c r="D3247">
        <v>125.91</v>
      </c>
      <c r="E3247" s="1">
        <v>42121</v>
      </c>
      <c r="F3247">
        <v>119.14</v>
      </c>
      <c r="G3247" s="1">
        <v>42121</v>
      </c>
      <c r="H3247">
        <v>151.41</v>
      </c>
    </row>
    <row r="3248" spans="1:8" x14ac:dyDescent="0.25">
      <c r="A3248" s="1">
        <v>42240</v>
      </c>
      <c r="B3248">
        <v>130</v>
      </c>
      <c r="C3248" s="1">
        <v>42122</v>
      </c>
      <c r="D3248">
        <v>126.31</v>
      </c>
      <c r="E3248" s="1">
        <v>42122</v>
      </c>
      <c r="F3248">
        <v>119.04</v>
      </c>
      <c r="G3248" s="1">
        <v>42122</v>
      </c>
      <c r="H3248">
        <v>151.26</v>
      </c>
    </row>
    <row r="3249" spans="1:8" x14ac:dyDescent="0.25">
      <c r="A3249" s="1">
        <v>42241</v>
      </c>
      <c r="B3249">
        <v>130.88999999999999</v>
      </c>
      <c r="C3249" s="1">
        <v>42123</v>
      </c>
      <c r="D3249">
        <v>127.39</v>
      </c>
      <c r="E3249" s="1">
        <v>42123</v>
      </c>
      <c r="F3249">
        <v>119.58</v>
      </c>
      <c r="G3249" s="1">
        <v>42123</v>
      </c>
      <c r="H3249">
        <v>151.63</v>
      </c>
    </row>
    <row r="3250" spans="1:8" x14ac:dyDescent="0.25">
      <c r="A3250" s="1">
        <v>42242</v>
      </c>
      <c r="B3250">
        <v>131.26</v>
      </c>
      <c r="C3250" s="1">
        <v>42124</v>
      </c>
      <c r="D3250">
        <v>127.73</v>
      </c>
      <c r="E3250" s="1">
        <v>42124</v>
      </c>
      <c r="F3250">
        <v>119.65</v>
      </c>
      <c r="G3250" s="1">
        <v>42124</v>
      </c>
      <c r="H3250">
        <v>151.38999999999999</v>
      </c>
    </row>
    <row r="3251" spans="1:8" x14ac:dyDescent="0.25">
      <c r="A3251" s="1">
        <v>42243</v>
      </c>
      <c r="B3251">
        <v>131.5</v>
      </c>
      <c r="C3251" s="1">
        <v>42129</v>
      </c>
      <c r="D3251">
        <v>130.22999999999999</v>
      </c>
      <c r="E3251" s="1">
        <v>42129</v>
      </c>
      <c r="F3251">
        <v>119.57</v>
      </c>
      <c r="G3251" s="1">
        <v>42129</v>
      </c>
      <c r="H3251">
        <v>152.66999999999999</v>
      </c>
    </row>
    <row r="3252" spans="1:8" x14ac:dyDescent="0.25">
      <c r="A3252" s="1">
        <v>42244</v>
      </c>
      <c r="B3252">
        <v>131.55000000000001</v>
      </c>
      <c r="C3252" s="1">
        <v>42130</v>
      </c>
      <c r="D3252">
        <v>131.05000000000001</v>
      </c>
      <c r="E3252" s="1">
        <v>42130</v>
      </c>
      <c r="F3252">
        <v>119.59</v>
      </c>
      <c r="G3252" s="1">
        <v>42130</v>
      </c>
      <c r="H3252">
        <v>152.56</v>
      </c>
    </row>
    <row r="3253" spans="1:8" x14ac:dyDescent="0.25">
      <c r="A3253" s="1">
        <v>42248</v>
      </c>
      <c r="B3253">
        <v>131.80000000000001</v>
      </c>
      <c r="C3253" s="1">
        <v>42131</v>
      </c>
      <c r="D3253">
        <v>130.65</v>
      </c>
      <c r="E3253" s="1">
        <v>42131</v>
      </c>
      <c r="F3253">
        <v>119.86</v>
      </c>
      <c r="G3253" s="1">
        <v>42131</v>
      </c>
      <c r="H3253">
        <v>152.22</v>
      </c>
    </row>
    <row r="3254" spans="1:8" x14ac:dyDescent="0.25">
      <c r="A3254" s="1">
        <v>42249</v>
      </c>
      <c r="B3254">
        <v>131.86000000000001</v>
      </c>
      <c r="C3254" s="1">
        <v>42132</v>
      </c>
      <c r="D3254">
        <v>130.75</v>
      </c>
      <c r="E3254" s="1">
        <v>42132</v>
      </c>
      <c r="F3254">
        <v>119.66</v>
      </c>
      <c r="G3254" s="1">
        <v>42132</v>
      </c>
      <c r="H3254">
        <v>153.13</v>
      </c>
    </row>
    <row r="3255" spans="1:8" x14ac:dyDescent="0.25">
      <c r="A3255" s="1">
        <v>42250</v>
      </c>
      <c r="B3255">
        <v>132.27000000000001</v>
      </c>
      <c r="C3255" s="1">
        <v>42135</v>
      </c>
      <c r="D3255">
        <v>131.47999999999999</v>
      </c>
      <c r="E3255" s="1">
        <v>42135</v>
      </c>
      <c r="F3255">
        <v>119.25</v>
      </c>
      <c r="G3255" s="1">
        <v>42135</v>
      </c>
      <c r="H3255">
        <v>153.55000000000001</v>
      </c>
    </row>
    <row r="3256" spans="1:8" x14ac:dyDescent="0.25">
      <c r="A3256" s="1">
        <v>42251</v>
      </c>
      <c r="B3256">
        <v>131.86000000000001</v>
      </c>
      <c r="C3256" s="1">
        <v>42136</v>
      </c>
      <c r="D3256">
        <v>132.76</v>
      </c>
      <c r="E3256" s="1">
        <v>42136</v>
      </c>
      <c r="F3256">
        <v>119.8</v>
      </c>
      <c r="G3256" s="1">
        <v>42136</v>
      </c>
      <c r="H3256">
        <v>153.5</v>
      </c>
    </row>
    <row r="3257" spans="1:8" x14ac:dyDescent="0.25">
      <c r="A3257" s="1">
        <v>42255</v>
      </c>
      <c r="B3257">
        <v>132.16</v>
      </c>
      <c r="C3257" s="1">
        <v>42137</v>
      </c>
      <c r="D3257">
        <v>133.87</v>
      </c>
      <c r="E3257" s="1">
        <v>42137</v>
      </c>
      <c r="F3257">
        <v>119.87</v>
      </c>
      <c r="G3257" s="1">
        <v>42137</v>
      </c>
      <c r="H3257">
        <v>154.5</v>
      </c>
    </row>
    <row r="3258" spans="1:8" x14ac:dyDescent="0.25">
      <c r="A3258" s="1">
        <v>42256</v>
      </c>
      <c r="B3258">
        <v>132.35</v>
      </c>
      <c r="C3258" s="1">
        <v>42138</v>
      </c>
      <c r="D3258">
        <v>133.77000000000001</v>
      </c>
      <c r="E3258" s="1">
        <v>42138</v>
      </c>
      <c r="F3258">
        <v>120.4</v>
      </c>
      <c r="G3258" s="1">
        <v>42138</v>
      </c>
      <c r="H3258">
        <v>154.66</v>
      </c>
    </row>
    <row r="3259" spans="1:8" x14ac:dyDescent="0.25">
      <c r="A3259" s="1">
        <v>42257</v>
      </c>
      <c r="B3259">
        <v>132.51</v>
      </c>
      <c r="C3259" s="1">
        <v>42139</v>
      </c>
      <c r="D3259">
        <v>133.25</v>
      </c>
      <c r="E3259" s="1">
        <v>42139</v>
      </c>
      <c r="F3259">
        <v>120.32</v>
      </c>
      <c r="G3259" s="1">
        <v>42139</v>
      </c>
      <c r="H3259">
        <v>153.97</v>
      </c>
    </row>
    <row r="3260" spans="1:8" x14ac:dyDescent="0.25">
      <c r="A3260" s="1">
        <v>42258</v>
      </c>
      <c r="B3260">
        <v>132.41999999999999</v>
      </c>
      <c r="C3260" s="1">
        <v>42142</v>
      </c>
      <c r="D3260">
        <v>133.56</v>
      </c>
      <c r="E3260" s="1">
        <v>42142</v>
      </c>
      <c r="F3260">
        <v>120.43</v>
      </c>
      <c r="G3260" s="1">
        <v>42142</v>
      </c>
      <c r="H3260">
        <v>154.44</v>
      </c>
    </row>
    <row r="3261" spans="1:8" x14ac:dyDescent="0.25">
      <c r="A3261" s="1">
        <v>42261</v>
      </c>
      <c r="B3261">
        <v>132.65</v>
      </c>
      <c r="C3261" s="1">
        <v>42143</v>
      </c>
      <c r="D3261">
        <v>132.91999999999999</v>
      </c>
      <c r="E3261" s="1">
        <v>42143</v>
      </c>
      <c r="F3261">
        <v>120.49</v>
      </c>
      <c r="G3261" s="1">
        <v>42143</v>
      </c>
      <c r="H3261">
        <v>153.4</v>
      </c>
    </row>
    <row r="3262" spans="1:8" x14ac:dyDescent="0.25">
      <c r="A3262" s="1">
        <v>42262</v>
      </c>
      <c r="B3262">
        <v>133.09</v>
      </c>
      <c r="C3262" s="1">
        <v>42144</v>
      </c>
      <c r="D3262">
        <v>133.36000000000001</v>
      </c>
      <c r="E3262" s="1">
        <v>42144</v>
      </c>
      <c r="F3262">
        <v>120.66</v>
      </c>
      <c r="G3262" s="1">
        <v>42144</v>
      </c>
      <c r="H3262">
        <v>153.97</v>
      </c>
    </row>
    <row r="3263" spans="1:8" x14ac:dyDescent="0.25">
      <c r="A3263" s="1">
        <v>42263</v>
      </c>
      <c r="B3263">
        <v>133.13</v>
      </c>
      <c r="C3263" s="1">
        <v>42145</v>
      </c>
      <c r="D3263">
        <v>134.03</v>
      </c>
      <c r="E3263" s="1">
        <v>42145</v>
      </c>
      <c r="F3263">
        <v>120.71</v>
      </c>
      <c r="G3263" s="1">
        <v>42145</v>
      </c>
      <c r="H3263">
        <v>153.97</v>
      </c>
    </row>
    <row r="3264" spans="1:8" x14ac:dyDescent="0.25">
      <c r="A3264" s="1">
        <v>42264</v>
      </c>
      <c r="B3264">
        <v>132.76</v>
      </c>
      <c r="C3264" s="1">
        <v>42146</v>
      </c>
      <c r="D3264">
        <v>133.52000000000001</v>
      </c>
      <c r="E3264" s="1">
        <v>42146</v>
      </c>
      <c r="F3264">
        <v>120.42</v>
      </c>
      <c r="G3264" s="1">
        <v>42146</v>
      </c>
      <c r="H3264">
        <v>153.02000000000001</v>
      </c>
    </row>
    <row r="3265" spans="1:8" x14ac:dyDescent="0.25">
      <c r="A3265" s="1">
        <v>42265</v>
      </c>
      <c r="B3265">
        <v>132.93</v>
      </c>
      <c r="C3265" s="1">
        <v>42150</v>
      </c>
      <c r="D3265">
        <v>133.04</v>
      </c>
      <c r="E3265" s="1">
        <v>42150</v>
      </c>
      <c r="F3265">
        <v>120.26</v>
      </c>
      <c r="G3265" s="1">
        <v>42150</v>
      </c>
      <c r="H3265">
        <v>152.68</v>
      </c>
    </row>
    <row r="3266" spans="1:8" x14ac:dyDescent="0.25">
      <c r="A3266" s="1">
        <v>42268</v>
      </c>
      <c r="B3266">
        <v>133.32</v>
      </c>
      <c r="C3266" s="1">
        <v>42151</v>
      </c>
      <c r="D3266">
        <v>133.72</v>
      </c>
      <c r="E3266" s="1">
        <v>42151</v>
      </c>
      <c r="F3266">
        <v>120.06</v>
      </c>
      <c r="G3266" s="1">
        <v>42151</v>
      </c>
      <c r="H3266">
        <v>152.22999999999999</v>
      </c>
    </row>
    <row r="3267" spans="1:8" x14ac:dyDescent="0.25">
      <c r="A3267" s="1">
        <v>42269</v>
      </c>
      <c r="B3267">
        <v>133.18</v>
      </c>
      <c r="C3267" s="1">
        <v>42152</v>
      </c>
      <c r="D3267">
        <v>133.30000000000001</v>
      </c>
      <c r="E3267" s="1">
        <v>42152</v>
      </c>
      <c r="F3267">
        <v>120.23</v>
      </c>
      <c r="G3267" s="1">
        <v>42152</v>
      </c>
      <c r="H3267">
        <v>152.9</v>
      </c>
    </row>
    <row r="3268" spans="1:8" x14ac:dyDescent="0.25">
      <c r="A3268" s="1">
        <v>42270</v>
      </c>
      <c r="B3268">
        <v>133.11000000000001</v>
      </c>
      <c r="C3268" s="1">
        <v>42153</v>
      </c>
      <c r="D3268">
        <v>132.9</v>
      </c>
      <c r="E3268" s="1">
        <v>42153</v>
      </c>
      <c r="F3268">
        <v>120.36</v>
      </c>
      <c r="G3268" s="1">
        <v>42153</v>
      </c>
      <c r="H3268">
        <v>153.07</v>
      </c>
    </row>
    <row r="3269" spans="1:8" x14ac:dyDescent="0.25">
      <c r="A3269" s="1">
        <v>42271</v>
      </c>
      <c r="B3269">
        <v>133</v>
      </c>
      <c r="C3269" s="1">
        <v>42156</v>
      </c>
      <c r="D3269">
        <v>132.81</v>
      </c>
      <c r="E3269" s="1">
        <v>42156</v>
      </c>
      <c r="F3269">
        <v>120.65</v>
      </c>
      <c r="G3269" s="1">
        <v>42156</v>
      </c>
      <c r="H3269">
        <v>153.74</v>
      </c>
    </row>
    <row r="3270" spans="1:8" x14ac:dyDescent="0.25">
      <c r="A3270" s="1">
        <v>42272</v>
      </c>
      <c r="B3270">
        <v>133.15</v>
      </c>
      <c r="C3270" s="1">
        <v>42157</v>
      </c>
      <c r="D3270">
        <v>134.57</v>
      </c>
      <c r="E3270" s="1">
        <v>42157</v>
      </c>
      <c r="F3270">
        <v>120.75</v>
      </c>
      <c r="G3270" s="1">
        <v>42157</v>
      </c>
      <c r="H3270">
        <v>153.25</v>
      </c>
    </row>
    <row r="3271" spans="1:8" x14ac:dyDescent="0.25">
      <c r="A3271" s="1">
        <v>42275</v>
      </c>
      <c r="B3271">
        <v>133.05000000000001</v>
      </c>
      <c r="C3271" s="1">
        <v>42158</v>
      </c>
      <c r="D3271">
        <v>135.13</v>
      </c>
      <c r="E3271" s="1">
        <v>42158</v>
      </c>
      <c r="F3271">
        <v>121.19</v>
      </c>
      <c r="G3271" s="1">
        <v>42158</v>
      </c>
      <c r="H3271">
        <v>152.97999999999999</v>
      </c>
    </row>
    <row r="3272" spans="1:8" x14ac:dyDescent="0.25">
      <c r="A3272" s="1">
        <v>42276</v>
      </c>
      <c r="B3272">
        <v>132.97999999999999</v>
      </c>
      <c r="C3272" s="1">
        <v>42159</v>
      </c>
      <c r="D3272">
        <v>135.44999999999999</v>
      </c>
      <c r="E3272" s="1">
        <v>42159</v>
      </c>
      <c r="F3272">
        <v>121.36</v>
      </c>
      <c r="G3272" s="1">
        <v>42159</v>
      </c>
      <c r="H3272">
        <v>153.12</v>
      </c>
    </row>
    <row r="3273" spans="1:8" x14ac:dyDescent="0.25">
      <c r="A3273" s="1">
        <v>42277</v>
      </c>
      <c r="B3273">
        <v>132.94999999999999</v>
      </c>
      <c r="C3273" s="1">
        <v>42160</v>
      </c>
      <c r="D3273">
        <v>135.13</v>
      </c>
      <c r="E3273" s="1">
        <v>42160</v>
      </c>
      <c r="F3273">
        <v>121.31</v>
      </c>
      <c r="G3273" s="1">
        <v>42160</v>
      </c>
      <c r="H3273">
        <v>152.36000000000001</v>
      </c>
    </row>
    <row r="3274" spans="1:8" x14ac:dyDescent="0.25">
      <c r="A3274" s="1">
        <v>42278</v>
      </c>
      <c r="B3274">
        <v>132.94999999999999</v>
      </c>
      <c r="C3274" s="1">
        <v>42163</v>
      </c>
      <c r="D3274">
        <v>135.75</v>
      </c>
      <c r="E3274" s="1">
        <v>42163</v>
      </c>
      <c r="F3274">
        <v>121.66</v>
      </c>
      <c r="G3274" s="1">
        <v>42163</v>
      </c>
      <c r="H3274">
        <v>153.5</v>
      </c>
    </row>
    <row r="3275" spans="1:8" x14ac:dyDescent="0.25">
      <c r="A3275" s="1">
        <v>42279</v>
      </c>
      <c r="B3275">
        <v>133.21</v>
      </c>
      <c r="C3275" s="1">
        <v>42164</v>
      </c>
      <c r="D3275">
        <v>136.63</v>
      </c>
      <c r="E3275" s="1">
        <v>42164</v>
      </c>
      <c r="F3275">
        <v>121.94</v>
      </c>
      <c r="G3275" s="1">
        <v>42164</v>
      </c>
      <c r="H3275">
        <v>153.63</v>
      </c>
    </row>
    <row r="3276" spans="1:8" x14ac:dyDescent="0.25">
      <c r="A3276" s="1">
        <v>42282</v>
      </c>
      <c r="B3276">
        <v>133.65</v>
      </c>
      <c r="C3276" s="1">
        <v>42165</v>
      </c>
      <c r="D3276">
        <v>137.51</v>
      </c>
      <c r="E3276" s="1">
        <v>42165</v>
      </c>
      <c r="F3276">
        <v>122.21</v>
      </c>
      <c r="G3276" s="1">
        <v>42165</v>
      </c>
      <c r="H3276">
        <v>153.55000000000001</v>
      </c>
    </row>
    <row r="3277" spans="1:8" x14ac:dyDescent="0.25">
      <c r="A3277" s="1">
        <v>42283</v>
      </c>
      <c r="B3277">
        <v>133.72</v>
      </c>
      <c r="C3277" s="1">
        <v>42166</v>
      </c>
      <c r="D3277">
        <v>136.22</v>
      </c>
      <c r="E3277" s="1">
        <v>42166</v>
      </c>
      <c r="F3277">
        <v>122.39</v>
      </c>
      <c r="G3277" s="1">
        <v>42166</v>
      </c>
      <c r="H3277">
        <v>152.97999999999999</v>
      </c>
    </row>
    <row r="3278" spans="1:8" x14ac:dyDescent="0.25">
      <c r="A3278" s="1">
        <v>42284</v>
      </c>
      <c r="B3278">
        <v>133.51</v>
      </c>
      <c r="C3278" s="1">
        <v>42167</v>
      </c>
      <c r="D3278">
        <v>135.12</v>
      </c>
      <c r="E3278" s="1">
        <v>42167</v>
      </c>
      <c r="F3278">
        <v>122.05</v>
      </c>
      <c r="G3278" s="1">
        <v>42167</v>
      </c>
      <c r="H3278">
        <v>152.72</v>
      </c>
    </row>
    <row r="3279" spans="1:8" x14ac:dyDescent="0.25">
      <c r="A3279" s="1">
        <v>42285</v>
      </c>
      <c r="B3279">
        <v>133.4</v>
      </c>
      <c r="C3279" s="1">
        <v>42170</v>
      </c>
      <c r="D3279">
        <v>134.87</v>
      </c>
      <c r="E3279" s="1">
        <v>42170</v>
      </c>
      <c r="F3279">
        <v>122.12</v>
      </c>
      <c r="G3279" s="1">
        <v>42170</v>
      </c>
      <c r="H3279">
        <v>153.13</v>
      </c>
    </row>
    <row r="3280" spans="1:8" x14ac:dyDescent="0.25">
      <c r="A3280" s="1">
        <v>42286</v>
      </c>
      <c r="B3280">
        <v>133.57</v>
      </c>
      <c r="C3280" s="1">
        <v>42171</v>
      </c>
      <c r="D3280">
        <v>135.34</v>
      </c>
      <c r="E3280" s="1">
        <v>42171</v>
      </c>
      <c r="F3280">
        <v>122.09</v>
      </c>
      <c r="G3280" s="1">
        <v>42171</v>
      </c>
      <c r="H3280">
        <v>153.82</v>
      </c>
    </row>
    <row r="3281" spans="1:8" x14ac:dyDescent="0.25">
      <c r="A3281" s="1">
        <v>42290</v>
      </c>
      <c r="B3281">
        <v>133.72999999999999</v>
      </c>
      <c r="C3281" s="1">
        <v>42172</v>
      </c>
      <c r="D3281">
        <v>135.76</v>
      </c>
      <c r="E3281" s="1">
        <v>42172</v>
      </c>
      <c r="F3281">
        <v>121.5</v>
      </c>
      <c r="G3281" s="1">
        <v>42172</v>
      </c>
      <c r="H3281">
        <v>152.78</v>
      </c>
    </row>
    <row r="3282" spans="1:8" x14ac:dyDescent="0.25">
      <c r="A3282" s="1">
        <v>42291</v>
      </c>
      <c r="B3282">
        <v>134.13999999999999</v>
      </c>
      <c r="C3282" s="1">
        <v>42173</v>
      </c>
      <c r="D3282">
        <v>135.82</v>
      </c>
      <c r="E3282" s="1">
        <v>42173</v>
      </c>
      <c r="F3282">
        <v>121.67</v>
      </c>
      <c r="G3282" s="1">
        <v>42173</v>
      </c>
      <c r="H3282">
        <v>154.69</v>
      </c>
    </row>
    <row r="3283" spans="1:8" x14ac:dyDescent="0.25">
      <c r="A3283" s="1">
        <v>42292</v>
      </c>
      <c r="B3283">
        <v>134.02000000000001</v>
      </c>
      <c r="C3283" s="1">
        <v>42174</v>
      </c>
      <c r="D3283">
        <v>135.88999999999999</v>
      </c>
      <c r="E3283" s="1">
        <v>42174</v>
      </c>
      <c r="F3283">
        <v>121.79</v>
      </c>
      <c r="G3283" s="1">
        <v>42174</v>
      </c>
      <c r="H3283">
        <v>154.94</v>
      </c>
    </row>
    <row r="3284" spans="1:8" x14ac:dyDescent="0.25">
      <c r="A3284" s="1">
        <v>42293</v>
      </c>
      <c r="B3284">
        <v>133.91999999999999</v>
      </c>
      <c r="C3284" s="1">
        <v>42177</v>
      </c>
      <c r="D3284">
        <v>136.32</v>
      </c>
      <c r="E3284" s="1">
        <v>42177</v>
      </c>
      <c r="F3284">
        <v>121.6</v>
      </c>
      <c r="G3284" s="1">
        <v>42177</v>
      </c>
      <c r="H3284">
        <v>154.69</v>
      </c>
    </row>
    <row r="3285" spans="1:8" x14ac:dyDescent="0.25">
      <c r="A3285" s="1">
        <v>42296</v>
      </c>
      <c r="B3285">
        <v>134.22999999999999</v>
      </c>
      <c r="C3285" s="1">
        <v>42178</v>
      </c>
      <c r="D3285">
        <v>136.85</v>
      </c>
      <c r="E3285" s="1">
        <v>42178</v>
      </c>
      <c r="F3285">
        <v>121.09</v>
      </c>
      <c r="G3285" s="1">
        <v>42178</v>
      </c>
      <c r="H3285">
        <v>155.27000000000001</v>
      </c>
    </row>
    <row r="3286" spans="1:8" x14ac:dyDescent="0.25">
      <c r="A3286" s="1">
        <v>42297</v>
      </c>
      <c r="B3286">
        <v>134</v>
      </c>
      <c r="C3286" s="1">
        <v>42179</v>
      </c>
      <c r="D3286">
        <v>136.85</v>
      </c>
      <c r="E3286" s="1">
        <v>42179</v>
      </c>
      <c r="F3286">
        <v>120.54</v>
      </c>
      <c r="G3286" s="1">
        <v>42179</v>
      </c>
      <c r="H3286">
        <v>154.79</v>
      </c>
    </row>
    <row r="3287" spans="1:8" x14ac:dyDescent="0.25">
      <c r="A3287" s="1">
        <v>42298</v>
      </c>
      <c r="B3287">
        <v>133.99</v>
      </c>
      <c r="C3287" s="1">
        <v>42180</v>
      </c>
      <c r="D3287">
        <v>137.28</v>
      </c>
      <c r="E3287" s="1">
        <v>42180</v>
      </c>
      <c r="F3287">
        <v>120.56</v>
      </c>
      <c r="G3287" s="1">
        <v>42180</v>
      </c>
      <c r="H3287">
        <v>154.97</v>
      </c>
    </row>
    <row r="3288" spans="1:8" x14ac:dyDescent="0.25">
      <c r="A3288" s="1">
        <v>42299</v>
      </c>
      <c r="B3288">
        <v>134.16999999999999</v>
      </c>
      <c r="C3288" s="1">
        <v>42181</v>
      </c>
      <c r="D3288">
        <v>137.71</v>
      </c>
      <c r="E3288" s="1">
        <v>42181</v>
      </c>
      <c r="F3288">
        <v>120.73</v>
      </c>
      <c r="G3288" s="1">
        <v>42181</v>
      </c>
      <c r="H3288">
        <v>155.75</v>
      </c>
    </row>
    <row r="3289" spans="1:8" x14ac:dyDescent="0.25">
      <c r="A3289" s="1">
        <v>42300</v>
      </c>
      <c r="B3289">
        <v>133.86000000000001</v>
      </c>
      <c r="C3289" s="1">
        <v>42184</v>
      </c>
      <c r="D3289">
        <v>137.18</v>
      </c>
      <c r="E3289" s="1">
        <v>42184</v>
      </c>
      <c r="F3289">
        <v>120.68</v>
      </c>
      <c r="G3289" s="1">
        <v>42184</v>
      </c>
      <c r="H3289">
        <v>156.06</v>
      </c>
    </row>
    <row r="3290" spans="1:8" x14ac:dyDescent="0.25">
      <c r="A3290" s="1">
        <v>42303</v>
      </c>
      <c r="B3290">
        <v>133.74</v>
      </c>
      <c r="C3290" s="1">
        <v>42185</v>
      </c>
      <c r="D3290">
        <v>137.31</v>
      </c>
      <c r="E3290" s="1">
        <v>42185</v>
      </c>
      <c r="F3290">
        <v>120.88</v>
      </c>
      <c r="G3290" s="1">
        <v>42185</v>
      </c>
      <c r="H3290">
        <v>156.41999999999999</v>
      </c>
    </row>
    <row r="3291" spans="1:8" x14ac:dyDescent="0.25">
      <c r="A3291" s="1">
        <v>42304</v>
      </c>
      <c r="B3291">
        <v>133.78</v>
      </c>
      <c r="C3291" s="1">
        <v>42186</v>
      </c>
      <c r="D3291">
        <v>138.65</v>
      </c>
      <c r="E3291" s="1">
        <v>42186</v>
      </c>
      <c r="F3291">
        <v>120.77</v>
      </c>
      <c r="G3291" s="1">
        <v>42186</v>
      </c>
      <c r="H3291">
        <v>156.4</v>
      </c>
    </row>
    <row r="3292" spans="1:8" x14ac:dyDescent="0.25">
      <c r="A3292" s="1">
        <v>42305</v>
      </c>
      <c r="B3292">
        <v>133.75</v>
      </c>
      <c r="C3292" s="1">
        <v>42187</v>
      </c>
      <c r="D3292">
        <v>139.46</v>
      </c>
      <c r="E3292" s="1">
        <v>42187</v>
      </c>
      <c r="F3292">
        <v>121.42</v>
      </c>
      <c r="G3292" s="1">
        <v>42187</v>
      </c>
      <c r="H3292">
        <v>157.30000000000001</v>
      </c>
    </row>
    <row r="3293" spans="1:8" x14ac:dyDescent="0.25">
      <c r="A3293" s="1">
        <v>42306</v>
      </c>
      <c r="B3293">
        <v>133.16999999999999</v>
      </c>
      <c r="C3293" s="1">
        <v>42191</v>
      </c>
      <c r="D3293">
        <v>138.97</v>
      </c>
      <c r="E3293" s="1">
        <v>42191</v>
      </c>
      <c r="F3293">
        <v>121.73</v>
      </c>
      <c r="G3293" s="1">
        <v>42191</v>
      </c>
      <c r="H3293">
        <v>157.49</v>
      </c>
    </row>
    <row r="3294" spans="1:8" x14ac:dyDescent="0.25">
      <c r="A3294" s="1">
        <v>42307</v>
      </c>
      <c r="B3294">
        <v>132.97999999999999</v>
      </c>
      <c r="C3294" s="1">
        <v>42192</v>
      </c>
      <c r="D3294">
        <v>136.55000000000001</v>
      </c>
      <c r="E3294" s="1">
        <v>42192</v>
      </c>
      <c r="F3294">
        <v>121.6</v>
      </c>
      <c r="G3294" s="1">
        <v>42192</v>
      </c>
      <c r="H3294">
        <v>157.4</v>
      </c>
    </row>
    <row r="3295" spans="1:8" x14ac:dyDescent="0.25">
      <c r="A3295" s="1">
        <v>42310</v>
      </c>
      <c r="B3295">
        <v>133.12</v>
      </c>
      <c r="C3295" s="1">
        <v>42193</v>
      </c>
      <c r="D3295">
        <v>136.52000000000001</v>
      </c>
      <c r="E3295" s="1">
        <v>42193</v>
      </c>
      <c r="F3295">
        <v>121.53</v>
      </c>
      <c r="G3295" s="1">
        <v>42193</v>
      </c>
      <c r="H3295">
        <v>157.12</v>
      </c>
    </row>
    <row r="3296" spans="1:8" x14ac:dyDescent="0.25">
      <c r="A3296" s="1">
        <v>42311</v>
      </c>
      <c r="B3296">
        <v>133.15</v>
      </c>
      <c r="C3296" s="1">
        <v>42194</v>
      </c>
      <c r="D3296">
        <v>137.66</v>
      </c>
      <c r="E3296" s="1">
        <v>42194</v>
      </c>
      <c r="F3296">
        <v>121.68</v>
      </c>
      <c r="G3296" s="1">
        <v>42194</v>
      </c>
      <c r="H3296">
        <v>157.22</v>
      </c>
    </row>
    <row r="3297" spans="1:8" x14ac:dyDescent="0.25">
      <c r="A3297" s="1">
        <v>42312</v>
      </c>
      <c r="B3297">
        <v>132.97999999999999</v>
      </c>
      <c r="C3297" s="1">
        <v>42195</v>
      </c>
      <c r="D3297">
        <v>138.63999999999999</v>
      </c>
      <c r="E3297" s="1">
        <v>42195</v>
      </c>
      <c r="F3297">
        <v>121.78</v>
      </c>
      <c r="G3297" s="1">
        <v>42195</v>
      </c>
      <c r="H3297">
        <v>157.58000000000001</v>
      </c>
    </row>
    <row r="3298" spans="1:8" x14ac:dyDescent="0.25">
      <c r="A3298" s="1">
        <v>42313</v>
      </c>
      <c r="B3298">
        <v>133.19999999999999</v>
      </c>
      <c r="C3298" s="1">
        <v>42198</v>
      </c>
      <c r="D3298">
        <v>139.43</v>
      </c>
      <c r="E3298" s="1">
        <v>42198</v>
      </c>
      <c r="F3298">
        <v>121.4</v>
      </c>
      <c r="G3298" s="1">
        <v>42198</v>
      </c>
      <c r="H3298">
        <v>156.55000000000001</v>
      </c>
    </row>
    <row r="3299" spans="1:8" x14ac:dyDescent="0.25">
      <c r="A3299" s="1">
        <v>42314</v>
      </c>
      <c r="B3299">
        <v>133.13</v>
      </c>
      <c r="C3299" s="1">
        <v>42199</v>
      </c>
      <c r="D3299">
        <v>139.86000000000001</v>
      </c>
      <c r="E3299" s="1">
        <v>42199</v>
      </c>
      <c r="F3299">
        <v>121.37</v>
      </c>
      <c r="G3299" s="1">
        <v>42199</v>
      </c>
      <c r="H3299">
        <v>157.37</v>
      </c>
    </row>
    <row r="3300" spans="1:8" x14ac:dyDescent="0.25">
      <c r="A3300" s="1">
        <v>42317</v>
      </c>
      <c r="B3300">
        <v>133.31</v>
      </c>
      <c r="C3300" s="1">
        <v>42200</v>
      </c>
      <c r="D3300">
        <v>138.83000000000001</v>
      </c>
      <c r="E3300" s="1">
        <v>42200</v>
      </c>
      <c r="F3300">
        <v>121.03</v>
      </c>
      <c r="G3300" s="1">
        <v>42200</v>
      </c>
      <c r="H3300">
        <v>156.84</v>
      </c>
    </row>
    <row r="3301" spans="1:8" x14ac:dyDescent="0.25">
      <c r="A3301" s="1">
        <v>42318</v>
      </c>
      <c r="B3301">
        <v>133.63</v>
      </c>
      <c r="C3301" s="1">
        <v>42201</v>
      </c>
      <c r="D3301">
        <v>138.76</v>
      </c>
      <c r="E3301" s="1">
        <v>42201</v>
      </c>
      <c r="F3301">
        <v>120.9</v>
      </c>
      <c r="G3301" s="1">
        <v>42201</v>
      </c>
      <c r="H3301">
        <v>156.44</v>
      </c>
    </row>
    <row r="3302" spans="1:8" x14ac:dyDescent="0.25">
      <c r="A3302" s="1">
        <v>42320</v>
      </c>
      <c r="B3302">
        <v>133.30000000000001</v>
      </c>
      <c r="C3302" s="1">
        <v>42202</v>
      </c>
      <c r="D3302">
        <v>138.22</v>
      </c>
      <c r="E3302" s="1">
        <v>42202</v>
      </c>
      <c r="F3302">
        <v>120.76</v>
      </c>
      <c r="G3302" s="1">
        <v>42202</v>
      </c>
      <c r="H3302">
        <v>155.63999999999999</v>
      </c>
    </row>
    <row r="3303" spans="1:8" x14ac:dyDescent="0.25">
      <c r="A3303" s="1">
        <v>42321</v>
      </c>
      <c r="B3303">
        <v>133.36000000000001</v>
      </c>
      <c r="C3303" s="1">
        <v>42205</v>
      </c>
      <c r="D3303">
        <v>137.88999999999999</v>
      </c>
      <c r="E3303" s="1">
        <v>42205</v>
      </c>
      <c r="F3303">
        <v>120.64</v>
      </c>
      <c r="G3303" s="1">
        <v>42205</v>
      </c>
      <c r="H3303">
        <v>154.83000000000001</v>
      </c>
    </row>
    <row r="3304" spans="1:8" x14ac:dyDescent="0.25">
      <c r="A3304" s="1">
        <v>42324</v>
      </c>
      <c r="B3304">
        <v>133.54</v>
      </c>
      <c r="C3304" s="1">
        <v>42206</v>
      </c>
      <c r="D3304">
        <v>138.27000000000001</v>
      </c>
      <c r="E3304" s="1">
        <v>42206</v>
      </c>
      <c r="F3304">
        <v>120.59</v>
      </c>
      <c r="G3304" s="1">
        <v>42206</v>
      </c>
      <c r="H3304">
        <v>155.49</v>
      </c>
    </row>
    <row r="3305" spans="1:8" x14ac:dyDescent="0.25">
      <c r="A3305" s="1">
        <v>42325</v>
      </c>
      <c r="B3305">
        <v>133.33000000000001</v>
      </c>
      <c r="C3305" s="1">
        <v>42207</v>
      </c>
      <c r="D3305">
        <v>137.88</v>
      </c>
      <c r="E3305" s="1">
        <v>42207</v>
      </c>
      <c r="F3305">
        <v>119.84</v>
      </c>
      <c r="G3305" s="1">
        <v>42207</v>
      </c>
      <c r="H3305">
        <v>155.05000000000001</v>
      </c>
    </row>
    <row r="3306" spans="1:8" x14ac:dyDescent="0.25">
      <c r="A3306" s="1">
        <v>42326</v>
      </c>
      <c r="B3306">
        <v>132.94999999999999</v>
      </c>
      <c r="C3306" s="1">
        <v>42208</v>
      </c>
      <c r="D3306">
        <v>138.11000000000001</v>
      </c>
      <c r="E3306" s="1">
        <v>42208</v>
      </c>
      <c r="F3306">
        <v>119.29</v>
      </c>
      <c r="G3306" s="1">
        <v>42208</v>
      </c>
      <c r="H3306">
        <v>154.6</v>
      </c>
    </row>
    <row r="3307" spans="1:8" x14ac:dyDescent="0.25">
      <c r="A3307" s="1">
        <v>42327</v>
      </c>
      <c r="B3307">
        <v>132.86000000000001</v>
      </c>
      <c r="C3307" s="1">
        <v>42209</v>
      </c>
      <c r="D3307">
        <v>137.41</v>
      </c>
      <c r="E3307" s="1">
        <v>42209</v>
      </c>
      <c r="F3307">
        <v>118.78</v>
      </c>
      <c r="G3307" s="1">
        <v>42209</v>
      </c>
      <c r="H3307">
        <v>154.99</v>
      </c>
    </row>
    <row r="3308" spans="1:8" x14ac:dyDescent="0.25">
      <c r="A3308" s="1">
        <v>42328</v>
      </c>
      <c r="B3308">
        <v>133.13999999999999</v>
      </c>
      <c r="C3308" s="1">
        <v>42212</v>
      </c>
      <c r="D3308">
        <v>136.71</v>
      </c>
      <c r="E3308" s="1">
        <v>42212</v>
      </c>
      <c r="F3308">
        <v>118.72</v>
      </c>
      <c r="G3308" s="1">
        <v>42212</v>
      </c>
      <c r="H3308">
        <v>155.34</v>
      </c>
    </row>
    <row r="3309" spans="1:8" x14ac:dyDescent="0.25">
      <c r="A3309" s="1">
        <v>42331</v>
      </c>
      <c r="B3309">
        <v>133.22</v>
      </c>
      <c r="C3309" s="1">
        <v>42213</v>
      </c>
      <c r="D3309">
        <v>137.22</v>
      </c>
      <c r="E3309" s="1">
        <v>42213</v>
      </c>
      <c r="F3309">
        <v>119.16</v>
      </c>
      <c r="G3309" s="1">
        <v>42213</v>
      </c>
      <c r="H3309">
        <v>155.49</v>
      </c>
    </row>
    <row r="3310" spans="1:8" x14ac:dyDescent="0.25">
      <c r="A3310" s="1">
        <v>42332</v>
      </c>
      <c r="B3310">
        <v>133.26</v>
      </c>
      <c r="C3310" s="1">
        <v>42214</v>
      </c>
      <c r="D3310">
        <v>137.9</v>
      </c>
      <c r="E3310" s="1">
        <v>42214</v>
      </c>
      <c r="F3310">
        <v>119.13</v>
      </c>
      <c r="G3310" s="1">
        <v>42214</v>
      </c>
      <c r="H3310">
        <v>154.86000000000001</v>
      </c>
    </row>
    <row r="3311" spans="1:8" x14ac:dyDescent="0.25">
      <c r="A3311" s="1">
        <v>42333</v>
      </c>
      <c r="B3311">
        <v>133.19999999999999</v>
      </c>
      <c r="C3311" s="1">
        <v>42215</v>
      </c>
      <c r="D3311">
        <v>137.03</v>
      </c>
      <c r="E3311" s="1">
        <v>42215</v>
      </c>
      <c r="F3311">
        <v>118.72</v>
      </c>
      <c r="G3311" s="1">
        <v>42215</v>
      </c>
      <c r="H3311">
        <v>154.62</v>
      </c>
    </row>
    <row r="3312" spans="1:8" x14ac:dyDescent="0.25">
      <c r="A3312" s="1">
        <v>42335</v>
      </c>
      <c r="B3312">
        <v>133.62</v>
      </c>
      <c r="C3312" s="1">
        <v>42216</v>
      </c>
      <c r="D3312">
        <v>136.47</v>
      </c>
      <c r="E3312" s="1">
        <v>42216</v>
      </c>
      <c r="F3312">
        <v>118.86</v>
      </c>
      <c r="G3312" s="1">
        <v>42216</v>
      </c>
      <c r="H3312">
        <v>155.21</v>
      </c>
    </row>
    <row r="3313" spans="1:8" x14ac:dyDescent="0.25">
      <c r="A3313" s="1">
        <v>42338</v>
      </c>
      <c r="B3313">
        <v>133.87</v>
      </c>
      <c r="C3313" s="1">
        <v>42219</v>
      </c>
      <c r="D3313">
        <v>136.63999999999999</v>
      </c>
      <c r="E3313" s="1">
        <v>42219</v>
      </c>
      <c r="F3313">
        <v>118.75</v>
      </c>
      <c r="G3313" s="1">
        <v>42219</v>
      </c>
      <c r="H3313">
        <v>155.22</v>
      </c>
    </row>
    <row r="3314" spans="1:8" x14ac:dyDescent="0.25">
      <c r="A3314" s="1">
        <v>42339</v>
      </c>
      <c r="B3314">
        <v>134.18</v>
      </c>
      <c r="C3314" s="1">
        <v>42220</v>
      </c>
      <c r="D3314">
        <v>137.07</v>
      </c>
      <c r="E3314" s="1">
        <v>42220</v>
      </c>
      <c r="F3314">
        <v>118.68</v>
      </c>
      <c r="G3314" s="1">
        <v>42220</v>
      </c>
      <c r="H3314">
        <v>155</v>
      </c>
    </row>
    <row r="3315" spans="1:8" x14ac:dyDescent="0.25">
      <c r="A3315" s="1">
        <v>42340</v>
      </c>
      <c r="B3315">
        <v>134.1</v>
      </c>
      <c r="C3315" s="1">
        <v>42221</v>
      </c>
      <c r="D3315">
        <v>138.68</v>
      </c>
      <c r="E3315" s="1">
        <v>42221</v>
      </c>
      <c r="F3315">
        <v>118.3</v>
      </c>
      <c r="G3315" s="1">
        <v>42221</v>
      </c>
      <c r="H3315">
        <v>154.27000000000001</v>
      </c>
    </row>
    <row r="3316" spans="1:8" x14ac:dyDescent="0.25">
      <c r="A3316" s="1">
        <v>42341</v>
      </c>
      <c r="B3316">
        <v>134.01</v>
      </c>
      <c r="C3316" s="1">
        <v>42222</v>
      </c>
      <c r="D3316">
        <v>138</v>
      </c>
      <c r="E3316" s="1">
        <v>42222</v>
      </c>
      <c r="F3316">
        <v>117.96</v>
      </c>
      <c r="G3316" s="1">
        <v>42222</v>
      </c>
      <c r="H3316">
        <v>154.19</v>
      </c>
    </row>
    <row r="3317" spans="1:8" x14ac:dyDescent="0.25">
      <c r="A3317" s="1">
        <v>42342</v>
      </c>
      <c r="B3317">
        <v>134.13999999999999</v>
      </c>
      <c r="C3317" s="1">
        <v>42223</v>
      </c>
      <c r="D3317">
        <v>137.57</v>
      </c>
      <c r="E3317" s="1">
        <v>42223</v>
      </c>
      <c r="F3317">
        <v>117.78</v>
      </c>
      <c r="G3317" s="1">
        <v>42223</v>
      </c>
      <c r="H3317">
        <v>154.04</v>
      </c>
    </row>
    <row r="3318" spans="1:8" x14ac:dyDescent="0.25">
      <c r="A3318" s="1">
        <v>42345</v>
      </c>
      <c r="B3318">
        <v>133.72</v>
      </c>
      <c r="C3318" s="1">
        <v>42226</v>
      </c>
      <c r="D3318">
        <v>138.1</v>
      </c>
      <c r="E3318" s="1">
        <v>42226</v>
      </c>
      <c r="F3318">
        <v>117.65</v>
      </c>
      <c r="G3318" s="1">
        <v>42226</v>
      </c>
      <c r="H3318">
        <v>154</v>
      </c>
    </row>
    <row r="3319" spans="1:8" x14ac:dyDescent="0.25">
      <c r="A3319" s="1">
        <v>42346</v>
      </c>
      <c r="B3319">
        <v>133.78</v>
      </c>
      <c r="C3319" s="1">
        <v>42227</v>
      </c>
      <c r="D3319">
        <v>136.97999999999999</v>
      </c>
      <c r="E3319" s="1">
        <v>42227</v>
      </c>
      <c r="F3319">
        <v>117.45</v>
      </c>
      <c r="G3319" s="1">
        <v>42227</v>
      </c>
      <c r="H3319">
        <v>154.62</v>
      </c>
    </row>
    <row r="3320" spans="1:8" x14ac:dyDescent="0.25">
      <c r="A3320" s="1">
        <v>42347</v>
      </c>
      <c r="B3320">
        <v>134.11000000000001</v>
      </c>
      <c r="C3320" s="1">
        <v>42228</v>
      </c>
      <c r="D3320">
        <v>136.94999999999999</v>
      </c>
      <c r="E3320" s="1">
        <v>42228</v>
      </c>
      <c r="F3320">
        <v>117.55</v>
      </c>
      <c r="G3320" s="1">
        <v>42228</v>
      </c>
      <c r="H3320">
        <v>155.37</v>
      </c>
    </row>
    <row r="3321" spans="1:8" x14ac:dyDescent="0.25">
      <c r="A3321" s="1">
        <v>42348</v>
      </c>
      <c r="B3321">
        <v>134.13999999999999</v>
      </c>
      <c r="C3321" s="1">
        <v>42229</v>
      </c>
      <c r="D3321">
        <v>137.13</v>
      </c>
      <c r="E3321" s="1">
        <v>42229</v>
      </c>
      <c r="F3321">
        <v>118.43</v>
      </c>
      <c r="G3321" s="1">
        <v>42229</v>
      </c>
      <c r="H3321">
        <v>154.54</v>
      </c>
    </row>
    <row r="3322" spans="1:8" x14ac:dyDescent="0.25">
      <c r="A3322" s="1">
        <v>42349</v>
      </c>
      <c r="B3322">
        <v>133.99</v>
      </c>
      <c r="C3322" s="1">
        <v>42230</v>
      </c>
      <c r="D3322">
        <v>137.03</v>
      </c>
      <c r="E3322" s="1">
        <v>42230</v>
      </c>
      <c r="F3322">
        <v>118.78</v>
      </c>
      <c r="G3322" s="1">
        <v>42230</v>
      </c>
      <c r="H3322">
        <v>154.01</v>
      </c>
    </row>
    <row r="3323" spans="1:8" x14ac:dyDescent="0.25">
      <c r="A3323" s="1">
        <v>42352</v>
      </c>
      <c r="B3323">
        <v>134.32</v>
      </c>
      <c r="C3323" s="1">
        <v>42233</v>
      </c>
      <c r="D3323">
        <v>136.97</v>
      </c>
      <c r="E3323" s="1">
        <v>42233</v>
      </c>
      <c r="F3323">
        <v>118.98</v>
      </c>
      <c r="G3323" s="1">
        <v>42233</v>
      </c>
      <c r="H3323">
        <v>154.25</v>
      </c>
    </row>
    <row r="3324" spans="1:8" x14ac:dyDescent="0.25">
      <c r="A3324" s="1">
        <v>42353</v>
      </c>
      <c r="B3324">
        <v>134.19</v>
      </c>
      <c r="C3324" s="1">
        <v>42234</v>
      </c>
      <c r="D3324">
        <v>137.18</v>
      </c>
      <c r="E3324" s="1">
        <v>42234</v>
      </c>
      <c r="F3324">
        <v>118.78</v>
      </c>
      <c r="G3324" s="1">
        <v>42234</v>
      </c>
      <c r="H3324">
        <v>154.47999999999999</v>
      </c>
    </row>
    <row r="3325" spans="1:8" x14ac:dyDescent="0.25">
      <c r="A3325" s="1">
        <v>42354</v>
      </c>
      <c r="B3325">
        <v>133.82</v>
      </c>
      <c r="C3325" s="1">
        <v>42235</v>
      </c>
      <c r="D3325">
        <v>137.25</v>
      </c>
      <c r="E3325" s="1">
        <v>42235</v>
      </c>
      <c r="F3325">
        <v>118.62</v>
      </c>
      <c r="G3325" s="1">
        <v>42235</v>
      </c>
      <c r="H3325">
        <v>154.44</v>
      </c>
    </row>
    <row r="3326" spans="1:8" x14ac:dyDescent="0.25">
      <c r="A3326" s="1">
        <v>42355</v>
      </c>
      <c r="B3326">
        <v>133.31</v>
      </c>
      <c r="C3326" s="1">
        <v>42236</v>
      </c>
      <c r="D3326">
        <v>136.85</v>
      </c>
      <c r="E3326" s="1">
        <v>42236</v>
      </c>
      <c r="F3326">
        <v>118.51</v>
      </c>
      <c r="G3326" s="1">
        <v>42236</v>
      </c>
      <c r="H3326">
        <v>155.18</v>
      </c>
    </row>
    <row r="3327" spans="1:8" x14ac:dyDescent="0.25">
      <c r="A3327" s="1">
        <v>42356</v>
      </c>
      <c r="B3327">
        <v>133.01</v>
      </c>
      <c r="C3327" s="1">
        <v>42237</v>
      </c>
      <c r="D3327">
        <v>136.68</v>
      </c>
      <c r="E3327" s="1">
        <v>42237</v>
      </c>
      <c r="F3327">
        <v>118.6</v>
      </c>
      <c r="G3327" s="1">
        <v>42237</v>
      </c>
      <c r="H3327">
        <v>155.57</v>
      </c>
    </row>
    <row r="3328" spans="1:8" x14ac:dyDescent="0.25">
      <c r="A3328" s="1">
        <v>42359</v>
      </c>
      <c r="B3328">
        <v>132.94</v>
      </c>
      <c r="C3328" s="1">
        <v>42240</v>
      </c>
      <c r="D3328">
        <v>135.37</v>
      </c>
      <c r="E3328" s="1">
        <v>42240</v>
      </c>
      <c r="F3328">
        <v>118.96</v>
      </c>
      <c r="G3328" s="1">
        <v>42240</v>
      </c>
      <c r="H3328">
        <v>155.56</v>
      </c>
    </row>
    <row r="3329" spans="1:8" x14ac:dyDescent="0.25">
      <c r="A3329" s="1">
        <v>42360</v>
      </c>
      <c r="B3329">
        <v>133.08000000000001</v>
      </c>
      <c r="C3329" s="1">
        <v>42241</v>
      </c>
      <c r="D3329">
        <v>137.43</v>
      </c>
      <c r="E3329" s="1">
        <v>42241</v>
      </c>
      <c r="F3329">
        <v>119.17</v>
      </c>
      <c r="G3329" s="1">
        <v>42241</v>
      </c>
      <c r="H3329">
        <v>156.58000000000001</v>
      </c>
    </row>
    <row r="3330" spans="1:8" x14ac:dyDescent="0.25">
      <c r="A3330" s="1">
        <v>42361</v>
      </c>
      <c r="B3330">
        <v>133.27000000000001</v>
      </c>
      <c r="C3330" s="1">
        <v>42242</v>
      </c>
      <c r="D3330">
        <v>137.13999999999999</v>
      </c>
      <c r="E3330" s="1">
        <v>42242</v>
      </c>
      <c r="F3330">
        <v>119.5</v>
      </c>
      <c r="G3330" s="1">
        <v>42242</v>
      </c>
      <c r="H3330">
        <v>157.61000000000001</v>
      </c>
    </row>
    <row r="3331" spans="1:8" x14ac:dyDescent="0.25">
      <c r="A3331" s="1">
        <v>42362</v>
      </c>
      <c r="B3331">
        <v>133.11000000000001</v>
      </c>
      <c r="C3331" s="1">
        <v>42243</v>
      </c>
      <c r="D3331">
        <v>138.11000000000001</v>
      </c>
      <c r="E3331" s="1">
        <v>42243</v>
      </c>
      <c r="F3331">
        <v>119.95</v>
      </c>
      <c r="G3331" s="1">
        <v>42243</v>
      </c>
      <c r="H3331">
        <v>156.9</v>
      </c>
    </row>
    <row r="3332" spans="1:8" x14ac:dyDescent="0.25">
      <c r="A3332" s="1">
        <v>42367</v>
      </c>
      <c r="B3332">
        <v>132.86000000000001</v>
      </c>
      <c r="C3332" s="1">
        <v>42244</v>
      </c>
      <c r="D3332">
        <v>137.71</v>
      </c>
      <c r="E3332" s="1">
        <v>42244</v>
      </c>
      <c r="F3332">
        <v>120.06</v>
      </c>
      <c r="G3332" s="1">
        <v>42244</v>
      </c>
      <c r="H3332">
        <v>157.25</v>
      </c>
    </row>
    <row r="3333" spans="1:8" x14ac:dyDescent="0.25">
      <c r="A3333" s="1">
        <v>42368</v>
      </c>
      <c r="B3333">
        <v>133.03</v>
      </c>
      <c r="C3333" s="1">
        <v>42248</v>
      </c>
      <c r="D3333">
        <v>138.76</v>
      </c>
      <c r="E3333" s="1">
        <v>42248</v>
      </c>
      <c r="F3333">
        <v>119.85</v>
      </c>
      <c r="G3333" s="1">
        <v>42248</v>
      </c>
      <c r="H3333">
        <v>157.56</v>
      </c>
    </row>
    <row r="3334" spans="1:8" x14ac:dyDescent="0.25">
      <c r="A3334" s="1">
        <v>42369</v>
      </c>
      <c r="B3334">
        <v>133.06</v>
      </c>
      <c r="C3334" s="1">
        <v>42249</v>
      </c>
      <c r="D3334">
        <v>139.06</v>
      </c>
      <c r="E3334" s="1">
        <v>42249</v>
      </c>
      <c r="F3334">
        <v>119.93</v>
      </c>
      <c r="G3334" s="1">
        <v>42249</v>
      </c>
      <c r="H3334">
        <v>157.38999999999999</v>
      </c>
    </row>
    <row r="3335" spans="1:8" x14ac:dyDescent="0.25">
      <c r="A3335" s="1">
        <v>42373</v>
      </c>
      <c r="B3335">
        <v>132.84</v>
      </c>
      <c r="C3335" s="1">
        <v>42250</v>
      </c>
      <c r="D3335">
        <v>139.4</v>
      </c>
      <c r="E3335" s="1">
        <v>42250</v>
      </c>
      <c r="F3335">
        <v>120.1</v>
      </c>
      <c r="G3335" s="1">
        <v>42250</v>
      </c>
      <c r="H3335">
        <v>158.24</v>
      </c>
    </row>
    <row r="3336" spans="1:8" x14ac:dyDescent="0.25">
      <c r="A3336" s="1">
        <v>42374</v>
      </c>
      <c r="B3336">
        <v>133.53</v>
      </c>
      <c r="C3336" s="1">
        <v>42251</v>
      </c>
      <c r="D3336">
        <v>138.13999999999999</v>
      </c>
      <c r="E3336" s="1">
        <v>42251</v>
      </c>
      <c r="F3336">
        <v>120.29</v>
      </c>
      <c r="G3336" s="1">
        <v>42251</v>
      </c>
      <c r="H3336">
        <v>157.63999999999999</v>
      </c>
    </row>
    <row r="3337" spans="1:8" x14ac:dyDescent="0.25">
      <c r="A3337" s="1">
        <v>42375</v>
      </c>
      <c r="B3337">
        <v>133.34</v>
      </c>
      <c r="C3337" s="1">
        <v>42255</v>
      </c>
      <c r="D3337">
        <v>138.63999999999999</v>
      </c>
      <c r="E3337" s="1">
        <v>42255</v>
      </c>
      <c r="F3337">
        <v>120.3</v>
      </c>
      <c r="G3337" s="1">
        <v>42255</v>
      </c>
      <c r="H3337">
        <v>158.22</v>
      </c>
    </row>
    <row r="3338" spans="1:8" x14ac:dyDescent="0.25">
      <c r="A3338" s="1">
        <v>42376</v>
      </c>
      <c r="B3338">
        <v>133.88</v>
      </c>
      <c r="C3338" s="1">
        <v>42256</v>
      </c>
      <c r="D3338">
        <v>139.32</v>
      </c>
      <c r="E3338" s="1">
        <v>42256</v>
      </c>
      <c r="F3338">
        <v>120.47</v>
      </c>
      <c r="G3338" s="1">
        <v>42256</v>
      </c>
      <c r="H3338">
        <v>158.04</v>
      </c>
    </row>
    <row r="3339" spans="1:8" x14ac:dyDescent="0.25">
      <c r="A3339" s="1">
        <v>42377</v>
      </c>
      <c r="B3339">
        <v>134.02000000000001</v>
      </c>
      <c r="C3339" s="1">
        <v>42257</v>
      </c>
      <c r="D3339">
        <v>139.29</v>
      </c>
      <c r="E3339" s="1">
        <v>42257</v>
      </c>
      <c r="F3339">
        <v>120.7</v>
      </c>
      <c r="G3339" s="1">
        <v>42257</v>
      </c>
      <c r="H3339">
        <v>158.29</v>
      </c>
    </row>
    <row r="3340" spans="1:8" x14ac:dyDescent="0.25">
      <c r="A3340" s="1">
        <v>42380</v>
      </c>
      <c r="B3340">
        <v>133.99</v>
      </c>
      <c r="C3340" s="1">
        <v>42258</v>
      </c>
      <c r="D3340">
        <v>138.94999999999999</v>
      </c>
      <c r="E3340" s="1">
        <v>42258</v>
      </c>
      <c r="F3340">
        <v>120.66</v>
      </c>
      <c r="G3340" s="1">
        <v>42258</v>
      </c>
      <c r="H3340">
        <v>158.30000000000001</v>
      </c>
    </row>
    <row r="3341" spans="1:8" x14ac:dyDescent="0.25">
      <c r="A3341" s="1">
        <v>42381</v>
      </c>
      <c r="B3341">
        <v>134.19</v>
      </c>
      <c r="C3341" s="1">
        <v>42261</v>
      </c>
      <c r="D3341">
        <v>139.11000000000001</v>
      </c>
      <c r="E3341" s="1">
        <v>42261</v>
      </c>
      <c r="F3341">
        <v>120.99</v>
      </c>
      <c r="G3341" s="1">
        <v>42261</v>
      </c>
      <c r="H3341">
        <v>158.47</v>
      </c>
    </row>
    <row r="3342" spans="1:8" x14ac:dyDescent="0.25">
      <c r="A3342" s="1">
        <v>42382</v>
      </c>
      <c r="B3342">
        <v>134.09</v>
      </c>
      <c r="C3342" s="1">
        <v>42262</v>
      </c>
      <c r="D3342">
        <v>139.94</v>
      </c>
      <c r="E3342" s="1">
        <v>42262</v>
      </c>
      <c r="F3342">
        <v>121.14</v>
      </c>
      <c r="G3342" s="1">
        <v>42262</v>
      </c>
      <c r="H3342">
        <v>159.05000000000001</v>
      </c>
    </row>
    <row r="3343" spans="1:8" x14ac:dyDescent="0.25">
      <c r="A3343" s="1">
        <v>42383</v>
      </c>
      <c r="B3343">
        <v>134.44999999999999</v>
      </c>
      <c r="C3343" s="1">
        <v>42263</v>
      </c>
      <c r="D3343">
        <v>140.13</v>
      </c>
      <c r="E3343" s="1">
        <v>42263</v>
      </c>
      <c r="F3343">
        <v>120.92</v>
      </c>
      <c r="G3343" s="1">
        <v>42263</v>
      </c>
      <c r="H3343">
        <v>159.36000000000001</v>
      </c>
    </row>
    <row r="3344" spans="1:8" x14ac:dyDescent="0.25">
      <c r="A3344" s="1">
        <v>42384</v>
      </c>
      <c r="B3344">
        <v>134.76</v>
      </c>
      <c r="C3344" s="1">
        <v>42264</v>
      </c>
      <c r="D3344">
        <v>139.37</v>
      </c>
      <c r="E3344" s="1">
        <v>42264</v>
      </c>
      <c r="F3344">
        <v>120.79</v>
      </c>
      <c r="G3344" s="1">
        <v>42264</v>
      </c>
      <c r="H3344">
        <v>158.94</v>
      </c>
    </row>
    <row r="3345" spans="1:8" x14ac:dyDescent="0.25">
      <c r="A3345" s="1">
        <v>42388</v>
      </c>
      <c r="B3345">
        <v>134.61000000000001</v>
      </c>
      <c r="C3345" s="1">
        <v>42265</v>
      </c>
      <c r="D3345">
        <v>138.72</v>
      </c>
      <c r="E3345" s="1">
        <v>42265</v>
      </c>
      <c r="F3345">
        <v>121.21</v>
      </c>
      <c r="G3345" s="1">
        <v>42265</v>
      </c>
      <c r="H3345">
        <v>159.47999999999999</v>
      </c>
    </row>
    <row r="3346" spans="1:8" x14ac:dyDescent="0.25">
      <c r="A3346" s="1">
        <v>42389</v>
      </c>
      <c r="B3346">
        <v>134.28</v>
      </c>
      <c r="C3346" s="1">
        <v>42268</v>
      </c>
      <c r="D3346">
        <v>139.37</v>
      </c>
      <c r="E3346" s="1">
        <v>42268</v>
      </c>
      <c r="F3346">
        <v>121.59</v>
      </c>
      <c r="G3346" s="1">
        <v>42268</v>
      </c>
      <c r="H3346">
        <v>159.66999999999999</v>
      </c>
    </row>
    <row r="3347" spans="1:8" x14ac:dyDescent="0.25">
      <c r="A3347" s="1">
        <v>42390</v>
      </c>
      <c r="B3347">
        <v>134.51</v>
      </c>
      <c r="C3347" s="1">
        <v>42269</v>
      </c>
      <c r="D3347">
        <v>138.61000000000001</v>
      </c>
      <c r="E3347" s="1">
        <v>42269</v>
      </c>
      <c r="F3347">
        <v>121.64</v>
      </c>
      <c r="G3347" s="1">
        <v>42269</v>
      </c>
      <c r="H3347">
        <v>159.80000000000001</v>
      </c>
    </row>
    <row r="3348" spans="1:8" x14ac:dyDescent="0.25">
      <c r="A3348" s="1">
        <v>42391</v>
      </c>
      <c r="B3348">
        <v>134.51</v>
      </c>
      <c r="C3348" s="1">
        <v>42270</v>
      </c>
      <c r="D3348">
        <v>138.37</v>
      </c>
      <c r="E3348" s="1">
        <v>42270</v>
      </c>
      <c r="F3348">
        <v>121.56</v>
      </c>
      <c r="G3348" s="1">
        <v>42270</v>
      </c>
      <c r="H3348">
        <v>159.88999999999999</v>
      </c>
    </row>
    <row r="3349" spans="1:8" x14ac:dyDescent="0.25">
      <c r="A3349" s="1">
        <v>42394</v>
      </c>
      <c r="B3349">
        <v>134.34</v>
      </c>
      <c r="C3349" s="1">
        <v>42271</v>
      </c>
      <c r="D3349">
        <v>138</v>
      </c>
      <c r="E3349" s="1">
        <v>42271</v>
      </c>
      <c r="F3349">
        <v>121.69</v>
      </c>
      <c r="G3349" s="1">
        <v>42271</v>
      </c>
      <c r="H3349">
        <v>159.61000000000001</v>
      </c>
    </row>
    <row r="3350" spans="1:8" x14ac:dyDescent="0.25">
      <c r="A3350" s="1">
        <v>42395</v>
      </c>
      <c r="B3350">
        <v>134.22</v>
      </c>
      <c r="C3350" s="1">
        <v>42272</v>
      </c>
      <c r="D3350">
        <v>138.91999999999999</v>
      </c>
      <c r="E3350" s="1">
        <v>42272</v>
      </c>
      <c r="F3350">
        <v>121.52</v>
      </c>
      <c r="G3350" s="1">
        <v>42272</v>
      </c>
      <c r="H3350">
        <v>159.6</v>
      </c>
    </row>
    <row r="3351" spans="1:8" x14ac:dyDescent="0.25">
      <c r="A3351" s="1">
        <v>42396</v>
      </c>
      <c r="B3351">
        <v>134.15</v>
      </c>
      <c r="C3351" s="1">
        <v>42275</v>
      </c>
      <c r="D3351">
        <v>138.36000000000001</v>
      </c>
      <c r="E3351" s="1">
        <v>42275</v>
      </c>
      <c r="F3351">
        <v>121.71</v>
      </c>
      <c r="G3351" s="1">
        <v>42275</v>
      </c>
      <c r="H3351">
        <v>159.46</v>
      </c>
    </row>
    <row r="3352" spans="1:8" x14ac:dyDescent="0.25">
      <c r="A3352" s="1">
        <v>42397</v>
      </c>
      <c r="B3352">
        <v>134.36000000000001</v>
      </c>
      <c r="C3352" s="1">
        <v>42276</v>
      </c>
      <c r="D3352">
        <v>137.97</v>
      </c>
      <c r="E3352" s="1">
        <v>42276</v>
      </c>
      <c r="F3352">
        <v>121.67</v>
      </c>
      <c r="G3352" s="1">
        <v>42276</v>
      </c>
      <c r="H3352">
        <v>159.61000000000001</v>
      </c>
    </row>
    <row r="3353" spans="1:8" x14ac:dyDescent="0.25">
      <c r="A3353" s="1">
        <v>42398</v>
      </c>
      <c r="B3353">
        <v>134.65</v>
      </c>
      <c r="C3353" s="1">
        <v>42277</v>
      </c>
      <c r="D3353">
        <v>138.32</v>
      </c>
      <c r="E3353" s="1">
        <v>42277</v>
      </c>
      <c r="F3353">
        <v>121.55</v>
      </c>
      <c r="G3353" s="1">
        <v>42277</v>
      </c>
      <c r="H3353">
        <v>159.38</v>
      </c>
    </row>
    <row r="3354" spans="1:8" x14ac:dyDescent="0.25">
      <c r="A3354" s="1">
        <v>42401</v>
      </c>
      <c r="B3354">
        <v>134.52000000000001</v>
      </c>
      <c r="C3354" s="1">
        <v>42278</v>
      </c>
      <c r="D3354">
        <v>138.51</v>
      </c>
      <c r="E3354" s="1">
        <v>42278</v>
      </c>
      <c r="F3354">
        <v>121.57</v>
      </c>
      <c r="G3354" s="1">
        <v>42278</v>
      </c>
      <c r="H3354">
        <v>159.19</v>
      </c>
    </row>
    <row r="3355" spans="1:8" x14ac:dyDescent="0.25">
      <c r="A3355" s="1">
        <v>42402</v>
      </c>
      <c r="B3355">
        <v>134.61000000000001</v>
      </c>
      <c r="C3355" s="1">
        <v>42279</v>
      </c>
      <c r="D3355">
        <v>137.80000000000001</v>
      </c>
      <c r="E3355" s="1">
        <v>42279</v>
      </c>
      <c r="F3355">
        <v>121.95</v>
      </c>
      <c r="G3355" s="1">
        <v>42279</v>
      </c>
      <c r="H3355">
        <v>160.13</v>
      </c>
    </row>
    <row r="3356" spans="1:8" x14ac:dyDescent="0.25">
      <c r="A3356" s="1">
        <v>42403</v>
      </c>
      <c r="B3356">
        <v>134.96</v>
      </c>
      <c r="C3356" s="1">
        <v>42282</v>
      </c>
      <c r="D3356">
        <v>138.56</v>
      </c>
      <c r="E3356" s="1">
        <v>42282</v>
      </c>
      <c r="F3356">
        <v>122.46</v>
      </c>
      <c r="G3356" s="1">
        <v>42282</v>
      </c>
      <c r="H3356">
        <v>160.26</v>
      </c>
    </row>
    <row r="3357" spans="1:8" x14ac:dyDescent="0.25">
      <c r="A3357" s="1">
        <v>42404</v>
      </c>
      <c r="B3357">
        <v>135.38999999999999</v>
      </c>
      <c r="C3357" s="1">
        <v>42283</v>
      </c>
      <c r="D3357">
        <v>138.56</v>
      </c>
      <c r="E3357" s="1">
        <v>42283</v>
      </c>
      <c r="F3357">
        <v>122.43</v>
      </c>
      <c r="G3357" s="1">
        <v>42283</v>
      </c>
      <c r="H3357">
        <v>160.53</v>
      </c>
    </row>
    <row r="3358" spans="1:8" x14ac:dyDescent="0.25">
      <c r="A3358" s="1">
        <v>42405</v>
      </c>
      <c r="B3358">
        <v>135.44999999999999</v>
      </c>
      <c r="C3358" s="1">
        <v>42284</v>
      </c>
      <c r="D3358">
        <v>138.41999999999999</v>
      </c>
      <c r="E3358" s="1">
        <v>42284</v>
      </c>
      <c r="F3358">
        <v>122.42</v>
      </c>
      <c r="G3358" s="1">
        <v>42284</v>
      </c>
      <c r="H3358">
        <v>159.94</v>
      </c>
    </row>
    <row r="3359" spans="1:8" x14ac:dyDescent="0.25">
      <c r="A3359" s="1">
        <v>42408</v>
      </c>
      <c r="B3359">
        <v>135.29</v>
      </c>
      <c r="C3359" s="1">
        <v>42285</v>
      </c>
      <c r="D3359">
        <v>138.44</v>
      </c>
      <c r="E3359" s="1">
        <v>42285</v>
      </c>
      <c r="F3359">
        <v>122.47</v>
      </c>
      <c r="G3359" s="1">
        <v>42285</v>
      </c>
      <c r="H3359">
        <v>159.49</v>
      </c>
    </row>
    <row r="3360" spans="1:8" x14ac:dyDescent="0.25">
      <c r="A3360" s="1">
        <v>42409</v>
      </c>
      <c r="B3360">
        <v>135.16999999999999</v>
      </c>
      <c r="C3360" s="1">
        <v>42286</v>
      </c>
      <c r="D3360">
        <v>139.19999999999999</v>
      </c>
      <c r="E3360" s="1">
        <v>42286</v>
      </c>
      <c r="F3360">
        <v>122.42</v>
      </c>
      <c r="G3360" s="1">
        <v>42286</v>
      </c>
      <c r="H3360">
        <v>159.51</v>
      </c>
    </row>
    <row r="3361" spans="1:8" x14ac:dyDescent="0.25">
      <c r="A3361" s="1">
        <v>42410</v>
      </c>
      <c r="B3361">
        <v>134.87</v>
      </c>
      <c r="C3361" s="1">
        <v>42290</v>
      </c>
      <c r="D3361">
        <v>139.07</v>
      </c>
      <c r="E3361" s="1">
        <v>42290</v>
      </c>
      <c r="F3361">
        <v>122.82</v>
      </c>
      <c r="G3361" s="1">
        <v>42290</v>
      </c>
      <c r="H3361">
        <v>159.58000000000001</v>
      </c>
    </row>
    <row r="3362" spans="1:8" x14ac:dyDescent="0.25">
      <c r="A3362" s="1">
        <v>42411</v>
      </c>
      <c r="B3362">
        <v>134.72999999999999</v>
      </c>
      <c r="C3362" s="1">
        <v>42291</v>
      </c>
      <c r="D3362">
        <v>138.87</v>
      </c>
      <c r="E3362" s="1">
        <v>42291</v>
      </c>
      <c r="F3362">
        <v>123.24</v>
      </c>
      <c r="G3362" s="1">
        <v>42291</v>
      </c>
      <c r="H3362">
        <v>160.53</v>
      </c>
    </row>
    <row r="3363" spans="1:8" x14ac:dyDescent="0.25">
      <c r="A3363" s="1">
        <v>42412</v>
      </c>
      <c r="B3363">
        <v>134.30000000000001</v>
      </c>
      <c r="C3363" s="1">
        <v>42292</v>
      </c>
      <c r="D3363">
        <v>138.66</v>
      </c>
      <c r="E3363" s="1">
        <v>42292</v>
      </c>
      <c r="F3363">
        <v>123.33</v>
      </c>
      <c r="G3363" s="1">
        <v>42292</v>
      </c>
      <c r="H3363">
        <v>160.13</v>
      </c>
    </row>
    <row r="3364" spans="1:8" x14ac:dyDescent="0.25">
      <c r="A3364" s="1">
        <v>42416</v>
      </c>
      <c r="B3364">
        <v>134.94999999999999</v>
      </c>
      <c r="C3364" s="1">
        <v>42293</v>
      </c>
      <c r="D3364">
        <v>138.59</v>
      </c>
      <c r="E3364" s="1">
        <v>42293</v>
      </c>
      <c r="F3364">
        <v>123.54</v>
      </c>
      <c r="G3364" s="1">
        <v>42293</v>
      </c>
      <c r="H3364">
        <v>159.58000000000001</v>
      </c>
    </row>
    <row r="3365" spans="1:8" x14ac:dyDescent="0.25">
      <c r="A3365" s="1">
        <v>42417</v>
      </c>
      <c r="B3365">
        <v>135.19</v>
      </c>
      <c r="C3365" s="1">
        <v>42296</v>
      </c>
      <c r="D3365">
        <v>139.16</v>
      </c>
      <c r="E3365" s="1">
        <v>42296</v>
      </c>
      <c r="F3365">
        <v>123.56</v>
      </c>
      <c r="G3365" s="1">
        <v>42296</v>
      </c>
      <c r="H3365">
        <v>160.13999999999999</v>
      </c>
    </row>
    <row r="3366" spans="1:8" x14ac:dyDescent="0.25">
      <c r="A3366" s="1">
        <v>42418</v>
      </c>
      <c r="B3366">
        <v>134.80000000000001</v>
      </c>
      <c r="C3366" s="1">
        <v>42297</v>
      </c>
      <c r="D3366">
        <v>139.25</v>
      </c>
      <c r="E3366" s="1">
        <v>42297</v>
      </c>
      <c r="F3366">
        <v>123.16</v>
      </c>
      <c r="G3366" s="1">
        <v>42297</v>
      </c>
      <c r="H3366">
        <v>159.85</v>
      </c>
    </row>
    <row r="3367" spans="1:8" x14ac:dyDescent="0.25">
      <c r="A3367" s="1">
        <v>42419</v>
      </c>
      <c r="B3367">
        <v>134.26</v>
      </c>
      <c r="C3367" s="1">
        <v>42298</v>
      </c>
      <c r="D3367">
        <v>139.15</v>
      </c>
      <c r="E3367" s="1">
        <v>42298</v>
      </c>
      <c r="F3367">
        <v>123.35</v>
      </c>
      <c r="G3367" s="1">
        <v>42298</v>
      </c>
      <c r="H3367">
        <v>159.62</v>
      </c>
    </row>
    <row r="3368" spans="1:8" x14ac:dyDescent="0.25">
      <c r="A3368" s="1">
        <v>42422</v>
      </c>
      <c r="B3368">
        <v>134.55000000000001</v>
      </c>
      <c r="C3368" s="1">
        <v>42299</v>
      </c>
      <c r="D3368">
        <v>139.07</v>
      </c>
      <c r="E3368" s="1">
        <v>42299</v>
      </c>
      <c r="F3368">
        <v>123.51</v>
      </c>
      <c r="G3368" s="1">
        <v>42299</v>
      </c>
      <c r="H3368">
        <v>160.04</v>
      </c>
    </row>
    <row r="3369" spans="1:8" x14ac:dyDescent="0.25">
      <c r="A3369" s="1">
        <v>42423</v>
      </c>
      <c r="B3369">
        <v>134.49</v>
      </c>
      <c r="C3369" s="1">
        <v>42300</v>
      </c>
      <c r="D3369">
        <v>139.81</v>
      </c>
      <c r="E3369" s="1">
        <v>42300</v>
      </c>
      <c r="F3369">
        <v>123.21</v>
      </c>
      <c r="G3369" s="1">
        <v>42300</v>
      </c>
      <c r="H3369">
        <v>158.84</v>
      </c>
    </row>
    <row r="3370" spans="1:8" x14ac:dyDescent="0.25">
      <c r="A3370" s="1">
        <v>42424</v>
      </c>
      <c r="B3370">
        <v>134.15</v>
      </c>
      <c r="C3370" s="1">
        <v>42303</v>
      </c>
      <c r="D3370">
        <v>139.54</v>
      </c>
      <c r="E3370" s="1">
        <v>42303</v>
      </c>
      <c r="F3370">
        <v>123.1</v>
      </c>
      <c r="G3370" s="1">
        <v>42303</v>
      </c>
      <c r="H3370">
        <v>158.80000000000001</v>
      </c>
    </row>
    <row r="3371" spans="1:8" x14ac:dyDescent="0.25">
      <c r="A3371" s="1">
        <v>42425</v>
      </c>
      <c r="B3371">
        <v>134.53</v>
      </c>
      <c r="C3371" s="1">
        <v>42304</v>
      </c>
      <c r="D3371">
        <v>139.06</v>
      </c>
      <c r="E3371" s="1">
        <v>42304</v>
      </c>
      <c r="F3371">
        <v>123.12</v>
      </c>
      <c r="G3371" s="1">
        <v>42304</v>
      </c>
      <c r="H3371">
        <v>159.32</v>
      </c>
    </row>
    <row r="3372" spans="1:8" x14ac:dyDescent="0.25">
      <c r="A3372" s="1">
        <v>42426</v>
      </c>
      <c r="B3372">
        <v>134.76</v>
      </c>
      <c r="C3372" s="1">
        <v>42305</v>
      </c>
      <c r="D3372">
        <v>139.04</v>
      </c>
      <c r="E3372" s="1">
        <v>42305</v>
      </c>
      <c r="F3372">
        <v>123.13</v>
      </c>
      <c r="G3372" s="1">
        <v>42305</v>
      </c>
      <c r="H3372">
        <v>159.19999999999999</v>
      </c>
    </row>
    <row r="3373" spans="1:8" x14ac:dyDescent="0.25">
      <c r="A3373" s="1">
        <v>42429</v>
      </c>
      <c r="B3373">
        <v>134.74</v>
      </c>
      <c r="C3373" s="1">
        <v>42306</v>
      </c>
      <c r="D3373">
        <v>139.52000000000001</v>
      </c>
      <c r="E3373" s="1">
        <v>42306</v>
      </c>
      <c r="F3373">
        <v>122.32</v>
      </c>
      <c r="G3373" s="1">
        <v>42306</v>
      </c>
      <c r="H3373">
        <v>158.06</v>
      </c>
    </row>
    <row r="3374" spans="1:8" x14ac:dyDescent="0.25">
      <c r="A3374" s="1">
        <v>42430</v>
      </c>
      <c r="B3374">
        <v>135.19999999999999</v>
      </c>
      <c r="C3374" s="1">
        <v>42307</v>
      </c>
      <c r="D3374">
        <v>139.28</v>
      </c>
      <c r="E3374" s="1">
        <v>42307</v>
      </c>
      <c r="F3374">
        <v>122.3</v>
      </c>
      <c r="G3374" s="1">
        <v>42307</v>
      </c>
      <c r="H3374">
        <v>157.62</v>
      </c>
    </row>
    <row r="3375" spans="1:8" x14ac:dyDescent="0.25">
      <c r="A3375" s="1">
        <v>42431</v>
      </c>
      <c r="B3375">
        <v>135.33000000000001</v>
      </c>
      <c r="C3375" s="1">
        <v>42310</v>
      </c>
      <c r="D3375">
        <v>139.88</v>
      </c>
      <c r="E3375" s="1">
        <v>42310</v>
      </c>
      <c r="F3375">
        <v>122.35</v>
      </c>
      <c r="G3375" s="1">
        <v>42310</v>
      </c>
      <c r="H3375">
        <v>157.53</v>
      </c>
    </row>
    <row r="3376" spans="1:8" x14ac:dyDescent="0.25">
      <c r="A3376" s="1">
        <v>42432</v>
      </c>
      <c r="B3376">
        <v>135.1</v>
      </c>
      <c r="C3376" s="1">
        <v>42311</v>
      </c>
      <c r="D3376">
        <v>140.52000000000001</v>
      </c>
      <c r="E3376" s="1">
        <v>42311</v>
      </c>
      <c r="F3376">
        <v>122.03</v>
      </c>
      <c r="G3376" s="1">
        <v>42311</v>
      </c>
      <c r="H3376">
        <v>157.56</v>
      </c>
    </row>
    <row r="3377" spans="1:8" x14ac:dyDescent="0.25">
      <c r="A3377" s="1">
        <v>42433</v>
      </c>
      <c r="B3377">
        <v>135.11000000000001</v>
      </c>
      <c r="C3377" s="1">
        <v>42312</v>
      </c>
      <c r="D3377">
        <v>140.91999999999999</v>
      </c>
      <c r="E3377" s="1">
        <v>42312</v>
      </c>
      <c r="F3377">
        <v>121.84</v>
      </c>
      <c r="G3377" s="1">
        <v>42312</v>
      </c>
      <c r="H3377">
        <v>156.93</v>
      </c>
    </row>
    <row r="3378" spans="1:8" x14ac:dyDescent="0.25">
      <c r="A3378" s="1">
        <v>42436</v>
      </c>
      <c r="B3378">
        <v>135.19999999999999</v>
      </c>
      <c r="C3378" s="1">
        <v>42313</v>
      </c>
      <c r="D3378">
        <v>141.06</v>
      </c>
      <c r="E3378" s="1">
        <v>42313</v>
      </c>
      <c r="F3378">
        <v>122.49</v>
      </c>
      <c r="G3378" s="1">
        <v>42313</v>
      </c>
      <c r="H3378">
        <v>156.61000000000001</v>
      </c>
    </row>
    <row r="3379" spans="1:8" x14ac:dyDescent="0.25">
      <c r="A3379" s="1">
        <v>42437</v>
      </c>
      <c r="B3379">
        <v>134.82</v>
      </c>
      <c r="C3379" s="1">
        <v>42314</v>
      </c>
      <c r="D3379">
        <v>141.06</v>
      </c>
      <c r="E3379" s="1">
        <v>42314</v>
      </c>
      <c r="F3379">
        <v>122.36</v>
      </c>
      <c r="G3379" s="1">
        <v>42314</v>
      </c>
      <c r="H3379">
        <v>156.59</v>
      </c>
    </row>
    <row r="3380" spans="1:8" x14ac:dyDescent="0.25">
      <c r="A3380" s="1">
        <v>42438</v>
      </c>
      <c r="B3380">
        <v>134.91999999999999</v>
      </c>
      <c r="C3380" s="1">
        <v>42317</v>
      </c>
      <c r="D3380">
        <v>141.86000000000001</v>
      </c>
      <c r="E3380" s="1">
        <v>42317</v>
      </c>
      <c r="F3380">
        <v>122.53</v>
      </c>
      <c r="G3380" s="1">
        <v>42317</v>
      </c>
      <c r="H3380">
        <v>156.29</v>
      </c>
    </row>
    <row r="3381" spans="1:8" x14ac:dyDescent="0.25">
      <c r="A3381" s="1">
        <v>42439</v>
      </c>
      <c r="B3381">
        <v>134.16</v>
      </c>
      <c r="C3381" s="1">
        <v>42318</v>
      </c>
      <c r="D3381">
        <v>142.32</v>
      </c>
      <c r="E3381" s="1">
        <v>42318</v>
      </c>
      <c r="F3381">
        <v>122.52</v>
      </c>
      <c r="G3381" s="1">
        <v>42318</v>
      </c>
      <c r="H3381">
        <v>157</v>
      </c>
    </row>
    <row r="3382" spans="1:8" x14ac:dyDescent="0.25">
      <c r="A3382" s="1">
        <v>42440</v>
      </c>
      <c r="B3382">
        <v>134.33000000000001</v>
      </c>
      <c r="C3382" s="1">
        <v>42320</v>
      </c>
      <c r="D3382">
        <v>141.81</v>
      </c>
      <c r="E3382" s="1">
        <v>42320</v>
      </c>
      <c r="F3382">
        <v>122.21</v>
      </c>
      <c r="G3382" s="1">
        <v>42320</v>
      </c>
      <c r="H3382">
        <v>156.78</v>
      </c>
    </row>
    <row r="3383" spans="1:8" x14ac:dyDescent="0.25">
      <c r="A3383" s="1">
        <v>42443</v>
      </c>
      <c r="B3383">
        <v>134.13</v>
      </c>
      <c r="C3383" s="1">
        <v>42321</v>
      </c>
      <c r="D3383">
        <v>141.54</v>
      </c>
      <c r="E3383" s="1">
        <v>42321</v>
      </c>
      <c r="F3383">
        <v>122.3</v>
      </c>
      <c r="G3383" s="1">
        <v>42321</v>
      </c>
      <c r="H3383">
        <v>157.09</v>
      </c>
    </row>
    <row r="3384" spans="1:8" x14ac:dyDescent="0.25">
      <c r="A3384" s="1">
        <v>42444</v>
      </c>
      <c r="B3384">
        <v>134.28</v>
      </c>
      <c r="C3384" s="1">
        <v>42324</v>
      </c>
      <c r="D3384">
        <v>141.38</v>
      </c>
      <c r="E3384" s="1">
        <v>42324</v>
      </c>
      <c r="F3384">
        <v>122.51</v>
      </c>
      <c r="G3384" s="1">
        <v>42324</v>
      </c>
      <c r="H3384">
        <v>157.55000000000001</v>
      </c>
    </row>
    <row r="3385" spans="1:8" x14ac:dyDescent="0.25">
      <c r="A3385" s="1">
        <v>42445</v>
      </c>
      <c r="B3385">
        <v>133.97999999999999</v>
      </c>
      <c r="C3385" s="1">
        <v>42325</v>
      </c>
      <c r="D3385">
        <v>141.30000000000001</v>
      </c>
      <c r="E3385" s="1">
        <v>42325</v>
      </c>
      <c r="F3385">
        <v>122.5</v>
      </c>
      <c r="G3385" s="1">
        <v>42325</v>
      </c>
      <c r="H3385">
        <v>156.9</v>
      </c>
    </row>
    <row r="3386" spans="1:8" x14ac:dyDescent="0.25">
      <c r="A3386" s="1">
        <v>42446</v>
      </c>
      <c r="B3386">
        <v>134.34</v>
      </c>
      <c r="C3386" s="1">
        <v>42326</v>
      </c>
      <c r="D3386">
        <v>140.84</v>
      </c>
      <c r="E3386" s="1">
        <v>42326</v>
      </c>
      <c r="F3386">
        <v>122.29</v>
      </c>
      <c r="G3386" s="1">
        <v>42326</v>
      </c>
      <c r="H3386">
        <v>156.29</v>
      </c>
    </row>
    <row r="3387" spans="1:8" x14ac:dyDescent="0.25">
      <c r="A3387" s="1">
        <v>42447</v>
      </c>
      <c r="B3387">
        <v>134.5</v>
      </c>
      <c r="C3387" s="1">
        <v>42327</v>
      </c>
      <c r="D3387">
        <v>140.79</v>
      </c>
      <c r="E3387" s="1">
        <v>42327</v>
      </c>
      <c r="F3387">
        <v>122.2</v>
      </c>
      <c r="G3387" s="1">
        <v>42327</v>
      </c>
      <c r="H3387">
        <v>156.19</v>
      </c>
    </row>
    <row r="3388" spans="1:8" x14ac:dyDescent="0.25">
      <c r="A3388" s="1">
        <v>42450</v>
      </c>
      <c r="B3388">
        <v>134.54</v>
      </c>
      <c r="C3388" s="1">
        <v>42328</v>
      </c>
      <c r="D3388">
        <v>140.6</v>
      </c>
      <c r="E3388" s="1">
        <v>42328</v>
      </c>
      <c r="F3388">
        <v>122.37</v>
      </c>
      <c r="G3388" s="1">
        <v>42328</v>
      </c>
      <c r="H3388">
        <v>157.08000000000001</v>
      </c>
    </row>
    <row r="3389" spans="1:8" x14ac:dyDescent="0.25">
      <c r="A3389" s="1">
        <v>42451</v>
      </c>
      <c r="B3389">
        <v>134.34</v>
      </c>
      <c r="C3389" s="1">
        <v>42331</v>
      </c>
      <c r="D3389">
        <v>141.49</v>
      </c>
      <c r="E3389" s="1">
        <v>42331</v>
      </c>
      <c r="F3389">
        <v>122.31</v>
      </c>
      <c r="G3389" s="1">
        <v>42331</v>
      </c>
      <c r="H3389">
        <v>156.63999999999999</v>
      </c>
    </row>
    <row r="3390" spans="1:8" x14ac:dyDescent="0.25">
      <c r="A3390" s="1">
        <v>42452</v>
      </c>
      <c r="B3390">
        <v>134.16999999999999</v>
      </c>
      <c r="C3390" s="1">
        <v>42332</v>
      </c>
      <c r="D3390">
        <v>140.91999999999999</v>
      </c>
      <c r="E3390" s="1">
        <v>42332</v>
      </c>
      <c r="F3390">
        <v>122.47</v>
      </c>
      <c r="G3390" s="1">
        <v>42332</v>
      </c>
      <c r="H3390">
        <v>157.07</v>
      </c>
    </row>
    <row r="3391" spans="1:8" x14ac:dyDescent="0.25">
      <c r="A3391" s="1">
        <v>42453</v>
      </c>
      <c r="B3391">
        <v>133.94999999999999</v>
      </c>
      <c r="C3391" s="1">
        <v>42333</v>
      </c>
      <c r="D3391">
        <v>141.29</v>
      </c>
      <c r="E3391" s="1">
        <v>42333</v>
      </c>
      <c r="F3391">
        <v>122.56</v>
      </c>
      <c r="G3391" s="1">
        <v>42333</v>
      </c>
      <c r="H3391">
        <v>156.38</v>
      </c>
    </row>
    <row r="3392" spans="1:8" x14ac:dyDescent="0.25">
      <c r="A3392" s="1">
        <v>42458</v>
      </c>
      <c r="B3392">
        <v>134.13</v>
      </c>
      <c r="C3392" s="1">
        <v>42335</v>
      </c>
      <c r="D3392">
        <v>141.47999999999999</v>
      </c>
      <c r="E3392" s="1">
        <v>42335</v>
      </c>
      <c r="F3392">
        <v>122.9</v>
      </c>
      <c r="G3392" s="1">
        <v>42335</v>
      </c>
      <c r="H3392">
        <v>157.19</v>
      </c>
    </row>
    <row r="3393" spans="1:8" x14ac:dyDescent="0.25">
      <c r="A3393" s="1">
        <v>42459</v>
      </c>
      <c r="B3393">
        <v>134.72999999999999</v>
      </c>
      <c r="C3393" s="1">
        <v>42338</v>
      </c>
      <c r="D3393">
        <v>141.63999999999999</v>
      </c>
      <c r="E3393" s="1">
        <v>42338</v>
      </c>
      <c r="F3393">
        <v>123.46</v>
      </c>
      <c r="G3393" s="1">
        <v>42338</v>
      </c>
      <c r="H3393">
        <v>157.09</v>
      </c>
    </row>
    <row r="3394" spans="1:8" x14ac:dyDescent="0.25">
      <c r="A3394" s="1">
        <v>42460</v>
      </c>
      <c r="B3394">
        <v>134.80000000000001</v>
      </c>
      <c r="C3394" s="1">
        <v>42339</v>
      </c>
      <c r="D3394">
        <v>142.19</v>
      </c>
      <c r="E3394" s="1">
        <v>42339</v>
      </c>
      <c r="F3394">
        <v>123.61</v>
      </c>
      <c r="G3394" s="1">
        <v>42339</v>
      </c>
      <c r="H3394">
        <v>157.41999999999999</v>
      </c>
    </row>
    <row r="3395" spans="1:8" x14ac:dyDescent="0.25">
      <c r="A3395" s="1">
        <v>42461</v>
      </c>
      <c r="B3395">
        <v>134.76</v>
      </c>
      <c r="C3395" s="1">
        <v>42340</v>
      </c>
      <c r="D3395">
        <v>142.12</v>
      </c>
      <c r="E3395" s="1">
        <v>42340</v>
      </c>
      <c r="F3395">
        <v>123.81</v>
      </c>
      <c r="G3395" s="1">
        <v>42340</v>
      </c>
      <c r="H3395">
        <v>156.94999999999999</v>
      </c>
    </row>
    <row r="3396" spans="1:8" x14ac:dyDescent="0.25">
      <c r="A3396" s="1">
        <v>42464</v>
      </c>
      <c r="B3396">
        <v>134.57</v>
      </c>
      <c r="C3396" s="1">
        <v>42341</v>
      </c>
      <c r="D3396">
        <v>141.83000000000001</v>
      </c>
      <c r="E3396" s="1">
        <v>42341</v>
      </c>
      <c r="F3396">
        <v>123.67</v>
      </c>
      <c r="G3396" s="1">
        <v>42341</v>
      </c>
      <c r="H3396">
        <v>157.09</v>
      </c>
    </row>
    <row r="3397" spans="1:8" x14ac:dyDescent="0.25">
      <c r="A3397" s="1">
        <v>42465</v>
      </c>
      <c r="B3397">
        <v>134.61000000000001</v>
      </c>
      <c r="C3397" s="1">
        <v>42342</v>
      </c>
      <c r="D3397">
        <v>141.27000000000001</v>
      </c>
      <c r="E3397" s="1">
        <v>42342</v>
      </c>
      <c r="F3397">
        <v>123.76</v>
      </c>
      <c r="G3397" s="1">
        <v>42342</v>
      </c>
      <c r="H3397">
        <v>157.91999999999999</v>
      </c>
    </row>
    <row r="3398" spans="1:8" x14ac:dyDescent="0.25">
      <c r="A3398" s="1">
        <v>42466</v>
      </c>
      <c r="B3398">
        <v>134.93</v>
      </c>
      <c r="C3398" s="1">
        <v>42345</v>
      </c>
      <c r="D3398">
        <v>140.93</v>
      </c>
      <c r="E3398" s="1">
        <v>42345</v>
      </c>
      <c r="F3398">
        <v>123.68</v>
      </c>
      <c r="G3398" s="1">
        <v>42345</v>
      </c>
      <c r="H3398">
        <v>156.9</v>
      </c>
    </row>
    <row r="3399" spans="1:8" x14ac:dyDescent="0.25">
      <c r="A3399" s="1">
        <v>42467</v>
      </c>
      <c r="B3399">
        <v>135.18</v>
      </c>
      <c r="C3399" s="1">
        <v>42346</v>
      </c>
      <c r="D3399">
        <v>140.99</v>
      </c>
      <c r="E3399" s="1">
        <v>42346</v>
      </c>
      <c r="F3399">
        <v>123.65</v>
      </c>
      <c r="G3399" s="1">
        <v>42346</v>
      </c>
      <c r="H3399">
        <v>157.09</v>
      </c>
    </row>
    <row r="3400" spans="1:8" x14ac:dyDescent="0.25">
      <c r="A3400" s="1">
        <v>42468</v>
      </c>
      <c r="B3400">
        <v>135.38</v>
      </c>
      <c r="C3400" s="1">
        <v>42347</v>
      </c>
      <c r="D3400">
        <v>141.29</v>
      </c>
      <c r="E3400" s="1">
        <v>42347</v>
      </c>
      <c r="F3400">
        <v>123.8</v>
      </c>
      <c r="G3400" s="1">
        <v>42347</v>
      </c>
      <c r="H3400">
        <v>157.72999999999999</v>
      </c>
    </row>
    <row r="3401" spans="1:8" x14ac:dyDescent="0.25">
      <c r="A3401" s="1">
        <v>42471</v>
      </c>
      <c r="B3401">
        <v>135.62</v>
      </c>
      <c r="C3401" s="1">
        <v>42348</v>
      </c>
      <c r="D3401">
        <v>141.1</v>
      </c>
      <c r="E3401" s="1">
        <v>42348</v>
      </c>
      <c r="F3401">
        <v>124.01</v>
      </c>
      <c r="G3401" s="1">
        <v>42348</v>
      </c>
      <c r="H3401">
        <v>157.72</v>
      </c>
    </row>
    <row r="3402" spans="1:8" x14ac:dyDescent="0.25">
      <c r="A3402" s="1">
        <v>42472</v>
      </c>
      <c r="B3402">
        <v>135.44999999999999</v>
      </c>
      <c r="C3402" s="1">
        <v>42349</v>
      </c>
      <c r="D3402">
        <v>140.71</v>
      </c>
      <c r="E3402" s="1">
        <v>42349</v>
      </c>
      <c r="F3402">
        <v>124.01</v>
      </c>
      <c r="G3402" s="1">
        <v>42349</v>
      </c>
      <c r="H3402">
        <v>157.55000000000001</v>
      </c>
    </row>
    <row r="3403" spans="1:8" x14ac:dyDescent="0.25">
      <c r="A3403" s="1">
        <v>42473</v>
      </c>
      <c r="B3403">
        <v>135.22</v>
      </c>
      <c r="C3403" s="1">
        <v>42352</v>
      </c>
      <c r="D3403">
        <v>140.99</v>
      </c>
      <c r="E3403" s="1">
        <v>42352</v>
      </c>
      <c r="F3403">
        <v>124.26</v>
      </c>
      <c r="G3403" s="1">
        <v>42352</v>
      </c>
      <c r="H3403">
        <v>158.09</v>
      </c>
    </row>
    <row r="3404" spans="1:8" x14ac:dyDescent="0.25">
      <c r="A3404" s="1">
        <v>42474</v>
      </c>
      <c r="B3404">
        <v>135.15</v>
      </c>
      <c r="C3404" s="1">
        <v>42353</v>
      </c>
      <c r="D3404">
        <v>141.21</v>
      </c>
      <c r="E3404" s="1">
        <v>42353</v>
      </c>
      <c r="F3404">
        <v>124.03</v>
      </c>
      <c r="G3404" s="1">
        <v>42353</v>
      </c>
      <c r="H3404">
        <v>157.69999999999999</v>
      </c>
    </row>
    <row r="3405" spans="1:8" x14ac:dyDescent="0.25">
      <c r="A3405" s="1">
        <v>42475</v>
      </c>
      <c r="B3405">
        <v>135.1</v>
      </c>
      <c r="C3405" s="1">
        <v>42354</v>
      </c>
      <c r="D3405">
        <v>140.74</v>
      </c>
      <c r="E3405" s="1">
        <v>42354</v>
      </c>
      <c r="F3405">
        <v>124.01</v>
      </c>
      <c r="G3405" s="1">
        <v>42354</v>
      </c>
      <c r="H3405">
        <v>156.87</v>
      </c>
    </row>
    <row r="3406" spans="1:8" x14ac:dyDescent="0.25">
      <c r="A3406" s="1">
        <v>42478</v>
      </c>
      <c r="B3406">
        <v>135.07</v>
      </c>
      <c r="C3406" s="1">
        <v>42355</v>
      </c>
      <c r="D3406">
        <v>140.18</v>
      </c>
      <c r="E3406" s="1">
        <v>42355</v>
      </c>
      <c r="F3406">
        <v>123.52</v>
      </c>
      <c r="G3406" s="1">
        <v>42355</v>
      </c>
      <c r="H3406">
        <v>156.32</v>
      </c>
    </row>
    <row r="3407" spans="1:8" x14ac:dyDescent="0.25">
      <c r="A3407" s="1">
        <v>42479</v>
      </c>
      <c r="B3407">
        <v>135.01</v>
      </c>
      <c r="C3407" s="1">
        <v>42356</v>
      </c>
      <c r="D3407">
        <v>139.88999999999999</v>
      </c>
      <c r="E3407" s="1">
        <v>42356</v>
      </c>
      <c r="F3407">
        <v>123.25</v>
      </c>
      <c r="G3407" s="1">
        <v>42356</v>
      </c>
      <c r="H3407">
        <v>155.93</v>
      </c>
    </row>
    <row r="3408" spans="1:8" x14ac:dyDescent="0.25">
      <c r="A3408" s="1">
        <v>42480</v>
      </c>
      <c r="B3408">
        <v>134.83000000000001</v>
      </c>
      <c r="C3408" s="1">
        <v>42359</v>
      </c>
      <c r="D3408">
        <v>139.87</v>
      </c>
      <c r="E3408" s="1">
        <v>42359</v>
      </c>
      <c r="F3408">
        <v>123.08</v>
      </c>
      <c r="G3408" s="1">
        <v>42359</v>
      </c>
      <c r="H3408">
        <v>155.94999999999999</v>
      </c>
    </row>
    <row r="3409" spans="1:8" x14ac:dyDescent="0.25">
      <c r="A3409" s="1">
        <v>42481</v>
      </c>
      <c r="B3409">
        <v>134.93</v>
      </c>
      <c r="C3409" s="1">
        <v>42360</v>
      </c>
      <c r="D3409">
        <v>139.88999999999999</v>
      </c>
      <c r="E3409" s="1">
        <v>42360</v>
      </c>
      <c r="F3409">
        <v>123.09</v>
      </c>
      <c r="G3409" s="1">
        <v>42360</v>
      </c>
      <c r="H3409">
        <v>156.41999999999999</v>
      </c>
    </row>
    <row r="3410" spans="1:8" x14ac:dyDescent="0.25">
      <c r="A3410" s="1">
        <v>42482</v>
      </c>
      <c r="B3410">
        <v>135</v>
      </c>
      <c r="C3410" s="1">
        <v>42361</v>
      </c>
      <c r="D3410">
        <v>140.25</v>
      </c>
      <c r="E3410" s="1">
        <v>42361</v>
      </c>
      <c r="F3410">
        <v>123.15</v>
      </c>
      <c r="G3410" s="1">
        <v>42361</v>
      </c>
      <c r="H3410">
        <v>156.66999999999999</v>
      </c>
    </row>
    <row r="3411" spans="1:8" x14ac:dyDescent="0.25">
      <c r="A3411" s="1">
        <v>42485</v>
      </c>
      <c r="B3411">
        <v>135.09</v>
      </c>
      <c r="C3411" s="1">
        <v>42362</v>
      </c>
      <c r="D3411">
        <v>140.25</v>
      </c>
      <c r="E3411" s="1">
        <v>42362</v>
      </c>
      <c r="F3411">
        <v>122.91</v>
      </c>
      <c r="G3411" s="1">
        <v>42362</v>
      </c>
      <c r="H3411">
        <v>156.44999999999999</v>
      </c>
    </row>
    <row r="3412" spans="1:8" x14ac:dyDescent="0.25">
      <c r="A3412" s="1">
        <v>42486</v>
      </c>
      <c r="B3412">
        <v>134.93</v>
      </c>
      <c r="C3412" s="1">
        <v>42367</v>
      </c>
      <c r="D3412">
        <v>140.13999999999999</v>
      </c>
      <c r="E3412" s="1">
        <v>42367</v>
      </c>
      <c r="F3412">
        <v>122.49</v>
      </c>
      <c r="G3412" s="1">
        <v>42367</v>
      </c>
      <c r="H3412">
        <v>156.26</v>
      </c>
    </row>
    <row r="3413" spans="1:8" x14ac:dyDescent="0.25">
      <c r="A3413" s="1">
        <v>42487</v>
      </c>
      <c r="B3413">
        <v>135.16999999999999</v>
      </c>
      <c r="C3413" s="1">
        <v>42368</v>
      </c>
      <c r="D3413">
        <v>140.57</v>
      </c>
      <c r="E3413" s="1">
        <v>42368</v>
      </c>
      <c r="F3413">
        <v>122.8</v>
      </c>
      <c r="G3413" s="1">
        <v>42368</v>
      </c>
      <c r="H3413">
        <v>155.94999999999999</v>
      </c>
    </row>
    <row r="3414" spans="1:8" x14ac:dyDescent="0.25">
      <c r="A3414" s="1">
        <v>42488</v>
      </c>
      <c r="B3414">
        <v>135.26</v>
      </c>
      <c r="C3414" s="1">
        <v>42369</v>
      </c>
      <c r="D3414">
        <v>140.56</v>
      </c>
      <c r="E3414" s="1">
        <v>42369</v>
      </c>
      <c r="F3414">
        <v>122.85</v>
      </c>
      <c r="G3414" s="1">
        <v>42369</v>
      </c>
      <c r="H3414">
        <v>156</v>
      </c>
    </row>
    <row r="3415" spans="1:8" x14ac:dyDescent="0.25">
      <c r="A3415" s="1">
        <v>42489</v>
      </c>
      <c r="B3415">
        <v>135.36000000000001</v>
      </c>
      <c r="C3415" s="1">
        <v>42373</v>
      </c>
      <c r="D3415">
        <v>139.76</v>
      </c>
      <c r="E3415" s="1">
        <v>42373</v>
      </c>
      <c r="F3415">
        <v>122.91</v>
      </c>
      <c r="G3415" s="1">
        <v>42373</v>
      </c>
      <c r="H3415">
        <v>155.97</v>
      </c>
    </row>
    <row r="3416" spans="1:8" x14ac:dyDescent="0.25">
      <c r="A3416" s="1">
        <v>42493</v>
      </c>
      <c r="B3416">
        <v>135.61000000000001</v>
      </c>
      <c r="C3416" s="1">
        <v>42374</v>
      </c>
      <c r="D3416">
        <v>140.84</v>
      </c>
      <c r="E3416" s="1">
        <v>42374</v>
      </c>
      <c r="F3416">
        <v>123.04</v>
      </c>
      <c r="G3416" s="1">
        <v>42374</v>
      </c>
      <c r="H3416">
        <v>157.16</v>
      </c>
    </row>
    <row r="3417" spans="1:8" x14ac:dyDescent="0.25">
      <c r="A3417" s="1">
        <v>42494</v>
      </c>
      <c r="B3417">
        <v>135.43</v>
      </c>
      <c r="C3417" s="1">
        <v>42375</v>
      </c>
      <c r="D3417">
        <v>140.49</v>
      </c>
      <c r="E3417" s="1">
        <v>42375</v>
      </c>
      <c r="F3417">
        <v>123</v>
      </c>
      <c r="G3417" s="1">
        <v>42375</v>
      </c>
      <c r="H3417">
        <v>156.9</v>
      </c>
    </row>
    <row r="3418" spans="1:8" x14ac:dyDescent="0.25">
      <c r="A3418" s="1">
        <v>42495</v>
      </c>
      <c r="B3418">
        <v>135.49</v>
      </c>
      <c r="C3418" s="1">
        <v>42376</v>
      </c>
      <c r="D3418">
        <v>140.63999999999999</v>
      </c>
      <c r="E3418" s="1">
        <v>42376</v>
      </c>
      <c r="F3418">
        <v>123.62</v>
      </c>
      <c r="G3418" s="1">
        <v>42376</v>
      </c>
      <c r="H3418">
        <v>157.80000000000001</v>
      </c>
    </row>
    <row r="3419" spans="1:8" x14ac:dyDescent="0.25">
      <c r="A3419" s="1">
        <v>42496</v>
      </c>
      <c r="B3419">
        <v>135.76</v>
      </c>
      <c r="C3419" s="1">
        <v>42377</v>
      </c>
      <c r="D3419">
        <v>140.37</v>
      </c>
      <c r="E3419" s="1">
        <v>42377</v>
      </c>
      <c r="F3419">
        <v>123.79</v>
      </c>
      <c r="G3419" s="1">
        <v>42377</v>
      </c>
      <c r="H3419">
        <v>158.37</v>
      </c>
    </row>
    <row r="3420" spans="1:8" x14ac:dyDescent="0.25">
      <c r="A3420" s="1">
        <v>42499</v>
      </c>
      <c r="B3420">
        <v>135.74</v>
      </c>
      <c r="C3420" s="1">
        <v>42380</v>
      </c>
      <c r="D3420">
        <v>140.37</v>
      </c>
      <c r="E3420" s="1">
        <v>42380</v>
      </c>
      <c r="F3420">
        <v>123.96</v>
      </c>
      <c r="G3420" s="1">
        <v>42380</v>
      </c>
      <c r="H3420">
        <v>157.99</v>
      </c>
    </row>
    <row r="3421" spans="1:8" x14ac:dyDescent="0.25">
      <c r="A3421" s="1">
        <v>42500</v>
      </c>
      <c r="B3421">
        <v>135.53</v>
      </c>
      <c r="C3421" s="1">
        <v>42381</v>
      </c>
      <c r="D3421">
        <v>140.01</v>
      </c>
      <c r="E3421" s="1">
        <v>42381</v>
      </c>
      <c r="F3421">
        <v>124.25</v>
      </c>
      <c r="G3421" s="1">
        <v>42381</v>
      </c>
      <c r="H3421">
        <v>158.69</v>
      </c>
    </row>
    <row r="3422" spans="1:8" x14ac:dyDescent="0.25">
      <c r="A3422" s="1">
        <v>42501</v>
      </c>
      <c r="B3422">
        <v>135.53</v>
      </c>
      <c r="C3422" s="1">
        <v>42382</v>
      </c>
      <c r="D3422">
        <v>139.71</v>
      </c>
      <c r="E3422" s="1">
        <v>42382</v>
      </c>
      <c r="F3422">
        <v>124.3</v>
      </c>
      <c r="G3422" s="1">
        <v>42382</v>
      </c>
      <c r="H3422">
        <v>158.56</v>
      </c>
    </row>
    <row r="3423" spans="1:8" x14ac:dyDescent="0.25">
      <c r="A3423" s="1">
        <v>42502</v>
      </c>
      <c r="B3423">
        <v>135.61000000000001</v>
      </c>
      <c r="C3423" s="1">
        <v>42383</v>
      </c>
      <c r="D3423">
        <v>140.22999999999999</v>
      </c>
      <c r="E3423" s="1">
        <v>42383</v>
      </c>
      <c r="F3423">
        <v>124.54</v>
      </c>
      <c r="G3423" s="1">
        <v>42383</v>
      </c>
      <c r="H3423">
        <v>158.97</v>
      </c>
    </row>
    <row r="3424" spans="1:8" x14ac:dyDescent="0.25">
      <c r="A3424" s="1">
        <v>42503</v>
      </c>
      <c r="B3424">
        <v>135.16</v>
      </c>
      <c r="C3424" s="1">
        <v>42384</v>
      </c>
      <c r="D3424">
        <v>140.24</v>
      </c>
      <c r="E3424" s="1">
        <v>42384</v>
      </c>
      <c r="F3424">
        <v>125.02</v>
      </c>
      <c r="G3424" s="1">
        <v>42384</v>
      </c>
      <c r="H3424">
        <v>159.38999999999999</v>
      </c>
    </row>
    <row r="3425" spans="1:8" x14ac:dyDescent="0.25">
      <c r="A3425" s="1">
        <v>42506</v>
      </c>
      <c r="B3425">
        <v>135.24</v>
      </c>
      <c r="C3425" s="1">
        <v>42388</v>
      </c>
      <c r="D3425">
        <v>140.96</v>
      </c>
      <c r="E3425" s="1">
        <v>42388</v>
      </c>
      <c r="F3425">
        <v>124.79</v>
      </c>
      <c r="G3425" s="1">
        <v>42388</v>
      </c>
      <c r="H3425">
        <v>158.4</v>
      </c>
    </row>
    <row r="3426" spans="1:8" x14ac:dyDescent="0.25">
      <c r="A3426" s="1">
        <v>42507</v>
      </c>
      <c r="B3426">
        <v>135.06</v>
      </c>
      <c r="C3426" s="1">
        <v>42389</v>
      </c>
      <c r="D3426">
        <v>139.93</v>
      </c>
      <c r="E3426" s="1">
        <v>42389</v>
      </c>
      <c r="F3426">
        <v>124.66</v>
      </c>
      <c r="G3426" s="1">
        <v>42389</v>
      </c>
      <c r="H3426">
        <v>158.56</v>
      </c>
    </row>
    <row r="3427" spans="1:8" x14ac:dyDescent="0.25">
      <c r="A3427" s="1">
        <v>42508</v>
      </c>
      <c r="B3427">
        <v>134.88</v>
      </c>
      <c r="C3427" s="1">
        <v>42390</v>
      </c>
      <c r="D3427">
        <v>140.61000000000001</v>
      </c>
      <c r="E3427" s="1">
        <v>42390</v>
      </c>
      <c r="F3427">
        <v>124.53</v>
      </c>
      <c r="G3427" s="1">
        <v>42390</v>
      </c>
      <c r="H3427">
        <v>158.87</v>
      </c>
    </row>
    <row r="3428" spans="1:8" x14ac:dyDescent="0.25">
      <c r="A3428" s="1">
        <v>42509</v>
      </c>
      <c r="B3428">
        <v>134.43</v>
      </c>
      <c r="C3428" s="1">
        <v>42391</v>
      </c>
      <c r="D3428">
        <v>141.43</v>
      </c>
      <c r="E3428" s="1">
        <v>42391</v>
      </c>
      <c r="F3428">
        <v>124.09</v>
      </c>
      <c r="G3428" s="1">
        <v>42391</v>
      </c>
      <c r="H3428">
        <v>158.52000000000001</v>
      </c>
    </row>
    <row r="3429" spans="1:8" x14ac:dyDescent="0.25">
      <c r="A3429" s="1">
        <v>42510</v>
      </c>
      <c r="B3429">
        <v>134.44</v>
      </c>
      <c r="C3429" s="1">
        <v>42394</v>
      </c>
      <c r="D3429">
        <v>141.30000000000001</v>
      </c>
      <c r="E3429" s="1">
        <v>42394</v>
      </c>
      <c r="F3429">
        <v>124.17</v>
      </c>
      <c r="G3429" s="1">
        <v>42394</v>
      </c>
      <c r="H3429">
        <v>157.88</v>
      </c>
    </row>
    <row r="3430" spans="1:8" x14ac:dyDescent="0.25">
      <c r="A3430" s="1">
        <v>42513</v>
      </c>
      <c r="B3430">
        <v>134.38999999999999</v>
      </c>
      <c r="C3430" s="1">
        <v>42395</v>
      </c>
      <c r="D3430">
        <v>140.80000000000001</v>
      </c>
      <c r="E3430" s="1">
        <v>42395</v>
      </c>
      <c r="F3430">
        <v>124.11</v>
      </c>
      <c r="G3430" s="1">
        <v>42395</v>
      </c>
      <c r="H3430">
        <v>158.16</v>
      </c>
    </row>
    <row r="3431" spans="1:8" x14ac:dyDescent="0.25">
      <c r="A3431" s="1">
        <v>42514</v>
      </c>
      <c r="B3431">
        <v>134.04</v>
      </c>
      <c r="C3431" s="1">
        <v>42396</v>
      </c>
      <c r="D3431">
        <v>140.4</v>
      </c>
      <c r="E3431" s="1">
        <v>42396</v>
      </c>
      <c r="F3431">
        <v>124.27</v>
      </c>
      <c r="G3431" s="1">
        <v>42396</v>
      </c>
      <c r="H3431">
        <v>158.12</v>
      </c>
    </row>
    <row r="3432" spans="1:8" x14ac:dyDescent="0.25">
      <c r="A3432" s="1">
        <v>42515</v>
      </c>
      <c r="B3432">
        <v>133.74</v>
      </c>
      <c r="C3432" s="1">
        <v>42397</v>
      </c>
      <c r="D3432">
        <v>140.11000000000001</v>
      </c>
      <c r="E3432" s="1">
        <v>42397</v>
      </c>
      <c r="F3432">
        <v>124.43</v>
      </c>
      <c r="G3432" s="1">
        <v>42397</v>
      </c>
      <c r="H3432">
        <v>159.02000000000001</v>
      </c>
    </row>
    <row r="3433" spans="1:8" x14ac:dyDescent="0.25">
      <c r="A3433" s="1">
        <v>42516</v>
      </c>
      <c r="B3433">
        <v>134.13</v>
      </c>
      <c r="C3433" s="1">
        <v>42398</v>
      </c>
      <c r="D3433">
        <v>140.13</v>
      </c>
      <c r="E3433" s="1">
        <v>42398</v>
      </c>
      <c r="F3433">
        <v>125.09</v>
      </c>
      <c r="G3433" s="1">
        <v>42398</v>
      </c>
      <c r="H3433">
        <v>159.1</v>
      </c>
    </row>
    <row r="3434" spans="1:8" x14ac:dyDescent="0.25">
      <c r="A3434" s="1">
        <v>42517</v>
      </c>
      <c r="B3434">
        <v>134.22</v>
      </c>
      <c r="C3434" s="1">
        <v>42401</v>
      </c>
      <c r="D3434">
        <v>139.93</v>
      </c>
      <c r="E3434" s="1">
        <v>42401</v>
      </c>
      <c r="F3434">
        <v>124.94</v>
      </c>
      <c r="G3434" s="1">
        <v>42401</v>
      </c>
      <c r="H3434">
        <v>159.08000000000001</v>
      </c>
    </row>
    <row r="3435" spans="1:8" x14ac:dyDescent="0.25">
      <c r="A3435" s="1">
        <v>42521</v>
      </c>
      <c r="B3435">
        <v>133.86000000000001</v>
      </c>
      <c r="C3435" s="1">
        <v>42402</v>
      </c>
      <c r="D3435">
        <v>139.47</v>
      </c>
      <c r="E3435" s="1">
        <v>42402</v>
      </c>
      <c r="F3435">
        <v>125.37</v>
      </c>
      <c r="G3435" s="1">
        <v>42402</v>
      </c>
      <c r="H3435">
        <v>159.34</v>
      </c>
    </row>
    <row r="3436" spans="1:8" x14ac:dyDescent="0.25">
      <c r="A3436" s="1">
        <v>42522</v>
      </c>
      <c r="B3436">
        <v>133.91999999999999</v>
      </c>
      <c r="C3436" s="1">
        <v>42403</v>
      </c>
      <c r="D3436">
        <v>138.97</v>
      </c>
      <c r="E3436" s="1">
        <v>42403</v>
      </c>
      <c r="F3436">
        <v>125.96</v>
      </c>
      <c r="G3436" s="1">
        <v>42403</v>
      </c>
      <c r="H3436">
        <v>160.38999999999999</v>
      </c>
    </row>
    <row r="3437" spans="1:8" x14ac:dyDescent="0.25">
      <c r="A3437" s="1">
        <v>42523</v>
      </c>
      <c r="B3437">
        <v>133.97</v>
      </c>
      <c r="C3437" s="1">
        <v>42404</v>
      </c>
      <c r="D3437">
        <v>138.93</v>
      </c>
      <c r="E3437" s="1">
        <v>42404</v>
      </c>
      <c r="F3437">
        <v>126.68</v>
      </c>
      <c r="G3437" s="1">
        <v>42404</v>
      </c>
      <c r="H3437">
        <v>161</v>
      </c>
    </row>
    <row r="3438" spans="1:8" x14ac:dyDescent="0.25">
      <c r="A3438" s="1">
        <v>42524</v>
      </c>
      <c r="B3438">
        <v>134.19</v>
      </c>
      <c r="C3438" s="1">
        <v>42405</v>
      </c>
      <c r="D3438">
        <v>138.97999999999999</v>
      </c>
      <c r="E3438" s="1">
        <v>42405</v>
      </c>
      <c r="F3438">
        <v>126.75</v>
      </c>
      <c r="G3438" s="1">
        <v>42405</v>
      </c>
      <c r="H3438">
        <v>161.05000000000001</v>
      </c>
    </row>
    <row r="3439" spans="1:8" x14ac:dyDescent="0.25">
      <c r="A3439" s="1">
        <v>42527</v>
      </c>
      <c r="B3439">
        <v>134.22999999999999</v>
      </c>
      <c r="C3439" s="1">
        <v>42408</v>
      </c>
      <c r="D3439">
        <v>137.69</v>
      </c>
      <c r="E3439" s="1">
        <v>42408</v>
      </c>
      <c r="F3439">
        <v>127.33</v>
      </c>
      <c r="G3439" s="1">
        <v>42408</v>
      </c>
      <c r="H3439">
        <v>161.13</v>
      </c>
    </row>
    <row r="3440" spans="1:8" x14ac:dyDescent="0.25">
      <c r="A3440" s="1">
        <v>42528</v>
      </c>
      <c r="B3440">
        <v>134.19999999999999</v>
      </c>
      <c r="C3440" s="1">
        <v>42409</v>
      </c>
      <c r="D3440">
        <v>137.51</v>
      </c>
      <c r="E3440" s="1">
        <v>42409</v>
      </c>
      <c r="F3440">
        <v>127.61</v>
      </c>
      <c r="G3440" s="1">
        <v>42409</v>
      </c>
      <c r="H3440">
        <v>160.43</v>
      </c>
    </row>
    <row r="3441" spans="1:8" x14ac:dyDescent="0.25">
      <c r="A3441" s="1">
        <v>42529</v>
      </c>
      <c r="B3441">
        <v>134.04</v>
      </c>
      <c r="C3441" s="1">
        <v>42410</v>
      </c>
      <c r="D3441">
        <v>137.86000000000001</v>
      </c>
      <c r="E3441" s="1">
        <v>42410</v>
      </c>
      <c r="F3441">
        <v>126.95</v>
      </c>
      <c r="G3441" s="1">
        <v>42410</v>
      </c>
      <c r="H3441">
        <v>159.84</v>
      </c>
    </row>
    <row r="3442" spans="1:8" x14ac:dyDescent="0.25">
      <c r="A3442" s="1">
        <v>42530</v>
      </c>
      <c r="B3442">
        <v>133.83000000000001</v>
      </c>
      <c r="C3442" s="1">
        <v>42411</v>
      </c>
      <c r="D3442">
        <v>136.93</v>
      </c>
      <c r="E3442" s="1">
        <v>42411</v>
      </c>
      <c r="F3442">
        <v>127.31</v>
      </c>
      <c r="G3442" s="1">
        <v>42411</v>
      </c>
      <c r="H3442">
        <v>159.9</v>
      </c>
    </row>
    <row r="3443" spans="1:8" x14ac:dyDescent="0.25">
      <c r="A3443" s="1">
        <v>42531</v>
      </c>
      <c r="B3443">
        <v>133.53</v>
      </c>
      <c r="C3443" s="1">
        <v>42412</v>
      </c>
      <c r="D3443">
        <v>137.26</v>
      </c>
      <c r="E3443" s="1">
        <v>42412</v>
      </c>
      <c r="F3443">
        <v>126.68</v>
      </c>
      <c r="G3443" s="1">
        <v>42412</v>
      </c>
      <c r="H3443">
        <v>158.77000000000001</v>
      </c>
    </row>
    <row r="3444" spans="1:8" x14ac:dyDescent="0.25">
      <c r="A3444" s="1">
        <v>42534</v>
      </c>
      <c r="B3444">
        <v>133.96</v>
      </c>
      <c r="C3444" s="1">
        <v>42416</v>
      </c>
      <c r="D3444">
        <v>138.26</v>
      </c>
      <c r="E3444" s="1">
        <v>42416</v>
      </c>
      <c r="F3444">
        <v>126.92</v>
      </c>
      <c r="G3444" s="1">
        <v>42416</v>
      </c>
      <c r="H3444">
        <v>159.71</v>
      </c>
    </row>
    <row r="3445" spans="1:8" x14ac:dyDescent="0.25">
      <c r="A3445" s="1">
        <v>42535</v>
      </c>
      <c r="B3445">
        <v>134.03</v>
      </c>
      <c r="C3445" s="1">
        <v>42417</v>
      </c>
      <c r="D3445">
        <v>138.31</v>
      </c>
      <c r="E3445" s="1">
        <v>42417</v>
      </c>
      <c r="F3445">
        <v>127.03</v>
      </c>
      <c r="G3445" s="1">
        <v>42417</v>
      </c>
      <c r="H3445">
        <v>160.43</v>
      </c>
    </row>
    <row r="3446" spans="1:8" x14ac:dyDescent="0.25">
      <c r="A3446" s="1">
        <v>42536</v>
      </c>
      <c r="B3446">
        <v>134.06</v>
      </c>
      <c r="C3446" s="1">
        <v>42418</v>
      </c>
      <c r="D3446">
        <v>137.09</v>
      </c>
      <c r="E3446" s="1">
        <v>42418</v>
      </c>
      <c r="F3446">
        <v>127.28</v>
      </c>
      <c r="G3446" s="1">
        <v>42418</v>
      </c>
      <c r="H3446">
        <v>159.99</v>
      </c>
    </row>
    <row r="3447" spans="1:8" x14ac:dyDescent="0.25">
      <c r="A3447" s="1">
        <v>42537</v>
      </c>
      <c r="B3447">
        <v>133.91999999999999</v>
      </c>
      <c r="C3447" s="1">
        <v>42419</v>
      </c>
      <c r="D3447">
        <v>136.63</v>
      </c>
      <c r="E3447" s="1">
        <v>42419</v>
      </c>
      <c r="F3447">
        <v>126.8</v>
      </c>
      <c r="G3447" s="1">
        <v>42419</v>
      </c>
      <c r="H3447">
        <v>159.21</v>
      </c>
    </row>
    <row r="3448" spans="1:8" x14ac:dyDescent="0.25">
      <c r="A3448" s="1">
        <v>42538</v>
      </c>
      <c r="B3448">
        <v>134.51</v>
      </c>
      <c r="C3448" s="1">
        <v>42422</v>
      </c>
      <c r="D3448">
        <v>136.76</v>
      </c>
      <c r="E3448" s="1">
        <v>42422</v>
      </c>
      <c r="F3448">
        <v>127.11</v>
      </c>
      <c r="G3448" s="1">
        <v>42422</v>
      </c>
      <c r="H3448">
        <v>159.68</v>
      </c>
    </row>
    <row r="3449" spans="1:8" x14ac:dyDescent="0.25">
      <c r="A3449" s="1">
        <v>42541</v>
      </c>
      <c r="B3449">
        <v>134.44</v>
      </c>
      <c r="C3449" s="1">
        <v>42423</v>
      </c>
      <c r="D3449">
        <v>136.19</v>
      </c>
      <c r="E3449" s="1">
        <v>42423</v>
      </c>
      <c r="F3449">
        <v>127.1</v>
      </c>
      <c r="G3449" s="1">
        <v>42423</v>
      </c>
      <c r="H3449">
        <v>160.16</v>
      </c>
    </row>
    <row r="3450" spans="1:8" x14ac:dyDescent="0.25">
      <c r="A3450" s="1">
        <v>42542</v>
      </c>
      <c r="B3450">
        <v>134.22999999999999</v>
      </c>
      <c r="C3450" s="1">
        <v>42424</v>
      </c>
      <c r="D3450">
        <v>135.55000000000001</v>
      </c>
      <c r="E3450" s="1">
        <v>42424</v>
      </c>
      <c r="F3450">
        <v>127.25</v>
      </c>
      <c r="G3450" s="1">
        <v>42424</v>
      </c>
      <c r="H3450">
        <v>159.41</v>
      </c>
    </row>
    <row r="3451" spans="1:8" x14ac:dyDescent="0.25">
      <c r="A3451" s="1">
        <v>42543</v>
      </c>
      <c r="B3451">
        <v>134.38999999999999</v>
      </c>
      <c r="C3451" s="1">
        <v>42425</v>
      </c>
      <c r="D3451">
        <v>136.29</v>
      </c>
      <c r="E3451" s="1">
        <v>42425</v>
      </c>
      <c r="F3451">
        <v>127.47</v>
      </c>
      <c r="G3451" s="1">
        <v>42425</v>
      </c>
      <c r="H3451">
        <v>159.66</v>
      </c>
    </row>
    <row r="3452" spans="1:8" x14ac:dyDescent="0.25">
      <c r="A3452" s="1">
        <v>42544</v>
      </c>
      <c r="B3452">
        <v>134.22</v>
      </c>
      <c r="C3452" s="1">
        <v>42426</v>
      </c>
      <c r="D3452">
        <v>137.31</v>
      </c>
      <c r="E3452" s="1">
        <v>42426</v>
      </c>
      <c r="F3452">
        <v>127.59</v>
      </c>
      <c r="G3452" s="1">
        <v>42426</v>
      </c>
      <c r="H3452">
        <v>159.13999999999999</v>
      </c>
    </row>
    <row r="3453" spans="1:8" x14ac:dyDescent="0.25">
      <c r="A3453" s="1">
        <v>42545</v>
      </c>
      <c r="B3453">
        <v>134.66</v>
      </c>
      <c r="C3453" s="1">
        <v>42429</v>
      </c>
      <c r="D3453">
        <v>137.22</v>
      </c>
      <c r="E3453" s="1">
        <v>42429</v>
      </c>
      <c r="F3453">
        <v>127.84</v>
      </c>
      <c r="G3453" s="1">
        <v>42429</v>
      </c>
      <c r="H3453">
        <v>158.81</v>
      </c>
    </row>
    <row r="3454" spans="1:8" x14ac:dyDescent="0.25">
      <c r="A3454" s="1">
        <v>42548</v>
      </c>
      <c r="B3454">
        <v>134.56</v>
      </c>
      <c r="C3454" s="1">
        <v>42430</v>
      </c>
      <c r="D3454">
        <v>138.38</v>
      </c>
      <c r="E3454" s="1">
        <v>42430</v>
      </c>
      <c r="F3454">
        <v>128.05000000000001</v>
      </c>
      <c r="G3454" s="1">
        <v>42430</v>
      </c>
      <c r="H3454">
        <v>158.87</v>
      </c>
    </row>
    <row r="3455" spans="1:8" x14ac:dyDescent="0.25">
      <c r="A3455" s="1">
        <v>42549</v>
      </c>
      <c r="B3455">
        <v>134.22999999999999</v>
      </c>
      <c r="C3455" s="1">
        <v>42431</v>
      </c>
      <c r="D3455">
        <v>139.61000000000001</v>
      </c>
      <c r="E3455" s="1">
        <v>42431</v>
      </c>
      <c r="F3455">
        <v>127.74</v>
      </c>
      <c r="G3455" s="1">
        <v>42431</v>
      </c>
      <c r="H3455">
        <v>158.36000000000001</v>
      </c>
    </row>
    <row r="3456" spans="1:8" x14ac:dyDescent="0.25">
      <c r="A3456" s="1">
        <v>42550</v>
      </c>
      <c r="B3456">
        <v>133.97999999999999</v>
      </c>
      <c r="C3456" s="1">
        <v>42432</v>
      </c>
      <c r="D3456">
        <v>139.97999999999999</v>
      </c>
      <c r="E3456" s="1">
        <v>42432</v>
      </c>
      <c r="F3456">
        <v>127.19</v>
      </c>
      <c r="G3456" s="1">
        <v>42432</v>
      </c>
      <c r="H3456">
        <v>157.9</v>
      </c>
    </row>
    <row r="3457" spans="1:8" x14ac:dyDescent="0.25">
      <c r="A3457" s="1">
        <v>42551</v>
      </c>
      <c r="B3457">
        <v>134.30000000000001</v>
      </c>
      <c r="C3457" s="1">
        <v>42433</v>
      </c>
      <c r="D3457">
        <v>139.62</v>
      </c>
      <c r="E3457" s="1">
        <v>42433</v>
      </c>
      <c r="F3457">
        <v>127.5</v>
      </c>
      <c r="G3457" s="1">
        <v>42433</v>
      </c>
      <c r="H3457">
        <v>157.87</v>
      </c>
    </row>
    <row r="3458" spans="1:8" x14ac:dyDescent="0.25">
      <c r="A3458" s="1">
        <v>42552</v>
      </c>
      <c r="B3458">
        <v>133.99</v>
      </c>
      <c r="C3458" s="1">
        <v>42436</v>
      </c>
      <c r="D3458">
        <v>140.30000000000001</v>
      </c>
      <c r="E3458" s="1">
        <v>42436</v>
      </c>
      <c r="F3458">
        <v>127.41</v>
      </c>
      <c r="G3458" s="1">
        <v>42436</v>
      </c>
      <c r="H3458">
        <v>157.57</v>
      </c>
    </row>
    <row r="3459" spans="1:8" x14ac:dyDescent="0.25">
      <c r="A3459" s="1">
        <v>42556</v>
      </c>
      <c r="B3459">
        <v>133.57</v>
      </c>
      <c r="C3459" s="1">
        <v>42437</v>
      </c>
      <c r="D3459">
        <v>139.55000000000001</v>
      </c>
      <c r="E3459" s="1">
        <v>42437</v>
      </c>
      <c r="F3459">
        <v>127.19</v>
      </c>
      <c r="G3459" s="1">
        <v>42437</v>
      </c>
      <c r="H3459">
        <v>157.33000000000001</v>
      </c>
    </row>
    <row r="3460" spans="1:8" x14ac:dyDescent="0.25">
      <c r="A3460" s="1">
        <v>42557</v>
      </c>
      <c r="B3460">
        <v>133.13</v>
      </c>
      <c r="C3460" s="1">
        <v>42438</v>
      </c>
      <c r="D3460">
        <v>139.68</v>
      </c>
      <c r="E3460" s="1">
        <v>42438</v>
      </c>
      <c r="F3460">
        <v>127.11</v>
      </c>
      <c r="G3460" s="1">
        <v>42438</v>
      </c>
      <c r="H3460">
        <v>157.66999999999999</v>
      </c>
    </row>
    <row r="3461" spans="1:8" x14ac:dyDescent="0.25">
      <c r="A3461" s="1">
        <v>42558</v>
      </c>
      <c r="B3461">
        <v>133.21</v>
      </c>
      <c r="C3461" s="1">
        <v>42439</v>
      </c>
      <c r="D3461">
        <v>138.33000000000001</v>
      </c>
      <c r="E3461" s="1">
        <v>42439</v>
      </c>
      <c r="F3461">
        <v>126.59</v>
      </c>
      <c r="G3461" s="1">
        <v>42439</v>
      </c>
      <c r="H3461">
        <v>157.15</v>
      </c>
    </row>
    <row r="3462" spans="1:8" x14ac:dyDescent="0.25">
      <c r="A3462" s="1">
        <v>42559</v>
      </c>
      <c r="B3462">
        <v>132.83000000000001</v>
      </c>
      <c r="C3462" s="1">
        <v>42440</v>
      </c>
      <c r="D3462">
        <v>139.56</v>
      </c>
      <c r="E3462" s="1">
        <v>42440</v>
      </c>
      <c r="F3462">
        <v>126.29</v>
      </c>
      <c r="G3462" s="1">
        <v>42440</v>
      </c>
      <c r="H3462">
        <v>156.81</v>
      </c>
    </row>
    <row r="3463" spans="1:8" x14ac:dyDescent="0.25">
      <c r="A3463" s="1">
        <v>42562</v>
      </c>
      <c r="B3463">
        <v>132.72</v>
      </c>
      <c r="C3463" s="1">
        <v>42443</v>
      </c>
      <c r="D3463">
        <v>139.07</v>
      </c>
      <c r="E3463" s="1">
        <v>42443</v>
      </c>
      <c r="F3463">
        <v>126.13</v>
      </c>
      <c r="G3463" s="1">
        <v>42443</v>
      </c>
      <c r="H3463">
        <v>156.85</v>
      </c>
    </row>
    <row r="3464" spans="1:8" x14ac:dyDescent="0.25">
      <c r="A3464" s="1">
        <v>42563</v>
      </c>
      <c r="B3464">
        <v>132.97</v>
      </c>
      <c r="C3464" s="1">
        <v>42444</v>
      </c>
      <c r="D3464">
        <v>139.53</v>
      </c>
      <c r="E3464" s="1">
        <v>42444</v>
      </c>
      <c r="F3464">
        <v>126.52</v>
      </c>
      <c r="G3464" s="1">
        <v>42444</v>
      </c>
      <c r="H3464">
        <v>156.31</v>
      </c>
    </row>
    <row r="3465" spans="1:8" x14ac:dyDescent="0.25">
      <c r="A3465" s="1">
        <v>42564</v>
      </c>
      <c r="B3465">
        <v>132.55000000000001</v>
      </c>
      <c r="C3465" s="1">
        <v>42445</v>
      </c>
      <c r="D3465">
        <v>139.22</v>
      </c>
      <c r="E3465" s="1">
        <v>42445</v>
      </c>
      <c r="F3465">
        <v>126.37</v>
      </c>
      <c r="G3465" s="1">
        <v>42445</v>
      </c>
      <c r="H3465">
        <v>155.77000000000001</v>
      </c>
    </row>
    <row r="3466" spans="1:8" x14ac:dyDescent="0.25">
      <c r="A3466" s="1">
        <v>42565</v>
      </c>
      <c r="B3466">
        <v>132.68</v>
      </c>
      <c r="C3466" s="1">
        <v>42446</v>
      </c>
      <c r="D3466">
        <v>138.29</v>
      </c>
      <c r="E3466" s="1">
        <v>42446</v>
      </c>
      <c r="F3466">
        <v>126.96</v>
      </c>
      <c r="G3466" s="1">
        <v>42446</v>
      </c>
      <c r="H3466">
        <v>157.34</v>
      </c>
    </row>
    <row r="3467" spans="1:8" x14ac:dyDescent="0.25">
      <c r="A3467" s="1">
        <v>42566</v>
      </c>
      <c r="B3467">
        <v>132.91999999999999</v>
      </c>
      <c r="C3467" s="1">
        <v>42447</v>
      </c>
      <c r="D3467">
        <v>138.01</v>
      </c>
      <c r="E3467" s="1">
        <v>42447</v>
      </c>
      <c r="F3467">
        <v>126.96</v>
      </c>
      <c r="G3467" s="1">
        <v>42447</v>
      </c>
      <c r="H3467">
        <v>158.27000000000001</v>
      </c>
    </row>
    <row r="3468" spans="1:8" x14ac:dyDescent="0.25">
      <c r="A3468" s="1">
        <v>42569</v>
      </c>
      <c r="B3468">
        <v>133.06</v>
      </c>
      <c r="C3468" s="1">
        <v>42450</v>
      </c>
      <c r="D3468">
        <v>138.58000000000001</v>
      </c>
      <c r="E3468" s="1">
        <v>42450</v>
      </c>
      <c r="F3468">
        <v>126.75</v>
      </c>
      <c r="G3468" s="1">
        <v>42450</v>
      </c>
      <c r="H3468">
        <v>158.07</v>
      </c>
    </row>
    <row r="3469" spans="1:8" x14ac:dyDescent="0.25">
      <c r="A3469" s="1">
        <v>42570</v>
      </c>
      <c r="B3469">
        <v>133.28</v>
      </c>
      <c r="C3469" s="1">
        <v>42451</v>
      </c>
      <c r="D3469">
        <v>137.97</v>
      </c>
      <c r="E3469" s="1">
        <v>42451</v>
      </c>
      <c r="F3469">
        <v>126.81</v>
      </c>
      <c r="G3469" s="1">
        <v>42451</v>
      </c>
      <c r="H3469">
        <v>157.91999999999999</v>
      </c>
    </row>
    <row r="3470" spans="1:8" x14ac:dyDescent="0.25">
      <c r="A3470" s="1">
        <v>42571</v>
      </c>
      <c r="B3470">
        <v>133.01</v>
      </c>
      <c r="C3470" s="1">
        <v>42452</v>
      </c>
      <c r="D3470">
        <v>137.78</v>
      </c>
      <c r="E3470" s="1">
        <v>42452</v>
      </c>
      <c r="F3470">
        <v>126.72</v>
      </c>
      <c r="G3470" s="1">
        <v>42452</v>
      </c>
      <c r="H3470">
        <v>157.65</v>
      </c>
    </row>
    <row r="3471" spans="1:8" x14ac:dyDescent="0.25">
      <c r="A3471" s="1">
        <v>42572</v>
      </c>
      <c r="B3471">
        <v>133.25</v>
      </c>
      <c r="C3471" s="1">
        <v>42453</v>
      </c>
      <c r="D3471">
        <v>137.21</v>
      </c>
      <c r="E3471" s="1">
        <v>42453</v>
      </c>
      <c r="F3471">
        <v>126.68</v>
      </c>
      <c r="G3471" s="1">
        <v>42453</v>
      </c>
      <c r="H3471">
        <v>157.56</v>
      </c>
    </row>
    <row r="3472" spans="1:8" x14ac:dyDescent="0.25">
      <c r="A3472" s="1">
        <v>42573</v>
      </c>
      <c r="B3472">
        <v>132.91999999999999</v>
      </c>
      <c r="C3472" s="1">
        <v>42458</v>
      </c>
      <c r="D3472">
        <v>137.34</v>
      </c>
      <c r="E3472" s="1">
        <v>42458</v>
      </c>
      <c r="F3472">
        <v>126.61</v>
      </c>
      <c r="G3472" s="1">
        <v>42458</v>
      </c>
      <c r="H3472">
        <v>158.16999999999999</v>
      </c>
    </row>
    <row r="3473" spans="1:8" x14ac:dyDescent="0.25">
      <c r="A3473" s="1">
        <v>42576</v>
      </c>
      <c r="B3473">
        <v>132.66999999999999</v>
      </c>
      <c r="C3473" s="1">
        <v>42459</v>
      </c>
      <c r="D3473">
        <v>137.66999999999999</v>
      </c>
      <c r="E3473" s="1">
        <v>42459</v>
      </c>
      <c r="F3473">
        <v>126.97</v>
      </c>
      <c r="G3473" s="1">
        <v>42459</v>
      </c>
      <c r="H3473">
        <v>159.53</v>
      </c>
    </row>
    <row r="3474" spans="1:8" x14ac:dyDescent="0.25">
      <c r="A3474" s="1">
        <v>42577</v>
      </c>
      <c r="B3474">
        <v>132.63999999999999</v>
      </c>
      <c r="C3474" s="1">
        <v>42460</v>
      </c>
      <c r="D3474">
        <v>137.30000000000001</v>
      </c>
      <c r="E3474" s="1">
        <v>42460</v>
      </c>
      <c r="F3474">
        <v>127.35</v>
      </c>
      <c r="G3474" s="1">
        <v>42460</v>
      </c>
      <c r="H3474">
        <v>159.62</v>
      </c>
    </row>
    <row r="3475" spans="1:8" x14ac:dyDescent="0.25">
      <c r="A3475" s="1">
        <v>42578</v>
      </c>
      <c r="B3475">
        <v>132.41</v>
      </c>
      <c r="C3475" s="1">
        <v>42461</v>
      </c>
      <c r="D3475">
        <v>136.69999999999999</v>
      </c>
      <c r="E3475" s="1">
        <v>42461</v>
      </c>
      <c r="F3475">
        <v>127.69</v>
      </c>
      <c r="G3475" s="1">
        <v>42461</v>
      </c>
      <c r="H3475">
        <v>159.56</v>
      </c>
    </row>
    <row r="3476" spans="1:8" x14ac:dyDescent="0.25">
      <c r="A3476" s="1">
        <v>42579</v>
      </c>
      <c r="B3476">
        <v>132.16</v>
      </c>
      <c r="C3476" s="1">
        <v>42464</v>
      </c>
      <c r="D3476">
        <v>136.69</v>
      </c>
      <c r="E3476" s="1">
        <v>42464</v>
      </c>
      <c r="F3476">
        <v>127.21</v>
      </c>
      <c r="G3476" s="1">
        <v>42464</v>
      </c>
      <c r="H3476">
        <v>159.61000000000001</v>
      </c>
    </row>
    <row r="3477" spans="1:8" x14ac:dyDescent="0.25">
      <c r="A3477" s="1">
        <v>42580</v>
      </c>
      <c r="B3477">
        <v>132.18</v>
      </c>
      <c r="C3477" s="1">
        <v>42465</v>
      </c>
      <c r="D3477">
        <v>136.31</v>
      </c>
      <c r="E3477" s="1">
        <v>42465</v>
      </c>
      <c r="F3477">
        <v>127.56</v>
      </c>
      <c r="G3477" s="1">
        <v>42465</v>
      </c>
      <c r="H3477">
        <v>159.62</v>
      </c>
    </row>
    <row r="3478" spans="1:8" x14ac:dyDescent="0.25">
      <c r="A3478" s="1">
        <v>42583</v>
      </c>
      <c r="B3478">
        <v>132.18</v>
      </c>
      <c r="C3478" s="1">
        <v>42466</v>
      </c>
      <c r="D3478">
        <v>137.13</v>
      </c>
      <c r="E3478" s="1">
        <v>42466</v>
      </c>
      <c r="F3478">
        <v>127.55</v>
      </c>
      <c r="G3478" s="1">
        <v>42466</v>
      </c>
      <c r="H3478">
        <v>159.96</v>
      </c>
    </row>
    <row r="3479" spans="1:8" x14ac:dyDescent="0.25">
      <c r="A3479" s="1">
        <v>42584</v>
      </c>
      <c r="B3479">
        <v>132.41</v>
      </c>
      <c r="C3479" s="1">
        <v>42467</v>
      </c>
      <c r="D3479">
        <v>137.07</v>
      </c>
      <c r="E3479" s="1">
        <v>42467</v>
      </c>
      <c r="F3479">
        <v>128.08000000000001</v>
      </c>
      <c r="G3479" s="1">
        <v>42467</v>
      </c>
      <c r="H3479">
        <v>160.15</v>
      </c>
    </row>
    <row r="3480" spans="1:8" x14ac:dyDescent="0.25">
      <c r="A3480" s="1">
        <v>42585</v>
      </c>
      <c r="B3480">
        <v>132.33000000000001</v>
      </c>
      <c r="C3480" s="1">
        <v>42468</v>
      </c>
      <c r="D3480">
        <v>137.61000000000001</v>
      </c>
      <c r="E3480" s="1">
        <v>42468</v>
      </c>
      <c r="F3480">
        <v>128.21</v>
      </c>
      <c r="G3480" s="1">
        <v>42468</v>
      </c>
      <c r="H3480">
        <v>160.13999999999999</v>
      </c>
    </row>
    <row r="3481" spans="1:8" x14ac:dyDescent="0.25">
      <c r="A3481" s="1">
        <v>42586</v>
      </c>
      <c r="B3481">
        <v>132.41</v>
      </c>
      <c r="C3481" s="1">
        <v>42471</v>
      </c>
      <c r="D3481">
        <v>138.24</v>
      </c>
      <c r="E3481" s="1">
        <v>42471</v>
      </c>
      <c r="F3481">
        <v>128</v>
      </c>
      <c r="G3481" s="1">
        <v>42471</v>
      </c>
      <c r="H3481">
        <v>160.63999999999999</v>
      </c>
    </row>
    <row r="3482" spans="1:8" x14ac:dyDescent="0.25">
      <c r="A3482" s="1">
        <v>42587</v>
      </c>
      <c r="B3482">
        <v>132.36000000000001</v>
      </c>
      <c r="C3482" s="1">
        <v>42472</v>
      </c>
      <c r="D3482">
        <v>138.59</v>
      </c>
      <c r="E3482" s="1">
        <v>42472</v>
      </c>
      <c r="F3482">
        <v>127.75</v>
      </c>
      <c r="G3482" s="1">
        <v>42472</v>
      </c>
      <c r="H3482">
        <v>160.06</v>
      </c>
    </row>
    <row r="3483" spans="1:8" x14ac:dyDescent="0.25">
      <c r="A3483" s="1">
        <v>42590</v>
      </c>
      <c r="B3483">
        <v>132.58000000000001</v>
      </c>
      <c r="C3483" s="1">
        <v>42473</v>
      </c>
      <c r="D3483">
        <v>137.99</v>
      </c>
      <c r="E3483" s="1">
        <v>42473</v>
      </c>
      <c r="F3483">
        <v>127.78</v>
      </c>
      <c r="G3483" s="1">
        <v>42473</v>
      </c>
      <c r="H3483">
        <v>159.81</v>
      </c>
    </row>
    <row r="3484" spans="1:8" x14ac:dyDescent="0.25">
      <c r="A3484" s="1">
        <v>42591</v>
      </c>
      <c r="B3484">
        <v>132.13</v>
      </c>
      <c r="C3484" s="1">
        <v>42474</v>
      </c>
      <c r="D3484">
        <v>138.02000000000001</v>
      </c>
      <c r="E3484" s="1">
        <v>42474</v>
      </c>
      <c r="F3484">
        <v>127.56</v>
      </c>
      <c r="G3484" s="1">
        <v>42474</v>
      </c>
      <c r="H3484">
        <v>159.83000000000001</v>
      </c>
    </row>
    <row r="3485" spans="1:8" x14ac:dyDescent="0.25">
      <c r="A3485" s="1">
        <v>42592</v>
      </c>
      <c r="B3485">
        <v>131.68</v>
      </c>
      <c r="C3485" s="1">
        <v>42475</v>
      </c>
      <c r="D3485">
        <v>137.87</v>
      </c>
      <c r="E3485" s="1">
        <v>42475</v>
      </c>
      <c r="F3485">
        <v>127.69</v>
      </c>
      <c r="G3485" s="1">
        <v>42475</v>
      </c>
      <c r="H3485">
        <v>159.6</v>
      </c>
    </row>
    <row r="3486" spans="1:8" x14ac:dyDescent="0.25">
      <c r="A3486" s="1">
        <v>42593</v>
      </c>
      <c r="B3486">
        <v>131.13999999999999</v>
      </c>
      <c r="C3486" s="1">
        <v>42478</v>
      </c>
      <c r="D3486">
        <v>137.9</v>
      </c>
      <c r="E3486" s="1">
        <v>42478</v>
      </c>
      <c r="F3486">
        <v>127.51</v>
      </c>
      <c r="G3486" s="1">
        <v>42478</v>
      </c>
      <c r="H3486">
        <v>159.74</v>
      </c>
    </row>
    <row r="3487" spans="1:8" x14ac:dyDescent="0.25">
      <c r="A3487" s="1">
        <v>42594</v>
      </c>
      <c r="B3487">
        <v>131.19</v>
      </c>
      <c r="C3487" s="1">
        <v>42479</v>
      </c>
      <c r="D3487">
        <v>138.68</v>
      </c>
      <c r="E3487" s="1">
        <v>42479</v>
      </c>
      <c r="F3487">
        <v>127</v>
      </c>
      <c r="G3487" s="1">
        <v>42479</v>
      </c>
      <c r="H3487">
        <v>159.47</v>
      </c>
    </row>
    <row r="3488" spans="1:8" x14ac:dyDescent="0.25">
      <c r="A3488" s="1">
        <v>42597</v>
      </c>
      <c r="B3488">
        <v>131.29</v>
      </c>
      <c r="C3488" s="1">
        <v>42480</v>
      </c>
      <c r="D3488">
        <v>138.44999999999999</v>
      </c>
      <c r="E3488" s="1">
        <v>42480</v>
      </c>
      <c r="F3488">
        <v>127.15</v>
      </c>
      <c r="G3488" s="1">
        <v>42480</v>
      </c>
      <c r="H3488">
        <v>158.85</v>
      </c>
    </row>
    <row r="3489" spans="1:8" x14ac:dyDescent="0.25">
      <c r="A3489" s="1">
        <v>42598</v>
      </c>
      <c r="B3489">
        <v>131.41</v>
      </c>
      <c r="C3489" s="1">
        <v>42481</v>
      </c>
      <c r="D3489">
        <v>138.69</v>
      </c>
      <c r="E3489" s="1">
        <v>42481</v>
      </c>
      <c r="F3489">
        <v>127.08</v>
      </c>
      <c r="G3489" s="1">
        <v>42481</v>
      </c>
      <c r="H3489">
        <v>159.07</v>
      </c>
    </row>
    <row r="3490" spans="1:8" x14ac:dyDescent="0.25">
      <c r="A3490" s="1">
        <v>42599</v>
      </c>
      <c r="B3490">
        <v>131.12</v>
      </c>
      <c r="C3490" s="1">
        <v>42482</v>
      </c>
      <c r="D3490">
        <v>139.47</v>
      </c>
      <c r="E3490" s="1">
        <v>42482</v>
      </c>
      <c r="F3490">
        <v>126.95</v>
      </c>
      <c r="G3490" s="1">
        <v>42482</v>
      </c>
      <c r="H3490">
        <v>158.72</v>
      </c>
    </row>
    <row r="3491" spans="1:8" x14ac:dyDescent="0.25">
      <c r="A3491" s="1">
        <v>42600</v>
      </c>
      <c r="B3491">
        <v>130.94</v>
      </c>
      <c r="C3491" s="1">
        <v>42485</v>
      </c>
      <c r="D3491">
        <v>139.71</v>
      </c>
      <c r="E3491" s="1">
        <v>42485</v>
      </c>
      <c r="F3491">
        <v>126.94</v>
      </c>
      <c r="G3491" s="1">
        <v>42485</v>
      </c>
      <c r="H3491">
        <v>158.83000000000001</v>
      </c>
    </row>
    <row r="3492" spans="1:8" x14ac:dyDescent="0.25">
      <c r="A3492" s="1">
        <v>42601</v>
      </c>
      <c r="B3492">
        <v>131.21</v>
      </c>
      <c r="C3492" s="1">
        <v>42486</v>
      </c>
      <c r="D3492">
        <v>139.79</v>
      </c>
      <c r="E3492" s="1">
        <v>42486</v>
      </c>
      <c r="F3492">
        <v>126.39</v>
      </c>
      <c r="G3492" s="1">
        <v>42486</v>
      </c>
      <c r="H3492">
        <v>158.96</v>
      </c>
    </row>
    <row r="3493" spans="1:8" x14ac:dyDescent="0.25">
      <c r="A3493" s="1">
        <v>42604</v>
      </c>
      <c r="B3493">
        <v>130.72</v>
      </c>
      <c r="C3493" s="1">
        <v>42487</v>
      </c>
      <c r="D3493">
        <v>140.32</v>
      </c>
      <c r="E3493" s="1">
        <v>42487</v>
      </c>
      <c r="F3493">
        <v>126.69</v>
      </c>
      <c r="G3493" s="1">
        <v>42487</v>
      </c>
      <c r="H3493">
        <v>158.85</v>
      </c>
    </row>
    <row r="3494" spans="1:8" x14ac:dyDescent="0.25">
      <c r="A3494" s="1">
        <v>42605</v>
      </c>
      <c r="B3494">
        <v>130.21</v>
      </c>
      <c r="C3494" s="1">
        <v>42488</v>
      </c>
      <c r="D3494">
        <v>140.32</v>
      </c>
      <c r="E3494" s="1">
        <v>42488</v>
      </c>
      <c r="F3494">
        <v>126.77</v>
      </c>
      <c r="G3494" s="1">
        <v>42488</v>
      </c>
      <c r="H3494">
        <v>159.05000000000001</v>
      </c>
    </row>
    <row r="3495" spans="1:8" x14ac:dyDescent="0.25">
      <c r="A3495" s="1">
        <v>42606</v>
      </c>
      <c r="B3495">
        <v>130.19999999999999</v>
      </c>
      <c r="C3495" s="1">
        <v>42489</v>
      </c>
      <c r="D3495">
        <v>139.97</v>
      </c>
      <c r="E3495" s="1">
        <v>42489</v>
      </c>
      <c r="F3495">
        <v>126.86</v>
      </c>
      <c r="G3495" s="1">
        <v>42489</v>
      </c>
      <c r="H3495">
        <v>159.63999999999999</v>
      </c>
    </row>
    <row r="3496" spans="1:8" x14ac:dyDescent="0.25">
      <c r="A3496" s="1">
        <v>42607</v>
      </c>
      <c r="B3496">
        <v>130.24</v>
      </c>
      <c r="C3496" s="1">
        <v>42493</v>
      </c>
      <c r="D3496">
        <v>139.58000000000001</v>
      </c>
      <c r="E3496" s="1">
        <v>42493</v>
      </c>
      <c r="F3496">
        <v>127.27</v>
      </c>
      <c r="G3496" s="1">
        <v>42493</v>
      </c>
      <c r="H3496">
        <v>160.32</v>
      </c>
    </row>
    <row r="3497" spans="1:8" x14ac:dyDescent="0.25">
      <c r="A3497" s="1">
        <v>42608</v>
      </c>
      <c r="B3497">
        <v>129.96</v>
      </c>
      <c r="C3497" s="1">
        <v>42494</v>
      </c>
      <c r="D3497">
        <v>139.44</v>
      </c>
      <c r="E3497" s="1">
        <v>42494</v>
      </c>
      <c r="F3497">
        <v>127.28</v>
      </c>
      <c r="G3497" s="1">
        <v>42494</v>
      </c>
      <c r="H3497">
        <v>159.84</v>
      </c>
    </row>
    <row r="3498" spans="1:8" x14ac:dyDescent="0.25">
      <c r="A3498" s="1">
        <v>42612</v>
      </c>
      <c r="B3498">
        <v>129.81</v>
      </c>
      <c r="C3498" s="1">
        <v>42495</v>
      </c>
      <c r="D3498">
        <v>139.36000000000001</v>
      </c>
      <c r="E3498" s="1">
        <v>42495</v>
      </c>
      <c r="F3498">
        <v>127.38</v>
      </c>
      <c r="G3498" s="1">
        <v>42495</v>
      </c>
      <c r="H3498">
        <v>159.99</v>
      </c>
    </row>
    <row r="3499" spans="1:8" x14ac:dyDescent="0.25">
      <c r="A3499" s="1">
        <v>42613</v>
      </c>
      <c r="B3499">
        <v>130.13999999999999</v>
      </c>
      <c r="C3499" s="1">
        <v>42496</v>
      </c>
      <c r="D3499">
        <v>138.91999999999999</v>
      </c>
      <c r="E3499" s="1">
        <v>42496</v>
      </c>
      <c r="F3499">
        <v>127.96</v>
      </c>
      <c r="G3499" s="1">
        <v>42496</v>
      </c>
      <c r="H3499">
        <v>160.53</v>
      </c>
    </row>
    <row r="3500" spans="1:8" x14ac:dyDescent="0.25">
      <c r="A3500" s="1">
        <v>42614</v>
      </c>
      <c r="B3500">
        <v>130.19999999999999</v>
      </c>
      <c r="C3500" s="1">
        <v>42499</v>
      </c>
      <c r="D3500">
        <v>138.69</v>
      </c>
      <c r="E3500" s="1">
        <v>42499</v>
      </c>
      <c r="F3500">
        <v>128.1</v>
      </c>
      <c r="G3500" s="1">
        <v>42499</v>
      </c>
      <c r="H3500">
        <v>160.52000000000001</v>
      </c>
    </row>
    <row r="3501" spans="1:8" x14ac:dyDescent="0.25">
      <c r="A3501" s="1">
        <v>42615</v>
      </c>
      <c r="B3501">
        <v>130.57</v>
      </c>
      <c r="C3501" s="1">
        <v>42500</v>
      </c>
      <c r="D3501">
        <v>138.41999999999999</v>
      </c>
      <c r="E3501" s="1">
        <v>42500</v>
      </c>
      <c r="F3501">
        <v>128.02000000000001</v>
      </c>
      <c r="G3501" s="1">
        <v>42500</v>
      </c>
      <c r="H3501">
        <v>160.13</v>
      </c>
    </row>
    <row r="3502" spans="1:8" x14ac:dyDescent="0.25">
      <c r="A3502" s="1">
        <v>42619</v>
      </c>
      <c r="B3502">
        <v>130.83000000000001</v>
      </c>
      <c r="C3502" s="1">
        <v>42501</v>
      </c>
      <c r="D3502">
        <v>138.74</v>
      </c>
      <c r="E3502" s="1">
        <v>42501</v>
      </c>
      <c r="F3502">
        <v>127.98</v>
      </c>
      <c r="G3502" s="1">
        <v>42501</v>
      </c>
      <c r="H3502">
        <v>159.87</v>
      </c>
    </row>
    <row r="3503" spans="1:8" x14ac:dyDescent="0.25">
      <c r="A3503" s="1">
        <v>42620</v>
      </c>
      <c r="B3503">
        <v>131.06</v>
      </c>
      <c r="C3503" s="1">
        <v>42502</v>
      </c>
      <c r="D3503">
        <v>139.25</v>
      </c>
      <c r="E3503" s="1">
        <v>42502</v>
      </c>
      <c r="F3503">
        <v>127.79</v>
      </c>
      <c r="G3503" s="1">
        <v>42502</v>
      </c>
      <c r="H3503">
        <v>159.91999999999999</v>
      </c>
    </row>
    <row r="3504" spans="1:8" x14ac:dyDescent="0.25">
      <c r="A3504" s="1">
        <v>42621</v>
      </c>
      <c r="B3504">
        <v>131.24</v>
      </c>
      <c r="C3504" s="1">
        <v>42503</v>
      </c>
      <c r="D3504">
        <v>138.41999999999999</v>
      </c>
      <c r="E3504" s="1">
        <v>42503</v>
      </c>
      <c r="F3504">
        <v>127.99</v>
      </c>
      <c r="G3504" s="1">
        <v>42503</v>
      </c>
      <c r="H3504">
        <v>158.88</v>
      </c>
    </row>
    <row r="3505" spans="1:8" x14ac:dyDescent="0.25">
      <c r="A3505" s="1">
        <v>42622</v>
      </c>
      <c r="B3505">
        <v>132.15</v>
      </c>
      <c r="C3505" s="1">
        <v>42506</v>
      </c>
      <c r="D3505">
        <v>138.86000000000001</v>
      </c>
      <c r="E3505" s="1">
        <v>42506</v>
      </c>
      <c r="F3505">
        <v>127.84</v>
      </c>
      <c r="G3505" s="1">
        <v>42506</v>
      </c>
      <c r="H3505">
        <v>158.97999999999999</v>
      </c>
    </row>
    <row r="3506" spans="1:8" x14ac:dyDescent="0.25">
      <c r="A3506" s="1">
        <v>42625</v>
      </c>
      <c r="B3506">
        <v>132.43</v>
      </c>
      <c r="C3506" s="1">
        <v>42507</v>
      </c>
      <c r="D3506">
        <v>138.65</v>
      </c>
      <c r="E3506" s="1">
        <v>42507</v>
      </c>
      <c r="F3506">
        <v>127.76</v>
      </c>
      <c r="G3506" s="1">
        <v>42507</v>
      </c>
      <c r="H3506">
        <v>158.63999999999999</v>
      </c>
    </row>
    <row r="3507" spans="1:8" x14ac:dyDescent="0.25">
      <c r="A3507" s="1">
        <v>42626</v>
      </c>
      <c r="B3507">
        <v>132.61000000000001</v>
      </c>
      <c r="C3507" s="1">
        <v>42508</v>
      </c>
      <c r="D3507">
        <v>138.82</v>
      </c>
      <c r="E3507" s="1">
        <v>42508</v>
      </c>
      <c r="F3507">
        <v>127.39</v>
      </c>
      <c r="G3507" s="1">
        <v>42508</v>
      </c>
      <c r="H3507">
        <v>158.37</v>
      </c>
    </row>
    <row r="3508" spans="1:8" x14ac:dyDescent="0.25">
      <c r="A3508" s="1">
        <v>42627</v>
      </c>
      <c r="B3508">
        <v>132.81</v>
      </c>
      <c r="C3508" s="1">
        <v>42509</v>
      </c>
      <c r="D3508">
        <v>138.65</v>
      </c>
      <c r="E3508" s="1">
        <v>42509</v>
      </c>
      <c r="F3508">
        <v>127.13</v>
      </c>
      <c r="G3508" s="1">
        <v>42509</v>
      </c>
      <c r="H3508">
        <v>157.34</v>
      </c>
    </row>
    <row r="3509" spans="1:8" x14ac:dyDescent="0.25">
      <c r="A3509" s="1">
        <v>42628</v>
      </c>
      <c r="B3509">
        <v>133.13999999999999</v>
      </c>
      <c r="C3509" s="1">
        <v>42510</v>
      </c>
      <c r="D3509">
        <v>138.65</v>
      </c>
      <c r="E3509" s="1">
        <v>42510</v>
      </c>
      <c r="F3509">
        <v>127.06</v>
      </c>
      <c r="G3509" s="1">
        <v>42510</v>
      </c>
      <c r="H3509">
        <v>157.47</v>
      </c>
    </row>
    <row r="3510" spans="1:8" x14ac:dyDescent="0.25">
      <c r="A3510" s="1">
        <v>42629</v>
      </c>
      <c r="B3510">
        <v>132.84</v>
      </c>
      <c r="C3510" s="1">
        <v>42513</v>
      </c>
      <c r="D3510">
        <v>139.04</v>
      </c>
      <c r="E3510" s="1">
        <v>42513</v>
      </c>
      <c r="F3510">
        <v>126.85</v>
      </c>
      <c r="G3510" s="1">
        <v>42513</v>
      </c>
      <c r="H3510">
        <v>157.21</v>
      </c>
    </row>
    <row r="3511" spans="1:8" x14ac:dyDescent="0.25">
      <c r="A3511" s="1">
        <v>42632</v>
      </c>
      <c r="B3511">
        <v>132.76</v>
      </c>
      <c r="C3511" s="1">
        <v>42514</v>
      </c>
      <c r="D3511">
        <v>139.06</v>
      </c>
      <c r="E3511" s="1">
        <v>42514</v>
      </c>
      <c r="F3511">
        <v>126.11</v>
      </c>
      <c r="G3511" s="1">
        <v>42514</v>
      </c>
      <c r="H3511">
        <v>156.99</v>
      </c>
    </row>
    <row r="3512" spans="1:8" x14ac:dyDescent="0.25">
      <c r="A3512" s="1">
        <v>42633</v>
      </c>
      <c r="B3512">
        <v>132.53</v>
      </c>
      <c r="C3512" s="1">
        <v>42515</v>
      </c>
      <c r="D3512">
        <v>138.94</v>
      </c>
      <c r="E3512" s="1">
        <v>42515</v>
      </c>
      <c r="F3512">
        <v>125.86</v>
      </c>
      <c r="G3512" s="1">
        <v>42515</v>
      </c>
      <c r="H3512">
        <v>156.38</v>
      </c>
    </row>
    <row r="3513" spans="1:8" x14ac:dyDescent="0.25">
      <c r="A3513" s="1">
        <v>42634</v>
      </c>
      <c r="B3513">
        <v>132.57</v>
      </c>
      <c r="C3513" s="1">
        <v>42516</v>
      </c>
      <c r="D3513">
        <v>139.16999999999999</v>
      </c>
      <c r="E3513" s="1">
        <v>42516</v>
      </c>
      <c r="F3513">
        <v>126.4</v>
      </c>
      <c r="G3513" s="1">
        <v>42516</v>
      </c>
      <c r="H3513">
        <v>156.79</v>
      </c>
    </row>
    <row r="3514" spans="1:8" x14ac:dyDescent="0.25">
      <c r="A3514" s="1">
        <v>42635</v>
      </c>
      <c r="B3514">
        <v>131.63</v>
      </c>
      <c r="C3514" s="1">
        <v>42517</v>
      </c>
      <c r="D3514">
        <v>139.37</v>
      </c>
      <c r="E3514" s="1">
        <v>42517</v>
      </c>
      <c r="F3514">
        <v>126.03</v>
      </c>
      <c r="G3514" s="1">
        <v>42517</v>
      </c>
      <c r="H3514">
        <v>157.41999999999999</v>
      </c>
    </row>
    <row r="3515" spans="1:8" x14ac:dyDescent="0.25">
      <c r="A3515" s="1">
        <v>42636</v>
      </c>
      <c r="B3515">
        <v>131.79</v>
      </c>
      <c r="C3515" s="1">
        <v>42521</v>
      </c>
      <c r="D3515">
        <v>138.94</v>
      </c>
      <c r="E3515" s="1">
        <v>42521</v>
      </c>
      <c r="F3515">
        <v>125.81</v>
      </c>
      <c r="G3515" s="1">
        <v>42521</v>
      </c>
      <c r="H3515">
        <v>156.9</v>
      </c>
    </row>
    <row r="3516" spans="1:8" x14ac:dyDescent="0.25">
      <c r="A3516" s="1">
        <v>42639</v>
      </c>
      <c r="B3516">
        <v>131.76</v>
      </c>
      <c r="C3516" s="1">
        <v>42522</v>
      </c>
      <c r="D3516">
        <v>139.13999999999999</v>
      </c>
      <c r="E3516" s="1">
        <v>42522</v>
      </c>
      <c r="F3516">
        <v>126.28</v>
      </c>
      <c r="G3516" s="1">
        <v>42522</v>
      </c>
      <c r="H3516">
        <v>156.24</v>
      </c>
    </row>
    <row r="3517" spans="1:8" x14ac:dyDescent="0.25">
      <c r="A3517" s="1">
        <v>42640</v>
      </c>
      <c r="B3517">
        <v>131.4</v>
      </c>
      <c r="C3517" s="1">
        <v>42523</v>
      </c>
      <c r="D3517">
        <v>138.63999999999999</v>
      </c>
      <c r="E3517" s="1">
        <v>42523</v>
      </c>
      <c r="F3517">
        <v>126.41</v>
      </c>
      <c r="G3517" s="1">
        <v>42523</v>
      </c>
      <c r="H3517">
        <v>156.72</v>
      </c>
    </row>
    <row r="3518" spans="1:8" x14ac:dyDescent="0.25">
      <c r="A3518" s="1">
        <v>42641</v>
      </c>
      <c r="B3518">
        <v>131.38999999999999</v>
      </c>
      <c r="C3518" s="1">
        <v>42524</v>
      </c>
      <c r="D3518">
        <v>138.08000000000001</v>
      </c>
      <c r="E3518" s="1">
        <v>42524</v>
      </c>
      <c r="F3518">
        <v>126.62</v>
      </c>
      <c r="G3518" s="1">
        <v>42524</v>
      </c>
      <c r="H3518">
        <v>157.75</v>
      </c>
    </row>
    <row r="3519" spans="1:8" x14ac:dyDescent="0.25">
      <c r="A3519" s="1">
        <v>42642</v>
      </c>
      <c r="B3519">
        <v>131.63</v>
      </c>
      <c r="C3519" s="1">
        <v>42527</v>
      </c>
      <c r="D3519">
        <v>138.31</v>
      </c>
      <c r="E3519" s="1">
        <v>42527</v>
      </c>
      <c r="F3519">
        <v>126.64</v>
      </c>
      <c r="G3519" s="1">
        <v>42527</v>
      </c>
      <c r="H3519">
        <v>157.65</v>
      </c>
    </row>
    <row r="3520" spans="1:8" x14ac:dyDescent="0.25">
      <c r="A3520" s="1">
        <v>42643</v>
      </c>
      <c r="B3520">
        <v>131.85</v>
      </c>
      <c r="C3520" s="1">
        <v>42528</v>
      </c>
      <c r="D3520">
        <v>137.69</v>
      </c>
      <c r="E3520" s="1">
        <v>42528</v>
      </c>
      <c r="F3520">
        <v>126.63</v>
      </c>
      <c r="G3520" s="1">
        <v>42528</v>
      </c>
      <c r="H3520">
        <v>158.21</v>
      </c>
    </row>
    <row r="3521" spans="1:8" x14ac:dyDescent="0.25">
      <c r="A3521" s="1">
        <v>42646</v>
      </c>
      <c r="B3521">
        <v>131.78</v>
      </c>
      <c r="C3521" s="1">
        <v>42529</v>
      </c>
      <c r="D3521">
        <v>137.93</v>
      </c>
      <c r="E3521" s="1">
        <v>42529</v>
      </c>
      <c r="F3521">
        <v>126.27</v>
      </c>
      <c r="G3521" s="1">
        <v>42529</v>
      </c>
      <c r="H3521">
        <v>157.88999999999999</v>
      </c>
    </row>
    <row r="3522" spans="1:8" x14ac:dyDescent="0.25">
      <c r="A3522" s="1">
        <v>42647</v>
      </c>
      <c r="B3522">
        <v>132.08000000000001</v>
      </c>
      <c r="C3522" s="1">
        <v>42530</v>
      </c>
      <c r="D3522">
        <v>137.46</v>
      </c>
      <c r="E3522" s="1">
        <v>42530</v>
      </c>
      <c r="F3522">
        <v>126.15</v>
      </c>
      <c r="G3522" s="1">
        <v>42530</v>
      </c>
      <c r="H3522">
        <v>157.79</v>
      </c>
    </row>
    <row r="3523" spans="1:8" x14ac:dyDescent="0.25">
      <c r="A3523" s="1">
        <v>42648</v>
      </c>
      <c r="B3523">
        <v>132.51</v>
      </c>
      <c r="C3523" s="1">
        <v>42531</v>
      </c>
      <c r="D3523">
        <v>136.96</v>
      </c>
      <c r="E3523" s="1">
        <v>42531</v>
      </c>
      <c r="F3523">
        <v>125.64</v>
      </c>
      <c r="G3523" s="1">
        <v>42531</v>
      </c>
      <c r="H3523">
        <v>158</v>
      </c>
    </row>
    <row r="3524" spans="1:8" x14ac:dyDescent="0.25">
      <c r="A3524" s="1">
        <v>42649</v>
      </c>
      <c r="B3524">
        <v>132.6</v>
      </c>
      <c r="C3524" s="1">
        <v>42534</v>
      </c>
      <c r="D3524">
        <v>137.5</v>
      </c>
      <c r="E3524" s="1">
        <v>42534</v>
      </c>
      <c r="F3524">
        <v>125.76</v>
      </c>
      <c r="G3524" s="1">
        <v>42534</v>
      </c>
      <c r="H3524">
        <v>158.80000000000001</v>
      </c>
    </row>
    <row r="3525" spans="1:8" x14ac:dyDescent="0.25">
      <c r="A3525" s="1">
        <v>42650</v>
      </c>
      <c r="B3525">
        <v>132.63999999999999</v>
      </c>
      <c r="C3525" s="1">
        <v>42535</v>
      </c>
      <c r="D3525">
        <v>137.19999999999999</v>
      </c>
      <c r="E3525" s="1">
        <v>42535</v>
      </c>
      <c r="F3525">
        <v>126.45</v>
      </c>
      <c r="G3525" s="1">
        <v>42535</v>
      </c>
      <c r="H3525">
        <v>158.38999999999999</v>
      </c>
    </row>
    <row r="3526" spans="1:8" x14ac:dyDescent="0.25">
      <c r="A3526" s="1">
        <v>42654</v>
      </c>
      <c r="B3526">
        <v>132.71</v>
      </c>
      <c r="C3526" s="1">
        <v>42536</v>
      </c>
      <c r="D3526">
        <v>137.51</v>
      </c>
      <c r="E3526" s="1">
        <v>42536</v>
      </c>
      <c r="F3526">
        <v>126.34</v>
      </c>
      <c r="G3526" s="1">
        <v>42536</v>
      </c>
      <c r="H3526">
        <v>158.31</v>
      </c>
    </row>
    <row r="3527" spans="1:8" x14ac:dyDescent="0.25">
      <c r="A3527" s="1">
        <v>42655</v>
      </c>
      <c r="B3527">
        <v>132.77000000000001</v>
      </c>
      <c r="C3527" s="1">
        <v>42537</v>
      </c>
      <c r="D3527">
        <v>137.24</v>
      </c>
      <c r="E3527" s="1">
        <v>42537</v>
      </c>
      <c r="F3527">
        <v>126.38</v>
      </c>
      <c r="G3527" s="1">
        <v>42537</v>
      </c>
      <c r="H3527">
        <v>158.02000000000001</v>
      </c>
    </row>
    <row r="3528" spans="1:8" x14ac:dyDescent="0.25">
      <c r="A3528" s="1">
        <v>42656</v>
      </c>
      <c r="B3528">
        <v>132.59</v>
      </c>
      <c r="C3528" s="1">
        <v>42538</v>
      </c>
      <c r="D3528">
        <v>138.79</v>
      </c>
      <c r="E3528" s="1">
        <v>42538</v>
      </c>
      <c r="F3528">
        <v>126.29</v>
      </c>
      <c r="G3528" s="1">
        <v>42538</v>
      </c>
      <c r="H3528">
        <v>158.63</v>
      </c>
    </row>
    <row r="3529" spans="1:8" x14ac:dyDescent="0.25">
      <c r="A3529" s="1">
        <v>42657</v>
      </c>
      <c r="B3529">
        <v>132.91</v>
      </c>
      <c r="C3529" s="1">
        <v>42541</v>
      </c>
      <c r="D3529">
        <v>139.16999999999999</v>
      </c>
      <c r="E3529" s="1">
        <v>42541</v>
      </c>
      <c r="F3529">
        <v>125.73</v>
      </c>
      <c r="G3529" s="1">
        <v>42541</v>
      </c>
      <c r="H3529">
        <v>158.76</v>
      </c>
    </row>
    <row r="3530" spans="1:8" x14ac:dyDescent="0.25">
      <c r="A3530" s="1">
        <v>42660</v>
      </c>
      <c r="B3530">
        <v>133.02000000000001</v>
      </c>
      <c r="C3530" s="1">
        <v>42542</v>
      </c>
      <c r="D3530">
        <v>138.74</v>
      </c>
      <c r="E3530" s="1">
        <v>42542</v>
      </c>
      <c r="F3530">
        <v>125.75</v>
      </c>
      <c r="G3530" s="1">
        <v>42542</v>
      </c>
      <c r="H3530">
        <v>158.44</v>
      </c>
    </row>
    <row r="3531" spans="1:8" x14ac:dyDescent="0.25">
      <c r="A3531" s="1">
        <v>42661</v>
      </c>
      <c r="B3531">
        <v>133</v>
      </c>
      <c r="C3531" s="1">
        <v>42543</v>
      </c>
      <c r="D3531">
        <v>139.1</v>
      </c>
      <c r="E3531" s="1">
        <v>42543</v>
      </c>
      <c r="F3531">
        <v>125.72</v>
      </c>
      <c r="G3531" s="1">
        <v>42543</v>
      </c>
      <c r="H3531">
        <v>158.66</v>
      </c>
    </row>
    <row r="3532" spans="1:8" x14ac:dyDescent="0.25">
      <c r="A3532" s="1">
        <v>42662</v>
      </c>
      <c r="B3532">
        <v>132.88</v>
      </c>
      <c r="C3532" s="1">
        <v>42544</v>
      </c>
      <c r="D3532">
        <v>139.29</v>
      </c>
      <c r="E3532" s="1">
        <v>42544</v>
      </c>
      <c r="F3532">
        <v>125.38</v>
      </c>
      <c r="G3532" s="1">
        <v>42544</v>
      </c>
      <c r="H3532">
        <v>158.32</v>
      </c>
    </row>
    <row r="3533" spans="1:8" x14ac:dyDescent="0.25">
      <c r="A3533" s="1">
        <v>42663</v>
      </c>
      <c r="B3533">
        <v>132.44</v>
      </c>
      <c r="C3533" s="1">
        <v>42545</v>
      </c>
      <c r="D3533">
        <v>137.54</v>
      </c>
      <c r="E3533" s="1">
        <v>42545</v>
      </c>
      <c r="F3533">
        <v>127.45</v>
      </c>
      <c r="G3533" s="1">
        <v>42545</v>
      </c>
      <c r="H3533">
        <v>158.88999999999999</v>
      </c>
    </row>
    <row r="3534" spans="1:8" x14ac:dyDescent="0.25">
      <c r="A3534" s="1">
        <v>42664</v>
      </c>
      <c r="B3534">
        <v>132.26</v>
      </c>
      <c r="C3534" s="1">
        <v>42548</v>
      </c>
      <c r="D3534">
        <v>136.24</v>
      </c>
      <c r="E3534" s="1">
        <v>42548</v>
      </c>
      <c r="F3534">
        <v>128.35</v>
      </c>
      <c r="G3534" s="1">
        <v>42548</v>
      </c>
      <c r="H3534">
        <v>158.66</v>
      </c>
    </row>
    <row r="3535" spans="1:8" x14ac:dyDescent="0.25">
      <c r="A3535" s="1">
        <v>42667</v>
      </c>
      <c r="B3535">
        <v>132.44999999999999</v>
      </c>
      <c r="C3535" s="1">
        <v>42549</v>
      </c>
      <c r="D3535">
        <v>136.62</v>
      </c>
      <c r="E3535" s="1">
        <v>42549</v>
      </c>
      <c r="F3535">
        <v>127.83</v>
      </c>
      <c r="G3535" s="1">
        <v>42549</v>
      </c>
      <c r="H3535">
        <v>157.79</v>
      </c>
    </row>
    <row r="3536" spans="1:8" x14ac:dyDescent="0.25">
      <c r="A3536" s="1">
        <v>42668</v>
      </c>
      <c r="B3536">
        <v>132.26</v>
      </c>
      <c r="C3536" s="1">
        <v>42550</v>
      </c>
      <c r="D3536">
        <v>136.29</v>
      </c>
      <c r="E3536" s="1">
        <v>42550</v>
      </c>
      <c r="F3536">
        <v>127.32</v>
      </c>
      <c r="G3536" s="1">
        <v>42550</v>
      </c>
      <c r="H3536">
        <v>157.94999999999999</v>
      </c>
    </row>
    <row r="3537" spans="1:8" x14ac:dyDescent="0.25">
      <c r="A3537" s="1">
        <v>42669</v>
      </c>
      <c r="B3537">
        <v>132.31</v>
      </c>
      <c r="C3537" s="1">
        <v>42551</v>
      </c>
      <c r="D3537">
        <v>136.19999999999999</v>
      </c>
      <c r="E3537" s="1">
        <v>42551</v>
      </c>
      <c r="F3537">
        <v>128.06</v>
      </c>
      <c r="G3537" s="1">
        <v>42551</v>
      </c>
      <c r="H3537">
        <v>158.16999999999999</v>
      </c>
    </row>
    <row r="3538" spans="1:8" x14ac:dyDescent="0.25">
      <c r="A3538" s="1">
        <v>42670</v>
      </c>
      <c r="B3538">
        <v>132.78</v>
      </c>
      <c r="C3538" s="1">
        <v>42552</v>
      </c>
      <c r="D3538">
        <v>136.49</v>
      </c>
      <c r="E3538" s="1">
        <v>42552</v>
      </c>
      <c r="F3538">
        <v>127.32</v>
      </c>
      <c r="G3538" s="1">
        <v>42552</v>
      </c>
      <c r="H3538">
        <v>157.75</v>
      </c>
    </row>
    <row r="3539" spans="1:8" x14ac:dyDescent="0.25">
      <c r="A3539" s="1">
        <v>42671</v>
      </c>
      <c r="B3539">
        <v>132.72999999999999</v>
      </c>
      <c r="C3539" s="1">
        <v>42556</v>
      </c>
      <c r="D3539">
        <v>136.21</v>
      </c>
      <c r="E3539" s="1">
        <v>42556</v>
      </c>
      <c r="F3539">
        <v>126.41</v>
      </c>
      <c r="G3539" s="1">
        <v>42556</v>
      </c>
      <c r="H3539">
        <v>157.86000000000001</v>
      </c>
    </row>
    <row r="3540" spans="1:8" x14ac:dyDescent="0.25">
      <c r="A3540" s="1">
        <v>42674</v>
      </c>
      <c r="B3540">
        <v>132.9</v>
      </c>
      <c r="C3540" s="1">
        <v>42557</v>
      </c>
      <c r="D3540">
        <v>136.22999999999999</v>
      </c>
      <c r="E3540" s="1">
        <v>42557</v>
      </c>
      <c r="F3540">
        <v>125.61</v>
      </c>
      <c r="G3540" s="1">
        <v>42557</v>
      </c>
      <c r="H3540">
        <v>157.38</v>
      </c>
    </row>
    <row r="3541" spans="1:8" x14ac:dyDescent="0.25">
      <c r="A3541" s="1">
        <v>42675</v>
      </c>
      <c r="B3541">
        <v>133.1</v>
      </c>
      <c r="C3541" s="1">
        <v>42558</v>
      </c>
      <c r="D3541">
        <v>136.63999999999999</v>
      </c>
      <c r="E3541" s="1">
        <v>42558</v>
      </c>
      <c r="F3541">
        <v>125.57</v>
      </c>
      <c r="G3541" s="1">
        <v>42558</v>
      </c>
      <c r="H3541">
        <v>157.26</v>
      </c>
    </row>
    <row r="3542" spans="1:8" x14ac:dyDescent="0.25">
      <c r="A3542" s="1">
        <v>42676</v>
      </c>
      <c r="B3542">
        <v>133.25</v>
      </c>
      <c r="C3542" s="1">
        <v>42559</v>
      </c>
      <c r="D3542">
        <v>136.13999999999999</v>
      </c>
      <c r="E3542" s="1">
        <v>42559</v>
      </c>
      <c r="F3542">
        <v>125.37</v>
      </c>
      <c r="G3542" s="1">
        <v>42559</v>
      </c>
      <c r="H3542">
        <v>156.72</v>
      </c>
    </row>
    <row r="3543" spans="1:8" x14ac:dyDescent="0.25">
      <c r="A3543" s="1">
        <v>42677</v>
      </c>
      <c r="B3543">
        <v>133.58000000000001</v>
      </c>
      <c r="C3543" s="1">
        <v>42562</v>
      </c>
      <c r="D3543">
        <v>136.62</v>
      </c>
      <c r="E3543" s="1">
        <v>42562</v>
      </c>
      <c r="F3543">
        <v>124.96</v>
      </c>
      <c r="G3543" s="1">
        <v>42562</v>
      </c>
      <c r="H3543">
        <v>156.38999999999999</v>
      </c>
    </row>
    <row r="3544" spans="1:8" x14ac:dyDescent="0.25">
      <c r="A3544" s="1">
        <v>42678</v>
      </c>
      <c r="B3544">
        <v>133.37</v>
      </c>
      <c r="C3544" s="1">
        <v>42563</v>
      </c>
      <c r="D3544">
        <v>137.04</v>
      </c>
      <c r="E3544" s="1">
        <v>42563</v>
      </c>
      <c r="F3544">
        <v>124.91</v>
      </c>
      <c r="G3544" s="1">
        <v>42563</v>
      </c>
      <c r="H3544">
        <v>156.82</v>
      </c>
    </row>
    <row r="3545" spans="1:8" x14ac:dyDescent="0.25">
      <c r="A3545" s="1">
        <v>42681</v>
      </c>
      <c r="B3545">
        <v>133.29</v>
      </c>
      <c r="C3545" s="1">
        <v>42564</v>
      </c>
      <c r="D3545">
        <v>136.08000000000001</v>
      </c>
      <c r="E3545" s="1">
        <v>42564</v>
      </c>
      <c r="F3545">
        <v>124.97</v>
      </c>
      <c r="G3545" s="1">
        <v>42564</v>
      </c>
      <c r="H3545">
        <v>156.37</v>
      </c>
    </row>
    <row r="3546" spans="1:8" x14ac:dyDescent="0.25">
      <c r="A3546" s="1">
        <v>42682</v>
      </c>
      <c r="B3546">
        <v>132.86000000000001</v>
      </c>
      <c r="C3546" s="1">
        <v>42565</v>
      </c>
      <c r="D3546">
        <v>136.47999999999999</v>
      </c>
      <c r="E3546" s="1">
        <v>42565</v>
      </c>
      <c r="F3546">
        <v>124.86</v>
      </c>
      <c r="G3546" s="1">
        <v>42565</v>
      </c>
      <c r="H3546">
        <v>156.51</v>
      </c>
    </row>
    <row r="3547" spans="1:8" x14ac:dyDescent="0.25">
      <c r="A3547" s="1">
        <v>42683</v>
      </c>
      <c r="B3547">
        <v>133.30000000000001</v>
      </c>
      <c r="C3547" s="1">
        <v>42566</v>
      </c>
      <c r="D3547">
        <v>136.97999999999999</v>
      </c>
      <c r="E3547" s="1">
        <v>42566</v>
      </c>
      <c r="F3547">
        <v>125.36</v>
      </c>
      <c r="G3547" s="1">
        <v>42566</v>
      </c>
      <c r="H3547">
        <v>156.22</v>
      </c>
    </row>
    <row r="3548" spans="1:8" x14ac:dyDescent="0.25">
      <c r="A3548" s="1">
        <v>42684</v>
      </c>
      <c r="B3548">
        <v>133.22</v>
      </c>
      <c r="C3548" s="1">
        <v>42569</v>
      </c>
      <c r="D3548">
        <v>136.80000000000001</v>
      </c>
      <c r="E3548" s="1">
        <v>42569</v>
      </c>
      <c r="F3548">
        <v>125.78</v>
      </c>
      <c r="G3548" s="1">
        <v>42569</v>
      </c>
      <c r="H3548">
        <v>156.38</v>
      </c>
    </row>
    <row r="3549" spans="1:8" x14ac:dyDescent="0.25">
      <c r="A3549" s="1">
        <v>42688</v>
      </c>
      <c r="B3549">
        <v>132.86000000000001</v>
      </c>
      <c r="C3549" s="1">
        <v>42570</v>
      </c>
      <c r="D3549">
        <v>137.11000000000001</v>
      </c>
      <c r="E3549" s="1">
        <v>42570</v>
      </c>
      <c r="F3549">
        <v>125.77</v>
      </c>
      <c r="G3549" s="1">
        <v>42570</v>
      </c>
      <c r="H3549">
        <v>156.80000000000001</v>
      </c>
    </row>
    <row r="3550" spans="1:8" x14ac:dyDescent="0.25">
      <c r="A3550" s="1">
        <v>42689</v>
      </c>
      <c r="B3550">
        <v>132.24</v>
      </c>
      <c r="C3550" s="1">
        <v>42571</v>
      </c>
      <c r="D3550">
        <v>137.41</v>
      </c>
      <c r="E3550" s="1">
        <v>42571</v>
      </c>
      <c r="F3550">
        <v>125.61</v>
      </c>
      <c r="G3550" s="1">
        <v>42571</v>
      </c>
      <c r="H3550">
        <v>155.80000000000001</v>
      </c>
    </row>
    <row r="3551" spans="1:8" x14ac:dyDescent="0.25">
      <c r="A3551" s="1">
        <v>42690</v>
      </c>
      <c r="B3551">
        <v>131.79</v>
      </c>
      <c r="C3551" s="1">
        <v>42572</v>
      </c>
      <c r="D3551">
        <v>137.34</v>
      </c>
      <c r="E3551" s="1">
        <v>42572</v>
      </c>
      <c r="F3551">
        <v>125.86</v>
      </c>
      <c r="G3551" s="1">
        <v>42572</v>
      </c>
      <c r="H3551">
        <v>156.38999999999999</v>
      </c>
    </row>
    <row r="3552" spans="1:8" x14ac:dyDescent="0.25">
      <c r="A3552" s="1">
        <v>42691</v>
      </c>
      <c r="B3552">
        <v>131.81</v>
      </c>
      <c r="C3552" s="1">
        <v>42573</v>
      </c>
      <c r="D3552">
        <v>136.65</v>
      </c>
      <c r="E3552" s="1">
        <v>42573</v>
      </c>
      <c r="F3552">
        <v>125.82</v>
      </c>
      <c r="G3552" s="1">
        <v>42573</v>
      </c>
      <c r="H3552">
        <v>156.04</v>
      </c>
    </row>
    <row r="3553" spans="1:8" x14ac:dyDescent="0.25">
      <c r="A3553" s="1">
        <v>42692</v>
      </c>
      <c r="B3553">
        <v>131.83000000000001</v>
      </c>
      <c r="C3553" s="1">
        <v>42576</v>
      </c>
      <c r="D3553">
        <v>136.58000000000001</v>
      </c>
      <c r="E3553" s="1">
        <v>42576</v>
      </c>
      <c r="F3553">
        <v>125.98</v>
      </c>
      <c r="G3553" s="1">
        <v>42576</v>
      </c>
      <c r="H3553">
        <v>155.11000000000001</v>
      </c>
    </row>
    <row r="3554" spans="1:8" x14ac:dyDescent="0.25">
      <c r="A3554" s="1">
        <v>42695</v>
      </c>
      <c r="B3554">
        <v>131.76</v>
      </c>
      <c r="C3554" s="1">
        <v>42577</v>
      </c>
      <c r="D3554">
        <v>136.6</v>
      </c>
      <c r="E3554" s="1">
        <v>42577</v>
      </c>
      <c r="F3554">
        <v>125.91</v>
      </c>
      <c r="G3554" s="1">
        <v>42577</v>
      </c>
      <c r="H3554">
        <v>155.08000000000001</v>
      </c>
    </row>
    <row r="3555" spans="1:8" x14ac:dyDescent="0.25">
      <c r="A3555" s="1">
        <v>42696</v>
      </c>
      <c r="B3555">
        <v>131.93</v>
      </c>
      <c r="C3555" s="1">
        <v>42578</v>
      </c>
      <c r="D3555">
        <v>136</v>
      </c>
      <c r="E3555" s="1">
        <v>42578</v>
      </c>
      <c r="F3555">
        <v>125.55</v>
      </c>
      <c r="G3555" s="1">
        <v>42578</v>
      </c>
      <c r="H3555">
        <v>155.34</v>
      </c>
    </row>
    <row r="3556" spans="1:8" x14ac:dyDescent="0.25">
      <c r="A3556" s="1">
        <v>42697</v>
      </c>
      <c r="B3556">
        <v>131.80000000000001</v>
      </c>
      <c r="C3556" s="1">
        <v>42579</v>
      </c>
      <c r="D3556">
        <v>135.69999999999999</v>
      </c>
      <c r="E3556" s="1">
        <v>42579</v>
      </c>
      <c r="F3556">
        <v>124.86</v>
      </c>
      <c r="G3556" s="1">
        <v>42579</v>
      </c>
      <c r="H3556">
        <v>155.6</v>
      </c>
    </row>
    <row r="3557" spans="1:8" x14ac:dyDescent="0.25">
      <c r="A3557" s="1">
        <v>42699</v>
      </c>
      <c r="B3557">
        <v>131.99</v>
      </c>
      <c r="C3557" s="1">
        <v>42580</v>
      </c>
      <c r="D3557">
        <v>135.43</v>
      </c>
      <c r="E3557" s="1">
        <v>42580</v>
      </c>
      <c r="F3557">
        <v>124.62</v>
      </c>
      <c r="G3557" s="1">
        <v>42580</v>
      </c>
      <c r="H3557">
        <v>156.19999999999999</v>
      </c>
    </row>
    <row r="3558" spans="1:8" x14ac:dyDescent="0.25">
      <c r="A3558" s="1">
        <v>42702</v>
      </c>
      <c r="B3558">
        <v>132.08000000000001</v>
      </c>
      <c r="C3558" s="1">
        <v>42583</v>
      </c>
      <c r="D3558">
        <v>135.28</v>
      </c>
      <c r="E3558" s="1">
        <v>42583</v>
      </c>
      <c r="F3558">
        <v>124.3</v>
      </c>
      <c r="G3558" s="1">
        <v>42583</v>
      </c>
      <c r="H3558">
        <v>156.69</v>
      </c>
    </row>
    <row r="3559" spans="1:8" x14ac:dyDescent="0.25">
      <c r="A3559" s="1">
        <v>42703</v>
      </c>
      <c r="B3559">
        <v>132.5</v>
      </c>
      <c r="C3559" s="1">
        <v>42584</v>
      </c>
      <c r="D3559">
        <v>136</v>
      </c>
      <c r="E3559" s="1">
        <v>42584</v>
      </c>
      <c r="F3559">
        <v>124.34</v>
      </c>
      <c r="G3559" s="1">
        <v>42584</v>
      </c>
      <c r="H3559">
        <v>156.66999999999999</v>
      </c>
    </row>
    <row r="3560" spans="1:8" x14ac:dyDescent="0.25">
      <c r="A3560" s="1">
        <v>42704</v>
      </c>
      <c r="B3560">
        <v>132.93</v>
      </c>
      <c r="C3560" s="1">
        <v>42585</v>
      </c>
      <c r="D3560">
        <v>135.91</v>
      </c>
      <c r="E3560" s="1">
        <v>42585</v>
      </c>
      <c r="F3560">
        <v>124.43</v>
      </c>
      <c r="G3560" s="1">
        <v>42585</v>
      </c>
      <c r="H3560">
        <v>156.43</v>
      </c>
    </row>
    <row r="3561" spans="1:8" x14ac:dyDescent="0.25">
      <c r="A3561" s="1">
        <v>42705</v>
      </c>
      <c r="B3561">
        <v>133.21</v>
      </c>
      <c r="C3561" s="1">
        <v>42586</v>
      </c>
      <c r="D3561">
        <v>135.28</v>
      </c>
      <c r="E3561" s="1">
        <v>42586</v>
      </c>
      <c r="F3561">
        <v>124.92</v>
      </c>
      <c r="G3561" s="1">
        <v>42586</v>
      </c>
      <c r="H3561">
        <v>156.75</v>
      </c>
    </row>
    <row r="3562" spans="1:8" x14ac:dyDescent="0.25">
      <c r="A3562" s="1">
        <v>42706</v>
      </c>
      <c r="B3562">
        <v>132.80000000000001</v>
      </c>
      <c r="C3562" s="1">
        <v>42587</v>
      </c>
      <c r="D3562">
        <v>136.03</v>
      </c>
      <c r="E3562" s="1">
        <v>42587</v>
      </c>
      <c r="F3562">
        <v>125.38</v>
      </c>
      <c r="G3562" s="1">
        <v>42587</v>
      </c>
      <c r="H3562">
        <v>155.34</v>
      </c>
    </row>
    <row r="3563" spans="1:8" x14ac:dyDescent="0.25">
      <c r="A3563" s="1">
        <v>42709</v>
      </c>
      <c r="B3563">
        <v>132.84</v>
      </c>
      <c r="C3563" s="1">
        <v>42590</v>
      </c>
      <c r="D3563">
        <v>136.19999999999999</v>
      </c>
      <c r="E3563" s="1">
        <v>42590</v>
      </c>
      <c r="F3563">
        <v>126</v>
      </c>
      <c r="G3563" s="1">
        <v>42590</v>
      </c>
      <c r="H3563">
        <v>155.18</v>
      </c>
    </row>
    <row r="3564" spans="1:8" x14ac:dyDescent="0.25">
      <c r="A3564" s="1">
        <v>42710</v>
      </c>
      <c r="B3564">
        <v>132.94999999999999</v>
      </c>
      <c r="C3564" s="1">
        <v>42591</v>
      </c>
      <c r="D3564">
        <v>135.61000000000001</v>
      </c>
      <c r="E3564" s="1">
        <v>42591</v>
      </c>
      <c r="F3564">
        <v>125.39</v>
      </c>
      <c r="G3564" s="1">
        <v>42591</v>
      </c>
      <c r="H3564">
        <v>155</v>
      </c>
    </row>
    <row r="3565" spans="1:8" x14ac:dyDescent="0.25">
      <c r="A3565" s="1">
        <v>42711</v>
      </c>
      <c r="B3565">
        <v>132.9</v>
      </c>
      <c r="C3565" s="1">
        <v>42592</v>
      </c>
      <c r="D3565">
        <v>135.33000000000001</v>
      </c>
      <c r="E3565" s="1">
        <v>42592</v>
      </c>
      <c r="F3565">
        <v>124.05</v>
      </c>
      <c r="G3565" s="1">
        <v>42592</v>
      </c>
      <c r="H3565">
        <v>155.32</v>
      </c>
    </row>
    <row r="3566" spans="1:8" x14ac:dyDescent="0.25">
      <c r="A3566" s="1">
        <v>42712</v>
      </c>
      <c r="B3566">
        <v>133.77000000000001</v>
      </c>
      <c r="C3566" s="1">
        <v>42593</v>
      </c>
      <c r="D3566">
        <v>135.69999999999999</v>
      </c>
      <c r="E3566" s="1">
        <v>42593</v>
      </c>
      <c r="F3566">
        <v>122.42</v>
      </c>
      <c r="G3566" s="1">
        <v>42593</v>
      </c>
      <c r="H3566">
        <v>154.99</v>
      </c>
    </row>
    <row r="3567" spans="1:8" x14ac:dyDescent="0.25">
      <c r="A3567" s="1">
        <v>42713</v>
      </c>
      <c r="B3567">
        <v>133.97999999999999</v>
      </c>
      <c r="C3567" s="1">
        <v>42594</v>
      </c>
      <c r="D3567">
        <v>135.69</v>
      </c>
      <c r="E3567" s="1">
        <v>42594</v>
      </c>
      <c r="F3567">
        <v>122.7</v>
      </c>
      <c r="G3567" s="1">
        <v>42594</v>
      </c>
      <c r="H3567">
        <v>154.85</v>
      </c>
    </row>
    <row r="3568" spans="1:8" x14ac:dyDescent="0.25">
      <c r="A3568" s="1">
        <v>42716</v>
      </c>
      <c r="B3568">
        <v>134.22</v>
      </c>
      <c r="C3568" s="1">
        <v>42597</v>
      </c>
      <c r="D3568">
        <v>135.63999999999999</v>
      </c>
      <c r="E3568" s="1">
        <v>42597</v>
      </c>
      <c r="F3568">
        <v>122.83</v>
      </c>
      <c r="G3568" s="1">
        <v>42597</v>
      </c>
      <c r="H3568">
        <v>155.07</v>
      </c>
    </row>
    <row r="3569" spans="1:8" x14ac:dyDescent="0.25">
      <c r="A3569" s="1">
        <v>42717</v>
      </c>
      <c r="B3569">
        <v>134.04</v>
      </c>
      <c r="C3569" s="1">
        <v>42598</v>
      </c>
      <c r="D3569">
        <v>136.31</v>
      </c>
      <c r="E3569" s="1">
        <v>42598</v>
      </c>
      <c r="F3569">
        <v>122.92</v>
      </c>
      <c r="G3569" s="1">
        <v>42598</v>
      </c>
      <c r="H3569">
        <v>154.66</v>
      </c>
    </row>
    <row r="3570" spans="1:8" x14ac:dyDescent="0.25">
      <c r="A3570" s="1">
        <v>42718</v>
      </c>
      <c r="B3570">
        <v>133.63</v>
      </c>
      <c r="C3570" s="1">
        <v>42599</v>
      </c>
      <c r="D3570">
        <v>135.82</v>
      </c>
      <c r="E3570" s="1">
        <v>42599</v>
      </c>
      <c r="F3570">
        <v>123.08</v>
      </c>
      <c r="G3570" s="1">
        <v>42599</v>
      </c>
      <c r="H3570">
        <v>154.07</v>
      </c>
    </row>
    <row r="3571" spans="1:8" x14ac:dyDescent="0.25">
      <c r="A3571" s="1">
        <v>42719</v>
      </c>
      <c r="B3571">
        <v>132.61000000000001</v>
      </c>
      <c r="C3571" s="1">
        <v>42600</v>
      </c>
      <c r="D3571">
        <v>135.30000000000001</v>
      </c>
      <c r="E3571" s="1">
        <v>42600</v>
      </c>
      <c r="F3571">
        <v>122.72</v>
      </c>
      <c r="G3571" s="1">
        <v>42600</v>
      </c>
      <c r="H3571">
        <v>154.41</v>
      </c>
    </row>
    <row r="3572" spans="1:8" x14ac:dyDescent="0.25">
      <c r="A3572" s="1">
        <v>42720</v>
      </c>
      <c r="B3572">
        <v>132.9</v>
      </c>
      <c r="C3572" s="1">
        <v>42601</v>
      </c>
      <c r="D3572">
        <v>135.93</v>
      </c>
      <c r="E3572" s="1">
        <v>42601</v>
      </c>
      <c r="F3572">
        <v>123.3</v>
      </c>
      <c r="G3572" s="1">
        <v>42601</v>
      </c>
      <c r="H3572">
        <v>154.02000000000001</v>
      </c>
    </row>
    <row r="3573" spans="1:8" x14ac:dyDescent="0.25">
      <c r="A3573" s="1">
        <v>42723</v>
      </c>
      <c r="B3573">
        <v>132.66999999999999</v>
      </c>
      <c r="C3573" s="1">
        <v>42604</v>
      </c>
      <c r="D3573">
        <v>135.08000000000001</v>
      </c>
      <c r="E3573" s="1">
        <v>42604</v>
      </c>
      <c r="F3573">
        <v>123.06</v>
      </c>
      <c r="G3573" s="1">
        <v>42604</v>
      </c>
      <c r="H3573">
        <v>153.55000000000001</v>
      </c>
    </row>
    <row r="3574" spans="1:8" x14ac:dyDescent="0.25">
      <c r="A3574" s="1">
        <v>42724</v>
      </c>
      <c r="B3574">
        <v>132.38999999999999</v>
      </c>
      <c r="C3574" s="1">
        <v>42605</v>
      </c>
      <c r="D3574">
        <v>134.58000000000001</v>
      </c>
      <c r="E3574" s="1">
        <v>42605</v>
      </c>
      <c r="F3574">
        <v>122.34</v>
      </c>
      <c r="G3574" s="1">
        <v>42605</v>
      </c>
      <c r="H3574">
        <v>153.18</v>
      </c>
    </row>
    <row r="3575" spans="1:8" x14ac:dyDescent="0.25">
      <c r="A3575" s="1">
        <v>42725</v>
      </c>
      <c r="B3575">
        <v>132.36000000000001</v>
      </c>
      <c r="C3575" s="1">
        <v>42606</v>
      </c>
      <c r="D3575">
        <v>134.43</v>
      </c>
      <c r="E3575" s="1">
        <v>42606</v>
      </c>
      <c r="F3575">
        <v>122.17</v>
      </c>
      <c r="G3575" s="1">
        <v>42606</v>
      </c>
      <c r="H3575">
        <v>153.47999999999999</v>
      </c>
    </row>
    <row r="3576" spans="1:8" x14ac:dyDescent="0.25">
      <c r="A3576" s="1">
        <v>42726</v>
      </c>
      <c r="B3576">
        <v>132.27000000000001</v>
      </c>
      <c r="C3576" s="1">
        <v>42607</v>
      </c>
      <c r="D3576">
        <v>134.35</v>
      </c>
      <c r="E3576" s="1">
        <v>42607</v>
      </c>
      <c r="F3576">
        <v>122.34</v>
      </c>
      <c r="G3576" s="1">
        <v>42607</v>
      </c>
      <c r="H3576">
        <v>153.52000000000001</v>
      </c>
    </row>
    <row r="3577" spans="1:8" x14ac:dyDescent="0.25">
      <c r="A3577" s="1">
        <v>42732</v>
      </c>
      <c r="B3577">
        <v>131.91</v>
      </c>
      <c r="C3577" s="1">
        <v>42608</v>
      </c>
      <c r="D3577">
        <v>134.19</v>
      </c>
      <c r="E3577" s="1">
        <v>42608</v>
      </c>
      <c r="F3577">
        <v>122.04</v>
      </c>
      <c r="G3577" s="1">
        <v>42608</v>
      </c>
      <c r="H3577">
        <v>153.12</v>
      </c>
    </row>
    <row r="3578" spans="1:8" x14ac:dyDescent="0.25">
      <c r="A3578" s="1">
        <v>42733</v>
      </c>
      <c r="B3578">
        <v>132.15</v>
      </c>
      <c r="C3578" s="1">
        <v>42612</v>
      </c>
      <c r="D3578">
        <v>134.29</v>
      </c>
      <c r="E3578" s="1">
        <v>42612</v>
      </c>
      <c r="F3578">
        <v>121.96</v>
      </c>
      <c r="G3578" s="1">
        <v>42612</v>
      </c>
      <c r="H3578">
        <v>152.6</v>
      </c>
    </row>
    <row r="3579" spans="1:8" x14ac:dyDescent="0.25">
      <c r="A3579" s="1">
        <v>42738</v>
      </c>
      <c r="B3579">
        <v>132.58000000000001</v>
      </c>
      <c r="C3579" s="1">
        <v>42613</v>
      </c>
      <c r="D3579">
        <v>134.63999999999999</v>
      </c>
      <c r="E3579" s="1">
        <v>42613</v>
      </c>
      <c r="F3579">
        <v>122.29</v>
      </c>
      <c r="G3579" s="1">
        <v>42613</v>
      </c>
      <c r="H3579">
        <v>152.94999999999999</v>
      </c>
    </row>
    <row r="3580" spans="1:8" x14ac:dyDescent="0.25">
      <c r="A3580" s="1">
        <v>42739</v>
      </c>
      <c r="B3580">
        <v>132.69999999999999</v>
      </c>
      <c r="C3580" s="1">
        <v>42614</v>
      </c>
      <c r="D3580">
        <v>134.9</v>
      </c>
      <c r="E3580" s="1">
        <v>42614</v>
      </c>
      <c r="F3580">
        <v>122.33</v>
      </c>
      <c r="G3580" s="1">
        <v>42614</v>
      </c>
      <c r="H3580">
        <v>152.82</v>
      </c>
    </row>
    <row r="3581" spans="1:8" x14ac:dyDescent="0.25">
      <c r="A3581" s="1">
        <v>42740</v>
      </c>
      <c r="B3581">
        <v>132.68</v>
      </c>
      <c r="C3581" s="1">
        <v>42615</v>
      </c>
      <c r="D3581">
        <v>135.63999999999999</v>
      </c>
      <c r="E3581" s="1">
        <v>42615</v>
      </c>
      <c r="F3581">
        <v>122.8</v>
      </c>
      <c r="G3581" s="1">
        <v>42615</v>
      </c>
      <c r="H3581">
        <v>152.75</v>
      </c>
    </row>
    <row r="3582" spans="1:8" x14ac:dyDescent="0.25">
      <c r="A3582" s="1">
        <v>42741</v>
      </c>
      <c r="B3582">
        <v>132.61000000000001</v>
      </c>
      <c r="C3582" s="1">
        <v>42619</v>
      </c>
      <c r="D3582">
        <v>135.26</v>
      </c>
      <c r="E3582" s="1">
        <v>42619</v>
      </c>
      <c r="F3582">
        <v>122.76</v>
      </c>
      <c r="G3582" s="1">
        <v>42619</v>
      </c>
      <c r="H3582">
        <v>154.06</v>
      </c>
    </row>
    <row r="3583" spans="1:8" x14ac:dyDescent="0.25">
      <c r="A3583" s="1">
        <v>42744</v>
      </c>
      <c r="B3583">
        <v>132.82</v>
      </c>
      <c r="C3583" s="1">
        <v>42620</v>
      </c>
      <c r="D3583">
        <v>135.41</v>
      </c>
      <c r="E3583" s="1">
        <v>42620</v>
      </c>
      <c r="F3583">
        <v>123.04</v>
      </c>
      <c r="G3583" s="1">
        <v>42620</v>
      </c>
      <c r="H3583">
        <v>154.34</v>
      </c>
    </row>
    <row r="3584" spans="1:8" x14ac:dyDescent="0.25">
      <c r="A3584" s="1">
        <v>42745</v>
      </c>
      <c r="B3584">
        <v>132.87</v>
      </c>
      <c r="C3584" s="1">
        <v>42621</v>
      </c>
      <c r="D3584">
        <v>135.83000000000001</v>
      </c>
      <c r="E3584" s="1">
        <v>42621</v>
      </c>
      <c r="F3584">
        <v>123.34</v>
      </c>
      <c r="G3584" s="1">
        <v>42621</v>
      </c>
      <c r="H3584">
        <v>154.18</v>
      </c>
    </row>
    <row r="3585" spans="1:8" x14ac:dyDescent="0.25">
      <c r="A3585" s="1">
        <v>42746</v>
      </c>
      <c r="B3585">
        <v>132.72</v>
      </c>
      <c r="C3585" s="1">
        <v>42622</v>
      </c>
      <c r="D3585">
        <v>137.37</v>
      </c>
      <c r="E3585" s="1">
        <v>42622</v>
      </c>
      <c r="F3585">
        <v>124.05</v>
      </c>
      <c r="G3585" s="1">
        <v>42622</v>
      </c>
      <c r="H3585">
        <v>154.78</v>
      </c>
    </row>
    <row r="3586" spans="1:8" x14ac:dyDescent="0.25">
      <c r="A3586" s="1">
        <v>42747</v>
      </c>
      <c r="B3586">
        <v>132.94</v>
      </c>
      <c r="C3586" s="1">
        <v>42625</v>
      </c>
      <c r="D3586">
        <v>137.25</v>
      </c>
      <c r="E3586" s="1">
        <v>42625</v>
      </c>
      <c r="F3586">
        <v>124.67</v>
      </c>
      <c r="G3586" s="1">
        <v>42625</v>
      </c>
      <c r="H3586">
        <v>155.15</v>
      </c>
    </row>
    <row r="3587" spans="1:8" x14ac:dyDescent="0.25">
      <c r="A3587" s="1">
        <v>42748</v>
      </c>
      <c r="B3587">
        <v>133.22</v>
      </c>
      <c r="C3587" s="1">
        <v>42626</v>
      </c>
      <c r="D3587">
        <v>137.02000000000001</v>
      </c>
      <c r="E3587" s="1">
        <v>42626</v>
      </c>
      <c r="F3587">
        <v>124.83</v>
      </c>
      <c r="G3587" s="1">
        <v>42626</v>
      </c>
      <c r="H3587">
        <v>155.80000000000001</v>
      </c>
    </row>
    <row r="3588" spans="1:8" x14ac:dyDescent="0.25">
      <c r="A3588" s="1">
        <v>42752</v>
      </c>
      <c r="B3588">
        <v>133.15</v>
      </c>
      <c r="C3588" s="1">
        <v>42627</v>
      </c>
      <c r="D3588">
        <v>137.29</v>
      </c>
      <c r="E3588" s="1">
        <v>42627</v>
      </c>
      <c r="F3588">
        <v>124.74</v>
      </c>
      <c r="G3588" s="1">
        <v>42627</v>
      </c>
      <c r="H3588">
        <v>156.28</v>
      </c>
    </row>
    <row r="3589" spans="1:8" x14ac:dyDescent="0.25">
      <c r="A3589" s="1">
        <v>42753</v>
      </c>
      <c r="B3589">
        <v>133.02000000000001</v>
      </c>
      <c r="C3589" s="1">
        <v>42628</v>
      </c>
      <c r="D3589">
        <v>137.41</v>
      </c>
      <c r="E3589" s="1">
        <v>42628</v>
      </c>
      <c r="F3589">
        <v>125.01</v>
      </c>
      <c r="G3589" s="1">
        <v>42628</v>
      </c>
      <c r="H3589">
        <v>156.94999999999999</v>
      </c>
    </row>
    <row r="3590" spans="1:8" x14ac:dyDescent="0.25">
      <c r="A3590" s="1">
        <v>42754</v>
      </c>
      <c r="B3590">
        <v>132.86000000000001</v>
      </c>
      <c r="C3590" s="1">
        <v>42629</v>
      </c>
      <c r="D3590">
        <v>137.25</v>
      </c>
      <c r="E3590" s="1">
        <v>42629</v>
      </c>
      <c r="F3590">
        <v>125.1</v>
      </c>
      <c r="G3590" s="1">
        <v>42629</v>
      </c>
      <c r="H3590">
        <v>156.03</v>
      </c>
    </row>
    <row r="3591" spans="1:8" x14ac:dyDescent="0.25">
      <c r="A3591" s="1">
        <v>42755</v>
      </c>
      <c r="B3591">
        <v>133.22</v>
      </c>
      <c r="C3591" s="1">
        <v>42632</v>
      </c>
      <c r="D3591">
        <v>136.94</v>
      </c>
      <c r="E3591" s="1">
        <v>42632</v>
      </c>
      <c r="F3591">
        <v>125.31</v>
      </c>
      <c r="G3591" s="1">
        <v>42632</v>
      </c>
      <c r="H3591">
        <v>155.88</v>
      </c>
    </row>
    <row r="3592" spans="1:8" x14ac:dyDescent="0.25">
      <c r="A3592" s="1">
        <v>42758</v>
      </c>
      <c r="B3592">
        <v>133.22999999999999</v>
      </c>
      <c r="C3592" s="1">
        <v>42633</v>
      </c>
      <c r="D3592">
        <v>136.54</v>
      </c>
      <c r="E3592" s="1">
        <v>42633</v>
      </c>
      <c r="F3592">
        <v>125.24</v>
      </c>
      <c r="G3592" s="1">
        <v>42633</v>
      </c>
      <c r="H3592">
        <v>155.6</v>
      </c>
    </row>
    <row r="3593" spans="1:8" x14ac:dyDescent="0.25">
      <c r="A3593" s="1">
        <v>42759</v>
      </c>
      <c r="B3593">
        <v>133.31</v>
      </c>
      <c r="C3593" s="1">
        <v>42634</v>
      </c>
      <c r="D3593">
        <v>136.85</v>
      </c>
      <c r="E3593" s="1">
        <v>42634</v>
      </c>
      <c r="F3593">
        <v>125.22</v>
      </c>
      <c r="G3593" s="1">
        <v>42634</v>
      </c>
      <c r="H3593">
        <v>155.44</v>
      </c>
    </row>
    <row r="3594" spans="1:8" x14ac:dyDescent="0.25">
      <c r="A3594" s="1">
        <v>42760</v>
      </c>
      <c r="B3594">
        <v>133.44999999999999</v>
      </c>
      <c r="C3594" s="1">
        <v>42635</v>
      </c>
      <c r="D3594">
        <v>135.85</v>
      </c>
      <c r="E3594" s="1">
        <v>42635</v>
      </c>
      <c r="F3594">
        <v>124.13</v>
      </c>
      <c r="G3594" s="1">
        <v>42635</v>
      </c>
      <c r="H3594">
        <v>154.57</v>
      </c>
    </row>
    <row r="3595" spans="1:8" x14ac:dyDescent="0.25">
      <c r="A3595" s="1">
        <v>42761</v>
      </c>
      <c r="B3595">
        <v>133.25</v>
      </c>
      <c r="C3595" s="1">
        <v>42636</v>
      </c>
      <c r="D3595">
        <v>135.94999999999999</v>
      </c>
      <c r="E3595" s="1">
        <v>42636</v>
      </c>
      <c r="F3595">
        <v>124.24</v>
      </c>
      <c r="G3595" s="1">
        <v>42636</v>
      </c>
      <c r="H3595">
        <v>154.88999999999999</v>
      </c>
    </row>
    <row r="3596" spans="1:8" x14ac:dyDescent="0.25">
      <c r="A3596" s="1">
        <v>42762</v>
      </c>
      <c r="B3596">
        <v>133.08000000000001</v>
      </c>
      <c r="C3596" s="1">
        <v>42639</v>
      </c>
      <c r="D3596">
        <v>135.47999999999999</v>
      </c>
      <c r="E3596" s="1">
        <v>42639</v>
      </c>
      <c r="F3596">
        <v>124.11</v>
      </c>
      <c r="G3596" s="1">
        <v>42639</v>
      </c>
      <c r="H3596">
        <v>155.4</v>
      </c>
    </row>
    <row r="3597" spans="1:8" x14ac:dyDescent="0.25">
      <c r="A3597" s="1">
        <v>42765</v>
      </c>
      <c r="B3597">
        <v>133.12</v>
      </c>
      <c r="C3597" s="1">
        <v>42640</v>
      </c>
      <c r="D3597">
        <v>135.58000000000001</v>
      </c>
      <c r="E3597" s="1">
        <v>42640</v>
      </c>
      <c r="F3597">
        <v>123.77</v>
      </c>
      <c r="G3597" s="1">
        <v>42640</v>
      </c>
      <c r="H3597">
        <v>154.52000000000001</v>
      </c>
    </row>
    <row r="3598" spans="1:8" x14ac:dyDescent="0.25">
      <c r="A3598" s="1">
        <v>42766</v>
      </c>
      <c r="B3598">
        <v>133.13</v>
      </c>
      <c r="C3598" s="1">
        <v>42641</v>
      </c>
      <c r="D3598">
        <v>135.26</v>
      </c>
      <c r="E3598" s="1">
        <v>42641</v>
      </c>
      <c r="F3598">
        <v>123.89</v>
      </c>
      <c r="G3598" s="1">
        <v>42641</v>
      </c>
      <c r="H3598">
        <v>154.66</v>
      </c>
    </row>
    <row r="3599" spans="1:8" x14ac:dyDescent="0.25">
      <c r="A3599" s="1">
        <v>42767</v>
      </c>
      <c r="B3599">
        <v>133.25</v>
      </c>
      <c r="C3599" s="1">
        <v>42642</v>
      </c>
      <c r="D3599">
        <v>135.71</v>
      </c>
      <c r="E3599" s="1">
        <v>42642</v>
      </c>
      <c r="F3599">
        <v>124.16</v>
      </c>
      <c r="G3599" s="1">
        <v>42642</v>
      </c>
      <c r="H3599">
        <v>154.68</v>
      </c>
    </row>
    <row r="3600" spans="1:8" x14ac:dyDescent="0.25">
      <c r="A3600" s="1">
        <v>42768</v>
      </c>
      <c r="B3600">
        <v>133.59</v>
      </c>
      <c r="C3600" s="1">
        <v>42643</v>
      </c>
      <c r="D3600">
        <v>135.44999999999999</v>
      </c>
      <c r="E3600" s="1">
        <v>42643</v>
      </c>
      <c r="F3600">
        <v>124.62</v>
      </c>
      <c r="G3600" s="1">
        <v>42643</v>
      </c>
      <c r="H3600">
        <v>155.16</v>
      </c>
    </row>
    <row r="3601" spans="1:8" x14ac:dyDescent="0.25">
      <c r="A3601" s="1">
        <v>42769</v>
      </c>
      <c r="B3601">
        <v>133.82</v>
      </c>
      <c r="C3601" s="1">
        <v>42646</v>
      </c>
      <c r="D3601">
        <v>135.76</v>
      </c>
      <c r="E3601" s="1">
        <v>42646</v>
      </c>
      <c r="F3601">
        <v>124.52</v>
      </c>
      <c r="G3601" s="1">
        <v>42646</v>
      </c>
      <c r="H3601">
        <v>154.75</v>
      </c>
    </row>
    <row r="3602" spans="1:8" x14ac:dyDescent="0.25">
      <c r="A3602" s="1">
        <v>42772</v>
      </c>
      <c r="B3602">
        <v>134.16</v>
      </c>
      <c r="C3602" s="1">
        <v>42647</v>
      </c>
      <c r="D3602">
        <v>136.24</v>
      </c>
      <c r="E3602" s="1">
        <v>42647</v>
      </c>
      <c r="F3602">
        <v>124.64</v>
      </c>
      <c r="G3602" s="1">
        <v>42647</v>
      </c>
      <c r="H3602">
        <v>155.11000000000001</v>
      </c>
    </row>
    <row r="3603" spans="1:8" x14ac:dyDescent="0.25">
      <c r="A3603" s="1">
        <v>42773</v>
      </c>
      <c r="B3603">
        <v>133.94</v>
      </c>
      <c r="C3603" s="1">
        <v>42648</v>
      </c>
      <c r="D3603">
        <v>136.91999999999999</v>
      </c>
      <c r="E3603" s="1">
        <v>42648</v>
      </c>
      <c r="F3603">
        <v>124.87</v>
      </c>
      <c r="G3603" s="1">
        <v>42648</v>
      </c>
      <c r="H3603">
        <v>155.55000000000001</v>
      </c>
    </row>
    <row r="3604" spans="1:8" x14ac:dyDescent="0.25">
      <c r="A3604" s="1">
        <v>42774</v>
      </c>
      <c r="B3604">
        <v>133.75</v>
      </c>
      <c r="C3604" s="1">
        <v>42649</v>
      </c>
      <c r="D3604">
        <v>137.06</v>
      </c>
      <c r="E3604" s="1">
        <v>42649</v>
      </c>
      <c r="F3604">
        <v>125.21</v>
      </c>
      <c r="G3604" s="1">
        <v>42649</v>
      </c>
      <c r="H3604">
        <v>155.34</v>
      </c>
    </row>
    <row r="3605" spans="1:8" x14ac:dyDescent="0.25">
      <c r="A3605" s="1">
        <v>42775</v>
      </c>
      <c r="B3605">
        <v>133.59</v>
      </c>
      <c r="C3605" s="1">
        <v>42650</v>
      </c>
      <c r="D3605">
        <v>137.44999999999999</v>
      </c>
      <c r="E3605" s="1">
        <v>42650</v>
      </c>
      <c r="F3605">
        <v>125.21</v>
      </c>
      <c r="G3605" s="1">
        <v>42650</v>
      </c>
      <c r="H3605">
        <v>155.07</v>
      </c>
    </row>
    <row r="3606" spans="1:8" x14ac:dyDescent="0.25">
      <c r="A3606" s="1">
        <v>42776</v>
      </c>
      <c r="B3606">
        <v>133.72</v>
      </c>
      <c r="C3606" s="1">
        <v>42654</v>
      </c>
      <c r="D3606">
        <v>137.57</v>
      </c>
      <c r="E3606" s="1">
        <v>42654</v>
      </c>
      <c r="F3606">
        <v>125.3</v>
      </c>
      <c r="G3606" s="1">
        <v>42654</v>
      </c>
      <c r="H3606">
        <v>155.08000000000001</v>
      </c>
    </row>
    <row r="3607" spans="1:8" x14ac:dyDescent="0.25">
      <c r="A3607" s="1">
        <v>42779</v>
      </c>
      <c r="B3607">
        <v>133.74</v>
      </c>
      <c r="C3607" s="1">
        <v>42655</v>
      </c>
      <c r="D3607">
        <v>137.43</v>
      </c>
      <c r="E3607" s="1">
        <v>42655</v>
      </c>
      <c r="F3607">
        <v>125.22</v>
      </c>
      <c r="G3607" s="1">
        <v>42655</v>
      </c>
      <c r="H3607">
        <v>155.5</v>
      </c>
    </row>
    <row r="3608" spans="1:8" x14ac:dyDescent="0.25">
      <c r="A3608" s="1">
        <v>42780</v>
      </c>
      <c r="B3608">
        <v>133.9</v>
      </c>
      <c r="C3608" s="1">
        <v>42656</v>
      </c>
      <c r="D3608">
        <v>137.03</v>
      </c>
      <c r="E3608" s="1">
        <v>42656</v>
      </c>
      <c r="F3608">
        <v>125.1</v>
      </c>
      <c r="G3608" s="1">
        <v>42656</v>
      </c>
      <c r="H3608">
        <v>155.43</v>
      </c>
    </row>
    <row r="3609" spans="1:8" x14ac:dyDescent="0.25">
      <c r="A3609" s="1">
        <v>42781</v>
      </c>
      <c r="B3609">
        <v>134.01</v>
      </c>
      <c r="C3609" s="1">
        <v>42657</v>
      </c>
      <c r="D3609">
        <v>137.38</v>
      </c>
      <c r="E3609" s="1">
        <v>42657</v>
      </c>
      <c r="F3609">
        <v>125.18</v>
      </c>
      <c r="G3609" s="1">
        <v>42657</v>
      </c>
      <c r="H3609">
        <v>156.04</v>
      </c>
    </row>
    <row r="3610" spans="1:8" x14ac:dyDescent="0.25">
      <c r="A3610" s="1">
        <v>42782</v>
      </c>
      <c r="B3610">
        <v>134.08000000000001</v>
      </c>
      <c r="C3610" s="1">
        <v>42660</v>
      </c>
      <c r="D3610">
        <v>137.59</v>
      </c>
      <c r="E3610" s="1">
        <v>42660</v>
      </c>
      <c r="F3610">
        <v>125.13</v>
      </c>
      <c r="G3610" s="1">
        <v>42660</v>
      </c>
      <c r="H3610">
        <v>156.22999999999999</v>
      </c>
    </row>
    <row r="3611" spans="1:8" x14ac:dyDescent="0.25">
      <c r="A3611" s="1">
        <v>42783</v>
      </c>
      <c r="B3611">
        <v>134.03</v>
      </c>
      <c r="C3611" s="1">
        <v>42661</v>
      </c>
      <c r="D3611">
        <v>137.11000000000001</v>
      </c>
      <c r="E3611" s="1">
        <v>42661</v>
      </c>
      <c r="F3611">
        <v>125.28</v>
      </c>
      <c r="G3611" s="1">
        <v>42661</v>
      </c>
      <c r="H3611">
        <v>156.47999999999999</v>
      </c>
    </row>
    <row r="3612" spans="1:8" x14ac:dyDescent="0.25">
      <c r="A3612" s="1">
        <v>42787</v>
      </c>
      <c r="B3612">
        <v>134.25</v>
      </c>
      <c r="C3612" s="1">
        <v>42662</v>
      </c>
      <c r="D3612">
        <v>136.93</v>
      </c>
      <c r="E3612" s="1">
        <v>42662</v>
      </c>
      <c r="F3612">
        <v>125.12</v>
      </c>
      <c r="G3612" s="1">
        <v>42662</v>
      </c>
      <c r="H3612">
        <v>156.47999999999999</v>
      </c>
    </row>
    <row r="3613" spans="1:8" x14ac:dyDescent="0.25">
      <c r="A3613" s="1">
        <v>42788</v>
      </c>
      <c r="B3613">
        <v>134.22</v>
      </c>
      <c r="C3613" s="1">
        <v>42663</v>
      </c>
      <c r="D3613">
        <v>136.30000000000001</v>
      </c>
      <c r="E3613" s="1">
        <v>42663</v>
      </c>
      <c r="F3613">
        <v>124.88</v>
      </c>
      <c r="G3613" s="1">
        <v>42663</v>
      </c>
      <c r="H3613">
        <v>155.96</v>
      </c>
    </row>
    <row r="3614" spans="1:8" x14ac:dyDescent="0.25">
      <c r="A3614" s="1">
        <v>42789</v>
      </c>
      <c r="B3614">
        <v>134.22</v>
      </c>
      <c r="C3614" s="1">
        <v>42664</v>
      </c>
      <c r="D3614">
        <v>136.21</v>
      </c>
      <c r="E3614" s="1">
        <v>42664</v>
      </c>
      <c r="F3614">
        <v>124.67</v>
      </c>
      <c r="G3614" s="1">
        <v>42664</v>
      </c>
      <c r="H3614">
        <v>155.66999999999999</v>
      </c>
    </row>
    <row r="3615" spans="1:8" x14ac:dyDescent="0.25">
      <c r="A3615" s="1">
        <v>42790</v>
      </c>
      <c r="B3615">
        <v>133.91999999999999</v>
      </c>
      <c r="C3615" s="1">
        <v>42667</v>
      </c>
      <c r="D3615">
        <v>136.56</v>
      </c>
      <c r="E3615" s="1">
        <v>42667</v>
      </c>
      <c r="F3615">
        <v>124.85</v>
      </c>
      <c r="G3615" s="1">
        <v>42667</v>
      </c>
      <c r="H3615">
        <v>155.74</v>
      </c>
    </row>
    <row r="3616" spans="1:8" x14ac:dyDescent="0.25">
      <c r="A3616" s="1">
        <v>42793</v>
      </c>
      <c r="B3616">
        <v>133.91</v>
      </c>
      <c r="C3616" s="1">
        <v>42668</v>
      </c>
      <c r="D3616">
        <v>136.13999999999999</v>
      </c>
      <c r="E3616" s="1">
        <v>42668</v>
      </c>
      <c r="F3616">
        <v>124.83</v>
      </c>
      <c r="G3616" s="1">
        <v>42668</v>
      </c>
      <c r="H3616">
        <v>155.58000000000001</v>
      </c>
    </row>
    <row r="3617" spans="1:8" x14ac:dyDescent="0.25">
      <c r="A3617" s="1">
        <v>42794</v>
      </c>
      <c r="B3617">
        <v>133.87</v>
      </c>
      <c r="C3617" s="1">
        <v>42669</v>
      </c>
      <c r="D3617">
        <v>136.76</v>
      </c>
      <c r="E3617" s="1">
        <v>42669</v>
      </c>
      <c r="F3617">
        <v>124.4</v>
      </c>
      <c r="G3617" s="1">
        <v>42669</v>
      </c>
      <c r="H3617">
        <v>155.58000000000001</v>
      </c>
    </row>
    <row r="3618" spans="1:8" x14ac:dyDescent="0.25">
      <c r="A3618" s="1">
        <v>42795</v>
      </c>
      <c r="B3618">
        <v>133.57</v>
      </c>
      <c r="C3618" s="1">
        <v>42670</v>
      </c>
      <c r="D3618">
        <v>137.54</v>
      </c>
      <c r="E3618" s="1">
        <v>42670</v>
      </c>
      <c r="F3618">
        <v>124.71</v>
      </c>
      <c r="G3618" s="1">
        <v>42670</v>
      </c>
      <c r="H3618">
        <v>155.99</v>
      </c>
    </row>
    <row r="3619" spans="1:8" x14ac:dyDescent="0.25">
      <c r="A3619" s="1">
        <v>42796</v>
      </c>
      <c r="B3619">
        <v>133.65</v>
      </c>
      <c r="C3619" s="1">
        <v>42671</v>
      </c>
      <c r="D3619">
        <v>136.83000000000001</v>
      </c>
      <c r="E3619" s="1">
        <v>42671</v>
      </c>
      <c r="F3619">
        <v>124.85</v>
      </c>
      <c r="G3619" s="1">
        <v>42671</v>
      </c>
      <c r="H3619">
        <v>156.41</v>
      </c>
    </row>
    <row r="3620" spans="1:8" x14ac:dyDescent="0.25">
      <c r="A3620" s="1">
        <v>42797</v>
      </c>
      <c r="B3620">
        <v>133.46</v>
      </c>
      <c r="C3620" s="1">
        <v>42674</v>
      </c>
      <c r="D3620">
        <v>136.94</v>
      </c>
      <c r="E3620" s="1">
        <v>42674</v>
      </c>
      <c r="F3620">
        <v>125.02</v>
      </c>
      <c r="G3620" s="1">
        <v>42674</v>
      </c>
      <c r="H3620">
        <v>156.68</v>
      </c>
    </row>
    <row r="3621" spans="1:8" x14ac:dyDescent="0.25">
      <c r="A3621" s="1">
        <v>42800</v>
      </c>
      <c r="B3621">
        <v>133.35</v>
      </c>
      <c r="C3621" s="1">
        <v>42675</v>
      </c>
      <c r="D3621">
        <v>137.19</v>
      </c>
      <c r="E3621" s="1">
        <v>42675</v>
      </c>
      <c r="F3621">
        <v>125.29</v>
      </c>
      <c r="G3621" s="1">
        <v>42675</v>
      </c>
      <c r="H3621">
        <v>156.77000000000001</v>
      </c>
    </row>
    <row r="3622" spans="1:8" x14ac:dyDescent="0.25">
      <c r="A3622" s="1">
        <v>42801</v>
      </c>
      <c r="B3622">
        <v>133.38</v>
      </c>
      <c r="C3622" s="1">
        <v>42676</v>
      </c>
      <c r="D3622">
        <v>136.82</v>
      </c>
      <c r="E3622" s="1">
        <v>42676</v>
      </c>
      <c r="F3622">
        <v>125.52</v>
      </c>
      <c r="G3622" s="1">
        <v>42676</v>
      </c>
      <c r="H3622">
        <v>157.38999999999999</v>
      </c>
    </row>
    <row r="3623" spans="1:8" x14ac:dyDescent="0.25">
      <c r="A3623" s="1">
        <v>42802</v>
      </c>
      <c r="B3623">
        <v>133.4</v>
      </c>
      <c r="C3623" s="1">
        <v>42677</v>
      </c>
      <c r="D3623">
        <v>137.19</v>
      </c>
      <c r="E3623" s="1">
        <v>42677</v>
      </c>
      <c r="F3623">
        <v>125.81</v>
      </c>
      <c r="G3623" s="1">
        <v>42677</v>
      </c>
      <c r="H3623">
        <v>157.78</v>
      </c>
    </row>
    <row r="3624" spans="1:8" x14ac:dyDescent="0.25">
      <c r="A3624" s="1">
        <v>42803</v>
      </c>
      <c r="B3624">
        <v>132.88</v>
      </c>
      <c r="C3624" s="1">
        <v>42678</v>
      </c>
      <c r="D3624">
        <v>136.9</v>
      </c>
      <c r="E3624" s="1">
        <v>42678</v>
      </c>
      <c r="F3624">
        <v>125.6</v>
      </c>
      <c r="G3624" s="1">
        <v>42678</v>
      </c>
      <c r="H3624">
        <v>157.61000000000001</v>
      </c>
    </row>
    <row r="3625" spans="1:8" x14ac:dyDescent="0.25">
      <c r="A3625" s="1">
        <v>42804</v>
      </c>
      <c r="B3625">
        <v>132.6</v>
      </c>
      <c r="C3625" s="1">
        <v>42681</v>
      </c>
      <c r="D3625">
        <v>136.91999999999999</v>
      </c>
      <c r="E3625" s="1">
        <v>42681</v>
      </c>
      <c r="F3625">
        <v>125.59</v>
      </c>
      <c r="G3625" s="1">
        <v>42681</v>
      </c>
      <c r="H3625">
        <v>157.35</v>
      </c>
    </row>
    <row r="3626" spans="1:8" x14ac:dyDescent="0.25">
      <c r="A3626" s="1">
        <v>42807</v>
      </c>
      <c r="B3626">
        <v>132.46</v>
      </c>
      <c r="C3626" s="1">
        <v>42682</v>
      </c>
      <c r="D3626">
        <v>136.87</v>
      </c>
      <c r="E3626" s="1">
        <v>42682</v>
      </c>
      <c r="F3626">
        <v>125.36</v>
      </c>
      <c r="G3626" s="1">
        <v>42682</v>
      </c>
      <c r="H3626">
        <v>156.19999999999999</v>
      </c>
    </row>
    <row r="3627" spans="1:8" x14ac:dyDescent="0.25">
      <c r="A3627" s="1">
        <v>42808</v>
      </c>
      <c r="B3627">
        <v>132.41999999999999</v>
      </c>
      <c r="C3627" s="1">
        <v>42683</v>
      </c>
      <c r="D3627">
        <v>137.35</v>
      </c>
      <c r="E3627" s="1">
        <v>42683</v>
      </c>
      <c r="F3627">
        <v>125.61</v>
      </c>
      <c r="G3627" s="1">
        <v>42683</v>
      </c>
      <c r="H3627">
        <v>156.88</v>
      </c>
    </row>
    <row r="3628" spans="1:8" x14ac:dyDescent="0.25">
      <c r="A3628" s="1">
        <v>42809</v>
      </c>
      <c r="B3628">
        <v>132.51</v>
      </c>
      <c r="C3628" s="1">
        <v>42684</v>
      </c>
      <c r="D3628">
        <v>137.84</v>
      </c>
      <c r="E3628" s="1">
        <v>42684</v>
      </c>
      <c r="F3628">
        <v>125.26</v>
      </c>
      <c r="G3628" s="1">
        <v>42684</v>
      </c>
      <c r="H3628">
        <v>156.5</v>
      </c>
    </row>
    <row r="3629" spans="1:8" x14ac:dyDescent="0.25">
      <c r="A3629" s="1">
        <v>42810</v>
      </c>
      <c r="B3629">
        <v>132.72999999999999</v>
      </c>
      <c r="C3629" s="1">
        <v>42688</v>
      </c>
      <c r="D3629">
        <v>137.53</v>
      </c>
      <c r="E3629" s="1">
        <v>42688</v>
      </c>
      <c r="F3629">
        <v>125.75</v>
      </c>
      <c r="G3629" s="1">
        <v>42688</v>
      </c>
      <c r="H3629">
        <v>155.02000000000001</v>
      </c>
    </row>
    <row r="3630" spans="1:8" x14ac:dyDescent="0.25">
      <c r="A3630" s="1">
        <v>42811</v>
      </c>
      <c r="B3630">
        <v>132.16999999999999</v>
      </c>
      <c r="C3630" s="1">
        <v>42689</v>
      </c>
      <c r="D3630">
        <v>136.93</v>
      </c>
      <c r="E3630" s="1">
        <v>42689</v>
      </c>
      <c r="F3630">
        <v>125.25</v>
      </c>
      <c r="G3630" s="1">
        <v>42689</v>
      </c>
      <c r="H3630">
        <v>154.13999999999999</v>
      </c>
    </row>
    <row r="3631" spans="1:8" x14ac:dyDescent="0.25">
      <c r="A3631" s="1">
        <v>42814</v>
      </c>
      <c r="B3631">
        <v>132.13</v>
      </c>
      <c r="C3631" s="1">
        <v>42690</v>
      </c>
      <c r="D3631">
        <v>136.96</v>
      </c>
      <c r="E3631" s="1">
        <v>42690</v>
      </c>
      <c r="F3631">
        <v>124.91</v>
      </c>
      <c r="G3631" s="1">
        <v>42690</v>
      </c>
      <c r="H3631">
        <v>153</v>
      </c>
    </row>
    <row r="3632" spans="1:8" x14ac:dyDescent="0.25">
      <c r="A3632" s="1">
        <v>42815</v>
      </c>
      <c r="B3632">
        <v>131.65</v>
      </c>
      <c r="C3632" s="1">
        <v>42691</v>
      </c>
      <c r="D3632">
        <v>136.81</v>
      </c>
      <c r="E3632" s="1">
        <v>42691</v>
      </c>
      <c r="F3632">
        <v>124.35</v>
      </c>
      <c r="G3632" s="1">
        <v>42691</v>
      </c>
      <c r="H3632">
        <v>153.88999999999999</v>
      </c>
    </row>
    <row r="3633" spans="1:8" x14ac:dyDescent="0.25">
      <c r="A3633" s="1">
        <v>42816</v>
      </c>
      <c r="B3633">
        <v>131.72</v>
      </c>
      <c r="C3633" s="1">
        <v>42692</v>
      </c>
      <c r="D3633">
        <v>137.22</v>
      </c>
      <c r="E3633" s="1">
        <v>42692</v>
      </c>
      <c r="F3633">
        <v>124.81</v>
      </c>
      <c r="G3633" s="1">
        <v>42692</v>
      </c>
      <c r="H3633">
        <v>152.94</v>
      </c>
    </row>
    <row r="3634" spans="1:8" x14ac:dyDescent="0.25">
      <c r="A3634" s="1">
        <v>42817</v>
      </c>
      <c r="B3634">
        <v>131.63999999999999</v>
      </c>
      <c r="C3634" s="1">
        <v>42695</v>
      </c>
      <c r="D3634">
        <v>137.22</v>
      </c>
      <c r="E3634" s="1">
        <v>42695</v>
      </c>
      <c r="F3634">
        <v>124.74</v>
      </c>
      <c r="G3634" s="1">
        <v>42695</v>
      </c>
      <c r="H3634">
        <v>152.81</v>
      </c>
    </row>
    <row r="3635" spans="1:8" x14ac:dyDescent="0.25">
      <c r="A3635" s="1">
        <v>42818</v>
      </c>
      <c r="B3635">
        <v>131.72999999999999</v>
      </c>
      <c r="C3635" s="1">
        <v>42696</v>
      </c>
      <c r="D3635">
        <v>137.54</v>
      </c>
      <c r="E3635" s="1">
        <v>42696</v>
      </c>
      <c r="F3635">
        <v>124.63</v>
      </c>
      <c r="G3635" s="1">
        <v>42696</v>
      </c>
      <c r="H3635">
        <v>153.16</v>
      </c>
    </row>
    <row r="3636" spans="1:8" x14ac:dyDescent="0.25">
      <c r="A3636" s="1">
        <v>42821</v>
      </c>
      <c r="B3636">
        <v>131.62</v>
      </c>
      <c r="C3636" s="1">
        <v>42697</v>
      </c>
      <c r="D3636">
        <v>137.91999999999999</v>
      </c>
      <c r="E3636" s="1">
        <v>42697</v>
      </c>
      <c r="F3636">
        <v>124.7</v>
      </c>
      <c r="G3636" s="1">
        <v>42697</v>
      </c>
      <c r="H3636">
        <v>152.22</v>
      </c>
    </row>
    <row r="3637" spans="1:8" x14ac:dyDescent="0.25">
      <c r="A3637" s="1">
        <v>42822</v>
      </c>
      <c r="B3637">
        <v>131.63</v>
      </c>
      <c r="C3637" s="1">
        <v>42699</v>
      </c>
      <c r="D3637">
        <v>138.19</v>
      </c>
      <c r="E3637" s="1">
        <v>42699</v>
      </c>
      <c r="F3637">
        <v>125.21</v>
      </c>
      <c r="G3637" s="1">
        <v>42699</v>
      </c>
      <c r="H3637">
        <v>151.97</v>
      </c>
    </row>
    <row r="3638" spans="1:8" x14ac:dyDescent="0.25">
      <c r="A3638" s="1">
        <v>42823</v>
      </c>
      <c r="B3638">
        <v>132.02000000000001</v>
      </c>
      <c r="C3638" s="1">
        <v>42702</v>
      </c>
      <c r="D3638">
        <v>137.72</v>
      </c>
      <c r="E3638" s="1">
        <v>42702</v>
      </c>
      <c r="F3638">
        <v>125.45</v>
      </c>
      <c r="G3638" s="1">
        <v>42702</v>
      </c>
      <c r="H3638">
        <v>152.52000000000001</v>
      </c>
    </row>
    <row r="3639" spans="1:8" x14ac:dyDescent="0.25">
      <c r="A3639" s="1">
        <v>42824</v>
      </c>
      <c r="B3639">
        <v>132.32</v>
      </c>
      <c r="C3639" s="1">
        <v>42703</v>
      </c>
      <c r="D3639">
        <v>138.46</v>
      </c>
      <c r="E3639" s="1">
        <v>42703</v>
      </c>
      <c r="F3639">
        <v>125.87</v>
      </c>
      <c r="G3639" s="1">
        <v>42703</v>
      </c>
      <c r="H3639">
        <v>152.59</v>
      </c>
    </row>
    <row r="3640" spans="1:8" x14ac:dyDescent="0.25">
      <c r="A3640" s="1">
        <v>42825</v>
      </c>
      <c r="B3640">
        <v>132.5</v>
      </c>
      <c r="C3640" s="1">
        <v>42704</v>
      </c>
      <c r="D3640">
        <v>139.22</v>
      </c>
      <c r="E3640" s="1">
        <v>42704</v>
      </c>
      <c r="F3640">
        <v>125.81</v>
      </c>
      <c r="G3640" s="1">
        <v>42704</v>
      </c>
      <c r="H3640">
        <v>153.43</v>
      </c>
    </row>
    <row r="3641" spans="1:8" x14ac:dyDescent="0.25">
      <c r="A3641" s="1">
        <v>42828</v>
      </c>
      <c r="B3641">
        <v>132.69999999999999</v>
      </c>
      <c r="C3641" s="1">
        <v>42705</v>
      </c>
      <c r="D3641">
        <v>140.43</v>
      </c>
      <c r="E3641" s="1">
        <v>42705</v>
      </c>
      <c r="F3641">
        <v>125.65</v>
      </c>
      <c r="G3641" s="1">
        <v>42705</v>
      </c>
      <c r="H3641">
        <v>153.24</v>
      </c>
    </row>
    <row r="3642" spans="1:8" x14ac:dyDescent="0.25">
      <c r="A3642" s="1">
        <v>42829</v>
      </c>
      <c r="B3642">
        <v>132.66</v>
      </c>
      <c r="C3642" s="1">
        <v>42706</v>
      </c>
      <c r="D3642">
        <v>138.94999999999999</v>
      </c>
      <c r="E3642" s="1">
        <v>42706</v>
      </c>
      <c r="F3642">
        <v>125.5</v>
      </c>
      <c r="G3642" s="1">
        <v>42706</v>
      </c>
      <c r="H3642">
        <v>153.69</v>
      </c>
    </row>
    <row r="3643" spans="1:8" x14ac:dyDescent="0.25">
      <c r="A3643" s="1">
        <v>42830</v>
      </c>
      <c r="B3643">
        <v>132.88</v>
      </c>
      <c r="C3643" s="1">
        <v>42709</v>
      </c>
      <c r="D3643">
        <v>139.28</v>
      </c>
      <c r="E3643" s="1">
        <v>42709</v>
      </c>
      <c r="F3643">
        <v>125.55</v>
      </c>
      <c r="G3643" s="1">
        <v>42709</v>
      </c>
      <c r="H3643">
        <v>153.37</v>
      </c>
    </row>
    <row r="3644" spans="1:8" x14ac:dyDescent="0.25">
      <c r="A3644" s="1">
        <v>42831</v>
      </c>
      <c r="B3644">
        <v>132.88</v>
      </c>
      <c r="C3644" s="1">
        <v>42710</v>
      </c>
      <c r="D3644">
        <v>139.31</v>
      </c>
      <c r="E3644" s="1">
        <v>42710</v>
      </c>
      <c r="F3644">
        <v>125.67</v>
      </c>
      <c r="G3644" s="1">
        <v>42710</v>
      </c>
      <c r="H3644">
        <v>153.59</v>
      </c>
    </row>
    <row r="3645" spans="1:8" x14ac:dyDescent="0.25">
      <c r="A3645" s="1">
        <v>42832</v>
      </c>
      <c r="B3645">
        <v>132.87</v>
      </c>
      <c r="C3645" s="1">
        <v>42711</v>
      </c>
      <c r="D3645">
        <v>138.86000000000001</v>
      </c>
      <c r="E3645" s="1">
        <v>42711</v>
      </c>
      <c r="F3645">
        <v>125.57</v>
      </c>
      <c r="G3645" s="1">
        <v>42711</v>
      </c>
      <c r="H3645">
        <v>154.06</v>
      </c>
    </row>
    <row r="3646" spans="1:8" x14ac:dyDescent="0.25">
      <c r="A3646" s="1">
        <v>42835</v>
      </c>
      <c r="B3646">
        <v>132.9</v>
      </c>
      <c r="C3646" s="1">
        <v>42712</v>
      </c>
      <c r="D3646">
        <v>140.84</v>
      </c>
      <c r="E3646" s="1">
        <v>42712</v>
      </c>
      <c r="F3646">
        <v>125.81</v>
      </c>
      <c r="G3646" s="1">
        <v>42712</v>
      </c>
      <c r="H3646">
        <v>154.63999999999999</v>
      </c>
    </row>
    <row r="3647" spans="1:8" x14ac:dyDescent="0.25">
      <c r="A3647" s="1">
        <v>42836</v>
      </c>
      <c r="B3647">
        <v>133.01</v>
      </c>
      <c r="C3647" s="1">
        <v>42713</v>
      </c>
      <c r="D3647">
        <v>140.93</v>
      </c>
      <c r="E3647" s="1">
        <v>42713</v>
      </c>
      <c r="F3647">
        <v>126.11</v>
      </c>
      <c r="G3647" s="1">
        <v>42713</v>
      </c>
      <c r="H3647">
        <v>154.91</v>
      </c>
    </row>
    <row r="3648" spans="1:8" x14ac:dyDescent="0.25">
      <c r="A3648" s="1">
        <v>42837</v>
      </c>
      <c r="B3648">
        <v>133.01</v>
      </c>
      <c r="C3648" s="1">
        <v>42716</v>
      </c>
      <c r="D3648">
        <v>141.52000000000001</v>
      </c>
      <c r="E3648" s="1">
        <v>42716</v>
      </c>
      <c r="F3648">
        <v>126.42</v>
      </c>
      <c r="G3648" s="1">
        <v>42716</v>
      </c>
      <c r="H3648">
        <v>154.68</v>
      </c>
    </row>
    <row r="3649" spans="1:8" x14ac:dyDescent="0.25">
      <c r="A3649" s="1">
        <v>42838</v>
      </c>
      <c r="B3649">
        <v>132.97999999999999</v>
      </c>
      <c r="C3649" s="1">
        <v>42717</v>
      </c>
      <c r="D3649">
        <v>140.71</v>
      </c>
      <c r="E3649" s="1">
        <v>42717</v>
      </c>
      <c r="F3649">
        <v>126.46</v>
      </c>
      <c r="G3649" s="1">
        <v>42717</v>
      </c>
      <c r="H3649">
        <v>154.88</v>
      </c>
    </row>
    <row r="3650" spans="1:8" x14ac:dyDescent="0.25">
      <c r="A3650" s="1">
        <v>42843</v>
      </c>
      <c r="B3650">
        <v>132.78</v>
      </c>
      <c r="C3650" s="1">
        <v>42718</v>
      </c>
      <c r="D3650">
        <v>140.35</v>
      </c>
      <c r="E3650" s="1">
        <v>42718</v>
      </c>
      <c r="F3650">
        <v>126.26</v>
      </c>
      <c r="G3650" s="1">
        <v>42718</v>
      </c>
      <c r="H3650">
        <v>154.05000000000001</v>
      </c>
    </row>
    <row r="3651" spans="1:8" x14ac:dyDescent="0.25">
      <c r="A3651" s="1">
        <v>42844</v>
      </c>
      <c r="B3651">
        <v>132.46</v>
      </c>
      <c r="C3651" s="1">
        <v>42719</v>
      </c>
      <c r="D3651">
        <v>140.4</v>
      </c>
      <c r="E3651" s="1">
        <v>42719</v>
      </c>
      <c r="F3651">
        <v>125.76</v>
      </c>
      <c r="G3651" s="1">
        <v>42719</v>
      </c>
      <c r="H3651">
        <v>150.87</v>
      </c>
    </row>
    <row r="3652" spans="1:8" x14ac:dyDescent="0.25">
      <c r="A3652" s="1">
        <v>42845</v>
      </c>
      <c r="B3652">
        <v>132.47</v>
      </c>
      <c r="C3652" s="1">
        <v>42720</v>
      </c>
      <c r="D3652">
        <v>140.47</v>
      </c>
      <c r="E3652" s="1">
        <v>42720</v>
      </c>
      <c r="F3652">
        <v>125.75</v>
      </c>
      <c r="G3652" s="1">
        <v>42720</v>
      </c>
      <c r="H3652">
        <v>151.88</v>
      </c>
    </row>
    <row r="3653" spans="1:8" x14ac:dyDescent="0.25">
      <c r="A3653" s="1">
        <v>42846</v>
      </c>
      <c r="B3653">
        <v>132.51</v>
      </c>
      <c r="C3653" s="1">
        <v>42723</v>
      </c>
      <c r="D3653">
        <v>139.69999999999999</v>
      </c>
      <c r="E3653" s="1">
        <v>42723</v>
      </c>
      <c r="F3653">
        <v>125.57</v>
      </c>
      <c r="G3653" s="1">
        <v>42723</v>
      </c>
      <c r="H3653">
        <v>152.21</v>
      </c>
    </row>
    <row r="3654" spans="1:8" x14ac:dyDescent="0.25">
      <c r="A3654" s="1">
        <v>42849</v>
      </c>
      <c r="B3654">
        <v>132.44</v>
      </c>
      <c r="C3654" s="1">
        <v>42724</v>
      </c>
      <c r="D3654">
        <v>139.47</v>
      </c>
      <c r="E3654" s="1">
        <v>42724</v>
      </c>
      <c r="F3654">
        <v>125.5</v>
      </c>
      <c r="G3654" s="1">
        <v>42724</v>
      </c>
      <c r="H3654">
        <v>151.54</v>
      </c>
    </row>
    <row r="3655" spans="1:8" x14ac:dyDescent="0.25">
      <c r="A3655" s="1">
        <v>42850</v>
      </c>
      <c r="B3655">
        <v>132.53</v>
      </c>
      <c r="C3655" s="1">
        <v>42725</v>
      </c>
      <c r="D3655">
        <v>139.35</v>
      </c>
      <c r="E3655" s="1">
        <v>42725</v>
      </c>
      <c r="F3655">
        <v>125.1</v>
      </c>
      <c r="G3655" s="1">
        <v>42725</v>
      </c>
      <c r="H3655">
        <v>152.13999999999999</v>
      </c>
    </row>
    <row r="3656" spans="1:8" x14ac:dyDescent="0.25">
      <c r="A3656" s="1">
        <v>42851</v>
      </c>
      <c r="B3656">
        <v>132.77000000000001</v>
      </c>
      <c r="C3656" s="1">
        <v>42726</v>
      </c>
      <c r="D3656">
        <v>139.6</v>
      </c>
      <c r="E3656" s="1">
        <v>42726</v>
      </c>
      <c r="F3656">
        <v>124.92</v>
      </c>
      <c r="G3656" s="1">
        <v>42726</v>
      </c>
      <c r="H3656">
        <v>151.74</v>
      </c>
    </row>
    <row r="3657" spans="1:8" x14ac:dyDescent="0.25">
      <c r="A3657" s="1">
        <v>42852</v>
      </c>
      <c r="B3657">
        <v>132.97</v>
      </c>
      <c r="C3657" s="1">
        <v>42732</v>
      </c>
      <c r="D3657">
        <v>139.58000000000001</v>
      </c>
      <c r="E3657" s="1">
        <v>42732</v>
      </c>
      <c r="F3657">
        <v>124.67</v>
      </c>
      <c r="G3657" s="1">
        <v>42732</v>
      </c>
      <c r="H3657">
        <v>150.76</v>
      </c>
    </row>
    <row r="3658" spans="1:8" x14ac:dyDescent="0.25">
      <c r="A3658" s="1">
        <v>42853</v>
      </c>
      <c r="B3658">
        <v>133.02000000000001</v>
      </c>
      <c r="C3658" s="1">
        <v>42733</v>
      </c>
      <c r="D3658">
        <v>139.19</v>
      </c>
      <c r="E3658" s="1">
        <v>42733</v>
      </c>
      <c r="F3658">
        <v>124.58</v>
      </c>
      <c r="G3658" s="1">
        <v>42733</v>
      </c>
      <c r="H3658">
        <v>152.29</v>
      </c>
    </row>
    <row r="3659" spans="1:8" x14ac:dyDescent="0.25">
      <c r="A3659" s="1">
        <v>42857</v>
      </c>
      <c r="B3659">
        <v>133.13</v>
      </c>
      <c r="C3659" s="1">
        <v>42738</v>
      </c>
      <c r="D3659">
        <v>140.35</v>
      </c>
      <c r="E3659" s="1">
        <v>42738</v>
      </c>
      <c r="F3659">
        <v>125.37</v>
      </c>
      <c r="G3659" s="1">
        <v>42738</v>
      </c>
      <c r="H3659">
        <v>151.36000000000001</v>
      </c>
    </row>
    <row r="3660" spans="1:8" x14ac:dyDescent="0.25">
      <c r="A3660" s="1">
        <v>42858</v>
      </c>
      <c r="B3660">
        <v>133.03</v>
      </c>
      <c r="C3660" s="1">
        <v>42739</v>
      </c>
      <c r="D3660">
        <v>140.27000000000001</v>
      </c>
      <c r="E3660" s="1">
        <v>42739</v>
      </c>
      <c r="F3660">
        <v>125.56</v>
      </c>
      <c r="G3660" s="1">
        <v>42739</v>
      </c>
      <c r="H3660">
        <v>151.63999999999999</v>
      </c>
    </row>
    <row r="3661" spans="1:8" x14ac:dyDescent="0.25">
      <c r="A3661" s="1">
        <v>42859</v>
      </c>
      <c r="B3661">
        <v>133.09</v>
      </c>
      <c r="C3661" s="1">
        <v>42740</v>
      </c>
      <c r="D3661">
        <v>139.38</v>
      </c>
      <c r="E3661" s="1">
        <v>42740</v>
      </c>
      <c r="F3661">
        <v>125.48</v>
      </c>
      <c r="G3661" s="1">
        <v>42740</v>
      </c>
      <c r="H3661">
        <v>152.78</v>
      </c>
    </row>
    <row r="3662" spans="1:8" x14ac:dyDescent="0.25">
      <c r="A3662" s="1">
        <v>42860</v>
      </c>
      <c r="B3662">
        <v>132.9</v>
      </c>
      <c r="C3662" s="1">
        <v>42741</v>
      </c>
      <c r="D3662">
        <v>140</v>
      </c>
      <c r="E3662" s="1">
        <v>42741</v>
      </c>
      <c r="F3662">
        <v>125.5</v>
      </c>
      <c r="G3662" s="1">
        <v>42741</v>
      </c>
      <c r="H3662">
        <v>151.71</v>
      </c>
    </row>
    <row r="3663" spans="1:8" x14ac:dyDescent="0.25">
      <c r="A3663" s="1">
        <v>42863</v>
      </c>
      <c r="B3663">
        <v>132.97</v>
      </c>
      <c r="C3663" s="1">
        <v>42744</v>
      </c>
      <c r="D3663">
        <v>140.02000000000001</v>
      </c>
      <c r="E3663" s="1">
        <v>42744</v>
      </c>
      <c r="F3663">
        <v>126.04</v>
      </c>
      <c r="G3663" s="1">
        <v>42744</v>
      </c>
      <c r="H3663">
        <v>151.63999999999999</v>
      </c>
    </row>
    <row r="3664" spans="1:8" x14ac:dyDescent="0.25">
      <c r="A3664" s="1">
        <v>42864</v>
      </c>
      <c r="B3664">
        <v>133.07</v>
      </c>
      <c r="C3664" s="1">
        <v>42745</v>
      </c>
      <c r="D3664">
        <v>139.71</v>
      </c>
      <c r="E3664" s="1">
        <v>42745</v>
      </c>
      <c r="F3664">
        <v>126.05</v>
      </c>
      <c r="G3664" s="1">
        <v>42745</v>
      </c>
      <c r="H3664">
        <v>152.19</v>
      </c>
    </row>
    <row r="3665" spans="1:8" x14ac:dyDescent="0.25">
      <c r="A3665" s="1">
        <v>42865</v>
      </c>
      <c r="B3665">
        <v>132.96</v>
      </c>
      <c r="C3665" s="1">
        <v>42746</v>
      </c>
      <c r="D3665">
        <v>139.52000000000001</v>
      </c>
      <c r="E3665" s="1">
        <v>42746</v>
      </c>
      <c r="F3665">
        <v>126.1</v>
      </c>
      <c r="G3665" s="1">
        <v>42746</v>
      </c>
      <c r="H3665">
        <v>151.74</v>
      </c>
    </row>
    <row r="3666" spans="1:8" x14ac:dyDescent="0.25">
      <c r="A3666" s="1">
        <v>42866</v>
      </c>
      <c r="B3666">
        <v>133.32</v>
      </c>
      <c r="C3666" s="1">
        <v>42747</v>
      </c>
      <c r="D3666">
        <v>139.97</v>
      </c>
      <c r="E3666" s="1">
        <v>42747</v>
      </c>
      <c r="F3666">
        <v>126.16</v>
      </c>
      <c r="G3666" s="1">
        <v>42747</v>
      </c>
      <c r="H3666">
        <v>151.97</v>
      </c>
    </row>
    <row r="3667" spans="1:8" x14ac:dyDescent="0.25">
      <c r="A3667" s="1">
        <v>42867</v>
      </c>
      <c r="B3667">
        <v>133.54</v>
      </c>
      <c r="C3667" s="1">
        <v>42748</v>
      </c>
      <c r="D3667">
        <v>140.54</v>
      </c>
      <c r="E3667" s="1">
        <v>42748</v>
      </c>
      <c r="F3667">
        <v>126.32</v>
      </c>
      <c r="G3667" s="1">
        <v>42748</v>
      </c>
      <c r="H3667">
        <v>152.13999999999999</v>
      </c>
    </row>
    <row r="3668" spans="1:8" x14ac:dyDescent="0.25">
      <c r="A3668" s="1">
        <v>42870</v>
      </c>
      <c r="B3668">
        <v>133.94999999999999</v>
      </c>
      <c r="C3668" s="1">
        <v>42752</v>
      </c>
      <c r="D3668">
        <v>140.37</v>
      </c>
      <c r="E3668" s="1">
        <v>42752</v>
      </c>
      <c r="F3668">
        <v>126.1</v>
      </c>
      <c r="G3668" s="1">
        <v>42752</v>
      </c>
      <c r="H3668">
        <v>152.41999999999999</v>
      </c>
    </row>
    <row r="3669" spans="1:8" x14ac:dyDescent="0.25">
      <c r="A3669" s="1">
        <v>42871</v>
      </c>
      <c r="B3669">
        <v>133.76</v>
      </c>
      <c r="C3669" s="1">
        <v>42753</v>
      </c>
      <c r="D3669">
        <v>139.94</v>
      </c>
      <c r="E3669" s="1">
        <v>42753</v>
      </c>
      <c r="F3669">
        <v>125.95</v>
      </c>
      <c r="G3669" s="1">
        <v>42753</v>
      </c>
      <c r="H3669">
        <v>152.69999999999999</v>
      </c>
    </row>
    <row r="3670" spans="1:8" x14ac:dyDescent="0.25">
      <c r="A3670" s="1">
        <v>42872</v>
      </c>
      <c r="B3670">
        <v>133.82</v>
      </c>
      <c r="C3670" s="1">
        <v>42754</v>
      </c>
      <c r="D3670">
        <v>140.4</v>
      </c>
      <c r="E3670" s="1">
        <v>42754</v>
      </c>
      <c r="F3670">
        <v>125.84</v>
      </c>
      <c r="G3670" s="1">
        <v>42754</v>
      </c>
      <c r="H3670">
        <v>151.66</v>
      </c>
    </row>
    <row r="3671" spans="1:8" x14ac:dyDescent="0.25">
      <c r="A3671" s="1">
        <v>42873</v>
      </c>
      <c r="B3671">
        <v>133.69</v>
      </c>
      <c r="C3671" s="1">
        <v>42755</v>
      </c>
      <c r="D3671">
        <v>140.94999999999999</v>
      </c>
      <c r="E3671" s="1">
        <v>42755</v>
      </c>
      <c r="F3671">
        <v>126.02</v>
      </c>
      <c r="G3671" s="1">
        <v>42755</v>
      </c>
      <c r="H3671">
        <v>152.15</v>
      </c>
    </row>
    <row r="3672" spans="1:8" x14ac:dyDescent="0.25">
      <c r="A3672" s="1">
        <v>42874</v>
      </c>
      <c r="B3672">
        <v>133.47</v>
      </c>
      <c r="C3672" s="1">
        <v>42758</v>
      </c>
      <c r="D3672">
        <v>140.56</v>
      </c>
      <c r="E3672" s="1">
        <v>42758</v>
      </c>
      <c r="F3672">
        <v>126.05</v>
      </c>
      <c r="G3672" s="1">
        <v>42758</v>
      </c>
      <c r="H3672">
        <v>152.59</v>
      </c>
    </row>
    <row r="3673" spans="1:8" x14ac:dyDescent="0.25">
      <c r="A3673" s="1">
        <v>42877</v>
      </c>
      <c r="B3673">
        <v>133.72</v>
      </c>
      <c r="C3673" s="1">
        <v>42759</v>
      </c>
      <c r="D3673">
        <v>140.55000000000001</v>
      </c>
      <c r="E3673" s="1">
        <v>42759</v>
      </c>
      <c r="F3673">
        <v>126.2</v>
      </c>
      <c r="G3673" s="1">
        <v>42759</v>
      </c>
      <c r="H3673">
        <v>152.68</v>
      </c>
    </row>
    <row r="3674" spans="1:8" x14ac:dyDescent="0.25">
      <c r="A3674" s="1">
        <v>42878</v>
      </c>
      <c r="B3674">
        <v>133.75</v>
      </c>
      <c r="C3674" s="1">
        <v>42760</v>
      </c>
      <c r="D3674">
        <v>140.53</v>
      </c>
      <c r="E3674" s="1">
        <v>42760</v>
      </c>
      <c r="F3674">
        <v>126.39</v>
      </c>
      <c r="G3674" s="1">
        <v>42760</v>
      </c>
      <c r="H3674">
        <v>152.96</v>
      </c>
    </row>
    <row r="3675" spans="1:8" x14ac:dyDescent="0.25">
      <c r="A3675" s="1">
        <v>42879</v>
      </c>
      <c r="B3675">
        <v>133.59</v>
      </c>
      <c r="C3675" s="1">
        <v>42761</v>
      </c>
      <c r="D3675">
        <v>140.59</v>
      </c>
      <c r="E3675" s="1">
        <v>42761</v>
      </c>
      <c r="F3675">
        <v>126.11</v>
      </c>
      <c r="G3675" s="1">
        <v>42761</v>
      </c>
      <c r="H3675">
        <v>152.57</v>
      </c>
    </row>
    <row r="3676" spans="1:8" x14ac:dyDescent="0.25">
      <c r="A3676" s="1">
        <v>42880</v>
      </c>
      <c r="B3676">
        <v>133.72999999999999</v>
      </c>
      <c r="C3676" s="1">
        <v>42762</v>
      </c>
      <c r="D3676">
        <v>139.91</v>
      </c>
      <c r="E3676" s="1">
        <v>42762</v>
      </c>
      <c r="F3676">
        <v>125.94</v>
      </c>
      <c r="G3676" s="1">
        <v>42762</v>
      </c>
      <c r="H3676">
        <v>152.97</v>
      </c>
    </row>
    <row r="3677" spans="1:8" x14ac:dyDescent="0.25">
      <c r="A3677" s="1">
        <v>42881</v>
      </c>
      <c r="B3677">
        <v>133.57</v>
      </c>
      <c r="C3677" s="1">
        <v>42765</v>
      </c>
      <c r="D3677">
        <v>139.86000000000001</v>
      </c>
      <c r="E3677" s="1">
        <v>42765</v>
      </c>
      <c r="F3677">
        <v>125.87</v>
      </c>
      <c r="G3677" s="1">
        <v>42765</v>
      </c>
      <c r="H3677">
        <v>153.31</v>
      </c>
    </row>
    <row r="3678" spans="1:8" x14ac:dyDescent="0.25">
      <c r="A3678" s="1">
        <v>42885</v>
      </c>
      <c r="B3678">
        <v>133.83000000000001</v>
      </c>
      <c r="C3678" s="1">
        <v>42766</v>
      </c>
      <c r="D3678">
        <v>140.13</v>
      </c>
      <c r="E3678" s="1">
        <v>42766</v>
      </c>
      <c r="F3678">
        <v>125.64</v>
      </c>
      <c r="G3678" s="1">
        <v>42766</v>
      </c>
      <c r="H3678">
        <v>153.4</v>
      </c>
    </row>
    <row r="3679" spans="1:8" x14ac:dyDescent="0.25">
      <c r="A3679" s="1">
        <v>42886</v>
      </c>
      <c r="B3679">
        <v>134.02000000000001</v>
      </c>
      <c r="C3679" s="1">
        <v>42767</v>
      </c>
      <c r="D3679">
        <v>140.55000000000001</v>
      </c>
      <c r="E3679" s="1">
        <v>42767</v>
      </c>
      <c r="F3679">
        <v>125.81</v>
      </c>
      <c r="G3679" s="1">
        <v>42767</v>
      </c>
      <c r="H3679">
        <v>153.12</v>
      </c>
    </row>
    <row r="3680" spans="1:8" x14ac:dyDescent="0.25">
      <c r="A3680" s="1">
        <v>42887</v>
      </c>
      <c r="B3680">
        <v>133.87</v>
      </c>
      <c r="C3680" s="1">
        <v>42768</v>
      </c>
      <c r="D3680">
        <v>140.49</v>
      </c>
      <c r="E3680" s="1">
        <v>42768</v>
      </c>
      <c r="F3680">
        <v>126.33</v>
      </c>
      <c r="G3680" s="1">
        <v>42768</v>
      </c>
      <c r="H3680">
        <v>153.65</v>
      </c>
    </row>
    <row r="3681" spans="1:8" x14ac:dyDescent="0.25">
      <c r="A3681" s="1">
        <v>42888</v>
      </c>
      <c r="B3681">
        <v>133.91999999999999</v>
      </c>
      <c r="C3681" s="1">
        <v>42769</v>
      </c>
      <c r="D3681">
        <v>140.62</v>
      </c>
      <c r="E3681" s="1">
        <v>42769</v>
      </c>
      <c r="F3681">
        <v>126.41</v>
      </c>
      <c r="G3681" s="1">
        <v>42769</v>
      </c>
      <c r="H3681">
        <v>154.28</v>
      </c>
    </row>
    <row r="3682" spans="1:8" x14ac:dyDescent="0.25">
      <c r="A3682" s="1">
        <v>42891</v>
      </c>
      <c r="B3682">
        <v>134.01</v>
      </c>
      <c r="C3682" s="1">
        <v>42772</v>
      </c>
      <c r="D3682">
        <v>141.03</v>
      </c>
      <c r="E3682" s="1">
        <v>42772</v>
      </c>
      <c r="F3682">
        <v>126.68</v>
      </c>
      <c r="G3682" s="1">
        <v>42772</v>
      </c>
      <c r="H3682">
        <v>154.69999999999999</v>
      </c>
    </row>
    <row r="3683" spans="1:8" x14ac:dyDescent="0.25">
      <c r="A3683" s="1">
        <v>42892</v>
      </c>
      <c r="B3683">
        <v>134.09</v>
      </c>
      <c r="C3683" s="1">
        <v>42773</v>
      </c>
      <c r="D3683">
        <v>140.68</v>
      </c>
      <c r="E3683" s="1">
        <v>42773</v>
      </c>
      <c r="F3683">
        <v>126.73</v>
      </c>
      <c r="G3683" s="1">
        <v>42773</v>
      </c>
      <c r="H3683">
        <v>154.13</v>
      </c>
    </row>
    <row r="3684" spans="1:8" x14ac:dyDescent="0.25">
      <c r="A3684" s="1">
        <v>42893</v>
      </c>
      <c r="B3684">
        <v>133.88</v>
      </c>
      <c r="C3684" s="1">
        <v>42774</v>
      </c>
      <c r="D3684">
        <v>140.55000000000001</v>
      </c>
      <c r="E3684" s="1">
        <v>42774</v>
      </c>
      <c r="F3684">
        <v>126.55</v>
      </c>
      <c r="G3684" s="1">
        <v>42774</v>
      </c>
      <c r="H3684">
        <v>153.87</v>
      </c>
    </row>
    <row r="3685" spans="1:8" x14ac:dyDescent="0.25">
      <c r="A3685" s="1">
        <v>42894</v>
      </c>
      <c r="B3685">
        <v>133.97999999999999</v>
      </c>
      <c r="C3685" s="1">
        <v>42775</v>
      </c>
      <c r="D3685">
        <v>140.36000000000001</v>
      </c>
      <c r="E3685" s="1">
        <v>42775</v>
      </c>
      <c r="F3685">
        <v>126.49</v>
      </c>
      <c r="G3685" s="1">
        <v>42775</v>
      </c>
      <c r="H3685">
        <v>153.52000000000001</v>
      </c>
    </row>
    <row r="3686" spans="1:8" x14ac:dyDescent="0.25">
      <c r="A3686" s="1">
        <v>42895</v>
      </c>
      <c r="B3686">
        <v>134.41</v>
      </c>
      <c r="C3686" s="1">
        <v>42776</v>
      </c>
      <c r="D3686">
        <v>140.91999999999999</v>
      </c>
      <c r="E3686" s="1">
        <v>42776</v>
      </c>
      <c r="F3686">
        <v>126.55</v>
      </c>
      <c r="G3686" s="1">
        <v>42776</v>
      </c>
      <c r="H3686">
        <v>153.24</v>
      </c>
    </row>
    <row r="3687" spans="1:8" x14ac:dyDescent="0.25">
      <c r="A3687" s="1">
        <v>42898</v>
      </c>
      <c r="B3687">
        <v>134.61000000000001</v>
      </c>
      <c r="C3687" s="1">
        <v>42779</v>
      </c>
      <c r="D3687">
        <v>141.03</v>
      </c>
      <c r="E3687" s="1">
        <v>42779</v>
      </c>
      <c r="F3687">
        <v>126.67</v>
      </c>
      <c r="G3687" s="1">
        <v>42779</v>
      </c>
      <c r="H3687">
        <v>152.97999999999999</v>
      </c>
    </row>
    <row r="3688" spans="1:8" x14ac:dyDescent="0.25">
      <c r="A3688" s="1">
        <v>42899</v>
      </c>
      <c r="B3688">
        <v>134.63</v>
      </c>
      <c r="C3688" s="1">
        <v>42780</v>
      </c>
      <c r="D3688">
        <v>141.47</v>
      </c>
      <c r="E3688" s="1">
        <v>42780</v>
      </c>
      <c r="F3688">
        <v>126.84</v>
      </c>
      <c r="G3688" s="1">
        <v>42780</v>
      </c>
      <c r="H3688">
        <v>152.82</v>
      </c>
    </row>
    <row r="3689" spans="1:8" x14ac:dyDescent="0.25">
      <c r="A3689" s="1">
        <v>42900</v>
      </c>
      <c r="B3689">
        <v>134.79</v>
      </c>
      <c r="C3689" s="1">
        <v>42781</v>
      </c>
      <c r="D3689">
        <v>141.57</v>
      </c>
      <c r="E3689" s="1">
        <v>42781</v>
      </c>
      <c r="F3689">
        <v>127.22</v>
      </c>
      <c r="G3689" s="1">
        <v>42781</v>
      </c>
      <c r="H3689">
        <v>152.44</v>
      </c>
    </row>
    <row r="3690" spans="1:8" x14ac:dyDescent="0.25">
      <c r="A3690" s="1">
        <v>42901</v>
      </c>
      <c r="B3690">
        <v>133.97999999999999</v>
      </c>
      <c r="C3690" s="1">
        <v>42782</v>
      </c>
      <c r="D3690">
        <v>141.24</v>
      </c>
      <c r="E3690" s="1">
        <v>42782</v>
      </c>
      <c r="F3690">
        <v>127.29</v>
      </c>
      <c r="G3690" s="1">
        <v>42782</v>
      </c>
      <c r="H3690">
        <v>153.04</v>
      </c>
    </row>
    <row r="3691" spans="1:8" x14ac:dyDescent="0.25">
      <c r="A3691" s="1">
        <v>42902</v>
      </c>
      <c r="B3691">
        <v>134.26</v>
      </c>
      <c r="C3691" s="1">
        <v>42783</v>
      </c>
      <c r="D3691">
        <v>140.87</v>
      </c>
      <c r="E3691" s="1">
        <v>42783</v>
      </c>
      <c r="F3691">
        <v>127.36</v>
      </c>
      <c r="G3691" s="1">
        <v>42783</v>
      </c>
      <c r="H3691">
        <v>153.19999999999999</v>
      </c>
    </row>
    <row r="3692" spans="1:8" x14ac:dyDescent="0.25">
      <c r="A3692" s="1">
        <v>42905</v>
      </c>
      <c r="B3692">
        <v>133.97999999999999</v>
      </c>
      <c r="C3692" s="1">
        <v>42787</v>
      </c>
      <c r="D3692">
        <v>141.28</v>
      </c>
      <c r="E3692" s="1">
        <v>42787</v>
      </c>
      <c r="F3692">
        <v>127.51</v>
      </c>
      <c r="G3692" s="1">
        <v>42787</v>
      </c>
      <c r="H3692">
        <v>153.30000000000001</v>
      </c>
    </row>
    <row r="3693" spans="1:8" x14ac:dyDescent="0.25">
      <c r="A3693" s="1">
        <v>42906</v>
      </c>
      <c r="B3693">
        <v>134.12</v>
      </c>
      <c r="C3693" s="1">
        <v>42788</v>
      </c>
      <c r="D3693">
        <v>141.16</v>
      </c>
      <c r="E3693" s="1">
        <v>42788</v>
      </c>
      <c r="F3693">
        <v>127.47</v>
      </c>
      <c r="G3693" s="1">
        <v>42788</v>
      </c>
      <c r="H3693">
        <v>153.41</v>
      </c>
    </row>
    <row r="3694" spans="1:8" x14ac:dyDescent="0.25">
      <c r="A3694" s="1">
        <v>42907</v>
      </c>
      <c r="B3694">
        <v>133.54</v>
      </c>
      <c r="C3694" s="1">
        <v>42789</v>
      </c>
      <c r="D3694">
        <v>140.91</v>
      </c>
      <c r="E3694" s="1">
        <v>42789</v>
      </c>
      <c r="F3694">
        <v>127.19</v>
      </c>
      <c r="G3694" s="1">
        <v>42789</v>
      </c>
      <c r="H3694">
        <v>154.21</v>
      </c>
    </row>
    <row r="3695" spans="1:8" x14ac:dyDescent="0.25">
      <c r="A3695" s="1">
        <v>42908</v>
      </c>
      <c r="B3695">
        <v>133.28</v>
      </c>
      <c r="C3695" s="1">
        <v>42790</v>
      </c>
      <c r="D3695">
        <v>139.97</v>
      </c>
      <c r="E3695" s="1">
        <v>42790</v>
      </c>
      <c r="F3695">
        <v>127.28</v>
      </c>
      <c r="G3695" s="1">
        <v>42790</v>
      </c>
      <c r="H3695">
        <v>154</v>
      </c>
    </row>
    <row r="3696" spans="1:8" x14ac:dyDescent="0.25">
      <c r="A3696" s="1">
        <v>42909</v>
      </c>
      <c r="B3696">
        <v>133.34</v>
      </c>
      <c r="C3696" s="1">
        <v>42793</v>
      </c>
      <c r="D3696">
        <v>140.44999999999999</v>
      </c>
      <c r="E3696" s="1">
        <v>42793</v>
      </c>
      <c r="F3696">
        <v>127.12</v>
      </c>
      <c r="G3696" s="1">
        <v>42793</v>
      </c>
      <c r="H3696">
        <v>153.65</v>
      </c>
    </row>
    <row r="3697" spans="1:8" x14ac:dyDescent="0.25">
      <c r="A3697" s="1">
        <v>42912</v>
      </c>
      <c r="B3697">
        <v>133.13</v>
      </c>
      <c r="C3697" s="1">
        <v>42794</v>
      </c>
      <c r="D3697">
        <v>140.72</v>
      </c>
      <c r="E3697" s="1">
        <v>42794</v>
      </c>
      <c r="F3697">
        <v>126.95</v>
      </c>
      <c r="G3697" s="1">
        <v>42794</v>
      </c>
      <c r="H3697">
        <v>153.44</v>
      </c>
    </row>
    <row r="3698" spans="1:8" x14ac:dyDescent="0.25">
      <c r="A3698" s="1">
        <v>42913</v>
      </c>
      <c r="B3698">
        <v>133.12</v>
      </c>
      <c r="C3698" s="1">
        <v>42795</v>
      </c>
      <c r="D3698">
        <v>140.72999999999999</v>
      </c>
      <c r="E3698" s="1">
        <v>42795</v>
      </c>
      <c r="F3698">
        <v>126.8</v>
      </c>
      <c r="G3698" s="1">
        <v>42795</v>
      </c>
      <c r="H3698">
        <v>152.43</v>
      </c>
    </row>
    <row r="3699" spans="1:8" x14ac:dyDescent="0.25">
      <c r="A3699" s="1">
        <v>42914</v>
      </c>
      <c r="B3699">
        <v>133.15</v>
      </c>
      <c r="C3699" s="1">
        <v>42796</v>
      </c>
      <c r="D3699">
        <v>140.72</v>
      </c>
      <c r="E3699" s="1">
        <v>42796</v>
      </c>
      <c r="F3699">
        <v>127.05</v>
      </c>
      <c r="G3699" s="1">
        <v>42796</v>
      </c>
      <c r="H3699">
        <v>152.33000000000001</v>
      </c>
    </row>
    <row r="3700" spans="1:8" x14ac:dyDescent="0.25">
      <c r="A3700" s="1">
        <v>42915</v>
      </c>
      <c r="B3700">
        <v>133.08000000000001</v>
      </c>
      <c r="C3700" s="1">
        <v>42797</v>
      </c>
      <c r="D3700">
        <v>140.24</v>
      </c>
      <c r="E3700" s="1">
        <v>42797</v>
      </c>
      <c r="F3700">
        <v>127.44</v>
      </c>
      <c r="G3700" s="1">
        <v>42797</v>
      </c>
      <c r="H3700">
        <v>151.47</v>
      </c>
    </row>
    <row r="3701" spans="1:8" x14ac:dyDescent="0.25">
      <c r="A3701" s="1">
        <v>42916</v>
      </c>
      <c r="B3701">
        <v>133.24</v>
      </c>
      <c r="C3701" s="1">
        <v>42800</v>
      </c>
      <c r="D3701">
        <v>139.83000000000001</v>
      </c>
      <c r="E3701" s="1">
        <v>42800</v>
      </c>
      <c r="F3701">
        <v>127.09</v>
      </c>
      <c r="G3701" s="1">
        <v>42800</v>
      </c>
      <c r="H3701">
        <v>152.15</v>
      </c>
    </row>
    <row r="3702" spans="1:8" x14ac:dyDescent="0.25">
      <c r="A3702" s="1">
        <v>42919</v>
      </c>
      <c r="B3702">
        <v>133.32</v>
      </c>
      <c r="C3702" s="1">
        <v>42801</v>
      </c>
      <c r="D3702">
        <v>140.25</v>
      </c>
      <c r="E3702" s="1">
        <v>42801</v>
      </c>
      <c r="F3702">
        <v>127.02</v>
      </c>
      <c r="G3702" s="1">
        <v>42801</v>
      </c>
      <c r="H3702">
        <v>151.85</v>
      </c>
    </row>
    <row r="3703" spans="1:8" x14ac:dyDescent="0.25">
      <c r="A3703" s="1">
        <v>42921</v>
      </c>
      <c r="B3703">
        <v>133.71</v>
      </c>
      <c r="C3703" s="1">
        <v>42802</v>
      </c>
      <c r="D3703">
        <v>140.44999999999999</v>
      </c>
      <c r="E3703" s="1">
        <v>42802</v>
      </c>
      <c r="F3703">
        <v>126.96</v>
      </c>
      <c r="G3703" s="1">
        <v>42802</v>
      </c>
      <c r="H3703">
        <v>151.78</v>
      </c>
    </row>
    <row r="3704" spans="1:8" x14ac:dyDescent="0.25">
      <c r="A3704" s="1">
        <v>42922</v>
      </c>
      <c r="B3704">
        <v>133.74</v>
      </c>
      <c r="C3704" s="1">
        <v>42803</v>
      </c>
      <c r="D3704">
        <v>139.63999999999999</v>
      </c>
      <c r="E3704" s="1">
        <v>42803</v>
      </c>
      <c r="F3704">
        <v>126.45</v>
      </c>
      <c r="G3704" s="1">
        <v>42803</v>
      </c>
      <c r="H3704">
        <v>151.57</v>
      </c>
    </row>
    <row r="3705" spans="1:8" x14ac:dyDescent="0.25">
      <c r="A3705" s="1">
        <v>42923</v>
      </c>
      <c r="B3705">
        <v>133.91</v>
      </c>
      <c r="C3705" s="1">
        <v>42804</v>
      </c>
      <c r="D3705">
        <v>138.57</v>
      </c>
      <c r="E3705" s="1">
        <v>42804</v>
      </c>
      <c r="F3705">
        <v>126.35</v>
      </c>
      <c r="G3705" s="1">
        <v>42804</v>
      </c>
      <c r="H3705">
        <v>151.94</v>
      </c>
    </row>
    <row r="3706" spans="1:8" x14ac:dyDescent="0.25">
      <c r="A3706" s="1">
        <v>42926</v>
      </c>
      <c r="B3706">
        <v>134.09</v>
      </c>
      <c r="C3706" s="1">
        <v>42807</v>
      </c>
      <c r="D3706">
        <v>138.11000000000001</v>
      </c>
      <c r="E3706" s="1">
        <v>42807</v>
      </c>
      <c r="F3706">
        <v>126.38</v>
      </c>
      <c r="G3706" s="1">
        <v>42807</v>
      </c>
      <c r="H3706">
        <v>151.91</v>
      </c>
    </row>
    <row r="3707" spans="1:8" x14ac:dyDescent="0.25">
      <c r="A3707" s="1">
        <v>42927</v>
      </c>
      <c r="B3707">
        <v>133.68</v>
      </c>
      <c r="C3707" s="1">
        <v>42808</v>
      </c>
      <c r="D3707">
        <v>138.16999999999999</v>
      </c>
      <c r="E3707" s="1">
        <v>42808</v>
      </c>
      <c r="F3707">
        <v>126.27</v>
      </c>
      <c r="G3707" s="1">
        <v>42808</v>
      </c>
      <c r="H3707">
        <v>151.83000000000001</v>
      </c>
    </row>
    <row r="3708" spans="1:8" x14ac:dyDescent="0.25">
      <c r="A3708" s="1">
        <v>42928</v>
      </c>
      <c r="B3708">
        <v>133.82</v>
      </c>
      <c r="C3708" s="1">
        <v>42809</v>
      </c>
      <c r="D3708">
        <v>138.38</v>
      </c>
      <c r="E3708" s="1">
        <v>42809</v>
      </c>
      <c r="F3708">
        <v>126.53</v>
      </c>
      <c r="G3708" s="1">
        <v>42809</v>
      </c>
      <c r="H3708">
        <v>151.47999999999999</v>
      </c>
    </row>
    <row r="3709" spans="1:8" x14ac:dyDescent="0.25">
      <c r="A3709" s="1">
        <v>42929</v>
      </c>
      <c r="B3709">
        <v>133.83000000000001</v>
      </c>
      <c r="C3709" s="1">
        <v>42810</v>
      </c>
      <c r="D3709">
        <v>138.49</v>
      </c>
      <c r="E3709" s="1">
        <v>42810</v>
      </c>
      <c r="F3709">
        <v>125.97</v>
      </c>
      <c r="G3709" s="1">
        <v>42810</v>
      </c>
      <c r="H3709">
        <v>153.24</v>
      </c>
    </row>
    <row r="3710" spans="1:8" x14ac:dyDescent="0.25">
      <c r="A3710" s="1">
        <v>42930</v>
      </c>
      <c r="B3710">
        <v>134.02000000000001</v>
      </c>
      <c r="C3710" s="1">
        <v>42811</v>
      </c>
      <c r="D3710">
        <v>138.13</v>
      </c>
      <c r="E3710" s="1">
        <v>42811</v>
      </c>
      <c r="F3710">
        <v>125.22</v>
      </c>
      <c r="G3710" s="1">
        <v>42811</v>
      </c>
      <c r="H3710">
        <v>152.69999999999999</v>
      </c>
    </row>
    <row r="3711" spans="1:8" x14ac:dyDescent="0.25">
      <c r="A3711" s="1">
        <v>42933</v>
      </c>
      <c r="B3711">
        <v>134.02000000000001</v>
      </c>
      <c r="C3711" s="1">
        <v>42814</v>
      </c>
      <c r="D3711">
        <v>138.13</v>
      </c>
      <c r="E3711" s="1">
        <v>42814</v>
      </c>
      <c r="F3711">
        <v>124.92</v>
      </c>
      <c r="G3711" s="1">
        <v>42814</v>
      </c>
      <c r="H3711">
        <v>153.05000000000001</v>
      </c>
    </row>
    <row r="3712" spans="1:8" x14ac:dyDescent="0.25">
      <c r="A3712" s="1">
        <v>42934</v>
      </c>
      <c r="B3712">
        <v>134.22</v>
      </c>
      <c r="C3712" s="1">
        <v>42815</v>
      </c>
      <c r="D3712">
        <v>137.38999999999999</v>
      </c>
      <c r="E3712" s="1">
        <v>42815</v>
      </c>
      <c r="F3712">
        <v>124.51</v>
      </c>
      <c r="G3712" s="1">
        <v>42815</v>
      </c>
      <c r="H3712">
        <v>152.72</v>
      </c>
    </row>
    <row r="3713" spans="1:8" x14ac:dyDescent="0.25">
      <c r="A3713" s="1">
        <v>42935</v>
      </c>
      <c r="B3713">
        <v>134.02000000000001</v>
      </c>
      <c r="C3713" s="1">
        <v>42816</v>
      </c>
      <c r="D3713">
        <v>137.53</v>
      </c>
      <c r="E3713" s="1">
        <v>42816</v>
      </c>
      <c r="F3713">
        <v>124.59</v>
      </c>
      <c r="G3713" s="1">
        <v>42816</v>
      </c>
      <c r="H3713">
        <v>152.72999999999999</v>
      </c>
    </row>
    <row r="3714" spans="1:8" x14ac:dyDescent="0.25">
      <c r="A3714" s="1">
        <v>42936</v>
      </c>
      <c r="B3714">
        <v>134.31</v>
      </c>
      <c r="C3714" s="1">
        <v>42817</v>
      </c>
      <c r="D3714">
        <v>137.18</v>
      </c>
      <c r="E3714" s="1">
        <v>42817</v>
      </c>
      <c r="F3714">
        <v>124.71</v>
      </c>
      <c r="G3714" s="1">
        <v>42817</v>
      </c>
      <c r="H3714">
        <v>152.61000000000001</v>
      </c>
    </row>
    <row r="3715" spans="1:8" x14ac:dyDescent="0.25">
      <c r="A3715" s="1">
        <v>42937</v>
      </c>
      <c r="B3715">
        <v>134.37</v>
      </c>
      <c r="C3715" s="1">
        <v>42818</v>
      </c>
      <c r="D3715">
        <v>137.15</v>
      </c>
      <c r="E3715" s="1">
        <v>42818</v>
      </c>
      <c r="F3715">
        <v>124.91</v>
      </c>
      <c r="G3715" s="1">
        <v>42818</v>
      </c>
      <c r="H3715">
        <v>152.66</v>
      </c>
    </row>
    <row r="3716" spans="1:8" x14ac:dyDescent="0.25">
      <c r="A3716" s="1">
        <v>42940</v>
      </c>
      <c r="B3716">
        <v>134.33000000000001</v>
      </c>
      <c r="C3716" s="1">
        <v>42821</v>
      </c>
      <c r="D3716">
        <v>136.93</v>
      </c>
      <c r="E3716" s="1">
        <v>42821</v>
      </c>
      <c r="F3716">
        <v>124.92</v>
      </c>
      <c r="G3716" s="1">
        <v>42821</v>
      </c>
      <c r="H3716">
        <v>152.47999999999999</v>
      </c>
    </row>
    <row r="3717" spans="1:8" x14ac:dyDescent="0.25">
      <c r="A3717" s="1">
        <v>42941</v>
      </c>
      <c r="B3717">
        <v>134.47</v>
      </c>
      <c r="C3717" s="1">
        <v>42822</v>
      </c>
      <c r="D3717">
        <v>137.12</v>
      </c>
      <c r="E3717" s="1">
        <v>42822</v>
      </c>
      <c r="F3717">
        <v>124.89</v>
      </c>
      <c r="G3717" s="1">
        <v>42822</v>
      </c>
      <c r="H3717">
        <v>152.33000000000001</v>
      </c>
    </row>
    <row r="3718" spans="1:8" x14ac:dyDescent="0.25">
      <c r="A3718" s="1">
        <v>42942</v>
      </c>
      <c r="B3718">
        <v>134.6</v>
      </c>
      <c r="C3718" s="1">
        <v>42823</v>
      </c>
      <c r="D3718">
        <v>138.43</v>
      </c>
      <c r="E3718" s="1">
        <v>42823</v>
      </c>
      <c r="F3718">
        <v>124.73</v>
      </c>
      <c r="G3718" s="1">
        <v>42823</v>
      </c>
      <c r="H3718">
        <v>152.55000000000001</v>
      </c>
    </row>
    <row r="3719" spans="1:8" x14ac:dyDescent="0.25">
      <c r="A3719" s="1">
        <v>42943</v>
      </c>
      <c r="B3719">
        <v>134.72</v>
      </c>
      <c r="C3719" s="1">
        <v>42824</v>
      </c>
      <c r="D3719">
        <v>139.08000000000001</v>
      </c>
      <c r="E3719" s="1">
        <v>42824</v>
      </c>
      <c r="F3719">
        <v>124.86</v>
      </c>
      <c r="G3719" s="1">
        <v>42824</v>
      </c>
      <c r="H3719">
        <v>152.74</v>
      </c>
    </row>
    <row r="3720" spans="1:8" x14ac:dyDescent="0.25">
      <c r="A3720" s="1">
        <v>42944</v>
      </c>
      <c r="B3720">
        <v>134.91</v>
      </c>
      <c r="C3720" s="1">
        <v>42825</v>
      </c>
      <c r="D3720">
        <v>138.91</v>
      </c>
      <c r="E3720" s="1">
        <v>42825</v>
      </c>
      <c r="F3720">
        <v>125.33</v>
      </c>
      <c r="G3720" s="1">
        <v>42825</v>
      </c>
      <c r="H3720">
        <v>152.9</v>
      </c>
    </row>
    <row r="3721" spans="1:8" x14ac:dyDescent="0.25">
      <c r="A3721" s="1">
        <v>42947</v>
      </c>
      <c r="B3721">
        <v>134.80000000000001</v>
      </c>
      <c r="C3721" s="1">
        <v>42828</v>
      </c>
      <c r="D3721">
        <v>139.24</v>
      </c>
      <c r="E3721" s="1">
        <v>42828</v>
      </c>
      <c r="F3721">
        <v>125.38</v>
      </c>
      <c r="G3721" s="1">
        <v>42828</v>
      </c>
      <c r="H3721">
        <v>153.21</v>
      </c>
    </row>
    <row r="3722" spans="1:8" x14ac:dyDescent="0.25">
      <c r="A3722" s="1">
        <v>42948</v>
      </c>
      <c r="B3722">
        <v>134.63</v>
      </c>
      <c r="C3722" s="1">
        <v>42829</v>
      </c>
      <c r="D3722">
        <v>139.16999999999999</v>
      </c>
      <c r="E3722" s="1">
        <v>42829</v>
      </c>
      <c r="F3722">
        <v>125.3</v>
      </c>
      <c r="G3722" s="1">
        <v>42829</v>
      </c>
      <c r="H3722">
        <v>153.27000000000001</v>
      </c>
    </row>
    <row r="3723" spans="1:8" x14ac:dyDescent="0.25">
      <c r="A3723" s="1">
        <v>42949</v>
      </c>
      <c r="B3723">
        <v>134.46</v>
      </c>
      <c r="C3723" s="1">
        <v>42830</v>
      </c>
      <c r="D3723">
        <v>139.44</v>
      </c>
      <c r="E3723" s="1">
        <v>42830</v>
      </c>
      <c r="F3723">
        <v>125.44</v>
      </c>
      <c r="G3723" s="1">
        <v>42830</v>
      </c>
      <c r="H3723">
        <v>153.6</v>
      </c>
    </row>
    <row r="3724" spans="1:8" x14ac:dyDescent="0.25">
      <c r="A3724" s="1">
        <v>42950</v>
      </c>
      <c r="B3724">
        <v>134.52000000000001</v>
      </c>
      <c r="C3724" s="1">
        <v>42831</v>
      </c>
      <c r="D3724">
        <v>139.28</v>
      </c>
      <c r="E3724" s="1">
        <v>42831</v>
      </c>
      <c r="F3724">
        <v>125.35</v>
      </c>
      <c r="G3724" s="1">
        <v>42831</v>
      </c>
      <c r="H3724">
        <v>153.96</v>
      </c>
    </row>
    <row r="3725" spans="1:8" x14ac:dyDescent="0.25">
      <c r="A3725" s="1">
        <v>42951</v>
      </c>
      <c r="B3725">
        <v>134.58000000000001</v>
      </c>
      <c r="C3725" s="1">
        <v>42832</v>
      </c>
      <c r="D3725">
        <v>139.4</v>
      </c>
      <c r="E3725" s="1">
        <v>42832</v>
      </c>
      <c r="F3725">
        <v>125.49</v>
      </c>
      <c r="G3725" s="1">
        <v>42832</v>
      </c>
      <c r="H3725">
        <v>153.54</v>
      </c>
    </row>
    <row r="3726" spans="1:8" x14ac:dyDescent="0.25">
      <c r="A3726" s="1">
        <v>42954</v>
      </c>
      <c r="B3726">
        <v>134.76</v>
      </c>
      <c r="C3726" s="1">
        <v>42835</v>
      </c>
      <c r="D3726">
        <v>139.41999999999999</v>
      </c>
      <c r="E3726" s="1">
        <v>42835</v>
      </c>
      <c r="F3726">
        <v>125.71</v>
      </c>
      <c r="G3726" s="1">
        <v>42835</v>
      </c>
      <c r="H3726">
        <v>153.26</v>
      </c>
    </row>
    <row r="3727" spans="1:8" x14ac:dyDescent="0.25">
      <c r="A3727" s="1">
        <v>42955</v>
      </c>
      <c r="B3727">
        <v>134.66</v>
      </c>
      <c r="C3727" s="1">
        <v>42836</v>
      </c>
      <c r="D3727">
        <v>139.30000000000001</v>
      </c>
      <c r="E3727" s="1">
        <v>42836</v>
      </c>
      <c r="F3727">
        <v>125.87</v>
      </c>
      <c r="G3727" s="1">
        <v>42836</v>
      </c>
      <c r="H3727">
        <v>153.56</v>
      </c>
    </row>
    <row r="3728" spans="1:8" x14ac:dyDescent="0.25">
      <c r="A3728" s="1">
        <v>42956</v>
      </c>
      <c r="B3728">
        <v>134.54</v>
      </c>
      <c r="C3728" s="1">
        <v>42837</v>
      </c>
      <c r="D3728">
        <v>139.02000000000001</v>
      </c>
      <c r="E3728" s="1">
        <v>42837</v>
      </c>
      <c r="F3728">
        <v>125.93</v>
      </c>
      <c r="G3728" s="1">
        <v>42837</v>
      </c>
      <c r="H3728">
        <v>153.78</v>
      </c>
    </row>
    <row r="3729" spans="1:8" x14ac:dyDescent="0.25">
      <c r="A3729" s="1">
        <v>42957</v>
      </c>
      <c r="B3729">
        <v>134.5</v>
      </c>
      <c r="C3729" s="1">
        <v>42838</v>
      </c>
      <c r="D3729">
        <v>138.66999999999999</v>
      </c>
      <c r="E3729" s="1">
        <v>42838</v>
      </c>
      <c r="F3729">
        <v>125.86</v>
      </c>
      <c r="G3729" s="1">
        <v>42838</v>
      </c>
      <c r="H3729">
        <v>154.22999999999999</v>
      </c>
    </row>
    <row r="3730" spans="1:8" x14ac:dyDescent="0.25">
      <c r="A3730" s="1">
        <v>42958</v>
      </c>
      <c r="B3730">
        <v>134.44999999999999</v>
      </c>
      <c r="C3730" s="1">
        <v>42843</v>
      </c>
      <c r="D3730">
        <v>138.37</v>
      </c>
      <c r="E3730" s="1">
        <v>42843</v>
      </c>
      <c r="F3730">
        <v>125.74</v>
      </c>
      <c r="G3730" s="1">
        <v>42843</v>
      </c>
      <c r="H3730">
        <v>154.03</v>
      </c>
    </row>
    <row r="3731" spans="1:8" x14ac:dyDescent="0.25">
      <c r="A3731" s="1">
        <v>42961</v>
      </c>
      <c r="B3731">
        <v>134.53</v>
      </c>
      <c r="C3731" s="1">
        <v>42844</v>
      </c>
      <c r="D3731">
        <v>138.05000000000001</v>
      </c>
      <c r="E3731" s="1">
        <v>42844</v>
      </c>
      <c r="F3731">
        <v>125.37</v>
      </c>
      <c r="G3731" s="1">
        <v>42844</v>
      </c>
      <c r="H3731">
        <v>153.72999999999999</v>
      </c>
    </row>
    <row r="3732" spans="1:8" x14ac:dyDescent="0.25">
      <c r="A3732" s="1">
        <v>42962</v>
      </c>
      <c r="B3732">
        <v>134.54</v>
      </c>
      <c r="C3732" s="1">
        <v>42845</v>
      </c>
      <c r="D3732">
        <v>138.25</v>
      </c>
      <c r="E3732" s="1">
        <v>42845</v>
      </c>
      <c r="F3732">
        <v>125.38</v>
      </c>
      <c r="G3732" s="1">
        <v>42845</v>
      </c>
      <c r="H3732">
        <v>153.52000000000001</v>
      </c>
    </row>
    <row r="3733" spans="1:8" x14ac:dyDescent="0.25">
      <c r="A3733" s="1">
        <v>42963</v>
      </c>
      <c r="B3733">
        <v>134.46</v>
      </c>
      <c r="C3733" s="1">
        <v>42846</v>
      </c>
      <c r="D3733">
        <v>138.22</v>
      </c>
      <c r="E3733" s="1">
        <v>42846</v>
      </c>
      <c r="F3733">
        <v>125.65</v>
      </c>
      <c r="G3733" s="1">
        <v>42846</v>
      </c>
      <c r="H3733">
        <v>153.33000000000001</v>
      </c>
    </row>
    <row r="3734" spans="1:8" x14ac:dyDescent="0.25">
      <c r="A3734" s="1">
        <v>42964</v>
      </c>
      <c r="B3734">
        <v>134.56</v>
      </c>
      <c r="C3734" s="1">
        <v>42849</v>
      </c>
      <c r="D3734">
        <v>138.22</v>
      </c>
      <c r="E3734" s="1">
        <v>42849</v>
      </c>
      <c r="F3734">
        <v>125.57</v>
      </c>
      <c r="G3734" s="1">
        <v>42849</v>
      </c>
      <c r="H3734">
        <v>153.18</v>
      </c>
    </row>
    <row r="3735" spans="1:8" x14ac:dyDescent="0.25">
      <c r="A3735" s="1">
        <v>42965</v>
      </c>
      <c r="B3735">
        <v>134.46</v>
      </c>
      <c r="C3735" s="1">
        <v>42850</v>
      </c>
      <c r="D3735">
        <v>138.37</v>
      </c>
      <c r="E3735" s="1">
        <v>42850</v>
      </c>
      <c r="F3735">
        <v>125.68</v>
      </c>
      <c r="G3735" s="1">
        <v>42850</v>
      </c>
      <c r="H3735">
        <v>153.19</v>
      </c>
    </row>
    <row r="3736" spans="1:8" x14ac:dyDescent="0.25">
      <c r="A3736" s="1">
        <v>42968</v>
      </c>
      <c r="B3736">
        <v>134.38999999999999</v>
      </c>
      <c r="C3736" s="1">
        <v>42851</v>
      </c>
      <c r="D3736">
        <v>138.81</v>
      </c>
      <c r="E3736" s="1">
        <v>42851</v>
      </c>
      <c r="F3736">
        <v>125.87</v>
      </c>
      <c r="G3736" s="1">
        <v>42851</v>
      </c>
      <c r="H3736">
        <v>153.30000000000001</v>
      </c>
    </row>
    <row r="3737" spans="1:8" x14ac:dyDescent="0.25">
      <c r="A3737" s="1">
        <v>42969</v>
      </c>
      <c r="B3737">
        <v>134.41</v>
      </c>
      <c r="C3737" s="1">
        <v>42852</v>
      </c>
      <c r="D3737">
        <v>138.88999999999999</v>
      </c>
      <c r="E3737" s="1">
        <v>42852</v>
      </c>
      <c r="F3737">
        <v>126.01</v>
      </c>
      <c r="G3737" s="1">
        <v>42852</v>
      </c>
      <c r="H3737">
        <v>153.76</v>
      </c>
    </row>
    <row r="3738" spans="1:8" x14ac:dyDescent="0.25">
      <c r="A3738" s="1">
        <v>42970</v>
      </c>
      <c r="B3738">
        <v>134.47</v>
      </c>
      <c r="C3738" s="1">
        <v>42853</v>
      </c>
      <c r="D3738">
        <v>138.91999999999999</v>
      </c>
      <c r="E3738" s="1">
        <v>42853</v>
      </c>
      <c r="F3738">
        <v>126.07</v>
      </c>
      <c r="G3738" s="1">
        <v>42853</v>
      </c>
      <c r="H3738">
        <v>153.84</v>
      </c>
    </row>
    <row r="3739" spans="1:8" x14ac:dyDescent="0.25">
      <c r="A3739" s="1">
        <v>42971</v>
      </c>
      <c r="B3739">
        <v>134.46</v>
      </c>
      <c r="C3739" s="1">
        <v>42857</v>
      </c>
      <c r="D3739">
        <v>139.06</v>
      </c>
      <c r="E3739" s="1">
        <v>42857</v>
      </c>
      <c r="F3739">
        <v>126.27</v>
      </c>
      <c r="G3739" s="1">
        <v>42857</v>
      </c>
      <c r="H3739">
        <v>153.78</v>
      </c>
    </row>
    <row r="3740" spans="1:8" x14ac:dyDescent="0.25">
      <c r="A3740" s="1">
        <v>42972</v>
      </c>
      <c r="B3740">
        <v>134.37</v>
      </c>
      <c r="C3740" s="1">
        <v>42858</v>
      </c>
      <c r="D3740">
        <v>139.1</v>
      </c>
      <c r="E3740" s="1">
        <v>42858</v>
      </c>
      <c r="F3740">
        <v>126.26</v>
      </c>
      <c r="G3740" s="1">
        <v>42858</v>
      </c>
      <c r="H3740">
        <v>153.38</v>
      </c>
    </row>
    <row r="3741" spans="1:8" x14ac:dyDescent="0.25">
      <c r="A3741" s="1">
        <v>42976</v>
      </c>
      <c r="B3741">
        <v>134.69999999999999</v>
      </c>
      <c r="C3741" s="1">
        <v>42859</v>
      </c>
      <c r="D3741">
        <v>139.38999999999999</v>
      </c>
      <c r="E3741" s="1">
        <v>42859</v>
      </c>
      <c r="F3741">
        <v>126.21</v>
      </c>
      <c r="G3741" s="1">
        <v>42859</v>
      </c>
      <c r="H3741">
        <v>153.37</v>
      </c>
    </row>
    <row r="3742" spans="1:8" x14ac:dyDescent="0.25">
      <c r="A3742" s="1">
        <v>42977</v>
      </c>
      <c r="B3742">
        <v>134.65</v>
      </c>
      <c r="C3742" s="1">
        <v>42860</v>
      </c>
      <c r="D3742">
        <v>139.28</v>
      </c>
      <c r="E3742" s="1">
        <v>42860</v>
      </c>
      <c r="F3742">
        <v>125.85</v>
      </c>
      <c r="G3742" s="1">
        <v>42860</v>
      </c>
      <c r="H3742">
        <v>153.29</v>
      </c>
    </row>
    <row r="3743" spans="1:8" x14ac:dyDescent="0.25">
      <c r="A3743" s="1">
        <v>42978</v>
      </c>
      <c r="B3743">
        <v>134.66999999999999</v>
      </c>
      <c r="C3743" s="1">
        <v>42863</v>
      </c>
      <c r="D3743">
        <v>139.47</v>
      </c>
      <c r="E3743" s="1">
        <v>42863</v>
      </c>
      <c r="F3743">
        <v>125.85</v>
      </c>
      <c r="G3743" s="1">
        <v>42863</v>
      </c>
      <c r="H3743">
        <v>153.36000000000001</v>
      </c>
    </row>
    <row r="3744" spans="1:8" x14ac:dyDescent="0.25">
      <c r="A3744" s="1">
        <v>42979</v>
      </c>
      <c r="B3744">
        <v>134.97999999999999</v>
      </c>
      <c r="C3744" s="1">
        <v>42864</v>
      </c>
      <c r="D3744">
        <v>139.82</v>
      </c>
      <c r="E3744" s="1">
        <v>42864</v>
      </c>
      <c r="F3744">
        <v>126</v>
      </c>
      <c r="G3744" s="1">
        <v>42864</v>
      </c>
      <c r="H3744">
        <v>153.12</v>
      </c>
    </row>
    <row r="3745" spans="1:8" x14ac:dyDescent="0.25">
      <c r="A3745" s="1">
        <v>42983</v>
      </c>
      <c r="B3745">
        <v>135.1</v>
      </c>
      <c r="C3745" s="1">
        <v>42865</v>
      </c>
      <c r="D3745">
        <v>139.18</v>
      </c>
      <c r="E3745" s="1">
        <v>42865</v>
      </c>
      <c r="F3745">
        <v>125.97</v>
      </c>
      <c r="G3745" s="1">
        <v>42865</v>
      </c>
      <c r="H3745">
        <v>153.44999999999999</v>
      </c>
    </row>
    <row r="3746" spans="1:8" x14ac:dyDescent="0.25">
      <c r="A3746" s="1">
        <v>42984</v>
      </c>
      <c r="B3746">
        <v>134.84</v>
      </c>
      <c r="C3746" s="1">
        <v>42866</v>
      </c>
      <c r="D3746">
        <v>139.41999999999999</v>
      </c>
      <c r="E3746" s="1">
        <v>42866</v>
      </c>
      <c r="F3746">
        <v>126.38</v>
      </c>
      <c r="G3746" s="1">
        <v>42866</v>
      </c>
      <c r="H3746">
        <v>153.91</v>
      </c>
    </row>
    <row r="3747" spans="1:8" x14ac:dyDescent="0.25">
      <c r="A3747" s="1">
        <v>42985</v>
      </c>
      <c r="B3747">
        <v>134.86000000000001</v>
      </c>
      <c r="C3747" s="1">
        <v>42867</v>
      </c>
      <c r="D3747">
        <v>139.68</v>
      </c>
      <c r="E3747" s="1">
        <v>42867</v>
      </c>
      <c r="F3747">
        <v>126.74</v>
      </c>
      <c r="G3747" s="1">
        <v>42867</v>
      </c>
      <c r="H3747">
        <v>153.88999999999999</v>
      </c>
    </row>
    <row r="3748" spans="1:8" x14ac:dyDescent="0.25">
      <c r="A3748" s="1">
        <v>42986</v>
      </c>
      <c r="B3748">
        <v>134.9</v>
      </c>
      <c r="C3748" s="1">
        <v>42870</v>
      </c>
      <c r="D3748">
        <v>139.96</v>
      </c>
      <c r="E3748" s="1">
        <v>42870</v>
      </c>
      <c r="F3748">
        <v>127.29</v>
      </c>
      <c r="G3748" s="1">
        <v>42870</v>
      </c>
      <c r="H3748">
        <v>154.30000000000001</v>
      </c>
    </row>
    <row r="3749" spans="1:8" x14ac:dyDescent="0.25">
      <c r="A3749" s="1">
        <v>42989</v>
      </c>
      <c r="B3749">
        <v>134.78</v>
      </c>
      <c r="C3749" s="1">
        <v>42871</v>
      </c>
      <c r="D3749">
        <v>139.85</v>
      </c>
      <c r="E3749" s="1">
        <v>42871</v>
      </c>
      <c r="F3749">
        <v>126.8</v>
      </c>
      <c r="G3749" s="1">
        <v>42871</v>
      </c>
      <c r="H3749">
        <v>154.44</v>
      </c>
    </row>
    <row r="3750" spans="1:8" x14ac:dyDescent="0.25">
      <c r="A3750" s="1">
        <v>42990</v>
      </c>
      <c r="B3750">
        <v>134.69</v>
      </c>
      <c r="C3750" s="1">
        <v>42872</v>
      </c>
      <c r="D3750">
        <v>139.87</v>
      </c>
      <c r="E3750" s="1">
        <v>42872</v>
      </c>
      <c r="F3750">
        <v>126.9</v>
      </c>
      <c r="G3750" s="1">
        <v>42872</v>
      </c>
      <c r="H3750">
        <v>154.53</v>
      </c>
    </row>
    <row r="3751" spans="1:8" x14ac:dyDescent="0.25">
      <c r="A3751" s="1">
        <v>42991</v>
      </c>
      <c r="B3751">
        <v>134.74</v>
      </c>
      <c r="C3751" s="1">
        <v>42873</v>
      </c>
      <c r="D3751">
        <v>139.97</v>
      </c>
      <c r="E3751" s="1">
        <v>42873</v>
      </c>
      <c r="F3751">
        <v>126.52</v>
      </c>
      <c r="G3751" s="1">
        <v>42873</v>
      </c>
      <c r="H3751">
        <v>154.5</v>
      </c>
    </row>
    <row r="3752" spans="1:8" x14ac:dyDescent="0.25">
      <c r="A3752" s="1">
        <v>42992</v>
      </c>
      <c r="B3752">
        <v>134.37</v>
      </c>
      <c r="C3752" s="1">
        <v>42874</v>
      </c>
      <c r="D3752">
        <v>139.88</v>
      </c>
      <c r="E3752" s="1">
        <v>42874</v>
      </c>
      <c r="F3752">
        <v>126.23</v>
      </c>
      <c r="G3752" s="1">
        <v>42874</v>
      </c>
      <c r="H3752">
        <v>154.18</v>
      </c>
    </row>
    <row r="3753" spans="1:8" x14ac:dyDescent="0.25">
      <c r="A3753" s="1">
        <v>42993</v>
      </c>
      <c r="B3753">
        <v>133.88999999999999</v>
      </c>
      <c r="C3753" s="1">
        <v>42877</v>
      </c>
      <c r="D3753">
        <v>140.32</v>
      </c>
      <c r="E3753" s="1">
        <v>42877</v>
      </c>
      <c r="F3753">
        <v>126.43</v>
      </c>
      <c r="G3753" s="1">
        <v>42877</v>
      </c>
      <c r="H3753">
        <v>154.33000000000001</v>
      </c>
    </row>
    <row r="3754" spans="1:8" x14ac:dyDescent="0.25">
      <c r="A3754" s="1">
        <v>42996</v>
      </c>
      <c r="B3754">
        <v>133.83000000000001</v>
      </c>
      <c r="C3754" s="1">
        <v>42878</v>
      </c>
      <c r="D3754">
        <v>140.18</v>
      </c>
      <c r="E3754" s="1">
        <v>42878</v>
      </c>
      <c r="F3754">
        <v>126.61</v>
      </c>
      <c r="G3754" s="1">
        <v>42878</v>
      </c>
      <c r="H3754">
        <v>154.36000000000001</v>
      </c>
    </row>
    <row r="3755" spans="1:8" x14ac:dyDescent="0.25">
      <c r="A3755" s="1">
        <v>42997</v>
      </c>
      <c r="B3755">
        <v>133.82</v>
      </c>
      <c r="C3755" s="1">
        <v>42879</v>
      </c>
      <c r="D3755">
        <v>140.31</v>
      </c>
      <c r="E3755" s="1">
        <v>42879</v>
      </c>
      <c r="F3755">
        <v>126.31</v>
      </c>
      <c r="G3755" s="1">
        <v>42879</v>
      </c>
      <c r="H3755">
        <v>154.06</v>
      </c>
    </row>
    <row r="3756" spans="1:8" x14ac:dyDescent="0.25">
      <c r="A3756" s="1">
        <v>42998</v>
      </c>
      <c r="B3756">
        <v>133.77000000000001</v>
      </c>
      <c r="C3756" s="1">
        <v>42880</v>
      </c>
      <c r="D3756">
        <v>140.25</v>
      </c>
      <c r="E3756" s="1">
        <v>42880</v>
      </c>
      <c r="F3756">
        <v>126.19</v>
      </c>
      <c r="G3756" s="1">
        <v>42880</v>
      </c>
      <c r="H3756">
        <v>154.77000000000001</v>
      </c>
    </row>
    <row r="3757" spans="1:8" x14ac:dyDescent="0.25">
      <c r="A3757" s="1">
        <v>42999</v>
      </c>
      <c r="B3757">
        <v>133.41</v>
      </c>
      <c r="C3757" s="1">
        <v>42881</v>
      </c>
      <c r="D3757">
        <v>139.99</v>
      </c>
      <c r="E3757" s="1">
        <v>42881</v>
      </c>
      <c r="F3757">
        <v>126.19</v>
      </c>
      <c r="G3757" s="1">
        <v>42881</v>
      </c>
      <c r="H3757">
        <v>154.5</v>
      </c>
    </row>
    <row r="3758" spans="1:8" x14ac:dyDescent="0.25">
      <c r="A3758" s="1">
        <v>43000</v>
      </c>
      <c r="B3758">
        <v>133.4</v>
      </c>
      <c r="C3758" s="1">
        <v>42885</v>
      </c>
      <c r="D3758">
        <v>140.58000000000001</v>
      </c>
      <c r="E3758" s="1">
        <v>42885</v>
      </c>
      <c r="F3758">
        <v>126.32</v>
      </c>
      <c r="G3758" s="1">
        <v>42885</v>
      </c>
      <c r="H3758">
        <v>154.62</v>
      </c>
    </row>
    <row r="3759" spans="1:8" x14ac:dyDescent="0.25">
      <c r="A3759" s="1">
        <v>43003</v>
      </c>
      <c r="B3759">
        <v>133.58000000000001</v>
      </c>
      <c r="C3759" s="1">
        <v>42886</v>
      </c>
      <c r="D3759">
        <v>140.94</v>
      </c>
      <c r="E3759" s="1">
        <v>42886</v>
      </c>
      <c r="F3759">
        <v>126.37</v>
      </c>
      <c r="G3759" s="1">
        <v>42886</v>
      </c>
      <c r="H3759">
        <v>154.82</v>
      </c>
    </row>
    <row r="3760" spans="1:8" x14ac:dyDescent="0.25">
      <c r="A3760" s="1">
        <v>43004</v>
      </c>
      <c r="B3760">
        <v>133.58000000000001</v>
      </c>
      <c r="C3760" s="1">
        <v>42887</v>
      </c>
      <c r="D3760">
        <v>140.79</v>
      </c>
      <c r="E3760" s="1">
        <v>42887</v>
      </c>
      <c r="F3760">
        <v>126.15</v>
      </c>
      <c r="G3760" s="1">
        <v>42887</v>
      </c>
      <c r="H3760">
        <v>154.76</v>
      </c>
    </row>
    <row r="3761" spans="1:8" x14ac:dyDescent="0.25">
      <c r="A3761" s="1">
        <v>43005</v>
      </c>
      <c r="B3761">
        <v>133.69999999999999</v>
      </c>
      <c r="C3761" s="1">
        <v>42888</v>
      </c>
      <c r="D3761">
        <v>141.04</v>
      </c>
      <c r="E3761" s="1">
        <v>42888</v>
      </c>
      <c r="F3761">
        <v>126.05</v>
      </c>
      <c r="G3761" s="1">
        <v>42888</v>
      </c>
      <c r="H3761">
        <v>154.82</v>
      </c>
    </row>
    <row r="3762" spans="1:8" x14ac:dyDescent="0.25">
      <c r="A3762" s="1">
        <v>43006</v>
      </c>
      <c r="B3762">
        <v>133.93</v>
      </c>
      <c r="C3762" s="1">
        <v>42891</v>
      </c>
      <c r="D3762">
        <v>141.18</v>
      </c>
      <c r="E3762" s="1">
        <v>42891</v>
      </c>
      <c r="F3762">
        <v>126.27</v>
      </c>
      <c r="G3762" s="1">
        <v>42891</v>
      </c>
      <c r="H3762">
        <v>154.66999999999999</v>
      </c>
    </row>
    <row r="3763" spans="1:8" x14ac:dyDescent="0.25">
      <c r="A3763" s="1">
        <v>43007</v>
      </c>
      <c r="B3763">
        <v>133.78</v>
      </c>
      <c r="C3763" s="1">
        <v>42892</v>
      </c>
      <c r="D3763">
        <v>141.01</v>
      </c>
      <c r="E3763" s="1">
        <v>42892</v>
      </c>
      <c r="F3763">
        <v>126.45</v>
      </c>
      <c r="G3763" s="1">
        <v>42892</v>
      </c>
      <c r="H3763">
        <v>154.88999999999999</v>
      </c>
    </row>
    <row r="3764" spans="1:8" x14ac:dyDescent="0.25">
      <c r="A3764" s="1">
        <v>43010</v>
      </c>
      <c r="B3764">
        <v>133.61000000000001</v>
      </c>
      <c r="C3764" s="1">
        <v>42893</v>
      </c>
      <c r="D3764">
        <v>140.81</v>
      </c>
      <c r="E3764" s="1">
        <v>42893</v>
      </c>
      <c r="F3764">
        <v>126.37</v>
      </c>
      <c r="G3764" s="1">
        <v>42893</v>
      </c>
      <c r="H3764">
        <v>154.49</v>
      </c>
    </row>
    <row r="3765" spans="1:8" x14ac:dyDescent="0.25">
      <c r="A3765" s="1">
        <v>43011</v>
      </c>
      <c r="B3765">
        <v>133.86000000000001</v>
      </c>
      <c r="C3765" s="1">
        <v>42894</v>
      </c>
      <c r="D3765">
        <v>140.81</v>
      </c>
      <c r="E3765" s="1">
        <v>42894</v>
      </c>
      <c r="F3765">
        <v>126.47</v>
      </c>
      <c r="G3765" s="1">
        <v>42894</v>
      </c>
      <c r="H3765">
        <v>154.68</v>
      </c>
    </row>
    <row r="3766" spans="1:8" x14ac:dyDescent="0.25">
      <c r="A3766" s="1">
        <v>43012</v>
      </c>
      <c r="B3766">
        <v>133.88</v>
      </c>
      <c r="C3766" s="1">
        <v>42895</v>
      </c>
      <c r="D3766">
        <v>141.29</v>
      </c>
      <c r="E3766" s="1">
        <v>42895</v>
      </c>
      <c r="F3766">
        <v>127.34</v>
      </c>
      <c r="G3766" s="1">
        <v>42895</v>
      </c>
      <c r="H3766">
        <v>154.52000000000001</v>
      </c>
    </row>
    <row r="3767" spans="1:8" x14ac:dyDescent="0.25">
      <c r="A3767" s="1">
        <v>43013</v>
      </c>
      <c r="B3767">
        <v>133.83000000000001</v>
      </c>
      <c r="C3767" s="1">
        <v>42898</v>
      </c>
      <c r="D3767">
        <v>141.15</v>
      </c>
      <c r="E3767" s="1">
        <v>42898</v>
      </c>
      <c r="F3767">
        <v>128.09</v>
      </c>
      <c r="G3767" s="1">
        <v>42898</v>
      </c>
      <c r="H3767">
        <v>154.36000000000001</v>
      </c>
    </row>
    <row r="3768" spans="1:8" x14ac:dyDescent="0.25">
      <c r="A3768" s="1">
        <v>43014</v>
      </c>
      <c r="B3768">
        <v>133.69999999999999</v>
      </c>
      <c r="C3768" s="1">
        <v>42899</v>
      </c>
      <c r="D3768">
        <v>141.28</v>
      </c>
      <c r="E3768" s="1">
        <v>42899</v>
      </c>
      <c r="F3768">
        <v>127.92</v>
      </c>
      <c r="G3768" s="1">
        <v>42899</v>
      </c>
      <c r="H3768">
        <v>154.52000000000001</v>
      </c>
    </row>
    <row r="3769" spans="1:8" x14ac:dyDescent="0.25">
      <c r="A3769" s="1">
        <v>43018</v>
      </c>
      <c r="B3769">
        <v>133.59</v>
      </c>
      <c r="C3769" s="1">
        <v>42900</v>
      </c>
      <c r="D3769">
        <v>141.24</v>
      </c>
      <c r="E3769" s="1">
        <v>42900</v>
      </c>
      <c r="F3769">
        <v>127.8</v>
      </c>
      <c r="G3769" s="1">
        <v>42900</v>
      </c>
      <c r="H3769">
        <v>155.31</v>
      </c>
    </row>
    <row r="3770" spans="1:8" x14ac:dyDescent="0.25">
      <c r="A3770" s="1">
        <v>43019</v>
      </c>
      <c r="B3770">
        <v>133.54</v>
      </c>
      <c r="C3770" s="1">
        <v>42901</v>
      </c>
      <c r="D3770">
        <v>140.94</v>
      </c>
      <c r="E3770" s="1">
        <v>42901</v>
      </c>
      <c r="F3770">
        <v>126.57</v>
      </c>
      <c r="G3770" s="1">
        <v>42901</v>
      </c>
      <c r="H3770">
        <v>154.44</v>
      </c>
    </row>
    <row r="3771" spans="1:8" x14ac:dyDescent="0.25">
      <c r="A3771" s="1">
        <v>43020</v>
      </c>
      <c r="B3771">
        <v>133.57</v>
      </c>
      <c r="C3771" s="1">
        <v>42902</v>
      </c>
      <c r="D3771">
        <v>141.33000000000001</v>
      </c>
      <c r="E3771" s="1">
        <v>42902</v>
      </c>
      <c r="F3771">
        <v>126.81</v>
      </c>
      <c r="G3771" s="1">
        <v>42902</v>
      </c>
      <c r="H3771">
        <v>154.65</v>
      </c>
    </row>
    <row r="3772" spans="1:8" x14ac:dyDescent="0.25">
      <c r="A3772" s="1">
        <v>43021</v>
      </c>
      <c r="B3772">
        <v>133.41999999999999</v>
      </c>
      <c r="C3772" s="1">
        <v>42905</v>
      </c>
      <c r="D3772">
        <v>141.01</v>
      </c>
      <c r="E3772" s="1">
        <v>42905</v>
      </c>
      <c r="F3772">
        <v>126.68</v>
      </c>
      <c r="G3772" s="1">
        <v>42905</v>
      </c>
      <c r="H3772">
        <v>154.19999999999999</v>
      </c>
    </row>
    <row r="3773" spans="1:8" x14ac:dyDescent="0.25">
      <c r="A3773" s="1">
        <v>43024</v>
      </c>
      <c r="B3773">
        <v>133.13999999999999</v>
      </c>
      <c r="C3773" s="1">
        <v>42906</v>
      </c>
      <c r="D3773">
        <v>140.66</v>
      </c>
      <c r="E3773" s="1">
        <v>42906</v>
      </c>
      <c r="F3773">
        <v>127</v>
      </c>
      <c r="G3773" s="1">
        <v>42906</v>
      </c>
      <c r="H3773">
        <v>154.63</v>
      </c>
    </row>
    <row r="3774" spans="1:8" x14ac:dyDescent="0.25">
      <c r="A3774" s="1">
        <v>43025</v>
      </c>
      <c r="B3774">
        <v>132.94999999999999</v>
      </c>
      <c r="C3774" s="1">
        <v>42907</v>
      </c>
      <c r="D3774">
        <v>139.86000000000001</v>
      </c>
      <c r="E3774" s="1">
        <v>42907</v>
      </c>
      <c r="F3774">
        <v>126.14</v>
      </c>
      <c r="G3774" s="1">
        <v>42907</v>
      </c>
      <c r="H3774">
        <v>154.6</v>
      </c>
    </row>
    <row r="3775" spans="1:8" x14ac:dyDescent="0.25">
      <c r="A3775" s="1">
        <v>43026</v>
      </c>
      <c r="B3775">
        <v>132.88</v>
      </c>
      <c r="C3775" s="1">
        <v>42908</v>
      </c>
      <c r="D3775">
        <v>139.62</v>
      </c>
      <c r="E3775" s="1">
        <v>42908</v>
      </c>
      <c r="F3775">
        <v>125.56</v>
      </c>
      <c r="G3775" s="1">
        <v>42908</v>
      </c>
      <c r="H3775">
        <v>154.69999999999999</v>
      </c>
    </row>
    <row r="3776" spans="1:8" x14ac:dyDescent="0.25">
      <c r="A3776" s="1">
        <v>43027</v>
      </c>
      <c r="B3776">
        <v>132.80000000000001</v>
      </c>
      <c r="C3776" s="1">
        <v>42909</v>
      </c>
      <c r="D3776">
        <v>139.88999999999999</v>
      </c>
      <c r="E3776" s="1">
        <v>42909</v>
      </c>
      <c r="F3776">
        <v>125.43</v>
      </c>
      <c r="G3776" s="1">
        <v>42909</v>
      </c>
      <c r="H3776">
        <v>154.80000000000001</v>
      </c>
    </row>
    <row r="3777" spans="1:8" x14ac:dyDescent="0.25">
      <c r="A3777" s="1">
        <v>43028</v>
      </c>
      <c r="B3777">
        <v>133.09</v>
      </c>
      <c r="C3777" s="1">
        <v>42912</v>
      </c>
      <c r="D3777">
        <v>139.86000000000001</v>
      </c>
      <c r="E3777" s="1">
        <v>42912</v>
      </c>
      <c r="F3777">
        <v>125.33</v>
      </c>
      <c r="G3777" s="1">
        <v>42912</v>
      </c>
      <c r="H3777">
        <v>154.22999999999999</v>
      </c>
    </row>
    <row r="3778" spans="1:8" x14ac:dyDescent="0.25">
      <c r="A3778" s="1">
        <v>43031</v>
      </c>
      <c r="B3778">
        <v>133.11000000000001</v>
      </c>
      <c r="C3778" s="1">
        <v>42913</v>
      </c>
      <c r="D3778">
        <v>139.46</v>
      </c>
      <c r="E3778" s="1">
        <v>42913</v>
      </c>
      <c r="F3778">
        <v>125.62</v>
      </c>
      <c r="G3778" s="1">
        <v>42913</v>
      </c>
      <c r="H3778">
        <v>154.29</v>
      </c>
    </row>
    <row r="3779" spans="1:8" x14ac:dyDescent="0.25">
      <c r="A3779" s="1">
        <v>43032</v>
      </c>
      <c r="B3779">
        <v>133.15</v>
      </c>
      <c r="C3779" s="1">
        <v>42914</v>
      </c>
      <c r="D3779">
        <v>139.41</v>
      </c>
      <c r="E3779" s="1">
        <v>42914</v>
      </c>
      <c r="F3779">
        <v>125.36</v>
      </c>
      <c r="G3779" s="1">
        <v>42914</v>
      </c>
      <c r="H3779">
        <v>154.74</v>
      </c>
    </row>
    <row r="3780" spans="1:8" x14ac:dyDescent="0.25">
      <c r="A3780" s="1">
        <v>43033</v>
      </c>
      <c r="B3780">
        <v>133.1</v>
      </c>
      <c r="C3780" s="1">
        <v>42915</v>
      </c>
      <c r="D3780">
        <v>139.36000000000001</v>
      </c>
      <c r="E3780" s="1">
        <v>42915</v>
      </c>
      <c r="F3780">
        <v>125.28</v>
      </c>
      <c r="G3780" s="1">
        <v>42915</v>
      </c>
      <c r="H3780">
        <v>154.65</v>
      </c>
    </row>
    <row r="3781" spans="1:8" x14ac:dyDescent="0.25">
      <c r="A3781" s="1">
        <v>43034</v>
      </c>
      <c r="B3781">
        <v>133.31</v>
      </c>
      <c r="C3781" s="1">
        <v>42916</v>
      </c>
      <c r="D3781">
        <v>139.62</v>
      </c>
      <c r="E3781" s="1">
        <v>42916</v>
      </c>
      <c r="F3781">
        <v>125.25</v>
      </c>
      <c r="G3781" s="1">
        <v>42916</v>
      </c>
      <c r="H3781">
        <v>154.94</v>
      </c>
    </row>
    <row r="3782" spans="1:8" x14ac:dyDescent="0.25">
      <c r="A3782" s="1">
        <v>43035</v>
      </c>
      <c r="B3782">
        <v>133.53</v>
      </c>
      <c r="C3782" s="1">
        <v>42919</v>
      </c>
      <c r="D3782">
        <v>140.36000000000001</v>
      </c>
      <c r="E3782" s="1">
        <v>42919</v>
      </c>
      <c r="F3782">
        <v>125.61</v>
      </c>
      <c r="G3782" s="1">
        <v>42919</v>
      </c>
      <c r="H3782">
        <v>154.05000000000001</v>
      </c>
    </row>
    <row r="3783" spans="1:8" x14ac:dyDescent="0.25">
      <c r="A3783" s="1">
        <v>43038</v>
      </c>
      <c r="B3783">
        <v>133.38999999999999</v>
      </c>
      <c r="C3783" s="1">
        <v>42921</v>
      </c>
      <c r="D3783">
        <v>140.61000000000001</v>
      </c>
      <c r="E3783" s="1">
        <v>42921</v>
      </c>
      <c r="F3783">
        <v>126.37</v>
      </c>
      <c r="G3783" s="1">
        <v>42921</v>
      </c>
      <c r="H3783">
        <v>154.26</v>
      </c>
    </row>
    <row r="3784" spans="1:8" x14ac:dyDescent="0.25">
      <c r="A3784" s="1">
        <v>43039</v>
      </c>
      <c r="B3784">
        <v>133.05000000000001</v>
      </c>
      <c r="C3784" s="1">
        <v>42922</v>
      </c>
      <c r="D3784">
        <v>140.55000000000001</v>
      </c>
      <c r="E3784" s="1">
        <v>42922</v>
      </c>
      <c r="F3784">
        <v>126.29</v>
      </c>
      <c r="G3784" s="1">
        <v>42922</v>
      </c>
      <c r="H3784">
        <v>154.47</v>
      </c>
    </row>
    <row r="3785" spans="1:8" x14ac:dyDescent="0.25">
      <c r="A3785" s="1">
        <v>43040</v>
      </c>
      <c r="B3785">
        <v>132.88999999999999</v>
      </c>
      <c r="C3785" s="1">
        <v>42923</v>
      </c>
      <c r="D3785">
        <v>140.65</v>
      </c>
      <c r="E3785" s="1">
        <v>42923</v>
      </c>
      <c r="F3785">
        <v>126.86</v>
      </c>
      <c r="G3785" s="1">
        <v>42923</v>
      </c>
      <c r="H3785">
        <v>154.32</v>
      </c>
    </row>
    <row r="3786" spans="1:8" x14ac:dyDescent="0.25">
      <c r="A3786" s="1">
        <v>43041</v>
      </c>
      <c r="B3786">
        <v>133.24</v>
      </c>
      <c r="C3786" s="1">
        <v>42926</v>
      </c>
      <c r="D3786">
        <v>140.43</v>
      </c>
      <c r="E3786" s="1">
        <v>42926</v>
      </c>
      <c r="F3786">
        <v>127.01</v>
      </c>
      <c r="G3786" s="1">
        <v>42926</v>
      </c>
      <c r="H3786">
        <v>154.96</v>
      </c>
    </row>
    <row r="3787" spans="1:8" x14ac:dyDescent="0.25">
      <c r="A3787" s="1">
        <v>43042</v>
      </c>
      <c r="B3787">
        <v>133.11000000000001</v>
      </c>
      <c r="C3787" s="1">
        <v>42927</v>
      </c>
      <c r="D3787">
        <v>139.97999999999999</v>
      </c>
      <c r="E3787" s="1">
        <v>42927</v>
      </c>
      <c r="F3787">
        <v>126.66</v>
      </c>
      <c r="G3787" s="1">
        <v>42927</v>
      </c>
      <c r="H3787">
        <v>154.47</v>
      </c>
    </row>
    <row r="3788" spans="1:8" x14ac:dyDescent="0.25">
      <c r="A3788" s="1">
        <v>43045</v>
      </c>
      <c r="B3788">
        <v>132.99</v>
      </c>
      <c r="C3788" s="1">
        <v>42928</v>
      </c>
      <c r="D3788">
        <v>140.05000000000001</v>
      </c>
      <c r="E3788" s="1">
        <v>42928</v>
      </c>
      <c r="F3788">
        <v>126.42</v>
      </c>
      <c r="G3788" s="1">
        <v>42928</v>
      </c>
      <c r="H3788">
        <v>155.1</v>
      </c>
    </row>
    <row r="3789" spans="1:8" x14ac:dyDescent="0.25">
      <c r="A3789" s="1">
        <v>43046</v>
      </c>
      <c r="B3789">
        <v>132.96</v>
      </c>
      <c r="C3789" s="1">
        <v>42929</v>
      </c>
      <c r="D3789">
        <v>140.18</v>
      </c>
      <c r="E3789" s="1">
        <v>42929</v>
      </c>
      <c r="F3789">
        <v>126.27</v>
      </c>
      <c r="G3789" s="1">
        <v>42929</v>
      </c>
      <c r="H3789">
        <v>155.18</v>
      </c>
    </row>
    <row r="3790" spans="1:8" x14ac:dyDescent="0.25">
      <c r="A3790" s="1">
        <v>43047</v>
      </c>
      <c r="B3790">
        <v>132.80000000000001</v>
      </c>
      <c r="C3790" s="1">
        <v>42930</v>
      </c>
      <c r="D3790">
        <v>139.71</v>
      </c>
      <c r="E3790" s="1">
        <v>42930</v>
      </c>
      <c r="F3790">
        <v>126.53</v>
      </c>
      <c r="G3790" s="1">
        <v>42930</v>
      </c>
      <c r="H3790">
        <v>155.97999999999999</v>
      </c>
    </row>
    <row r="3791" spans="1:8" x14ac:dyDescent="0.25">
      <c r="A3791" s="1">
        <v>43048</v>
      </c>
      <c r="B3791">
        <v>132.96</v>
      </c>
      <c r="C3791" s="1">
        <v>42933</v>
      </c>
      <c r="D3791">
        <v>139.85</v>
      </c>
      <c r="E3791" s="1">
        <v>42933</v>
      </c>
      <c r="F3791">
        <v>126.67</v>
      </c>
      <c r="G3791" s="1">
        <v>42933</v>
      </c>
      <c r="H3791">
        <v>155.68</v>
      </c>
    </row>
    <row r="3792" spans="1:8" x14ac:dyDescent="0.25">
      <c r="A3792" s="1">
        <v>43049</v>
      </c>
      <c r="B3792">
        <v>133.19</v>
      </c>
      <c r="C3792" s="1">
        <v>42934</v>
      </c>
      <c r="D3792">
        <v>139.91</v>
      </c>
      <c r="E3792" s="1">
        <v>42934</v>
      </c>
      <c r="F3792">
        <v>127.16</v>
      </c>
      <c r="G3792" s="1">
        <v>42934</v>
      </c>
      <c r="H3792">
        <v>155.74</v>
      </c>
    </row>
    <row r="3793" spans="1:8" x14ac:dyDescent="0.25">
      <c r="A3793" s="1">
        <v>43052</v>
      </c>
      <c r="B3793">
        <v>133.21</v>
      </c>
      <c r="C3793" s="1">
        <v>42935</v>
      </c>
      <c r="D3793">
        <v>139.83000000000001</v>
      </c>
      <c r="E3793" s="1">
        <v>42935</v>
      </c>
      <c r="F3793">
        <v>126.77</v>
      </c>
      <c r="G3793" s="1">
        <v>42935</v>
      </c>
      <c r="H3793">
        <v>155.62</v>
      </c>
    </row>
    <row r="3794" spans="1:8" x14ac:dyDescent="0.25">
      <c r="A3794" s="1">
        <v>43053</v>
      </c>
      <c r="B3794">
        <v>133.12</v>
      </c>
      <c r="C3794" s="1">
        <v>42936</v>
      </c>
      <c r="D3794">
        <v>140.74</v>
      </c>
      <c r="E3794" s="1">
        <v>42936</v>
      </c>
      <c r="F3794">
        <v>126.84</v>
      </c>
      <c r="G3794" s="1">
        <v>42936</v>
      </c>
      <c r="H3794">
        <v>155.56</v>
      </c>
    </row>
    <row r="3795" spans="1:8" x14ac:dyDescent="0.25">
      <c r="A3795" s="1">
        <v>43054</v>
      </c>
      <c r="B3795">
        <v>132.91999999999999</v>
      </c>
      <c r="C3795" s="1">
        <v>42937</v>
      </c>
      <c r="D3795">
        <v>140.96</v>
      </c>
      <c r="E3795" s="1">
        <v>42937</v>
      </c>
      <c r="F3795">
        <v>126.67</v>
      </c>
      <c r="G3795" s="1">
        <v>42937</v>
      </c>
      <c r="H3795">
        <v>155.69999999999999</v>
      </c>
    </row>
    <row r="3796" spans="1:8" x14ac:dyDescent="0.25">
      <c r="A3796" s="1">
        <v>43055</v>
      </c>
      <c r="B3796">
        <v>132.80000000000001</v>
      </c>
      <c r="C3796" s="1">
        <v>42940</v>
      </c>
      <c r="D3796">
        <v>141.01</v>
      </c>
      <c r="E3796" s="1">
        <v>42940</v>
      </c>
      <c r="F3796">
        <v>126.68</v>
      </c>
      <c r="G3796" s="1">
        <v>42940</v>
      </c>
      <c r="H3796">
        <v>155.53</v>
      </c>
    </row>
    <row r="3797" spans="1:8" x14ac:dyDescent="0.25">
      <c r="A3797" s="1">
        <v>43056</v>
      </c>
      <c r="B3797">
        <v>132.63</v>
      </c>
      <c r="C3797" s="1">
        <v>42941</v>
      </c>
      <c r="D3797">
        <v>141.13999999999999</v>
      </c>
      <c r="E3797" s="1">
        <v>42941</v>
      </c>
      <c r="F3797">
        <v>126.92</v>
      </c>
      <c r="G3797" s="1">
        <v>42941</v>
      </c>
      <c r="H3797">
        <v>155.59</v>
      </c>
    </row>
    <row r="3798" spans="1:8" x14ac:dyDescent="0.25">
      <c r="A3798" s="1">
        <v>43059</v>
      </c>
      <c r="B3798">
        <v>132.5</v>
      </c>
      <c r="C3798" s="1">
        <v>42942</v>
      </c>
      <c r="D3798">
        <v>141.16</v>
      </c>
      <c r="E3798" s="1">
        <v>42942</v>
      </c>
      <c r="F3798">
        <v>126.85</v>
      </c>
      <c r="G3798" s="1">
        <v>42942</v>
      </c>
      <c r="H3798">
        <v>156.06</v>
      </c>
    </row>
    <row r="3799" spans="1:8" x14ac:dyDescent="0.25">
      <c r="A3799" s="1">
        <v>43060</v>
      </c>
      <c r="B3799">
        <v>132.19999999999999</v>
      </c>
      <c r="C3799" s="1">
        <v>42943</v>
      </c>
      <c r="D3799">
        <v>141.34</v>
      </c>
      <c r="E3799" s="1">
        <v>42943</v>
      </c>
      <c r="F3799">
        <v>126.78</v>
      </c>
      <c r="G3799" s="1">
        <v>42943</v>
      </c>
      <c r="H3799">
        <v>156.34</v>
      </c>
    </row>
    <row r="3800" spans="1:8" x14ac:dyDescent="0.25">
      <c r="A3800" s="1">
        <v>43061</v>
      </c>
      <c r="B3800">
        <v>132.06</v>
      </c>
      <c r="C3800" s="1">
        <v>42944</v>
      </c>
      <c r="D3800">
        <v>141.65</v>
      </c>
      <c r="E3800" s="1">
        <v>42944</v>
      </c>
      <c r="F3800">
        <v>126.98</v>
      </c>
      <c r="G3800" s="1">
        <v>42944</v>
      </c>
      <c r="H3800">
        <v>156.41</v>
      </c>
    </row>
    <row r="3801" spans="1:8" x14ac:dyDescent="0.25">
      <c r="A3801" s="1">
        <v>43063</v>
      </c>
      <c r="B3801">
        <v>131.94</v>
      </c>
      <c r="C3801" s="1">
        <v>42947</v>
      </c>
      <c r="D3801">
        <v>141.33000000000001</v>
      </c>
      <c r="E3801" s="1">
        <v>42947</v>
      </c>
      <c r="F3801">
        <v>126.99</v>
      </c>
      <c r="G3801" s="1">
        <v>42947</v>
      </c>
      <c r="H3801">
        <v>156.37</v>
      </c>
    </row>
    <row r="3802" spans="1:8" x14ac:dyDescent="0.25">
      <c r="A3802" s="1">
        <v>43066</v>
      </c>
      <c r="B3802">
        <v>131.97</v>
      </c>
      <c r="C3802" s="1">
        <v>42948</v>
      </c>
      <c r="D3802">
        <v>141.13999999999999</v>
      </c>
      <c r="E3802" s="1">
        <v>42948</v>
      </c>
      <c r="F3802">
        <v>126.69</v>
      </c>
      <c r="G3802" s="1">
        <v>42948</v>
      </c>
      <c r="H3802">
        <v>156.34</v>
      </c>
    </row>
    <row r="3803" spans="1:8" x14ac:dyDescent="0.25">
      <c r="A3803" s="1">
        <v>43067</v>
      </c>
      <c r="B3803">
        <v>131.88</v>
      </c>
      <c r="C3803" s="1">
        <v>42949</v>
      </c>
      <c r="D3803">
        <v>140.9</v>
      </c>
      <c r="E3803" s="1">
        <v>42949</v>
      </c>
      <c r="F3803">
        <v>126.68</v>
      </c>
      <c r="G3803" s="1">
        <v>42949</v>
      </c>
      <c r="H3803">
        <v>156.06</v>
      </c>
    </row>
    <row r="3804" spans="1:8" x14ac:dyDescent="0.25">
      <c r="A3804" s="1">
        <v>43068</v>
      </c>
      <c r="B3804">
        <v>131.74</v>
      </c>
      <c r="C3804" s="1">
        <v>42950</v>
      </c>
      <c r="D3804">
        <v>140.76</v>
      </c>
      <c r="E3804" s="1">
        <v>42950</v>
      </c>
      <c r="F3804">
        <v>127</v>
      </c>
      <c r="G3804" s="1">
        <v>42950</v>
      </c>
      <c r="H3804">
        <v>156.07</v>
      </c>
    </row>
    <row r="3805" spans="1:8" x14ac:dyDescent="0.25">
      <c r="A3805" s="1">
        <v>43069</v>
      </c>
      <c r="B3805">
        <v>131.72</v>
      </c>
      <c r="C3805" s="1">
        <v>42951</v>
      </c>
      <c r="D3805">
        <v>140.86000000000001</v>
      </c>
      <c r="E3805" s="1">
        <v>42951</v>
      </c>
      <c r="F3805">
        <v>126.97</v>
      </c>
      <c r="G3805" s="1">
        <v>42951</v>
      </c>
      <c r="H3805">
        <v>156.19</v>
      </c>
    </row>
    <row r="3806" spans="1:8" x14ac:dyDescent="0.25">
      <c r="A3806" s="1">
        <v>43070</v>
      </c>
      <c r="B3806">
        <v>131.44</v>
      </c>
      <c r="C3806" s="1">
        <v>42954</v>
      </c>
      <c r="D3806">
        <v>141.29</v>
      </c>
      <c r="E3806" s="1">
        <v>42954</v>
      </c>
      <c r="F3806">
        <v>127.07</v>
      </c>
      <c r="G3806" s="1">
        <v>42954</v>
      </c>
      <c r="H3806">
        <v>156.19</v>
      </c>
    </row>
    <row r="3807" spans="1:8" x14ac:dyDescent="0.25">
      <c r="A3807" s="1">
        <v>43073</v>
      </c>
      <c r="B3807">
        <v>131.36000000000001</v>
      </c>
      <c r="C3807" s="1">
        <v>42955</v>
      </c>
      <c r="D3807">
        <v>141.02000000000001</v>
      </c>
      <c r="E3807" s="1">
        <v>42955</v>
      </c>
      <c r="F3807">
        <v>127.04</v>
      </c>
      <c r="G3807" s="1">
        <v>42955</v>
      </c>
      <c r="H3807">
        <v>156.21</v>
      </c>
    </row>
    <row r="3808" spans="1:8" x14ac:dyDescent="0.25">
      <c r="A3808" s="1">
        <v>43074</v>
      </c>
      <c r="B3808">
        <v>131.29</v>
      </c>
      <c r="C3808" s="1">
        <v>42956</v>
      </c>
      <c r="D3808">
        <v>141.03</v>
      </c>
      <c r="E3808" s="1">
        <v>42956</v>
      </c>
      <c r="F3808">
        <v>126.74</v>
      </c>
      <c r="G3808" s="1">
        <v>42956</v>
      </c>
      <c r="H3808">
        <v>156.1</v>
      </c>
    </row>
    <row r="3809" spans="1:8" x14ac:dyDescent="0.25">
      <c r="A3809" s="1">
        <v>43075</v>
      </c>
      <c r="B3809">
        <v>131.16</v>
      </c>
      <c r="C3809" s="1">
        <v>42957</v>
      </c>
      <c r="D3809">
        <v>140.80000000000001</v>
      </c>
      <c r="E3809" s="1">
        <v>42957</v>
      </c>
      <c r="F3809">
        <v>126.75</v>
      </c>
      <c r="G3809" s="1">
        <v>42957</v>
      </c>
      <c r="H3809">
        <v>156.22999999999999</v>
      </c>
    </row>
    <row r="3810" spans="1:8" x14ac:dyDescent="0.25">
      <c r="A3810" s="1">
        <v>43076</v>
      </c>
      <c r="B3810">
        <v>131.16999999999999</v>
      </c>
      <c r="C3810" s="1">
        <v>42958</v>
      </c>
      <c r="D3810">
        <v>140.72</v>
      </c>
      <c r="E3810" s="1">
        <v>42958</v>
      </c>
      <c r="F3810">
        <v>126.59</v>
      </c>
      <c r="G3810" s="1">
        <v>42958</v>
      </c>
      <c r="H3810">
        <v>156.33000000000001</v>
      </c>
    </row>
    <row r="3811" spans="1:8" x14ac:dyDescent="0.25">
      <c r="A3811" s="1">
        <v>43077</v>
      </c>
      <c r="B3811">
        <v>131.22999999999999</v>
      </c>
      <c r="C3811" s="1">
        <v>42961</v>
      </c>
      <c r="D3811">
        <v>141</v>
      </c>
      <c r="E3811" s="1">
        <v>42961</v>
      </c>
      <c r="F3811">
        <v>126.6</v>
      </c>
      <c r="G3811" s="1">
        <v>42961</v>
      </c>
      <c r="H3811">
        <v>156.25</v>
      </c>
    </row>
    <row r="3812" spans="1:8" x14ac:dyDescent="0.25">
      <c r="A3812" s="1">
        <v>43080</v>
      </c>
      <c r="B3812">
        <v>131.05000000000001</v>
      </c>
      <c r="C3812" s="1">
        <v>42962</v>
      </c>
      <c r="D3812">
        <v>141</v>
      </c>
      <c r="E3812" s="1">
        <v>42962</v>
      </c>
      <c r="F3812">
        <v>126.9</v>
      </c>
      <c r="G3812" s="1">
        <v>42962</v>
      </c>
      <c r="H3812">
        <v>155.97</v>
      </c>
    </row>
    <row r="3813" spans="1:8" x14ac:dyDescent="0.25">
      <c r="A3813" s="1">
        <v>43081</v>
      </c>
      <c r="B3813">
        <v>131.19</v>
      </c>
      <c r="C3813" s="1">
        <v>42963</v>
      </c>
      <c r="D3813">
        <v>141.22</v>
      </c>
      <c r="E3813" s="1">
        <v>42963</v>
      </c>
      <c r="F3813">
        <v>126.74</v>
      </c>
      <c r="G3813" s="1">
        <v>42963</v>
      </c>
      <c r="H3813">
        <v>155.62</v>
      </c>
    </row>
    <row r="3814" spans="1:8" x14ac:dyDescent="0.25">
      <c r="A3814" s="1">
        <v>43082</v>
      </c>
      <c r="B3814">
        <v>131.1</v>
      </c>
      <c r="C3814" s="1">
        <v>42964</v>
      </c>
      <c r="D3814">
        <v>141.28</v>
      </c>
      <c r="E3814" s="1">
        <v>42964</v>
      </c>
      <c r="F3814">
        <v>126.64</v>
      </c>
      <c r="G3814" s="1">
        <v>42964</v>
      </c>
      <c r="H3814">
        <v>156.01</v>
      </c>
    </row>
    <row r="3815" spans="1:8" x14ac:dyDescent="0.25">
      <c r="A3815" s="1">
        <v>43083</v>
      </c>
      <c r="B3815">
        <v>130.86000000000001</v>
      </c>
      <c r="C3815" s="1">
        <v>42965</v>
      </c>
      <c r="D3815">
        <v>141.19</v>
      </c>
      <c r="E3815" s="1">
        <v>42965</v>
      </c>
      <c r="F3815">
        <v>126.6</v>
      </c>
      <c r="G3815" s="1">
        <v>42965</v>
      </c>
      <c r="H3815">
        <v>155.82</v>
      </c>
    </row>
    <row r="3816" spans="1:8" x14ac:dyDescent="0.25">
      <c r="A3816" s="1">
        <v>43084</v>
      </c>
      <c r="B3816">
        <v>130.41999999999999</v>
      </c>
      <c r="C3816" s="1">
        <v>42968</v>
      </c>
      <c r="D3816">
        <v>141.13</v>
      </c>
      <c r="E3816" s="1">
        <v>42968</v>
      </c>
      <c r="F3816">
        <v>126.46</v>
      </c>
      <c r="G3816" s="1">
        <v>42968</v>
      </c>
      <c r="H3816">
        <v>155.79</v>
      </c>
    </row>
    <row r="3817" spans="1:8" x14ac:dyDescent="0.25">
      <c r="A3817" s="1">
        <v>43087</v>
      </c>
      <c r="B3817">
        <v>130.59</v>
      </c>
      <c r="C3817" s="1">
        <v>42969</v>
      </c>
      <c r="D3817">
        <v>141.4</v>
      </c>
      <c r="E3817" s="1">
        <v>42969</v>
      </c>
      <c r="F3817">
        <v>126.55</v>
      </c>
      <c r="G3817" s="1">
        <v>42969</v>
      </c>
      <c r="H3817">
        <v>155.44999999999999</v>
      </c>
    </row>
    <row r="3818" spans="1:8" x14ac:dyDescent="0.25">
      <c r="A3818" s="1">
        <v>43088</v>
      </c>
      <c r="B3818">
        <v>130.9</v>
      </c>
      <c r="C3818" s="1">
        <v>42970</v>
      </c>
      <c r="D3818">
        <v>141.38999999999999</v>
      </c>
      <c r="E3818" s="1">
        <v>42970</v>
      </c>
      <c r="F3818">
        <v>126.24</v>
      </c>
      <c r="G3818" s="1">
        <v>42970</v>
      </c>
      <c r="H3818">
        <v>156</v>
      </c>
    </row>
    <row r="3819" spans="1:8" x14ac:dyDescent="0.25">
      <c r="A3819" s="1">
        <v>43089</v>
      </c>
      <c r="B3819">
        <v>130.88999999999999</v>
      </c>
      <c r="C3819" s="1">
        <v>42971</v>
      </c>
      <c r="D3819">
        <v>141.58000000000001</v>
      </c>
      <c r="E3819" s="1">
        <v>42971</v>
      </c>
      <c r="F3819">
        <v>126.29</v>
      </c>
      <c r="G3819" s="1">
        <v>42971</v>
      </c>
      <c r="H3819">
        <v>155.71</v>
      </c>
    </row>
    <row r="3820" spans="1:8" x14ac:dyDescent="0.25">
      <c r="A3820" s="1">
        <v>43090</v>
      </c>
      <c r="B3820">
        <v>130.9</v>
      </c>
      <c r="C3820" s="1">
        <v>42972</v>
      </c>
      <c r="D3820">
        <v>141.61000000000001</v>
      </c>
      <c r="E3820" s="1">
        <v>42972</v>
      </c>
      <c r="F3820">
        <v>126.24</v>
      </c>
      <c r="G3820" s="1">
        <v>42972</v>
      </c>
      <c r="H3820">
        <v>155.43</v>
      </c>
    </row>
    <row r="3821" spans="1:8" x14ac:dyDescent="0.25">
      <c r="A3821" s="1">
        <v>43091</v>
      </c>
      <c r="B3821">
        <v>130.85</v>
      </c>
      <c r="C3821" s="1">
        <v>42976</v>
      </c>
      <c r="D3821">
        <v>142.01</v>
      </c>
      <c r="E3821" s="1">
        <v>42976</v>
      </c>
      <c r="F3821">
        <v>126.18</v>
      </c>
      <c r="G3821" s="1">
        <v>42976</v>
      </c>
      <c r="H3821">
        <v>156.16</v>
      </c>
    </row>
    <row r="3822" spans="1:8" x14ac:dyDescent="0.25">
      <c r="A3822" s="1">
        <v>43096</v>
      </c>
      <c r="B3822">
        <v>130.22999999999999</v>
      </c>
      <c r="C3822" s="1">
        <v>42977</v>
      </c>
      <c r="D3822">
        <v>141.72</v>
      </c>
      <c r="E3822" s="1">
        <v>42977</v>
      </c>
      <c r="F3822">
        <v>126.27</v>
      </c>
      <c r="G3822" s="1">
        <v>42977</v>
      </c>
      <c r="H3822">
        <v>156.22</v>
      </c>
    </row>
    <row r="3823" spans="1:8" x14ac:dyDescent="0.25">
      <c r="A3823" s="1">
        <v>43097</v>
      </c>
      <c r="B3823">
        <v>130.31</v>
      </c>
      <c r="C3823" s="1">
        <v>42978</v>
      </c>
      <c r="D3823">
        <v>141.72999999999999</v>
      </c>
      <c r="E3823" s="1">
        <v>42978</v>
      </c>
      <c r="F3823">
        <v>126.43</v>
      </c>
      <c r="G3823" s="1">
        <v>42978</v>
      </c>
      <c r="H3823">
        <v>156.1</v>
      </c>
    </row>
    <row r="3824" spans="1:8" x14ac:dyDescent="0.25">
      <c r="A3824" s="1">
        <v>43098</v>
      </c>
      <c r="B3824">
        <v>130.47</v>
      </c>
      <c r="C3824" s="1">
        <v>42979</v>
      </c>
      <c r="D3824">
        <v>142.32</v>
      </c>
      <c r="E3824" s="1">
        <v>42979</v>
      </c>
      <c r="F3824">
        <v>126.44</v>
      </c>
      <c r="G3824" s="1">
        <v>42979</v>
      </c>
      <c r="H3824">
        <v>156.47999999999999</v>
      </c>
    </row>
    <row r="3825" spans="1:8" x14ac:dyDescent="0.25">
      <c r="A3825" s="1">
        <v>43102</v>
      </c>
      <c r="B3825">
        <v>130.84</v>
      </c>
      <c r="C3825" s="1">
        <v>42983</v>
      </c>
      <c r="D3825">
        <v>142.32</v>
      </c>
      <c r="E3825" s="1">
        <v>42983</v>
      </c>
      <c r="F3825">
        <v>126.51</v>
      </c>
      <c r="G3825" s="1">
        <v>42983</v>
      </c>
      <c r="H3825">
        <v>156.80000000000001</v>
      </c>
    </row>
    <row r="3826" spans="1:8" x14ac:dyDescent="0.25">
      <c r="A3826" s="1">
        <v>43103</v>
      </c>
      <c r="B3826">
        <v>130.86000000000001</v>
      </c>
      <c r="C3826" s="1">
        <v>42984</v>
      </c>
      <c r="D3826">
        <v>141.91999999999999</v>
      </c>
      <c r="E3826" s="1">
        <v>42984</v>
      </c>
      <c r="F3826">
        <v>126.37</v>
      </c>
      <c r="G3826" s="1">
        <v>42984</v>
      </c>
      <c r="H3826">
        <v>156.53</v>
      </c>
    </row>
    <row r="3827" spans="1:8" x14ac:dyDescent="0.25">
      <c r="A3827" s="1">
        <v>43104</v>
      </c>
      <c r="B3827">
        <v>130.44999999999999</v>
      </c>
      <c r="C3827" s="1">
        <v>42985</v>
      </c>
      <c r="D3827">
        <v>142.24</v>
      </c>
      <c r="E3827" s="1">
        <v>42985</v>
      </c>
      <c r="F3827">
        <v>126.39</v>
      </c>
      <c r="G3827" s="1">
        <v>42985</v>
      </c>
      <c r="H3827">
        <v>156.19</v>
      </c>
    </row>
    <row r="3828" spans="1:8" x14ac:dyDescent="0.25">
      <c r="A3828" s="1">
        <v>43105</v>
      </c>
      <c r="B3828">
        <v>130.52000000000001</v>
      </c>
      <c r="C3828" s="1">
        <v>42986</v>
      </c>
      <c r="D3828">
        <v>142.44</v>
      </c>
      <c r="E3828" s="1">
        <v>42986</v>
      </c>
      <c r="F3828">
        <v>126.46</v>
      </c>
      <c r="G3828" s="1">
        <v>42986</v>
      </c>
      <c r="H3828">
        <v>156.03</v>
      </c>
    </row>
    <row r="3829" spans="1:8" x14ac:dyDescent="0.25">
      <c r="A3829" s="1">
        <v>43108</v>
      </c>
      <c r="B3829">
        <v>130.49</v>
      </c>
      <c r="C3829" s="1">
        <v>42989</v>
      </c>
      <c r="D3829">
        <v>142.46</v>
      </c>
      <c r="E3829" s="1">
        <v>42989</v>
      </c>
      <c r="F3829">
        <v>126.09</v>
      </c>
      <c r="G3829" s="1">
        <v>42989</v>
      </c>
      <c r="H3829">
        <v>156.03</v>
      </c>
    </row>
    <row r="3830" spans="1:8" x14ac:dyDescent="0.25">
      <c r="A3830" s="1">
        <v>43109</v>
      </c>
      <c r="B3830">
        <v>130.62</v>
      </c>
      <c r="C3830" s="1">
        <v>42990</v>
      </c>
      <c r="D3830">
        <v>142.4</v>
      </c>
      <c r="E3830" s="1">
        <v>42990</v>
      </c>
      <c r="F3830">
        <v>125.99</v>
      </c>
      <c r="G3830" s="1">
        <v>42990</v>
      </c>
      <c r="H3830">
        <v>155.88</v>
      </c>
    </row>
    <row r="3831" spans="1:8" x14ac:dyDescent="0.25">
      <c r="A3831" s="1">
        <v>43110</v>
      </c>
      <c r="B3831">
        <v>130.81</v>
      </c>
      <c r="C3831" s="1">
        <v>42991</v>
      </c>
      <c r="D3831">
        <v>142.55000000000001</v>
      </c>
      <c r="E3831" s="1">
        <v>42991</v>
      </c>
      <c r="F3831">
        <v>126.06</v>
      </c>
      <c r="G3831" s="1">
        <v>42991</v>
      </c>
      <c r="H3831">
        <v>155.80000000000001</v>
      </c>
    </row>
    <row r="3832" spans="1:8" x14ac:dyDescent="0.25">
      <c r="A3832" s="1">
        <v>43111</v>
      </c>
      <c r="B3832">
        <v>130.16</v>
      </c>
      <c r="C3832" s="1">
        <v>42992</v>
      </c>
      <c r="D3832">
        <v>142.49</v>
      </c>
      <c r="E3832" s="1">
        <v>42992</v>
      </c>
      <c r="F3832">
        <v>125.32</v>
      </c>
      <c r="G3832" s="1">
        <v>42992</v>
      </c>
      <c r="H3832">
        <v>155.44999999999999</v>
      </c>
    </row>
    <row r="3833" spans="1:8" x14ac:dyDescent="0.25">
      <c r="A3833" s="1">
        <v>43112</v>
      </c>
      <c r="B3833">
        <v>129.62</v>
      </c>
      <c r="C3833" s="1">
        <v>42993</v>
      </c>
      <c r="D3833">
        <v>142.26</v>
      </c>
      <c r="E3833" s="1">
        <v>42993</v>
      </c>
      <c r="F3833">
        <v>124.44</v>
      </c>
      <c r="G3833" s="1">
        <v>42993</v>
      </c>
      <c r="H3833">
        <v>155.05000000000001</v>
      </c>
    </row>
    <row r="3834" spans="1:8" x14ac:dyDescent="0.25">
      <c r="A3834" s="1">
        <v>43116</v>
      </c>
      <c r="B3834">
        <v>129.52000000000001</v>
      </c>
      <c r="C3834" s="1">
        <v>42996</v>
      </c>
      <c r="D3834">
        <v>142.27000000000001</v>
      </c>
      <c r="E3834" s="1">
        <v>42996</v>
      </c>
      <c r="F3834">
        <v>124.21</v>
      </c>
      <c r="G3834" s="1">
        <v>42996</v>
      </c>
      <c r="H3834">
        <v>155.11000000000001</v>
      </c>
    </row>
    <row r="3835" spans="1:8" x14ac:dyDescent="0.25">
      <c r="A3835" s="1">
        <v>43117</v>
      </c>
      <c r="B3835">
        <v>129.27000000000001</v>
      </c>
      <c r="C3835" s="1">
        <v>42997</v>
      </c>
      <c r="D3835">
        <v>142.11000000000001</v>
      </c>
      <c r="E3835" s="1">
        <v>42997</v>
      </c>
      <c r="F3835">
        <v>124.36</v>
      </c>
      <c r="G3835" s="1">
        <v>42997</v>
      </c>
      <c r="H3835">
        <v>155.08000000000001</v>
      </c>
    </row>
    <row r="3836" spans="1:8" x14ac:dyDescent="0.25">
      <c r="A3836" s="1">
        <v>43118</v>
      </c>
      <c r="B3836">
        <v>129.46</v>
      </c>
      <c r="C3836" s="1">
        <v>42998</v>
      </c>
      <c r="D3836">
        <v>141.96</v>
      </c>
      <c r="E3836" s="1">
        <v>42998</v>
      </c>
      <c r="F3836">
        <v>124.39</v>
      </c>
      <c r="G3836" s="1">
        <v>42998</v>
      </c>
      <c r="H3836">
        <v>155.07</v>
      </c>
    </row>
    <row r="3837" spans="1:8" x14ac:dyDescent="0.25">
      <c r="A3837" s="1">
        <v>43119</v>
      </c>
      <c r="B3837">
        <v>129.86000000000001</v>
      </c>
      <c r="C3837" s="1">
        <v>42999</v>
      </c>
      <c r="D3837">
        <v>141.54</v>
      </c>
      <c r="E3837" s="1">
        <v>42999</v>
      </c>
      <c r="F3837">
        <v>124.43</v>
      </c>
      <c r="G3837" s="1">
        <v>42999</v>
      </c>
      <c r="H3837">
        <v>154.26</v>
      </c>
    </row>
    <row r="3838" spans="1:8" x14ac:dyDescent="0.25">
      <c r="A3838" s="1">
        <v>43122</v>
      </c>
      <c r="B3838">
        <v>129.88999999999999</v>
      </c>
      <c r="C3838" s="1">
        <v>43000</v>
      </c>
      <c r="D3838">
        <v>141.21</v>
      </c>
      <c r="E3838" s="1">
        <v>43000</v>
      </c>
      <c r="F3838">
        <v>124.47</v>
      </c>
      <c r="G3838" s="1">
        <v>43000</v>
      </c>
      <c r="H3838">
        <v>154.55000000000001</v>
      </c>
    </row>
    <row r="3839" spans="1:8" x14ac:dyDescent="0.25">
      <c r="A3839" s="1">
        <v>43123</v>
      </c>
      <c r="B3839">
        <v>129.78</v>
      </c>
      <c r="C3839" s="1">
        <v>43003</v>
      </c>
      <c r="D3839">
        <v>141.71</v>
      </c>
      <c r="E3839" s="1">
        <v>43003</v>
      </c>
      <c r="F3839">
        <v>124.45</v>
      </c>
      <c r="G3839" s="1">
        <v>43003</v>
      </c>
      <c r="H3839">
        <v>154.61000000000001</v>
      </c>
    </row>
    <row r="3840" spans="1:8" x14ac:dyDescent="0.25">
      <c r="A3840" s="1">
        <v>43124</v>
      </c>
      <c r="B3840">
        <v>129.83000000000001</v>
      </c>
      <c r="C3840" s="1">
        <v>43004</v>
      </c>
      <c r="D3840">
        <v>141.80000000000001</v>
      </c>
      <c r="E3840" s="1">
        <v>43004</v>
      </c>
      <c r="F3840">
        <v>124.44</v>
      </c>
      <c r="G3840" s="1">
        <v>43004</v>
      </c>
      <c r="H3840">
        <v>154.55000000000001</v>
      </c>
    </row>
    <row r="3841" spans="1:8" x14ac:dyDescent="0.25">
      <c r="A3841" s="1">
        <v>43125</v>
      </c>
      <c r="B3841">
        <v>129.04</v>
      </c>
      <c r="C3841" s="1">
        <v>43005</v>
      </c>
      <c r="D3841">
        <v>142.15</v>
      </c>
      <c r="E3841" s="1">
        <v>43005</v>
      </c>
      <c r="F3841">
        <v>124.4</v>
      </c>
      <c r="G3841" s="1">
        <v>43005</v>
      </c>
      <c r="H3841">
        <v>154.59</v>
      </c>
    </row>
    <row r="3842" spans="1:8" x14ac:dyDescent="0.25">
      <c r="A3842" s="1">
        <v>43126</v>
      </c>
      <c r="B3842">
        <v>128.28</v>
      </c>
      <c r="C3842" s="1">
        <v>43006</v>
      </c>
      <c r="D3842">
        <v>142.18</v>
      </c>
      <c r="E3842" s="1">
        <v>43006</v>
      </c>
      <c r="F3842">
        <v>124.46</v>
      </c>
      <c r="G3842" s="1">
        <v>43006</v>
      </c>
      <c r="H3842">
        <v>155.27000000000001</v>
      </c>
    </row>
    <row r="3843" spans="1:8" x14ac:dyDescent="0.25">
      <c r="A3843" s="1">
        <v>43129</v>
      </c>
      <c r="B3843">
        <v>128.38</v>
      </c>
      <c r="C3843" s="1">
        <v>43007</v>
      </c>
      <c r="D3843">
        <v>142.19999999999999</v>
      </c>
      <c r="E3843" s="1">
        <v>43007</v>
      </c>
      <c r="F3843">
        <v>124.46</v>
      </c>
      <c r="G3843" s="1">
        <v>43007</v>
      </c>
      <c r="H3843">
        <v>154.76</v>
      </c>
    </row>
    <row r="3844" spans="1:8" x14ac:dyDescent="0.25">
      <c r="A3844" s="1">
        <v>43130</v>
      </c>
      <c r="B3844">
        <v>128.91999999999999</v>
      </c>
      <c r="C3844" s="1">
        <v>43010</v>
      </c>
      <c r="D3844">
        <v>142.03</v>
      </c>
      <c r="E3844" s="1">
        <v>43010</v>
      </c>
      <c r="F3844">
        <v>124.54</v>
      </c>
      <c r="G3844" s="1">
        <v>43010</v>
      </c>
      <c r="H3844">
        <v>154.27000000000001</v>
      </c>
    </row>
    <row r="3845" spans="1:8" x14ac:dyDescent="0.25">
      <c r="A3845" s="1">
        <v>43131</v>
      </c>
      <c r="B3845">
        <v>128.52000000000001</v>
      </c>
      <c r="C3845" s="1">
        <v>43011</v>
      </c>
      <c r="D3845">
        <v>142.26</v>
      </c>
      <c r="E3845" s="1">
        <v>43011</v>
      </c>
      <c r="F3845">
        <v>124.4</v>
      </c>
      <c r="G3845" s="1">
        <v>43011</v>
      </c>
      <c r="H3845">
        <v>155.01</v>
      </c>
    </row>
    <row r="3846" spans="1:8" x14ac:dyDescent="0.25">
      <c r="A3846" s="1">
        <v>43132</v>
      </c>
      <c r="B3846">
        <v>128.71</v>
      </c>
      <c r="C3846" s="1">
        <v>43012</v>
      </c>
      <c r="D3846">
        <v>142.19</v>
      </c>
      <c r="E3846" s="1">
        <v>43012</v>
      </c>
      <c r="F3846">
        <v>124.56</v>
      </c>
      <c r="G3846" s="1">
        <v>43012</v>
      </c>
      <c r="H3846">
        <v>154.97</v>
      </c>
    </row>
    <row r="3847" spans="1:8" x14ac:dyDescent="0.25">
      <c r="A3847" s="1">
        <v>43133</v>
      </c>
      <c r="B3847">
        <v>128.84</v>
      </c>
      <c r="C3847" s="1">
        <v>43013</v>
      </c>
      <c r="D3847">
        <v>141.96</v>
      </c>
      <c r="E3847" s="1">
        <v>43013</v>
      </c>
      <c r="F3847">
        <v>124.86</v>
      </c>
      <c r="G3847" s="1">
        <v>43013</v>
      </c>
      <c r="H3847">
        <v>154.74</v>
      </c>
    </row>
    <row r="3848" spans="1:8" x14ac:dyDescent="0.25">
      <c r="A3848" s="1">
        <v>43136</v>
      </c>
      <c r="B3848">
        <v>129.32</v>
      </c>
      <c r="C3848" s="1">
        <v>43014</v>
      </c>
      <c r="D3848">
        <v>141.59</v>
      </c>
      <c r="E3848" s="1">
        <v>43014</v>
      </c>
      <c r="F3848">
        <v>125.05</v>
      </c>
      <c r="G3848" s="1">
        <v>43014</v>
      </c>
      <c r="H3848">
        <v>154.49</v>
      </c>
    </row>
    <row r="3849" spans="1:8" x14ac:dyDescent="0.25">
      <c r="A3849" s="1">
        <v>43137</v>
      </c>
      <c r="B3849">
        <v>129.69999999999999</v>
      </c>
      <c r="C3849" s="1">
        <v>43018</v>
      </c>
      <c r="D3849">
        <v>141.63999999999999</v>
      </c>
      <c r="E3849" s="1">
        <v>43018</v>
      </c>
      <c r="F3849">
        <v>124.82</v>
      </c>
      <c r="G3849" s="1">
        <v>43018</v>
      </c>
      <c r="H3849">
        <v>154.31</v>
      </c>
    </row>
    <row r="3850" spans="1:8" x14ac:dyDescent="0.25">
      <c r="A3850" s="1">
        <v>43138</v>
      </c>
      <c r="B3850">
        <v>129.56</v>
      </c>
      <c r="C3850" s="1">
        <v>43019</v>
      </c>
      <c r="D3850">
        <v>141.52000000000001</v>
      </c>
      <c r="E3850" s="1">
        <v>43019</v>
      </c>
      <c r="F3850">
        <v>124.7</v>
      </c>
      <c r="G3850" s="1">
        <v>43019</v>
      </c>
      <c r="H3850">
        <v>154.44</v>
      </c>
    </row>
    <row r="3851" spans="1:8" x14ac:dyDescent="0.25">
      <c r="A3851" s="1">
        <v>43139</v>
      </c>
      <c r="B3851">
        <v>129.22999999999999</v>
      </c>
      <c r="C3851" s="1">
        <v>43020</v>
      </c>
      <c r="D3851">
        <v>141.9</v>
      </c>
      <c r="E3851" s="1">
        <v>43020</v>
      </c>
      <c r="F3851">
        <v>124.41</v>
      </c>
      <c r="G3851" s="1">
        <v>43020</v>
      </c>
      <c r="H3851">
        <v>154.5</v>
      </c>
    </row>
    <row r="3852" spans="1:8" x14ac:dyDescent="0.25">
      <c r="A3852" s="1">
        <v>43140</v>
      </c>
      <c r="B3852">
        <v>129.52000000000001</v>
      </c>
      <c r="C3852" s="1">
        <v>43021</v>
      </c>
      <c r="D3852">
        <v>141.88</v>
      </c>
      <c r="E3852" s="1">
        <v>43021</v>
      </c>
      <c r="F3852">
        <v>124.11</v>
      </c>
      <c r="G3852" s="1">
        <v>43021</v>
      </c>
      <c r="H3852">
        <v>154.38</v>
      </c>
    </row>
    <row r="3853" spans="1:8" x14ac:dyDescent="0.25">
      <c r="A3853" s="1">
        <v>43143</v>
      </c>
      <c r="B3853">
        <v>129.59</v>
      </c>
      <c r="C3853" s="1">
        <v>43024</v>
      </c>
      <c r="D3853">
        <v>141.96</v>
      </c>
      <c r="E3853" s="1">
        <v>43024</v>
      </c>
      <c r="F3853">
        <v>123.67</v>
      </c>
      <c r="G3853" s="1">
        <v>43024</v>
      </c>
      <c r="H3853">
        <v>153.87</v>
      </c>
    </row>
    <row r="3854" spans="1:8" x14ac:dyDescent="0.25">
      <c r="A3854" s="1">
        <v>43144</v>
      </c>
      <c r="B3854">
        <v>129.69</v>
      </c>
      <c r="C3854" s="1">
        <v>43025</v>
      </c>
      <c r="D3854">
        <v>141.75</v>
      </c>
      <c r="E3854" s="1">
        <v>43025</v>
      </c>
      <c r="F3854">
        <v>123.92</v>
      </c>
      <c r="G3854" s="1">
        <v>43025</v>
      </c>
      <c r="H3854">
        <v>153.08000000000001</v>
      </c>
    </row>
    <row r="3855" spans="1:8" x14ac:dyDescent="0.25">
      <c r="A3855" s="1">
        <v>43145</v>
      </c>
      <c r="B3855">
        <v>129.34</v>
      </c>
      <c r="C3855" s="1">
        <v>43026</v>
      </c>
      <c r="D3855">
        <v>141.6</v>
      </c>
      <c r="E3855" s="1">
        <v>43026</v>
      </c>
      <c r="F3855">
        <v>123.62</v>
      </c>
      <c r="G3855" s="1">
        <v>43026</v>
      </c>
      <c r="H3855">
        <v>153.41</v>
      </c>
    </row>
    <row r="3856" spans="1:8" x14ac:dyDescent="0.25">
      <c r="A3856" s="1">
        <v>43146</v>
      </c>
      <c r="B3856">
        <v>129.4</v>
      </c>
      <c r="C3856" s="1">
        <v>43027</v>
      </c>
      <c r="D3856">
        <v>141.38999999999999</v>
      </c>
      <c r="E3856" s="1">
        <v>43027</v>
      </c>
      <c r="F3856">
        <v>123.73</v>
      </c>
      <c r="G3856" s="1">
        <v>43027</v>
      </c>
      <c r="H3856">
        <v>153.19</v>
      </c>
    </row>
    <row r="3857" spans="1:8" x14ac:dyDescent="0.25">
      <c r="A3857" s="1">
        <v>43147</v>
      </c>
      <c r="B3857">
        <v>129.37</v>
      </c>
      <c r="C3857" s="1">
        <v>43028</v>
      </c>
      <c r="D3857">
        <v>141.61000000000001</v>
      </c>
      <c r="E3857" s="1">
        <v>43028</v>
      </c>
      <c r="F3857">
        <v>123.92</v>
      </c>
      <c r="G3857" s="1">
        <v>43028</v>
      </c>
      <c r="H3857">
        <v>153.72999999999999</v>
      </c>
    </row>
    <row r="3858" spans="1:8" x14ac:dyDescent="0.25">
      <c r="A3858" s="1">
        <v>43151</v>
      </c>
      <c r="B3858">
        <v>129.49</v>
      </c>
      <c r="C3858" s="1">
        <v>43031</v>
      </c>
      <c r="D3858">
        <v>141.69999999999999</v>
      </c>
      <c r="E3858" s="1">
        <v>43031</v>
      </c>
      <c r="F3858">
        <v>123.77</v>
      </c>
      <c r="G3858" s="1">
        <v>43031</v>
      </c>
      <c r="H3858">
        <v>153.91999999999999</v>
      </c>
    </row>
    <row r="3859" spans="1:8" x14ac:dyDescent="0.25">
      <c r="A3859" s="1">
        <v>43152</v>
      </c>
      <c r="B3859">
        <v>129.44</v>
      </c>
      <c r="C3859" s="1">
        <v>43032</v>
      </c>
      <c r="D3859">
        <v>141.57</v>
      </c>
      <c r="E3859" s="1">
        <v>43032</v>
      </c>
      <c r="F3859">
        <v>123.84</v>
      </c>
      <c r="G3859" s="1">
        <v>43032</v>
      </c>
      <c r="H3859">
        <v>154.12</v>
      </c>
    </row>
    <row r="3860" spans="1:8" x14ac:dyDescent="0.25">
      <c r="A3860" s="1">
        <v>43153</v>
      </c>
      <c r="B3860">
        <v>129.53</v>
      </c>
      <c r="C3860" s="1">
        <v>43033</v>
      </c>
      <c r="D3860">
        <v>141.56</v>
      </c>
      <c r="E3860" s="1">
        <v>43033</v>
      </c>
      <c r="F3860">
        <v>123.6</v>
      </c>
      <c r="G3860" s="1">
        <v>43033</v>
      </c>
      <c r="H3860">
        <v>154.28</v>
      </c>
    </row>
    <row r="3861" spans="1:8" x14ac:dyDescent="0.25">
      <c r="A3861" s="1">
        <v>43154</v>
      </c>
      <c r="B3861">
        <v>129.41999999999999</v>
      </c>
      <c r="C3861" s="1">
        <v>43034</v>
      </c>
      <c r="D3861">
        <v>142.03</v>
      </c>
      <c r="E3861" s="1">
        <v>43034</v>
      </c>
      <c r="F3861">
        <v>123.73</v>
      </c>
      <c r="G3861" s="1">
        <v>43034</v>
      </c>
      <c r="H3861">
        <v>154.30000000000001</v>
      </c>
    </row>
    <row r="3862" spans="1:8" x14ac:dyDescent="0.25">
      <c r="A3862" s="1">
        <v>43157</v>
      </c>
      <c r="B3862">
        <v>129.22</v>
      </c>
      <c r="C3862" s="1">
        <v>43035</v>
      </c>
      <c r="D3862">
        <v>142.54</v>
      </c>
      <c r="E3862" s="1">
        <v>43035</v>
      </c>
      <c r="F3862">
        <v>123.85</v>
      </c>
      <c r="G3862" s="1">
        <v>43035</v>
      </c>
      <c r="H3862">
        <v>154.35</v>
      </c>
    </row>
    <row r="3863" spans="1:8" x14ac:dyDescent="0.25">
      <c r="A3863" s="1">
        <v>43158</v>
      </c>
      <c r="B3863">
        <v>129.05000000000001</v>
      </c>
      <c r="C3863" s="1">
        <v>43038</v>
      </c>
      <c r="D3863">
        <v>142.16999999999999</v>
      </c>
      <c r="E3863" s="1">
        <v>43038</v>
      </c>
      <c r="F3863">
        <v>123.69</v>
      </c>
      <c r="G3863" s="1">
        <v>43038</v>
      </c>
      <c r="H3863">
        <v>154.52000000000001</v>
      </c>
    </row>
    <row r="3864" spans="1:8" x14ac:dyDescent="0.25">
      <c r="A3864" s="1">
        <v>43159</v>
      </c>
      <c r="B3864">
        <v>129.04</v>
      </c>
      <c r="C3864" s="1">
        <v>43039</v>
      </c>
      <c r="D3864">
        <v>141.83000000000001</v>
      </c>
      <c r="E3864" s="1">
        <v>43039</v>
      </c>
      <c r="F3864">
        <v>123.42</v>
      </c>
      <c r="G3864" s="1">
        <v>43039</v>
      </c>
      <c r="H3864">
        <v>153.99</v>
      </c>
    </row>
    <row r="3865" spans="1:8" x14ac:dyDescent="0.25">
      <c r="A3865" s="1">
        <v>43160</v>
      </c>
      <c r="B3865">
        <v>129.08000000000001</v>
      </c>
      <c r="C3865" s="1">
        <v>43040</v>
      </c>
      <c r="D3865">
        <v>141.91</v>
      </c>
      <c r="E3865" s="1">
        <v>43040</v>
      </c>
      <c r="F3865">
        <v>123.04</v>
      </c>
      <c r="G3865" s="1">
        <v>43040</v>
      </c>
      <c r="H3865">
        <v>153.87</v>
      </c>
    </row>
    <row r="3866" spans="1:8" x14ac:dyDescent="0.25">
      <c r="A3866" s="1">
        <v>43161</v>
      </c>
      <c r="B3866">
        <v>129.32</v>
      </c>
      <c r="C3866" s="1">
        <v>43041</v>
      </c>
      <c r="D3866">
        <v>141.99</v>
      </c>
      <c r="E3866" s="1">
        <v>43041</v>
      </c>
      <c r="F3866">
        <v>123.89</v>
      </c>
      <c r="G3866" s="1">
        <v>43041</v>
      </c>
      <c r="H3866">
        <v>153.88999999999999</v>
      </c>
    </row>
    <row r="3867" spans="1:8" x14ac:dyDescent="0.25">
      <c r="A3867" s="1">
        <v>43164</v>
      </c>
      <c r="B3867">
        <v>129.31</v>
      </c>
      <c r="C3867" s="1">
        <v>43042</v>
      </c>
      <c r="D3867">
        <v>141.84</v>
      </c>
      <c r="E3867" s="1">
        <v>43042</v>
      </c>
      <c r="F3867">
        <v>123.78</v>
      </c>
      <c r="G3867" s="1">
        <v>43042</v>
      </c>
      <c r="H3867">
        <v>153.72</v>
      </c>
    </row>
    <row r="3868" spans="1:8" x14ac:dyDescent="0.25">
      <c r="A3868" s="1">
        <v>43165</v>
      </c>
      <c r="B3868">
        <v>129.26</v>
      </c>
      <c r="C3868" s="1">
        <v>43045</v>
      </c>
      <c r="D3868">
        <v>141.79</v>
      </c>
      <c r="E3868" s="1">
        <v>43045</v>
      </c>
      <c r="F3868">
        <v>123.64</v>
      </c>
      <c r="G3868" s="1">
        <v>43045</v>
      </c>
      <c r="H3868">
        <v>153.53</v>
      </c>
    </row>
    <row r="3869" spans="1:8" x14ac:dyDescent="0.25">
      <c r="A3869" s="1">
        <v>43166</v>
      </c>
      <c r="B3869">
        <v>129.1</v>
      </c>
      <c r="C3869" s="1">
        <v>43046</v>
      </c>
      <c r="D3869">
        <v>141.9</v>
      </c>
      <c r="E3869" s="1">
        <v>43046</v>
      </c>
      <c r="F3869">
        <v>123.48</v>
      </c>
      <c r="G3869" s="1">
        <v>43046</v>
      </c>
      <c r="H3869">
        <v>153.53</v>
      </c>
    </row>
    <row r="3870" spans="1:8" x14ac:dyDescent="0.25">
      <c r="A3870" s="1">
        <v>43167</v>
      </c>
      <c r="B3870">
        <v>128.88999999999999</v>
      </c>
      <c r="C3870" s="1">
        <v>43047</v>
      </c>
      <c r="D3870">
        <v>141.91999999999999</v>
      </c>
      <c r="E3870" s="1">
        <v>43047</v>
      </c>
      <c r="F3870">
        <v>123.19</v>
      </c>
      <c r="G3870" s="1">
        <v>43047</v>
      </c>
      <c r="H3870">
        <v>153.29</v>
      </c>
    </row>
    <row r="3871" spans="1:8" x14ac:dyDescent="0.25">
      <c r="A3871" s="1">
        <v>43168</v>
      </c>
      <c r="B3871">
        <v>128.79</v>
      </c>
      <c r="C3871" s="1">
        <v>43048</v>
      </c>
      <c r="D3871">
        <v>142.09</v>
      </c>
      <c r="E3871" s="1">
        <v>43048</v>
      </c>
      <c r="F3871">
        <v>123.41</v>
      </c>
      <c r="G3871" s="1">
        <v>43048</v>
      </c>
      <c r="H3871">
        <v>153.38999999999999</v>
      </c>
    </row>
    <row r="3872" spans="1:8" x14ac:dyDescent="0.25">
      <c r="A3872" s="1">
        <v>43171</v>
      </c>
      <c r="B3872">
        <v>128.91</v>
      </c>
      <c r="C3872" s="1">
        <v>43049</v>
      </c>
      <c r="D3872">
        <v>142.32</v>
      </c>
      <c r="E3872" s="1">
        <v>43049</v>
      </c>
      <c r="F3872">
        <v>123.4</v>
      </c>
      <c r="G3872" s="1">
        <v>43049</v>
      </c>
      <c r="H3872">
        <v>153.97</v>
      </c>
    </row>
    <row r="3873" spans="1:8" x14ac:dyDescent="0.25">
      <c r="A3873" s="1">
        <v>43172</v>
      </c>
      <c r="B3873">
        <v>128.94999999999999</v>
      </c>
      <c r="C3873" s="1">
        <v>43052</v>
      </c>
      <c r="D3873">
        <v>142.44999999999999</v>
      </c>
      <c r="E3873" s="1">
        <v>43052</v>
      </c>
      <c r="F3873">
        <v>123.47</v>
      </c>
      <c r="G3873" s="1">
        <v>43052</v>
      </c>
      <c r="H3873">
        <v>153.82</v>
      </c>
    </row>
    <row r="3874" spans="1:8" x14ac:dyDescent="0.25">
      <c r="A3874" s="1">
        <v>43173</v>
      </c>
      <c r="B3874">
        <v>128.75</v>
      </c>
      <c r="C3874" s="1">
        <v>43053</v>
      </c>
      <c r="D3874">
        <v>142.19</v>
      </c>
      <c r="E3874" s="1">
        <v>43053</v>
      </c>
      <c r="F3874">
        <v>123.62</v>
      </c>
      <c r="G3874" s="1">
        <v>43053</v>
      </c>
      <c r="H3874">
        <v>153.59</v>
      </c>
    </row>
    <row r="3875" spans="1:8" x14ac:dyDescent="0.25">
      <c r="A3875" s="1">
        <v>43174</v>
      </c>
      <c r="B3875">
        <v>128.71</v>
      </c>
      <c r="C3875" s="1">
        <v>43054</v>
      </c>
      <c r="D3875">
        <v>142.04</v>
      </c>
      <c r="E3875" s="1">
        <v>43054</v>
      </c>
      <c r="F3875">
        <v>123.46</v>
      </c>
      <c r="G3875" s="1">
        <v>43054</v>
      </c>
      <c r="H3875">
        <v>153.28</v>
      </c>
    </row>
    <row r="3876" spans="1:8" x14ac:dyDescent="0.25">
      <c r="A3876" s="1">
        <v>43175</v>
      </c>
      <c r="B3876">
        <v>128.66999999999999</v>
      </c>
      <c r="C3876" s="1">
        <v>43055</v>
      </c>
      <c r="D3876">
        <v>141.86000000000001</v>
      </c>
      <c r="E3876" s="1">
        <v>43055</v>
      </c>
      <c r="F3876">
        <v>123.44</v>
      </c>
      <c r="G3876" s="1">
        <v>43055</v>
      </c>
      <c r="H3876">
        <v>153.06</v>
      </c>
    </row>
    <row r="3877" spans="1:8" x14ac:dyDescent="0.25">
      <c r="A3877" s="1">
        <v>43178</v>
      </c>
      <c r="B3877">
        <v>128.43</v>
      </c>
      <c r="C3877" s="1">
        <v>43056</v>
      </c>
      <c r="D3877">
        <v>141.68</v>
      </c>
      <c r="E3877" s="1">
        <v>43056</v>
      </c>
      <c r="F3877">
        <v>123.19</v>
      </c>
      <c r="G3877" s="1">
        <v>43056</v>
      </c>
      <c r="H3877">
        <v>152.99</v>
      </c>
    </row>
    <row r="3878" spans="1:8" x14ac:dyDescent="0.25">
      <c r="A3878" s="1">
        <v>43179</v>
      </c>
      <c r="B3878">
        <v>128.04</v>
      </c>
      <c r="C3878" s="1">
        <v>43059</v>
      </c>
      <c r="D3878">
        <v>141.68</v>
      </c>
      <c r="E3878" s="1">
        <v>43059</v>
      </c>
      <c r="F3878">
        <v>123.03</v>
      </c>
      <c r="G3878" s="1">
        <v>43059</v>
      </c>
      <c r="H3878">
        <v>152.72</v>
      </c>
    </row>
    <row r="3879" spans="1:8" x14ac:dyDescent="0.25">
      <c r="A3879" s="1">
        <v>43180</v>
      </c>
      <c r="B3879">
        <v>127.71</v>
      </c>
      <c r="C3879" s="1">
        <v>43060</v>
      </c>
      <c r="D3879">
        <v>141.41</v>
      </c>
      <c r="E3879" s="1">
        <v>43060</v>
      </c>
      <c r="F3879">
        <v>122.73</v>
      </c>
      <c r="G3879" s="1">
        <v>43060</v>
      </c>
      <c r="H3879">
        <v>152.34</v>
      </c>
    </row>
    <row r="3880" spans="1:8" x14ac:dyDescent="0.25">
      <c r="A3880" s="1">
        <v>43181</v>
      </c>
      <c r="B3880">
        <v>127.84</v>
      </c>
      <c r="C3880" s="1">
        <v>43061</v>
      </c>
      <c r="D3880">
        <v>140.65</v>
      </c>
      <c r="E3880" s="1">
        <v>43061</v>
      </c>
      <c r="F3880">
        <v>122.93</v>
      </c>
      <c r="G3880" s="1">
        <v>43061</v>
      </c>
      <c r="H3880">
        <v>152.49</v>
      </c>
    </row>
    <row r="3881" spans="1:8" x14ac:dyDescent="0.25">
      <c r="A3881" s="1">
        <v>43182</v>
      </c>
      <c r="B3881">
        <v>127.91</v>
      </c>
      <c r="C3881" s="1">
        <v>43063</v>
      </c>
      <c r="D3881">
        <v>140.44</v>
      </c>
      <c r="E3881" s="1">
        <v>43063</v>
      </c>
      <c r="F3881">
        <v>122.78</v>
      </c>
      <c r="G3881" s="1">
        <v>43063</v>
      </c>
      <c r="H3881">
        <v>152.5</v>
      </c>
    </row>
    <row r="3882" spans="1:8" x14ac:dyDescent="0.25">
      <c r="A3882" s="1">
        <v>43185</v>
      </c>
      <c r="B3882">
        <v>127.82</v>
      </c>
      <c r="C3882" s="1">
        <v>43066</v>
      </c>
      <c r="D3882">
        <v>140.52000000000001</v>
      </c>
      <c r="E3882" s="1">
        <v>43066</v>
      </c>
      <c r="F3882">
        <v>122.72</v>
      </c>
      <c r="G3882" s="1">
        <v>43066</v>
      </c>
      <c r="H3882">
        <v>152.58000000000001</v>
      </c>
    </row>
    <row r="3883" spans="1:8" x14ac:dyDescent="0.25">
      <c r="A3883" s="1">
        <v>43186</v>
      </c>
      <c r="B3883">
        <v>127.93</v>
      </c>
      <c r="C3883" s="1">
        <v>43067</v>
      </c>
      <c r="D3883">
        <v>140.30000000000001</v>
      </c>
      <c r="E3883" s="1">
        <v>43067</v>
      </c>
      <c r="F3883">
        <v>122.59</v>
      </c>
      <c r="G3883" s="1">
        <v>43067</v>
      </c>
      <c r="H3883">
        <v>152.71</v>
      </c>
    </row>
    <row r="3884" spans="1:8" x14ac:dyDescent="0.25">
      <c r="A3884" s="1">
        <v>43187</v>
      </c>
      <c r="B3884">
        <v>128.30000000000001</v>
      </c>
      <c r="C3884" s="1">
        <v>43068</v>
      </c>
      <c r="D3884">
        <v>140.26</v>
      </c>
      <c r="E3884" s="1">
        <v>43068</v>
      </c>
      <c r="F3884">
        <v>122.11</v>
      </c>
      <c r="G3884" s="1">
        <v>43068</v>
      </c>
      <c r="H3884">
        <v>152.86000000000001</v>
      </c>
    </row>
    <row r="3885" spans="1:8" x14ac:dyDescent="0.25">
      <c r="A3885" s="1">
        <v>43188</v>
      </c>
      <c r="B3885">
        <v>128.31</v>
      </c>
      <c r="C3885" s="1">
        <v>43069</v>
      </c>
      <c r="D3885">
        <v>140.19</v>
      </c>
      <c r="E3885" s="1">
        <v>43069</v>
      </c>
      <c r="F3885">
        <v>122.25</v>
      </c>
      <c r="G3885" s="1">
        <v>43069</v>
      </c>
      <c r="H3885">
        <v>152.69999999999999</v>
      </c>
    </row>
    <row r="3886" spans="1:8" x14ac:dyDescent="0.25">
      <c r="A3886" s="1">
        <v>43193</v>
      </c>
      <c r="B3886">
        <v>128.28</v>
      </c>
      <c r="C3886" s="1">
        <v>43070</v>
      </c>
      <c r="D3886">
        <v>139.93</v>
      </c>
      <c r="E3886" s="1">
        <v>43070</v>
      </c>
      <c r="F3886">
        <v>122.21</v>
      </c>
      <c r="G3886" s="1">
        <v>43070</v>
      </c>
      <c r="H3886">
        <v>152.04</v>
      </c>
    </row>
    <row r="3887" spans="1:8" x14ac:dyDescent="0.25">
      <c r="A3887" s="1">
        <v>43194</v>
      </c>
      <c r="B3887">
        <v>128.13999999999999</v>
      </c>
      <c r="C3887" s="1">
        <v>43073</v>
      </c>
      <c r="D3887">
        <v>140.03</v>
      </c>
      <c r="E3887" s="1">
        <v>43073</v>
      </c>
      <c r="F3887">
        <v>122.15</v>
      </c>
      <c r="G3887" s="1">
        <v>43073</v>
      </c>
      <c r="H3887">
        <v>151.69</v>
      </c>
    </row>
    <row r="3888" spans="1:8" x14ac:dyDescent="0.25">
      <c r="A3888" s="1">
        <v>43195</v>
      </c>
      <c r="B3888">
        <v>128.21</v>
      </c>
      <c r="C3888" s="1">
        <v>43074</v>
      </c>
      <c r="D3888">
        <v>140.1</v>
      </c>
      <c r="E3888" s="1">
        <v>43074</v>
      </c>
      <c r="F3888">
        <v>122.21</v>
      </c>
      <c r="G3888" s="1">
        <v>43074</v>
      </c>
      <c r="H3888">
        <v>151.28</v>
      </c>
    </row>
    <row r="3889" spans="1:8" x14ac:dyDescent="0.25">
      <c r="A3889" s="1">
        <v>43196</v>
      </c>
      <c r="B3889">
        <v>128.29</v>
      </c>
      <c r="C3889" s="1">
        <v>43075</v>
      </c>
      <c r="D3889">
        <v>140.12</v>
      </c>
      <c r="E3889" s="1">
        <v>43075</v>
      </c>
      <c r="F3889">
        <v>122.02</v>
      </c>
      <c r="G3889" s="1">
        <v>43075</v>
      </c>
      <c r="H3889">
        <v>151.01</v>
      </c>
    </row>
    <row r="3890" spans="1:8" x14ac:dyDescent="0.25">
      <c r="A3890" s="1">
        <v>43199</v>
      </c>
      <c r="B3890">
        <v>128.25</v>
      </c>
      <c r="C3890" s="1">
        <v>43076</v>
      </c>
      <c r="D3890">
        <v>140.29</v>
      </c>
      <c r="E3890" s="1">
        <v>43076</v>
      </c>
      <c r="F3890">
        <v>121.75</v>
      </c>
      <c r="G3890" s="1">
        <v>43076</v>
      </c>
      <c r="H3890">
        <v>151.21</v>
      </c>
    </row>
    <row r="3891" spans="1:8" x14ac:dyDescent="0.25">
      <c r="A3891" s="1">
        <v>43200</v>
      </c>
      <c r="B3891">
        <v>128.08000000000001</v>
      </c>
      <c r="C3891" s="1">
        <v>43077</v>
      </c>
      <c r="D3891">
        <v>139.97999999999999</v>
      </c>
      <c r="E3891" s="1">
        <v>43077</v>
      </c>
      <c r="F3891">
        <v>121.83</v>
      </c>
      <c r="G3891" s="1">
        <v>43077</v>
      </c>
      <c r="H3891">
        <v>151.71</v>
      </c>
    </row>
    <row r="3892" spans="1:8" x14ac:dyDescent="0.25">
      <c r="A3892" s="1">
        <v>43201</v>
      </c>
      <c r="B3892">
        <v>128.05000000000001</v>
      </c>
      <c r="C3892" s="1">
        <v>43080</v>
      </c>
      <c r="D3892">
        <v>139.47</v>
      </c>
      <c r="E3892" s="1">
        <v>43080</v>
      </c>
      <c r="F3892">
        <v>122.02</v>
      </c>
      <c r="G3892" s="1">
        <v>43080</v>
      </c>
      <c r="H3892">
        <v>151.41999999999999</v>
      </c>
    </row>
    <row r="3893" spans="1:8" x14ac:dyDescent="0.25">
      <c r="A3893" s="1">
        <v>43202</v>
      </c>
      <c r="B3893">
        <v>128.06</v>
      </c>
      <c r="C3893" s="1">
        <v>43081</v>
      </c>
      <c r="D3893">
        <v>139.75</v>
      </c>
      <c r="E3893" s="1">
        <v>43081</v>
      </c>
      <c r="F3893">
        <v>122</v>
      </c>
      <c r="G3893" s="1">
        <v>43081</v>
      </c>
      <c r="H3893">
        <v>151.61000000000001</v>
      </c>
    </row>
    <row r="3894" spans="1:8" x14ac:dyDescent="0.25">
      <c r="A3894" s="1">
        <v>43203</v>
      </c>
      <c r="B3894">
        <v>128.13</v>
      </c>
      <c r="C3894" s="1">
        <v>43082</v>
      </c>
      <c r="D3894">
        <v>139.88</v>
      </c>
      <c r="E3894" s="1">
        <v>43082</v>
      </c>
      <c r="F3894">
        <v>121.8</v>
      </c>
      <c r="G3894" s="1">
        <v>43082</v>
      </c>
      <c r="H3894">
        <v>151.38</v>
      </c>
    </row>
    <row r="3895" spans="1:8" x14ac:dyDescent="0.25">
      <c r="A3895" s="1">
        <v>43206</v>
      </c>
      <c r="B3895">
        <v>128.02000000000001</v>
      </c>
      <c r="C3895" s="1">
        <v>43083</v>
      </c>
      <c r="D3895">
        <v>139.55000000000001</v>
      </c>
      <c r="E3895" s="1">
        <v>43083</v>
      </c>
      <c r="F3895">
        <v>121.63</v>
      </c>
      <c r="G3895" s="1">
        <v>43083</v>
      </c>
      <c r="H3895">
        <v>151.15</v>
      </c>
    </row>
    <row r="3896" spans="1:8" x14ac:dyDescent="0.25">
      <c r="A3896" s="1">
        <v>43207</v>
      </c>
      <c r="B3896">
        <v>128.11000000000001</v>
      </c>
      <c r="C3896" s="1">
        <v>43084</v>
      </c>
      <c r="D3896">
        <v>139.01</v>
      </c>
      <c r="E3896" s="1">
        <v>43084</v>
      </c>
      <c r="F3896">
        <v>121.48</v>
      </c>
      <c r="G3896" s="1">
        <v>43084</v>
      </c>
      <c r="H3896">
        <v>150.35</v>
      </c>
    </row>
    <row r="3897" spans="1:8" x14ac:dyDescent="0.25">
      <c r="A3897" s="1">
        <v>43208</v>
      </c>
      <c r="B3897">
        <v>127.99</v>
      </c>
      <c r="C3897" s="1">
        <v>43087</v>
      </c>
      <c r="D3897">
        <v>138.94999999999999</v>
      </c>
      <c r="E3897" s="1">
        <v>43087</v>
      </c>
      <c r="F3897">
        <v>121.44</v>
      </c>
      <c r="G3897" s="1">
        <v>43087</v>
      </c>
      <c r="H3897">
        <v>151.11000000000001</v>
      </c>
    </row>
    <row r="3898" spans="1:8" x14ac:dyDescent="0.25">
      <c r="A3898" s="1">
        <v>43209</v>
      </c>
      <c r="B3898">
        <v>128.18</v>
      </c>
      <c r="C3898" s="1">
        <v>43088</v>
      </c>
      <c r="D3898">
        <v>139.33000000000001</v>
      </c>
      <c r="E3898" s="1">
        <v>43088</v>
      </c>
      <c r="F3898">
        <v>121.77</v>
      </c>
      <c r="G3898" s="1">
        <v>43088</v>
      </c>
      <c r="H3898">
        <v>151.36000000000001</v>
      </c>
    </row>
    <row r="3899" spans="1:8" x14ac:dyDescent="0.25">
      <c r="A3899" s="1">
        <v>43210</v>
      </c>
      <c r="B3899">
        <v>128.63</v>
      </c>
      <c r="C3899" s="1">
        <v>43089</v>
      </c>
      <c r="D3899">
        <v>138.65</v>
      </c>
      <c r="E3899" s="1">
        <v>43089</v>
      </c>
      <c r="F3899">
        <v>122.05</v>
      </c>
      <c r="G3899" s="1">
        <v>43089</v>
      </c>
      <c r="H3899">
        <v>151.75</v>
      </c>
    </row>
    <row r="3900" spans="1:8" x14ac:dyDescent="0.25">
      <c r="A3900" s="1">
        <v>43213</v>
      </c>
      <c r="B3900">
        <v>128.6</v>
      </c>
      <c r="C3900" s="1">
        <v>43090</v>
      </c>
      <c r="D3900">
        <v>138.56</v>
      </c>
      <c r="E3900" s="1">
        <v>43090</v>
      </c>
      <c r="F3900">
        <v>122.29</v>
      </c>
      <c r="G3900" s="1">
        <v>43090</v>
      </c>
      <c r="H3900">
        <v>151.57</v>
      </c>
    </row>
    <row r="3901" spans="1:8" x14ac:dyDescent="0.25">
      <c r="A3901" s="1">
        <v>43214</v>
      </c>
      <c r="B3901">
        <v>128.55000000000001</v>
      </c>
      <c r="C3901" s="1">
        <v>43091</v>
      </c>
      <c r="D3901">
        <v>138.56</v>
      </c>
      <c r="E3901" s="1">
        <v>43091</v>
      </c>
      <c r="F3901">
        <v>122.2</v>
      </c>
      <c r="G3901" s="1">
        <v>43091</v>
      </c>
      <c r="H3901">
        <v>151.49</v>
      </c>
    </row>
    <row r="3902" spans="1:8" x14ac:dyDescent="0.25">
      <c r="A3902" s="1">
        <v>43215</v>
      </c>
      <c r="B3902">
        <v>128.66</v>
      </c>
      <c r="C3902" s="1">
        <v>43096</v>
      </c>
      <c r="D3902">
        <v>137.51</v>
      </c>
      <c r="E3902" s="1">
        <v>43096</v>
      </c>
      <c r="F3902">
        <v>122</v>
      </c>
      <c r="G3902" s="1">
        <v>43096</v>
      </c>
      <c r="H3902">
        <v>150.74</v>
      </c>
    </row>
    <row r="3903" spans="1:8" x14ac:dyDescent="0.25">
      <c r="A3903" s="1">
        <v>43216</v>
      </c>
      <c r="B3903">
        <v>128.46</v>
      </c>
      <c r="C3903" s="1">
        <v>43097</v>
      </c>
      <c r="D3903">
        <v>137.66999999999999</v>
      </c>
      <c r="E3903" s="1">
        <v>43097</v>
      </c>
      <c r="F3903">
        <v>122.22</v>
      </c>
      <c r="G3903" s="1">
        <v>43097</v>
      </c>
      <c r="H3903">
        <v>150.55000000000001</v>
      </c>
    </row>
    <row r="3904" spans="1:8" x14ac:dyDescent="0.25">
      <c r="A3904" s="1">
        <v>43217</v>
      </c>
      <c r="B3904">
        <v>128.56</v>
      </c>
      <c r="C3904" s="1">
        <v>43098</v>
      </c>
      <c r="D3904">
        <v>137.88</v>
      </c>
      <c r="E3904" s="1">
        <v>43098</v>
      </c>
      <c r="F3904">
        <v>122.1</v>
      </c>
      <c r="G3904" s="1">
        <v>43098</v>
      </c>
      <c r="H3904">
        <v>151.05000000000001</v>
      </c>
    </row>
    <row r="3905" spans="1:8" x14ac:dyDescent="0.25">
      <c r="A3905" s="1">
        <v>43220</v>
      </c>
      <c r="B3905">
        <v>128.56</v>
      </c>
      <c r="C3905" s="1">
        <v>43102</v>
      </c>
      <c r="D3905">
        <v>138.62</v>
      </c>
      <c r="E3905" s="1">
        <v>43102</v>
      </c>
      <c r="F3905">
        <v>122.48</v>
      </c>
      <c r="G3905" s="1">
        <v>43102</v>
      </c>
      <c r="H3905">
        <v>151.01</v>
      </c>
    </row>
    <row r="3906" spans="1:8" x14ac:dyDescent="0.25">
      <c r="A3906" s="1">
        <v>43222</v>
      </c>
      <c r="B3906">
        <v>128.59</v>
      </c>
      <c r="C3906" s="1">
        <v>43103</v>
      </c>
      <c r="D3906">
        <v>138.63</v>
      </c>
      <c r="E3906" s="1">
        <v>43103</v>
      </c>
      <c r="F3906">
        <v>122.43</v>
      </c>
      <c r="G3906" s="1">
        <v>43103</v>
      </c>
      <c r="H3906">
        <v>151.13999999999999</v>
      </c>
    </row>
    <row r="3907" spans="1:8" x14ac:dyDescent="0.25">
      <c r="A3907" s="1">
        <v>43223</v>
      </c>
      <c r="B3907">
        <v>128.88999999999999</v>
      </c>
      <c r="C3907" s="1">
        <v>43104</v>
      </c>
      <c r="D3907">
        <v>138.02000000000001</v>
      </c>
      <c r="E3907" s="1">
        <v>43104</v>
      </c>
      <c r="F3907">
        <v>122.42</v>
      </c>
      <c r="G3907" s="1">
        <v>43104</v>
      </c>
      <c r="H3907">
        <v>150.36000000000001</v>
      </c>
    </row>
    <row r="3908" spans="1:8" x14ac:dyDescent="0.25">
      <c r="A3908" s="1">
        <v>43224</v>
      </c>
      <c r="B3908">
        <v>128.72999999999999</v>
      </c>
      <c r="C3908" s="1">
        <v>43105</v>
      </c>
      <c r="D3908">
        <v>138.43</v>
      </c>
      <c r="E3908" s="1">
        <v>43105</v>
      </c>
      <c r="F3908">
        <v>122.16</v>
      </c>
      <c r="G3908" s="1">
        <v>43105</v>
      </c>
      <c r="H3908">
        <v>150.47999999999999</v>
      </c>
    </row>
    <row r="3909" spans="1:8" x14ac:dyDescent="0.25">
      <c r="A3909" s="1">
        <v>43228</v>
      </c>
      <c r="B3909">
        <v>128.66999999999999</v>
      </c>
      <c r="C3909" s="1">
        <v>43108</v>
      </c>
      <c r="D3909">
        <v>138.52000000000001</v>
      </c>
      <c r="E3909" s="1">
        <v>43108</v>
      </c>
      <c r="F3909">
        <v>122.05</v>
      </c>
      <c r="G3909" s="1">
        <v>43108</v>
      </c>
      <c r="H3909">
        <v>150.43</v>
      </c>
    </row>
    <row r="3910" spans="1:8" x14ac:dyDescent="0.25">
      <c r="A3910" s="1">
        <v>43229</v>
      </c>
      <c r="B3910">
        <v>128.68</v>
      </c>
      <c r="C3910" s="1">
        <v>43109</v>
      </c>
      <c r="D3910">
        <v>138.68</v>
      </c>
      <c r="E3910" s="1">
        <v>43109</v>
      </c>
      <c r="F3910">
        <v>121.91</v>
      </c>
      <c r="G3910" s="1">
        <v>43109</v>
      </c>
      <c r="H3910">
        <v>150.91999999999999</v>
      </c>
    </row>
    <row r="3911" spans="1:8" x14ac:dyDescent="0.25">
      <c r="A3911" s="1">
        <v>43230</v>
      </c>
      <c r="B3911">
        <v>128.80000000000001</v>
      </c>
      <c r="C3911" s="1">
        <v>43110</v>
      </c>
      <c r="D3911">
        <v>138.9</v>
      </c>
      <c r="E3911" s="1">
        <v>43110</v>
      </c>
      <c r="F3911">
        <v>122.09</v>
      </c>
      <c r="G3911" s="1">
        <v>43110</v>
      </c>
      <c r="H3911">
        <v>151.1</v>
      </c>
    </row>
    <row r="3912" spans="1:8" x14ac:dyDescent="0.25">
      <c r="A3912" s="1">
        <v>43231</v>
      </c>
      <c r="B3912">
        <v>128.74</v>
      </c>
      <c r="C3912" s="1">
        <v>43111</v>
      </c>
      <c r="D3912">
        <v>137.76</v>
      </c>
      <c r="E3912" s="1">
        <v>43111</v>
      </c>
      <c r="F3912">
        <v>121.55</v>
      </c>
      <c r="G3912" s="1">
        <v>43111</v>
      </c>
      <c r="H3912">
        <v>150.82</v>
      </c>
    </row>
    <row r="3913" spans="1:8" x14ac:dyDescent="0.25">
      <c r="A3913" s="1">
        <v>43234</v>
      </c>
      <c r="B3913">
        <v>128.76</v>
      </c>
      <c r="C3913" s="1">
        <v>43112</v>
      </c>
      <c r="D3913">
        <v>137.05000000000001</v>
      </c>
      <c r="E3913" s="1">
        <v>43112</v>
      </c>
      <c r="F3913">
        <v>121.22</v>
      </c>
      <c r="G3913" s="1">
        <v>43112</v>
      </c>
      <c r="H3913">
        <v>150.08000000000001</v>
      </c>
    </row>
    <row r="3914" spans="1:8" x14ac:dyDescent="0.25">
      <c r="A3914" s="1">
        <v>43235</v>
      </c>
      <c r="B3914">
        <v>128.99</v>
      </c>
      <c r="C3914" s="1">
        <v>43116</v>
      </c>
      <c r="D3914">
        <v>136.93</v>
      </c>
      <c r="E3914" s="1">
        <v>43116</v>
      </c>
      <c r="F3914">
        <v>121.37</v>
      </c>
      <c r="G3914" s="1">
        <v>43116</v>
      </c>
      <c r="H3914">
        <v>149.66</v>
      </c>
    </row>
    <row r="3915" spans="1:8" x14ac:dyDescent="0.25">
      <c r="A3915" s="1">
        <v>43236</v>
      </c>
      <c r="B3915">
        <v>129.02000000000001</v>
      </c>
      <c r="C3915" s="1">
        <v>43117</v>
      </c>
      <c r="D3915">
        <v>136.74</v>
      </c>
      <c r="E3915" s="1">
        <v>43117</v>
      </c>
      <c r="F3915">
        <v>121.15</v>
      </c>
      <c r="G3915" s="1">
        <v>43117</v>
      </c>
      <c r="H3915">
        <v>149.28</v>
      </c>
    </row>
    <row r="3916" spans="1:8" x14ac:dyDescent="0.25">
      <c r="A3916" s="1">
        <v>43237</v>
      </c>
      <c r="B3916">
        <v>129.12</v>
      </c>
      <c r="C3916" s="1">
        <v>43118</v>
      </c>
      <c r="D3916">
        <v>137.08000000000001</v>
      </c>
      <c r="E3916" s="1">
        <v>43118</v>
      </c>
      <c r="F3916">
        <v>121.05</v>
      </c>
      <c r="G3916" s="1">
        <v>43118</v>
      </c>
      <c r="H3916">
        <v>149.69999999999999</v>
      </c>
    </row>
    <row r="3917" spans="1:8" x14ac:dyDescent="0.25">
      <c r="A3917" s="1">
        <v>43238</v>
      </c>
      <c r="B3917">
        <v>129.38</v>
      </c>
      <c r="C3917" s="1">
        <v>43119</v>
      </c>
      <c r="D3917">
        <v>137.41999999999999</v>
      </c>
      <c r="E3917" s="1">
        <v>43119</v>
      </c>
      <c r="F3917">
        <v>121.52</v>
      </c>
      <c r="G3917" s="1">
        <v>43119</v>
      </c>
      <c r="H3917">
        <v>150.12</v>
      </c>
    </row>
    <row r="3918" spans="1:8" x14ac:dyDescent="0.25">
      <c r="A3918" s="1">
        <v>43241</v>
      </c>
      <c r="B3918">
        <v>129.34</v>
      </c>
      <c r="C3918" s="1">
        <v>43122</v>
      </c>
      <c r="D3918">
        <v>137.75</v>
      </c>
      <c r="E3918" s="1">
        <v>43122</v>
      </c>
      <c r="F3918">
        <v>121.46</v>
      </c>
      <c r="G3918" s="1">
        <v>43122</v>
      </c>
      <c r="H3918">
        <v>149.94</v>
      </c>
    </row>
    <row r="3919" spans="1:8" x14ac:dyDescent="0.25">
      <c r="A3919" s="1">
        <v>43242</v>
      </c>
      <c r="B3919">
        <v>129.22999999999999</v>
      </c>
      <c r="C3919" s="1">
        <v>43123</v>
      </c>
      <c r="D3919">
        <v>137.34</v>
      </c>
      <c r="E3919" s="1">
        <v>43123</v>
      </c>
      <c r="F3919">
        <v>121.47</v>
      </c>
      <c r="G3919" s="1">
        <v>43123</v>
      </c>
      <c r="H3919">
        <v>149.97</v>
      </c>
    </row>
    <row r="3920" spans="1:8" x14ac:dyDescent="0.25">
      <c r="A3920" s="1">
        <v>43243</v>
      </c>
      <c r="B3920">
        <v>129.34</v>
      </c>
      <c r="C3920" s="1">
        <v>43124</v>
      </c>
      <c r="D3920">
        <v>137.47</v>
      </c>
      <c r="E3920" s="1">
        <v>43124</v>
      </c>
      <c r="F3920">
        <v>121.19</v>
      </c>
      <c r="G3920" s="1">
        <v>43124</v>
      </c>
      <c r="H3920">
        <v>150.38</v>
      </c>
    </row>
    <row r="3921" spans="1:8" x14ac:dyDescent="0.25">
      <c r="A3921" s="1">
        <v>43244</v>
      </c>
      <c r="B3921">
        <v>129.33000000000001</v>
      </c>
      <c r="C3921" s="1">
        <v>43125</v>
      </c>
      <c r="D3921">
        <v>135.66</v>
      </c>
      <c r="E3921" s="1">
        <v>43125</v>
      </c>
      <c r="F3921">
        <v>121.06</v>
      </c>
      <c r="G3921" s="1">
        <v>43125</v>
      </c>
      <c r="H3921">
        <v>149.66999999999999</v>
      </c>
    </row>
    <row r="3922" spans="1:8" x14ac:dyDescent="0.25">
      <c r="A3922" s="1">
        <v>43245</v>
      </c>
      <c r="B3922">
        <v>129.56</v>
      </c>
      <c r="C3922" s="1">
        <v>43126</v>
      </c>
      <c r="D3922">
        <v>134.44999999999999</v>
      </c>
      <c r="E3922" s="1">
        <v>43126</v>
      </c>
      <c r="F3922">
        <v>120.48</v>
      </c>
      <c r="G3922" s="1">
        <v>43126</v>
      </c>
      <c r="H3922">
        <v>149.04</v>
      </c>
    </row>
    <row r="3923" spans="1:8" x14ac:dyDescent="0.25">
      <c r="A3923" s="1">
        <v>43249</v>
      </c>
      <c r="B3923">
        <v>130.13999999999999</v>
      </c>
      <c r="C3923" s="1">
        <v>43129</v>
      </c>
      <c r="D3923">
        <v>134.94</v>
      </c>
      <c r="E3923" s="1">
        <v>43129</v>
      </c>
      <c r="F3923">
        <v>120.37</v>
      </c>
      <c r="G3923" s="1">
        <v>43129</v>
      </c>
      <c r="H3923">
        <v>149</v>
      </c>
    </row>
    <row r="3924" spans="1:8" x14ac:dyDescent="0.25">
      <c r="A3924" s="1">
        <v>43250</v>
      </c>
      <c r="B3924">
        <v>130.1</v>
      </c>
      <c r="C3924" s="1">
        <v>43130</v>
      </c>
      <c r="D3924">
        <v>135.29</v>
      </c>
      <c r="E3924" s="1">
        <v>43130</v>
      </c>
      <c r="F3924">
        <v>121.08</v>
      </c>
      <c r="G3924" s="1">
        <v>43130</v>
      </c>
      <c r="H3924">
        <v>149.58000000000001</v>
      </c>
    </row>
    <row r="3925" spans="1:8" x14ac:dyDescent="0.25">
      <c r="A3925" s="1">
        <v>43251</v>
      </c>
      <c r="B3925">
        <v>129.72</v>
      </c>
      <c r="C3925" s="1">
        <v>43131</v>
      </c>
      <c r="D3925">
        <v>135.07</v>
      </c>
      <c r="E3925" s="1">
        <v>43131</v>
      </c>
      <c r="F3925">
        <v>120.67</v>
      </c>
      <c r="G3925" s="1">
        <v>43131</v>
      </c>
      <c r="H3925">
        <v>148.94</v>
      </c>
    </row>
    <row r="3926" spans="1:8" x14ac:dyDescent="0.25">
      <c r="A3926" s="1">
        <v>43252</v>
      </c>
      <c r="B3926">
        <v>129.43</v>
      </c>
      <c r="C3926" s="1">
        <v>43132</v>
      </c>
      <c r="D3926">
        <v>136.06</v>
      </c>
      <c r="E3926" s="1">
        <v>43132</v>
      </c>
      <c r="F3926">
        <v>120.54</v>
      </c>
      <c r="G3926" s="1">
        <v>43132</v>
      </c>
      <c r="H3926">
        <v>148.79</v>
      </c>
    </row>
    <row r="3927" spans="1:8" x14ac:dyDescent="0.25">
      <c r="A3927" s="1">
        <v>43255</v>
      </c>
      <c r="B3927">
        <v>129.47999999999999</v>
      </c>
      <c r="C3927" s="1">
        <v>43133</v>
      </c>
      <c r="D3927">
        <v>136.22999999999999</v>
      </c>
      <c r="E3927" s="1">
        <v>43133</v>
      </c>
      <c r="F3927">
        <v>120.42</v>
      </c>
      <c r="G3927" s="1">
        <v>43133</v>
      </c>
      <c r="H3927">
        <v>149.22999999999999</v>
      </c>
    </row>
    <row r="3928" spans="1:8" x14ac:dyDescent="0.25">
      <c r="A3928" s="1">
        <v>43256</v>
      </c>
      <c r="B3928">
        <v>129.57</v>
      </c>
      <c r="C3928" s="1">
        <v>43136</v>
      </c>
      <c r="D3928">
        <v>136.87</v>
      </c>
      <c r="E3928" s="1">
        <v>43136</v>
      </c>
      <c r="F3928">
        <v>120.68</v>
      </c>
      <c r="G3928" s="1">
        <v>43136</v>
      </c>
      <c r="H3928">
        <v>149.88</v>
      </c>
    </row>
    <row r="3929" spans="1:8" x14ac:dyDescent="0.25">
      <c r="A3929" s="1">
        <v>43257</v>
      </c>
      <c r="B3929">
        <v>129.41999999999999</v>
      </c>
      <c r="C3929" s="1">
        <v>43137</v>
      </c>
      <c r="D3929">
        <v>136.91999999999999</v>
      </c>
      <c r="E3929" s="1">
        <v>43137</v>
      </c>
      <c r="F3929">
        <v>121.21</v>
      </c>
      <c r="G3929" s="1">
        <v>43137</v>
      </c>
      <c r="H3929">
        <v>150.44999999999999</v>
      </c>
    </row>
    <row r="3930" spans="1:8" x14ac:dyDescent="0.25">
      <c r="A3930" s="1">
        <v>43258</v>
      </c>
      <c r="B3930">
        <v>129.44</v>
      </c>
      <c r="C3930" s="1">
        <v>43138</v>
      </c>
      <c r="D3930">
        <v>136.66</v>
      </c>
      <c r="E3930" s="1">
        <v>43138</v>
      </c>
      <c r="F3930">
        <v>121.2</v>
      </c>
      <c r="G3930" s="1">
        <v>43138</v>
      </c>
      <c r="H3930">
        <v>150.27000000000001</v>
      </c>
    </row>
    <row r="3931" spans="1:8" x14ac:dyDescent="0.25">
      <c r="A3931" s="1">
        <v>43259</v>
      </c>
      <c r="B3931">
        <v>129.46</v>
      </c>
      <c r="C3931" s="1">
        <v>43139</v>
      </c>
      <c r="D3931">
        <v>136.6</v>
      </c>
      <c r="E3931" s="1">
        <v>43139</v>
      </c>
      <c r="F3931">
        <v>120.26</v>
      </c>
      <c r="G3931" s="1">
        <v>43139</v>
      </c>
      <c r="H3931">
        <v>150.4</v>
      </c>
    </row>
    <row r="3932" spans="1:8" x14ac:dyDescent="0.25">
      <c r="A3932" s="1">
        <v>43262</v>
      </c>
      <c r="B3932">
        <v>129.47</v>
      </c>
      <c r="C3932" s="1">
        <v>43140</v>
      </c>
      <c r="D3932">
        <v>136.75</v>
      </c>
      <c r="E3932" s="1">
        <v>43140</v>
      </c>
      <c r="F3932">
        <v>120.45</v>
      </c>
      <c r="G3932" s="1">
        <v>43140</v>
      </c>
      <c r="H3932">
        <v>151.02000000000001</v>
      </c>
    </row>
    <row r="3933" spans="1:8" x14ac:dyDescent="0.25">
      <c r="A3933" s="1">
        <v>43263</v>
      </c>
      <c r="B3933">
        <v>129.38999999999999</v>
      </c>
      <c r="C3933" s="1">
        <v>43143</v>
      </c>
      <c r="D3933">
        <v>137.16</v>
      </c>
      <c r="E3933" s="1">
        <v>43143</v>
      </c>
      <c r="F3933">
        <v>120.65</v>
      </c>
      <c r="G3933" s="1">
        <v>43143</v>
      </c>
      <c r="H3933">
        <v>150.59</v>
      </c>
    </row>
    <row r="3934" spans="1:8" x14ac:dyDescent="0.25">
      <c r="A3934" s="1">
        <v>43264</v>
      </c>
      <c r="B3934">
        <v>129.22</v>
      </c>
      <c r="C3934" s="1">
        <v>43144</v>
      </c>
      <c r="D3934">
        <v>137.61000000000001</v>
      </c>
      <c r="E3934" s="1">
        <v>43144</v>
      </c>
      <c r="F3934">
        <v>120.57</v>
      </c>
      <c r="G3934" s="1">
        <v>43144</v>
      </c>
      <c r="H3934">
        <v>150.57</v>
      </c>
    </row>
    <row r="3935" spans="1:8" x14ac:dyDescent="0.25">
      <c r="A3935" s="1">
        <v>43265</v>
      </c>
      <c r="B3935">
        <v>129.30000000000001</v>
      </c>
      <c r="C3935" s="1">
        <v>43145</v>
      </c>
      <c r="D3935">
        <v>137.47</v>
      </c>
      <c r="E3935" s="1">
        <v>43145</v>
      </c>
      <c r="F3935">
        <v>120.46</v>
      </c>
      <c r="G3935" s="1">
        <v>43145</v>
      </c>
      <c r="H3935">
        <v>149.62</v>
      </c>
    </row>
    <row r="3936" spans="1:8" x14ac:dyDescent="0.25">
      <c r="A3936" s="1">
        <v>43266</v>
      </c>
      <c r="B3936">
        <v>129.5</v>
      </c>
      <c r="C3936" s="1">
        <v>43146</v>
      </c>
      <c r="D3936">
        <v>137.68</v>
      </c>
      <c r="E3936" s="1">
        <v>43146</v>
      </c>
      <c r="F3936">
        <v>120.63</v>
      </c>
      <c r="G3936" s="1">
        <v>43146</v>
      </c>
      <c r="H3936">
        <v>149.38999999999999</v>
      </c>
    </row>
    <row r="3937" spans="1:8" x14ac:dyDescent="0.25">
      <c r="A3937" s="1">
        <v>43269</v>
      </c>
      <c r="B3937">
        <v>129.77000000000001</v>
      </c>
      <c r="C3937" s="1">
        <v>43147</v>
      </c>
      <c r="D3937">
        <v>137.68</v>
      </c>
      <c r="E3937" s="1">
        <v>43147</v>
      </c>
      <c r="F3937">
        <v>120.7</v>
      </c>
      <c r="G3937" s="1">
        <v>43147</v>
      </c>
      <c r="H3937">
        <v>149.22</v>
      </c>
    </row>
    <row r="3938" spans="1:8" x14ac:dyDescent="0.25">
      <c r="A3938" s="1">
        <v>43270</v>
      </c>
      <c r="B3938">
        <v>129.86000000000001</v>
      </c>
      <c r="C3938" s="1">
        <v>43151</v>
      </c>
      <c r="D3938">
        <v>138.04</v>
      </c>
      <c r="E3938" s="1">
        <v>43151</v>
      </c>
      <c r="F3938">
        <v>120.87</v>
      </c>
      <c r="G3938" s="1">
        <v>43151</v>
      </c>
      <c r="H3938">
        <v>149.02000000000001</v>
      </c>
    </row>
    <row r="3939" spans="1:8" x14ac:dyDescent="0.25">
      <c r="A3939" s="1">
        <v>43271</v>
      </c>
      <c r="B3939">
        <v>129.94</v>
      </c>
      <c r="C3939" s="1">
        <v>43152</v>
      </c>
      <c r="D3939">
        <v>137.83000000000001</v>
      </c>
      <c r="E3939" s="1">
        <v>43152</v>
      </c>
      <c r="F3939">
        <v>120.62</v>
      </c>
      <c r="G3939" s="1">
        <v>43152</v>
      </c>
      <c r="H3939">
        <v>149.41</v>
      </c>
    </row>
    <row r="3940" spans="1:8" x14ac:dyDescent="0.25">
      <c r="A3940" s="1">
        <v>43272</v>
      </c>
      <c r="B3940">
        <v>130</v>
      </c>
      <c r="C3940" s="1">
        <v>43153</v>
      </c>
      <c r="D3940">
        <v>138.02000000000001</v>
      </c>
      <c r="E3940" s="1">
        <v>43153</v>
      </c>
      <c r="F3940">
        <v>120.63</v>
      </c>
      <c r="G3940" s="1">
        <v>43153</v>
      </c>
      <c r="H3940">
        <v>149.52000000000001</v>
      </c>
    </row>
    <row r="3941" spans="1:8" x14ac:dyDescent="0.25">
      <c r="A3941" s="1">
        <v>43273</v>
      </c>
      <c r="B3941">
        <v>129.87</v>
      </c>
      <c r="C3941" s="1">
        <v>43154</v>
      </c>
      <c r="D3941">
        <v>137.53</v>
      </c>
      <c r="E3941" s="1">
        <v>43154</v>
      </c>
      <c r="F3941">
        <v>120.7</v>
      </c>
      <c r="G3941" s="1">
        <v>43154</v>
      </c>
      <c r="H3941">
        <v>149.53</v>
      </c>
    </row>
    <row r="3942" spans="1:8" x14ac:dyDescent="0.25">
      <c r="A3942" s="1">
        <v>43276</v>
      </c>
      <c r="B3942">
        <v>129.82</v>
      </c>
      <c r="C3942" s="1">
        <v>43157</v>
      </c>
      <c r="D3942">
        <v>137.38</v>
      </c>
      <c r="E3942" s="1">
        <v>43157</v>
      </c>
      <c r="F3942">
        <v>120.36</v>
      </c>
      <c r="G3942" s="1">
        <v>43157</v>
      </c>
      <c r="H3942">
        <v>149.44</v>
      </c>
    </row>
    <row r="3943" spans="1:8" x14ac:dyDescent="0.25">
      <c r="A3943" s="1">
        <v>43277</v>
      </c>
      <c r="B3943">
        <v>129.84</v>
      </c>
      <c r="C3943" s="1">
        <v>43158</v>
      </c>
      <c r="D3943">
        <v>137.59</v>
      </c>
      <c r="E3943" s="1">
        <v>43158</v>
      </c>
      <c r="F3943">
        <v>120.08</v>
      </c>
      <c r="G3943" s="1">
        <v>43158</v>
      </c>
      <c r="H3943">
        <v>149.05000000000001</v>
      </c>
    </row>
    <row r="3944" spans="1:8" x14ac:dyDescent="0.25">
      <c r="A3944" s="1">
        <v>43278</v>
      </c>
      <c r="B3944">
        <v>129.72</v>
      </c>
      <c r="C3944" s="1">
        <v>43159</v>
      </c>
      <c r="D3944">
        <v>137.59</v>
      </c>
      <c r="E3944" s="1">
        <v>43159</v>
      </c>
      <c r="F3944">
        <v>120.23</v>
      </c>
      <c r="G3944" s="1">
        <v>43159</v>
      </c>
      <c r="H3944">
        <v>148.82</v>
      </c>
    </row>
    <row r="3945" spans="1:8" x14ac:dyDescent="0.25">
      <c r="A3945" s="1">
        <v>43279</v>
      </c>
      <c r="B3945">
        <v>129.56</v>
      </c>
      <c r="C3945" s="1">
        <v>43160</v>
      </c>
      <c r="D3945">
        <v>137.44999999999999</v>
      </c>
      <c r="E3945" s="1">
        <v>43160</v>
      </c>
      <c r="F3945">
        <v>120.35</v>
      </c>
      <c r="G3945" s="1">
        <v>43160</v>
      </c>
      <c r="H3945">
        <v>148.91</v>
      </c>
    </row>
    <row r="3946" spans="1:8" x14ac:dyDescent="0.25">
      <c r="A3946" s="1">
        <v>43280</v>
      </c>
      <c r="B3946">
        <v>129.43</v>
      </c>
      <c r="C3946" s="1">
        <v>43161</v>
      </c>
      <c r="D3946">
        <v>137.66</v>
      </c>
      <c r="E3946" s="1">
        <v>43161</v>
      </c>
      <c r="F3946">
        <v>120.56</v>
      </c>
      <c r="G3946" s="1">
        <v>43161</v>
      </c>
      <c r="H3946">
        <v>149.24</v>
      </c>
    </row>
    <row r="3947" spans="1:8" x14ac:dyDescent="0.25">
      <c r="A3947" s="1">
        <v>43283</v>
      </c>
      <c r="B3947">
        <v>129.55000000000001</v>
      </c>
      <c r="C3947" s="1">
        <v>43164</v>
      </c>
      <c r="D3947">
        <v>137.61000000000001</v>
      </c>
      <c r="E3947" s="1">
        <v>43164</v>
      </c>
      <c r="F3947">
        <v>120.42</v>
      </c>
      <c r="G3947" s="1">
        <v>43164</v>
      </c>
      <c r="H3947">
        <v>149.47</v>
      </c>
    </row>
    <row r="3948" spans="1:8" x14ac:dyDescent="0.25">
      <c r="A3948" s="1">
        <v>43284</v>
      </c>
      <c r="B3948">
        <v>129.53</v>
      </c>
      <c r="C3948" s="1">
        <v>43165</v>
      </c>
      <c r="D3948">
        <v>137.59</v>
      </c>
      <c r="E3948" s="1">
        <v>43165</v>
      </c>
      <c r="F3948">
        <v>120.56</v>
      </c>
      <c r="G3948" s="1">
        <v>43165</v>
      </c>
      <c r="H3948">
        <v>149.11000000000001</v>
      </c>
    </row>
    <row r="3949" spans="1:8" x14ac:dyDescent="0.25">
      <c r="A3949" s="1">
        <v>43286</v>
      </c>
      <c r="B3949">
        <v>129.38999999999999</v>
      </c>
      <c r="C3949" s="1">
        <v>43166</v>
      </c>
      <c r="D3949">
        <v>137.19</v>
      </c>
      <c r="E3949" s="1">
        <v>43166</v>
      </c>
      <c r="F3949">
        <v>120.53</v>
      </c>
      <c r="G3949" s="1">
        <v>43166</v>
      </c>
      <c r="H3949">
        <v>149</v>
      </c>
    </row>
    <row r="3950" spans="1:8" x14ac:dyDescent="0.25">
      <c r="A3950" s="1">
        <v>43287</v>
      </c>
      <c r="B3950">
        <v>129.34</v>
      </c>
      <c r="C3950" s="1">
        <v>43167</v>
      </c>
      <c r="D3950">
        <v>136.88</v>
      </c>
      <c r="E3950" s="1">
        <v>43167</v>
      </c>
      <c r="F3950">
        <v>120.27</v>
      </c>
      <c r="G3950" s="1">
        <v>43167</v>
      </c>
      <c r="H3950">
        <v>148.9</v>
      </c>
    </row>
    <row r="3951" spans="1:8" x14ac:dyDescent="0.25">
      <c r="A3951" s="1">
        <v>43290</v>
      </c>
      <c r="B3951">
        <v>129.51</v>
      </c>
      <c r="C3951" s="1">
        <v>43168</v>
      </c>
      <c r="D3951">
        <v>136.68</v>
      </c>
      <c r="E3951" s="1">
        <v>43168</v>
      </c>
      <c r="F3951">
        <v>120.19</v>
      </c>
      <c r="G3951" s="1">
        <v>43168</v>
      </c>
      <c r="H3951">
        <v>148.88</v>
      </c>
    </row>
    <row r="3952" spans="1:8" x14ac:dyDescent="0.25">
      <c r="A3952" s="1">
        <v>43291</v>
      </c>
      <c r="B3952">
        <v>129.41</v>
      </c>
      <c r="C3952" s="1">
        <v>43171</v>
      </c>
      <c r="D3952">
        <v>137.19999999999999</v>
      </c>
      <c r="E3952" s="1">
        <v>43171</v>
      </c>
      <c r="F3952">
        <v>120.2</v>
      </c>
      <c r="G3952" s="1">
        <v>43171</v>
      </c>
      <c r="H3952">
        <v>148.77000000000001</v>
      </c>
    </row>
    <row r="3953" spans="1:8" x14ac:dyDescent="0.25">
      <c r="A3953" s="1">
        <v>43292</v>
      </c>
      <c r="B3953">
        <v>129.31</v>
      </c>
      <c r="C3953" s="1">
        <v>43172</v>
      </c>
      <c r="D3953">
        <v>137.34</v>
      </c>
      <c r="E3953" s="1">
        <v>43172</v>
      </c>
      <c r="F3953">
        <v>120.2</v>
      </c>
      <c r="G3953" s="1">
        <v>43172</v>
      </c>
      <c r="H3953">
        <v>148.75</v>
      </c>
    </row>
    <row r="3954" spans="1:8" x14ac:dyDescent="0.25">
      <c r="A3954" s="1">
        <v>43293</v>
      </c>
      <c r="B3954">
        <v>129.38</v>
      </c>
      <c r="C3954" s="1">
        <v>43173</v>
      </c>
      <c r="D3954">
        <v>137.25</v>
      </c>
      <c r="E3954" s="1">
        <v>43173</v>
      </c>
      <c r="F3954">
        <v>120.25</v>
      </c>
      <c r="G3954" s="1">
        <v>43173</v>
      </c>
      <c r="H3954">
        <v>148.09</v>
      </c>
    </row>
    <row r="3955" spans="1:8" x14ac:dyDescent="0.25">
      <c r="A3955" s="1">
        <v>43294</v>
      </c>
      <c r="B3955">
        <v>129.5</v>
      </c>
      <c r="C3955" s="1">
        <v>43174</v>
      </c>
      <c r="D3955">
        <v>137.22</v>
      </c>
      <c r="E3955" s="1">
        <v>43174</v>
      </c>
      <c r="F3955">
        <v>120.03</v>
      </c>
      <c r="G3955" s="1">
        <v>43174</v>
      </c>
      <c r="H3955">
        <v>148.28</v>
      </c>
    </row>
    <row r="3956" spans="1:8" x14ac:dyDescent="0.25">
      <c r="A3956" s="1">
        <v>43297</v>
      </c>
      <c r="B3956">
        <v>129.44999999999999</v>
      </c>
      <c r="C3956" s="1">
        <v>43175</v>
      </c>
      <c r="D3956">
        <v>137.21</v>
      </c>
      <c r="E3956" s="1">
        <v>43175</v>
      </c>
      <c r="F3956">
        <v>120.04</v>
      </c>
      <c r="G3956" s="1">
        <v>43175</v>
      </c>
      <c r="H3956">
        <v>148.16999999999999</v>
      </c>
    </row>
    <row r="3957" spans="1:8" x14ac:dyDescent="0.25">
      <c r="A3957" s="1">
        <v>43298</v>
      </c>
      <c r="B3957">
        <v>129.47</v>
      </c>
      <c r="C3957" s="1">
        <v>43178</v>
      </c>
      <c r="D3957">
        <v>137</v>
      </c>
      <c r="E3957" s="1">
        <v>43178</v>
      </c>
      <c r="F3957">
        <v>119.46</v>
      </c>
      <c r="G3957" s="1">
        <v>43178</v>
      </c>
      <c r="H3957">
        <v>148.31</v>
      </c>
    </row>
    <row r="3958" spans="1:8" x14ac:dyDescent="0.25">
      <c r="A3958" s="1">
        <v>43299</v>
      </c>
      <c r="B3958">
        <v>129.59</v>
      </c>
      <c r="C3958" s="1">
        <v>43179</v>
      </c>
      <c r="D3958">
        <v>136.84</v>
      </c>
      <c r="E3958" s="1">
        <v>43179</v>
      </c>
      <c r="F3958">
        <v>118.93</v>
      </c>
      <c r="G3958" s="1">
        <v>43179</v>
      </c>
      <c r="H3958">
        <v>147.83000000000001</v>
      </c>
    </row>
    <row r="3959" spans="1:8" x14ac:dyDescent="0.25">
      <c r="A3959" s="1">
        <v>43300</v>
      </c>
      <c r="B3959">
        <v>129.61000000000001</v>
      </c>
      <c r="C3959" s="1">
        <v>43180</v>
      </c>
      <c r="D3959">
        <v>137.07</v>
      </c>
      <c r="E3959" s="1">
        <v>43180</v>
      </c>
      <c r="F3959">
        <v>118.16</v>
      </c>
      <c r="G3959" s="1">
        <v>43180</v>
      </c>
      <c r="H3959">
        <v>147.55000000000001</v>
      </c>
    </row>
    <row r="3960" spans="1:8" x14ac:dyDescent="0.25">
      <c r="A3960" s="1">
        <v>43301</v>
      </c>
      <c r="B3960">
        <v>129.69</v>
      </c>
      <c r="C3960" s="1">
        <v>43181</v>
      </c>
      <c r="D3960">
        <v>136.91</v>
      </c>
      <c r="E3960" s="1">
        <v>43181</v>
      </c>
      <c r="F3960">
        <v>118.29</v>
      </c>
      <c r="G3960" s="1">
        <v>43181</v>
      </c>
      <c r="H3960">
        <v>147.96</v>
      </c>
    </row>
    <row r="3961" spans="1:8" x14ac:dyDescent="0.25">
      <c r="A3961" s="1">
        <v>43304</v>
      </c>
      <c r="B3961">
        <v>129.59</v>
      </c>
      <c r="C3961" s="1">
        <v>43182</v>
      </c>
      <c r="D3961">
        <v>136.9</v>
      </c>
      <c r="E3961" s="1">
        <v>43182</v>
      </c>
      <c r="F3961">
        <v>118.14</v>
      </c>
      <c r="G3961" s="1">
        <v>43182</v>
      </c>
      <c r="H3961">
        <v>148.41</v>
      </c>
    </row>
    <row r="3962" spans="1:8" x14ac:dyDescent="0.25">
      <c r="A3962" s="1">
        <v>43305</v>
      </c>
      <c r="B3962">
        <v>129.44</v>
      </c>
      <c r="C3962" s="1">
        <v>43185</v>
      </c>
      <c r="D3962">
        <v>136.87</v>
      </c>
      <c r="E3962" s="1">
        <v>43185</v>
      </c>
      <c r="F3962">
        <v>118.13</v>
      </c>
      <c r="G3962" s="1">
        <v>43185</v>
      </c>
      <c r="H3962">
        <v>148.15</v>
      </c>
    </row>
    <row r="3963" spans="1:8" x14ac:dyDescent="0.25">
      <c r="A3963" s="1">
        <v>43306</v>
      </c>
      <c r="B3963">
        <v>129.33000000000001</v>
      </c>
      <c r="C3963" s="1">
        <v>43186</v>
      </c>
      <c r="D3963">
        <v>137.02000000000001</v>
      </c>
      <c r="E3963" s="1">
        <v>43186</v>
      </c>
      <c r="F3963">
        <v>118.15</v>
      </c>
      <c r="G3963" s="1">
        <v>43186</v>
      </c>
      <c r="H3963">
        <v>148.35</v>
      </c>
    </row>
    <row r="3964" spans="1:8" x14ac:dyDescent="0.25">
      <c r="A3964" s="1">
        <v>43307</v>
      </c>
      <c r="B3964">
        <v>129.35</v>
      </c>
      <c r="C3964" s="1">
        <v>43187</v>
      </c>
      <c r="D3964">
        <v>137.72999999999999</v>
      </c>
      <c r="E3964" s="1">
        <v>43187</v>
      </c>
      <c r="F3964">
        <v>118.64</v>
      </c>
      <c r="G3964" s="1">
        <v>43187</v>
      </c>
      <c r="H3964">
        <v>148.29</v>
      </c>
    </row>
    <row r="3965" spans="1:8" x14ac:dyDescent="0.25">
      <c r="A3965" s="1">
        <v>43308</v>
      </c>
      <c r="B3965">
        <v>129.43</v>
      </c>
      <c r="C3965" s="1">
        <v>43188</v>
      </c>
      <c r="D3965">
        <v>137.79</v>
      </c>
      <c r="E3965" s="1">
        <v>43188</v>
      </c>
      <c r="F3965">
        <v>118.74</v>
      </c>
      <c r="G3965" s="1">
        <v>43188</v>
      </c>
      <c r="H3965">
        <v>148.13999999999999</v>
      </c>
    </row>
    <row r="3966" spans="1:8" x14ac:dyDescent="0.25">
      <c r="A3966" s="1">
        <v>43311</v>
      </c>
      <c r="B3966">
        <v>129.35</v>
      </c>
      <c r="C3966" s="1">
        <v>43193</v>
      </c>
      <c r="D3966">
        <v>137.52000000000001</v>
      </c>
      <c r="E3966" s="1">
        <v>43193</v>
      </c>
      <c r="F3966">
        <v>118.84</v>
      </c>
      <c r="G3966" s="1">
        <v>43193</v>
      </c>
      <c r="H3966">
        <v>148.16999999999999</v>
      </c>
    </row>
    <row r="3967" spans="1:8" x14ac:dyDescent="0.25">
      <c r="A3967" s="1">
        <v>43312</v>
      </c>
      <c r="B3967">
        <v>129.31</v>
      </c>
      <c r="C3967" s="1">
        <v>43194</v>
      </c>
      <c r="D3967">
        <v>137.56</v>
      </c>
      <c r="E3967" s="1">
        <v>43194</v>
      </c>
      <c r="F3967">
        <v>118.66</v>
      </c>
      <c r="G3967" s="1">
        <v>43194</v>
      </c>
      <c r="H3967">
        <v>147.87</v>
      </c>
    </row>
    <row r="3968" spans="1:8" x14ac:dyDescent="0.25">
      <c r="A3968" s="1">
        <v>43313</v>
      </c>
      <c r="B3968">
        <v>129.32</v>
      </c>
      <c r="C3968" s="1">
        <v>43195</v>
      </c>
      <c r="D3968">
        <v>137.82</v>
      </c>
      <c r="E3968" s="1">
        <v>43195</v>
      </c>
      <c r="F3968">
        <v>118.64</v>
      </c>
      <c r="G3968" s="1">
        <v>43195</v>
      </c>
      <c r="H3968">
        <v>147.91</v>
      </c>
    </row>
    <row r="3969" spans="1:8" x14ac:dyDescent="0.25">
      <c r="A3969" s="1">
        <v>43314</v>
      </c>
      <c r="B3969">
        <v>129.44</v>
      </c>
      <c r="C3969" s="1">
        <v>43196</v>
      </c>
      <c r="D3969">
        <v>137.77000000000001</v>
      </c>
      <c r="E3969" s="1">
        <v>43196</v>
      </c>
      <c r="F3969">
        <v>118.69</v>
      </c>
      <c r="G3969" s="1">
        <v>43196</v>
      </c>
      <c r="H3969">
        <v>148.13</v>
      </c>
    </row>
    <row r="3970" spans="1:8" x14ac:dyDescent="0.25">
      <c r="A3970" s="1">
        <v>43315</v>
      </c>
      <c r="B3970">
        <v>129.53</v>
      </c>
      <c r="C3970" s="1">
        <v>43199</v>
      </c>
      <c r="D3970">
        <v>137.6</v>
      </c>
      <c r="E3970" s="1">
        <v>43199</v>
      </c>
      <c r="F3970">
        <v>118.78</v>
      </c>
      <c r="G3970" s="1">
        <v>43199</v>
      </c>
      <c r="H3970">
        <v>148.06</v>
      </c>
    </row>
    <row r="3971" spans="1:8" x14ac:dyDescent="0.25">
      <c r="A3971" s="1">
        <v>43318</v>
      </c>
      <c r="B3971">
        <v>129.57</v>
      </c>
      <c r="C3971" s="1">
        <v>43200</v>
      </c>
      <c r="D3971">
        <v>137.12</v>
      </c>
      <c r="E3971" s="1">
        <v>43200</v>
      </c>
      <c r="F3971">
        <v>118.71</v>
      </c>
      <c r="G3971" s="1">
        <v>43200</v>
      </c>
      <c r="H3971">
        <v>148.03</v>
      </c>
    </row>
    <row r="3972" spans="1:8" x14ac:dyDescent="0.25">
      <c r="A3972" s="1">
        <v>43319</v>
      </c>
      <c r="B3972">
        <v>129.56</v>
      </c>
      <c r="C3972" s="1">
        <v>43201</v>
      </c>
      <c r="D3972">
        <v>137.22</v>
      </c>
      <c r="E3972" s="1">
        <v>43201</v>
      </c>
      <c r="F3972">
        <v>118.61</v>
      </c>
      <c r="G3972" s="1">
        <v>43201</v>
      </c>
      <c r="H3972">
        <v>147.97</v>
      </c>
    </row>
    <row r="3973" spans="1:8" x14ac:dyDescent="0.25">
      <c r="A3973" s="1">
        <v>43320</v>
      </c>
      <c r="B3973">
        <v>129.63999999999999</v>
      </c>
      <c r="C3973" s="1">
        <v>43202</v>
      </c>
      <c r="D3973">
        <v>137.6</v>
      </c>
      <c r="E3973" s="1">
        <v>43202</v>
      </c>
      <c r="F3973">
        <v>118.61</v>
      </c>
      <c r="G3973" s="1">
        <v>43202</v>
      </c>
      <c r="H3973">
        <v>147.63</v>
      </c>
    </row>
    <row r="3974" spans="1:8" x14ac:dyDescent="0.25">
      <c r="A3974" s="1">
        <v>43321</v>
      </c>
      <c r="B3974">
        <v>129.79</v>
      </c>
      <c r="C3974" s="1">
        <v>43203</v>
      </c>
      <c r="D3974">
        <v>137.6</v>
      </c>
      <c r="E3974" s="1">
        <v>43203</v>
      </c>
      <c r="F3974">
        <v>118.78</v>
      </c>
      <c r="G3974" s="1">
        <v>43203</v>
      </c>
      <c r="H3974">
        <v>147.65</v>
      </c>
    </row>
    <row r="3975" spans="1:8" x14ac:dyDescent="0.25">
      <c r="A3975" s="1">
        <v>43322</v>
      </c>
      <c r="B3975">
        <v>129.94999999999999</v>
      </c>
      <c r="C3975" s="1">
        <v>43206</v>
      </c>
      <c r="D3975">
        <v>137.56</v>
      </c>
      <c r="E3975" s="1">
        <v>43206</v>
      </c>
      <c r="F3975">
        <v>118.67</v>
      </c>
      <c r="G3975" s="1">
        <v>43206</v>
      </c>
      <c r="H3975">
        <v>147.46</v>
      </c>
    </row>
    <row r="3976" spans="1:8" x14ac:dyDescent="0.25">
      <c r="A3976" s="1">
        <v>43325</v>
      </c>
      <c r="B3976">
        <v>130.06</v>
      </c>
      <c r="C3976" s="1">
        <v>43207</v>
      </c>
      <c r="D3976">
        <v>137.6</v>
      </c>
      <c r="E3976" s="1">
        <v>43207</v>
      </c>
      <c r="F3976">
        <v>118.84</v>
      </c>
      <c r="G3976" s="1">
        <v>43207</v>
      </c>
      <c r="H3976">
        <v>147.53</v>
      </c>
    </row>
    <row r="3977" spans="1:8" x14ac:dyDescent="0.25">
      <c r="A3977" s="1">
        <v>43326</v>
      </c>
      <c r="B3977">
        <v>130.03</v>
      </c>
      <c r="C3977" s="1">
        <v>43208</v>
      </c>
      <c r="D3977">
        <v>137.41999999999999</v>
      </c>
      <c r="E3977" s="1">
        <v>43208</v>
      </c>
      <c r="F3977">
        <v>119.19</v>
      </c>
      <c r="G3977" s="1">
        <v>43208</v>
      </c>
      <c r="H3977">
        <v>146.85</v>
      </c>
    </row>
    <row r="3978" spans="1:8" x14ac:dyDescent="0.25">
      <c r="A3978" s="1">
        <v>43327</v>
      </c>
      <c r="B3978">
        <v>130.1</v>
      </c>
      <c r="C3978" s="1">
        <v>43209</v>
      </c>
      <c r="D3978">
        <v>137.41</v>
      </c>
      <c r="E3978" s="1">
        <v>43209</v>
      </c>
      <c r="F3978">
        <v>119.35</v>
      </c>
      <c r="G3978" s="1">
        <v>43209</v>
      </c>
      <c r="H3978">
        <v>147.27000000000001</v>
      </c>
    </row>
    <row r="3979" spans="1:8" x14ac:dyDescent="0.25">
      <c r="A3979" s="1">
        <v>43328</v>
      </c>
      <c r="B3979">
        <v>129.97</v>
      </c>
      <c r="C3979" s="1">
        <v>43210</v>
      </c>
      <c r="D3979">
        <v>137.91999999999999</v>
      </c>
      <c r="E3979" s="1">
        <v>43210</v>
      </c>
      <c r="F3979">
        <v>119.97</v>
      </c>
      <c r="G3979" s="1">
        <v>43210</v>
      </c>
      <c r="H3979">
        <v>147.51</v>
      </c>
    </row>
    <row r="3980" spans="1:8" x14ac:dyDescent="0.25">
      <c r="A3980" s="1">
        <v>43329</v>
      </c>
      <c r="B3980">
        <v>129.96</v>
      </c>
      <c r="C3980" s="1">
        <v>43213</v>
      </c>
      <c r="D3980">
        <v>137.83000000000001</v>
      </c>
      <c r="E3980" s="1">
        <v>43213</v>
      </c>
      <c r="F3980">
        <v>120.19</v>
      </c>
      <c r="G3980" s="1">
        <v>43213</v>
      </c>
      <c r="H3980">
        <v>147.22</v>
      </c>
    </row>
    <row r="3981" spans="1:8" x14ac:dyDescent="0.25">
      <c r="A3981" s="1">
        <v>43332</v>
      </c>
      <c r="B3981">
        <v>129.96</v>
      </c>
      <c r="C3981" s="1">
        <v>43214</v>
      </c>
      <c r="D3981">
        <v>137.96</v>
      </c>
      <c r="E3981" s="1">
        <v>43214</v>
      </c>
      <c r="F3981">
        <v>119.91</v>
      </c>
      <c r="G3981" s="1">
        <v>43214</v>
      </c>
      <c r="H3981">
        <v>147.28</v>
      </c>
    </row>
    <row r="3982" spans="1:8" x14ac:dyDescent="0.25">
      <c r="A3982" s="1">
        <v>43333</v>
      </c>
      <c r="B3982">
        <v>129.97</v>
      </c>
      <c r="C3982" s="1">
        <v>43215</v>
      </c>
      <c r="D3982">
        <v>137.91</v>
      </c>
      <c r="E3982" s="1">
        <v>43215</v>
      </c>
      <c r="F3982">
        <v>119.83</v>
      </c>
      <c r="G3982" s="1">
        <v>43215</v>
      </c>
      <c r="H3982">
        <v>147.80000000000001</v>
      </c>
    </row>
    <row r="3983" spans="1:8" x14ac:dyDescent="0.25">
      <c r="A3983" s="1">
        <v>43334</v>
      </c>
      <c r="B3983">
        <v>129.99</v>
      </c>
      <c r="C3983" s="1">
        <v>43216</v>
      </c>
      <c r="D3983">
        <v>137.66</v>
      </c>
      <c r="E3983" s="1">
        <v>43216</v>
      </c>
      <c r="F3983">
        <v>119.57</v>
      </c>
      <c r="G3983" s="1">
        <v>43216</v>
      </c>
      <c r="H3983">
        <v>147.71</v>
      </c>
    </row>
    <row r="3984" spans="1:8" x14ac:dyDescent="0.25">
      <c r="A3984" s="1">
        <v>43335</v>
      </c>
      <c r="B3984">
        <v>130.01</v>
      </c>
      <c r="C3984" s="1">
        <v>43217</v>
      </c>
      <c r="D3984">
        <v>137.61000000000001</v>
      </c>
      <c r="E3984" s="1">
        <v>43217</v>
      </c>
      <c r="F3984">
        <v>120.05</v>
      </c>
      <c r="G3984" s="1">
        <v>43217</v>
      </c>
      <c r="H3984">
        <v>147.47999999999999</v>
      </c>
    </row>
    <row r="3985" spans="1:8" x14ac:dyDescent="0.25">
      <c r="A3985" s="1">
        <v>43336</v>
      </c>
      <c r="B3985">
        <v>129.88</v>
      </c>
      <c r="C3985" s="1">
        <v>43220</v>
      </c>
      <c r="D3985">
        <v>137.91</v>
      </c>
      <c r="E3985" s="1">
        <v>43220</v>
      </c>
      <c r="F3985">
        <v>120.12</v>
      </c>
      <c r="G3985" s="1">
        <v>43220</v>
      </c>
      <c r="H3985">
        <v>147.1</v>
      </c>
    </row>
    <row r="3986" spans="1:8" x14ac:dyDescent="0.25">
      <c r="A3986" s="1">
        <v>43340</v>
      </c>
      <c r="B3986">
        <v>129.94</v>
      </c>
      <c r="C3986" s="1">
        <v>43222</v>
      </c>
      <c r="D3986">
        <v>137.94</v>
      </c>
      <c r="E3986" s="1">
        <v>43222</v>
      </c>
      <c r="F3986">
        <v>120.21</v>
      </c>
      <c r="G3986" s="1">
        <v>43222</v>
      </c>
      <c r="H3986">
        <v>147.07</v>
      </c>
    </row>
    <row r="3987" spans="1:8" x14ac:dyDescent="0.25">
      <c r="A3987" s="1">
        <v>43341</v>
      </c>
      <c r="B3987">
        <v>129.80000000000001</v>
      </c>
      <c r="C3987" s="1">
        <v>43223</v>
      </c>
      <c r="D3987">
        <v>138.35</v>
      </c>
      <c r="E3987" s="1">
        <v>43223</v>
      </c>
      <c r="F3987">
        <v>120.39</v>
      </c>
      <c r="G3987" s="1">
        <v>43223</v>
      </c>
      <c r="H3987">
        <v>147.44999999999999</v>
      </c>
    </row>
    <row r="3988" spans="1:8" x14ac:dyDescent="0.25">
      <c r="A3988" s="1">
        <v>43342</v>
      </c>
      <c r="B3988">
        <v>129.84</v>
      </c>
      <c r="C3988" s="1">
        <v>43224</v>
      </c>
      <c r="D3988">
        <v>138.18</v>
      </c>
      <c r="E3988" s="1">
        <v>43224</v>
      </c>
      <c r="F3988">
        <v>120.07</v>
      </c>
      <c r="G3988" s="1">
        <v>43224</v>
      </c>
      <c r="H3988">
        <v>147.49</v>
      </c>
    </row>
    <row r="3989" spans="1:8" x14ac:dyDescent="0.25">
      <c r="A3989" s="1">
        <v>43343</v>
      </c>
      <c r="B3989">
        <v>129.86000000000001</v>
      </c>
      <c r="C3989" s="1">
        <v>43228</v>
      </c>
      <c r="D3989">
        <v>138.22999999999999</v>
      </c>
      <c r="E3989" s="1">
        <v>43228</v>
      </c>
      <c r="F3989">
        <v>119.99</v>
      </c>
      <c r="G3989" s="1">
        <v>43228</v>
      </c>
      <c r="H3989">
        <v>147.33000000000001</v>
      </c>
    </row>
    <row r="3990" spans="1:8" x14ac:dyDescent="0.25">
      <c r="A3990" s="1">
        <v>43347</v>
      </c>
      <c r="B3990">
        <v>129.9</v>
      </c>
      <c r="C3990" s="1">
        <v>43229</v>
      </c>
      <c r="D3990">
        <v>138.22999999999999</v>
      </c>
      <c r="E3990" s="1">
        <v>43229</v>
      </c>
      <c r="F3990">
        <v>120.02</v>
      </c>
      <c r="G3990" s="1">
        <v>43229</v>
      </c>
      <c r="H3990">
        <v>147.35</v>
      </c>
    </row>
    <row r="3991" spans="1:8" x14ac:dyDescent="0.25">
      <c r="A3991" s="1">
        <v>43348</v>
      </c>
      <c r="B3991">
        <v>130.01</v>
      </c>
      <c r="C3991" s="1">
        <v>43230</v>
      </c>
      <c r="D3991">
        <v>138.12</v>
      </c>
      <c r="E3991" s="1">
        <v>43230</v>
      </c>
      <c r="F3991">
        <v>120.5</v>
      </c>
      <c r="G3991" s="1">
        <v>43230</v>
      </c>
      <c r="H3991">
        <v>147.31</v>
      </c>
    </row>
    <row r="3992" spans="1:8" x14ac:dyDescent="0.25">
      <c r="A3992" s="1">
        <v>43349</v>
      </c>
      <c r="B3992">
        <v>130.13</v>
      </c>
      <c r="C3992" s="1">
        <v>43231</v>
      </c>
      <c r="D3992">
        <v>137.88999999999999</v>
      </c>
      <c r="E3992" s="1">
        <v>43231</v>
      </c>
      <c r="F3992">
        <v>120.54</v>
      </c>
      <c r="G3992" s="1">
        <v>43231</v>
      </c>
      <c r="H3992">
        <v>147.31</v>
      </c>
    </row>
    <row r="3993" spans="1:8" x14ac:dyDescent="0.25">
      <c r="A3993" s="1">
        <v>43350</v>
      </c>
      <c r="B3993">
        <v>130.07</v>
      </c>
      <c r="C3993" s="1">
        <v>43234</v>
      </c>
      <c r="D3993">
        <v>137.72999999999999</v>
      </c>
      <c r="E3993" s="1">
        <v>43234</v>
      </c>
      <c r="F3993">
        <v>120.64</v>
      </c>
      <c r="G3993" s="1">
        <v>43234</v>
      </c>
      <c r="H3993">
        <v>147.41</v>
      </c>
    </row>
    <row r="3994" spans="1:8" x14ac:dyDescent="0.25">
      <c r="A3994" s="1">
        <v>43353</v>
      </c>
      <c r="B3994">
        <v>129.93</v>
      </c>
      <c r="C3994" s="1">
        <v>43235</v>
      </c>
      <c r="D3994">
        <v>137.93</v>
      </c>
      <c r="E3994" s="1">
        <v>43235</v>
      </c>
      <c r="F3994">
        <v>120.75</v>
      </c>
      <c r="G3994" s="1">
        <v>43235</v>
      </c>
      <c r="H3994">
        <v>147.86000000000001</v>
      </c>
    </row>
    <row r="3995" spans="1:8" x14ac:dyDescent="0.25">
      <c r="A3995" s="1">
        <v>43354</v>
      </c>
      <c r="B3995">
        <v>129.78</v>
      </c>
      <c r="C3995" s="1">
        <v>43236</v>
      </c>
      <c r="D3995">
        <v>138.29</v>
      </c>
      <c r="E3995" s="1">
        <v>43236</v>
      </c>
      <c r="F3995">
        <v>120.83</v>
      </c>
      <c r="G3995" s="1">
        <v>43236</v>
      </c>
      <c r="H3995">
        <v>147.5</v>
      </c>
    </row>
    <row r="3996" spans="1:8" x14ac:dyDescent="0.25">
      <c r="A3996" s="1">
        <v>43355</v>
      </c>
      <c r="B3996">
        <v>129.80000000000001</v>
      </c>
      <c r="C3996" s="1">
        <v>43237</v>
      </c>
      <c r="D3996">
        <v>138.66</v>
      </c>
      <c r="E3996" s="1">
        <v>43237</v>
      </c>
      <c r="F3996">
        <v>120.68</v>
      </c>
      <c r="G3996" s="1">
        <v>43237</v>
      </c>
      <c r="H3996">
        <v>147.61000000000001</v>
      </c>
    </row>
    <row r="3997" spans="1:8" x14ac:dyDescent="0.25">
      <c r="A3997" s="1">
        <v>43356</v>
      </c>
      <c r="B3997">
        <v>129.68</v>
      </c>
      <c r="C3997" s="1">
        <v>43238</v>
      </c>
      <c r="D3997">
        <v>138.81</v>
      </c>
      <c r="E3997" s="1">
        <v>43238</v>
      </c>
      <c r="F3997">
        <v>120.9</v>
      </c>
      <c r="G3997" s="1">
        <v>43238</v>
      </c>
      <c r="H3997">
        <v>148.08000000000001</v>
      </c>
    </row>
    <row r="3998" spans="1:8" x14ac:dyDescent="0.25">
      <c r="A3998" s="1">
        <v>43357</v>
      </c>
      <c r="B3998">
        <v>129.59</v>
      </c>
      <c r="C3998" s="1">
        <v>43241</v>
      </c>
      <c r="D3998">
        <v>138.91</v>
      </c>
      <c r="E3998" s="1">
        <v>43241</v>
      </c>
      <c r="F3998">
        <v>120.92</v>
      </c>
      <c r="G3998" s="1">
        <v>43241</v>
      </c>
      <c r="H3998">
        <v>147.80000000000001</v>
      </c>
    </row>
    <row r="3999" spans="1:8" x14ac:dyDescent="0.25">
      <c r="A3999" s="1">
        <v>43360</v>
      </c>
      <c r="B3999">
        <v>129.63999999999999</v>
      </c>
      <c r="C3999" s="1">
        <v>43242</v>
      </c>
      <c r="D3999">
        <v>138.94999999999999</v>
      </c>
      <c r="E3999" s="1">
        <v>43242</v>
      </c>
      <c r="F3999">
        <v>120.52</v>
      </c>
      <c r="G3999" s="1">
        <v>43242</v>
      </c>
      <c r="H3999">
        <v>147.86000000000001</v>
      </c>
    </row>
    <row r="4000" spans="1:8" x14ac:dyDescent="0.25">
      <c r="A4000" s="1">
        <v>43361</v>
      </c>
      <c r="B4000">
        <v>129.78</v>
      </c>
      <c r="C4000" s="1">
        <v>43243</v>
      </c>
      <c r="D4000">
        <v>139.24</v>
      </c>
      <c r="E4000" s="1">
        <v>43243</v>
      </c>
      <c r="F4000">
        <v>120.59</v>
      </c>
      <c r="G4000" s="1">
        <v>43243</v>
      </c>
      <c r="H4000">
        <v>147.82</v>
      </c>
    </row>
    <row r="4001" spans="1:8" x14ac:dyDescent="0.25">
      <c r="A4001" s="1">
        <v>43362</v>
      </c>
      <c r="B4001">
        <v>129.76</v>
      </c>
      <c r="C4001" s="1">
        <v>43244</v>
      </c>
      <c r="D4001">
        <v>139.44999999999999</v>
      </c>
      <c r="E4001" s="1">
        <v>43244</v>
      </c>
      <c r="F4001">
        <v>120.42</v>
      </c>
      <c r="G4001" s="1">
        <v>43244</v>
      </c>
      <c r="H4001">
        <v>147.77000000000001</v>
      </c>
    </row>
    <row r="4002" spans="1:8" x14ac:dyDescent="0.25">
      <c r="A4002" s="1">
        <v>43363</v>
      </c>
      <c r="B4002">
        <v>129.66999999999999</v>
      </c>
      <c r="C4002" s="1">
        <v>43245</v>
      </c>
      <c r="D4002">
        <v>139.83000000000001</v>
      </c>
      <c r="E4002" s="1">
        <v>43245</v>
      </c>
      <c r="F4002">
        <v>120.48</v>
      </c>
      <c r="G4002" s="1">
        <v>43245</v>
      </c>
      <c r="H4002">
        <v>148.08000000000001</v>
      </c>
    </row>
    <row r="4003" spans="1:8" x14ac:dyDescent="0.25">
      <c r="A4003" s="1">
        <v>43364</v>
      </c>
      <c r="B4003">
        <v>129.76</v>
      </c>
      <c r="C4003" s="1">
        <v>43249</v>
      </c>
      <c r="D4003">
        <v>141.13999999999999</v>
      </c>
      <c r="E4003" s="1">
        <v>43249</v>
      </c>
      <c r="F4003">
        <v>120.66</v>
      </c>
      <c r="G4003" s="1">
        <v>43249</v>
      </c>
      <c r="H4003">
        <v>148.41</v>
      </c>
    </row>
    <row r="4004" spans="1:8" x14ac:dyDescent="0.25">
      <c r="A4004" s="1">
        <v>43367</v>
      </c>
      <c r="B4004">
        <v>129.6</v>
      </c>
      <c r="C4004" s="1">
        <v>43250</v>
      </c>
      <c r="D4004">
        <v>140.71</v>
      </c>
      <c r="E4004" s="1">
        <v>43250</v>
      </c>
      <c r="F4004">
        <v>120.68</v>
      </c>
      <c r="G4004" s="1">
        <v>43250</v>
      </c>
      <c r="H4004">
        <v>148.71</v>
      </c>
    </row>
    <row r="4005" spans="1:8" x14ac:dyDescent="0.25">
      <c r="A4005" s="1">
        <v>43368</v>
      </c>
      <c r="B4005">
        <v>129.43</v>
      </c>
      <c r="C4005" s="1">
        <v>43251</v>
      </c>
      <c r="D4005">
        <v>140.19</v>
      </c>
      <c r="E4005" s="1">
        <v>43251</v>
      </c>
      <c r="F4005">
        <v>120.77</v>
      </c>
      <c r="G4005" s="1">
        <v>43251</v>
      </c>
      <c r="H4005">
        <v>147.87</v>
      </c>
    </row>
    <row r="4006" spans="1:8" x14ac:dyDescent="0.25">
      <c r="A4006" s="1">
        <v>43369</v>
      </c>
      <c r="B4006">
        <v>129.43</v>
      </c>
      <c r="C4006" s="1">
        <v>43252</v>
      </c>
      <c r="D4006">
        <v>139.36000000000001</v>
      </c>
      <c r="E4006" s="1">
        <v>43252</v>
      </c>
      <c r="F4006">
        <v>120.77</v>
      </c>
      <c r="G4006" s="1">
        <v>43252</v>
      </c>
      <c r="H4006">
        <v>147.79</v>
      </c>
    </row>
    <row r="4007" spans="1:8" x14ac:dyDescent="0.25">
      <c r="A4007" s="1">
        <v>43370</v>
      </c>
      <c r="B4007">
        <v>129.19</v>
      </c>
      <c r="C4007" s="1">
        <v>43255</v>
      </c>
      <c r="D4007">
        <v>139.59</v>
      </c>
      <c r="E4007" s="1">
        <v>43255</v>
      </c>
      <c r="F4007">
        <v>120.82</v>
      </c>
      <c r="G4007" s="1">
        <v>43255</v>
      </c>
      <c r="H4007">
        <v>147.65</v>
      </c>
    </row>
    <row r="4008" spans="1:8" x14ac:dyDescent="0.25">
      <c r="A4008" s="1">
        <v>43371</v>
      </c>
      <c r="B4008">
        <v>129.32</v>
      </c>
      <c r="C4008" s="1">
        <v>43256</v>
      </c>
      <c r="D4008">
        <v>139.86000000000001</v>
      </c>
      <c r="E4008" s="1">
        <v>43256</v>
      </c>
      <c r="F4008">
        <v>120.76</v>
      </c>
      <c r="G4008" s="1">
        <v>43256</v>
      </c>
      <c r="H4008">
        <v>147.75</v>
      </c>
    </row>
    <row r="4009" spans="1:8" x14ac:dyDescent="0.25">
      <c r="A4009" s="1">
        <v>43374</v>
      </c>
      <c r="B4009">
        <v>129.47999999999999</v>
      </c>
      <c r="C4009" s="1">
        <v>43257</v>
      </c>
      <c r="D4009">
        <v>139.36000000000001</v>
      </c>
      <c r="E4009" s="1">
        <v>43257</v>
      </c>
      <c r="F4009">
        <v>120.74</v>
      </c>
      <c r="G4009" s="1">
        <v>43257</v>
      </c>
      <c r="H4009">
        <v>147.81</v>
      </c>
    </row>
    <row r="4010" spans="1:8" x14ac:dyDescent="0.25">
      <c r="A4010" s="1">
        <v>43375</v>
      </c>
      <c r="B4010">
        <v>129.53</v>
      </c>
      <c r="C4010" s="1">
        <v>43258</v>
      </c>
      <c r="D4010">
        <v>139.53</v>
      </c>
      <c r="E4010" s="1">
        <v>43258</v>
      </c>
      <c r="F4010">
        <v>120.8</v>
      </c>
      <c r="G4010" s="1">
        <v>43258</v>
      </c>
      <c r="H4010">
        <v>147.6</v>
      </c>
    </row>
    <row r="4011" spans="1:8" x14ac:dyDescent="0.25">
      <c r="A4011" s="1">
        <v>43376</v>
      </c>
      <c r="B4011">
        <v>129.47</v>
      </c>
      <c r="C4011" s="1">
        <v>43259</v>
      </c>
      <c r="D4011">
        <v>139.38999999999999</v>
      </c>
      <c r="E4011" s="1">
        <v>43259</v>
      </c>
      <c r="F4011">
        <v>120.89</v>
      </c>
      <c r="G4011" s="1">
        <v>43259</v>
      </c>
      <c r="H4011">
        <v>147.72999999999999</v>
      </c>
    </row>
    <row r="4012" spans="1:8" x14ac:dyDescent="0.25">
      <c r="A4012" s="1">
        <v>43377</v>
      </c>
      <c r="B4012">
        <v>129.41999999999999</v>
      </c>
      <c r="C4012" s="1">
        <v>43262</v>
      </c>
      <c r="D4012">
        <v>139.25</v>
      </c>
      <c r="E4012" s="1">
        <v>43262</v>
      </c>
      <c r="F4012">
        <v>121.01</v>
      </c>
      <c r="G4012" s="1">
        <v>43262</v>
      </c>
      <c r="H4012">
        <v>147.78</v>
      </c>
    </row>
    <row r="4013" spans="1:8" x14ac:dyDescent="0.25">
      <c r="A4013" s="1">
        <v>43378</v>
      </c>
      <c r="B4013">
        <v>129.24</v>
      </c>
      <c r="C4013" s="1">
        <v>43263</v>
      </c>
      <c r="D4013">
        <v>139.27000000000001</v>
      </c>
      <c r="E4013" s="1">
        <v>43263</v>
      </c>
      <c r="F4013">
        <v>120.96</v>
      </c>
      <c r="G4013" s="1">
        <v>43263</v>
      </c>
      <c r="H4013">
        <v>147.55000000000001</v>
      </c>
    </row>
    <row r="4014" spans="1:8" x14ac:dyDescent="0.25">
      <c r="A4014" s="1">
        <v>43382</v>
      </c>
      <c r="B4014">
        <v>129.52000000000001</v>
      </c>
      <c r="C4014" s="1">
        <v>43264</v>
      </c>
      <c r="D4014">
        <v>139.05000000000001</v>
      </c>
      <c r="E4014" s="1">
        <v>43264</v>
      </c>
      <c r="F4014">
        <v>120.8</v>
      </c>
      <c r="G4014" s="1">
        <v>43264</v>
      </c>
      <c r="H4014">
        <v>147.37</v>
      </c>
    </row>
    <row r="4015" spans="1:8" x14ac:dyDescent="0.25">
      <c r="A4015" s="1">
        <v>43383</v>
      </c>
      <c r="B4015">
        <v>129.53</v>
      </c>
      <c r="C4015" s="1">
        <v>43265</v>
      </c>
      <c r="D4015">
        <v>139.91999999999999</v>
      </c>
      <c r="E4015" s="1">
        <v>43265</v>
      </c>
      <c r="F4015">
        <v>120.54</v>
      </c>
      <c r="G4015" s="1">
        <v>43265</v>
      </c>
      <c r="H4015">
        <v>147.13</v>
      </c>
    </row>
    <row r="4016" spans="1:8" x14ac:dyDescent="0.25">
      <c r="A4016" s="1">
        <v>43384</v>
      </c>
      <c r="B4016">
        <v>129.75</v>
      </c>
      <c r="C4016" s="1">
        <v>43266</v>
      </c>
      <c r="D4016">
        <v>140.63999999999999</v>
      </c>
      <c r="E4016" s="1">
        <v>43266</v>
      </c>
      <c r="F4016">
        <v>120.7</v>
      </c>
      <c r="G4016" s="1">
        <v>43266</v>
      </c>
      <c r="H4016">
        <v>146.91</v>
      </c>
    </row>
    <row r="4017" spans="1:8" x14ac:dyDescent="0.25">
      <c r="A4017" s="1">
        <v>43385</v>
      </c>
      <c r="B4017">
        <v>129.94</v>
      </c>
      <c r="C4017" s="1">
        <v>43269</v>
      </c>
      <c r="D4017">
        <v>141.26</v>
      </c>
      <c r="E4017" s="1">
        <v>43269</v>
      </c>
      <c r="F4017">
        <v>120.79</v>
      </c>
      <c r="G4017" s="1">
        <v>43269</v>
      </c>
      <c r="H4017">
        <v>147.09</v>
      </c>
    </row>
    <row r="4018" spans="1:8" x14ac:dyDescent="0.25">
      <c r="A4018" s="1">
        <v>43388</v>
      </c>
      <c r="B4018">
        <v>130.09</v>
      </c>
      <c r="C4018" s="1">
        <v>43270</v>
      </c>
      <c r="D4018">
        <v>141.35</v>
      </c>
      <c r="E4018" s="1">
        <v>43270</v>
      </c>
      <c r="F4018">
        <v>120.79</v>
      </c>
      <c r="G4018" s="1">
        <v>43270</v>
      </c>
      <c r="H4018">
        <v>147.33000000000001</v>
      </c>
    </row>
    <row r="4019" spans="1:8" x14ac:dyDescent="0.25">
      <c r="A4019" s="1">
        <v>43389</v>
      </c>
      <c r="B4019">
        <v>130.09</v>
      </c>
      <c r="C4019" s="1">
        <v>43271</v>
      </c>
      <c r="D4019">
        <v>141.49</v>
      </c>
      <c r="E4019" s="1">
        <v>43271</v>
      </c>
      <c r="F4019">
        <v>120.95</v>
      </c>
      <c r="G4019" s="1">
        <v>43271</v>
      </c>
      <c r="H4019">
        <v>147.26</v>
      </c>
    </row>
    <row r="4020" spans="1:8" x14ac:dyDescent="0.25">
      <c r="A4020" s="1">
        <v>43390</v>
      </c>
      <c r="B4020">
        <v>130.01</v>
      </c>
      <c r="C4020" s="1">
        <v>43272</v>
      </c>
      <c r="D4020">
        <v>141.81</v>
      </c>
      <c r="E4020" s="1">
        <v>43272</v>
      </c>
      <c r="F4020">
        <v>120.74</v>
      </c>
      <c r="G4020" s="1">
        <v>43272</v>
      </c>
      <c r="H4020">
        <v>147.38999999999999</v>
      </c>
    </row>
    <row r="4021" spans="1:8" x14ac:dyDescent="0.25">
      <c r="A4021" s="1">
        <v>43391</v>
      </c>
      <c r="B4021">
        <v>130.15</v>
      </c>
      <c r="C4021" s="1">
        <v>43273</v>
      </c>
      <c r="D4021">
        <v>141.63</v>
      </c>
      <c r="E4021" s="1">
        <v>43273</v>
      </c>
      <c r="F4021">
        <v>120.53</v>
      </c>
      <c r="G4021" s="1">
        <v>43273</v>
      </c>
      <c r="H4021">
        <v>147.38999999999999</v>
      </c>
    </row>
    <row r="4022" spans="1:8" x14ac:dyDescent="0.25">
      <c r="A4022" s="1">
        <v>43392</v>
      </c>
      <c r="B4022">
        <v>130.01</v>
      </c>
      <c r="C4022" s="1">
        <v>43276</v>
      </c>
      <c r="D4022">
        <v>141.55000000000001</v>
      </c>
      <c r="E4022" s="1">
        <v>43276</v>
      </c>
      <c r="F4022">
        <v>120.48</v>
      </c>
      <c r="G4022" s="1">
        <v>43276</v>
      </c>
      <c r="H4022">
        <v>147.36000000000001</v>
      </c>
    </row>
    <row r="4023" spans="1:8" x14ac:dyDescent="0.25">
      <c r="A4023" s="1">
        <v>43395</v>
      </c>
      <c r="B4023">
        <v>130.02000000000001</v>
      </c>
      <c r="C4023" s="1">
        <v>43277</v>
      </c>
      <c r="D4023">
        <v>141.31</v>
      </c>
      <c r="E4023" s="1">
        <v>43277</v>
      </c>
      <c r="F4023">
        <v>120.61</v>
      </c>
      <c r="G4023" s="1">
        <v>43277</v>
      </c>
      <c r="H4023">
        <v>147.51</v>
      </c>
    </row>
    <row r="4024" spans="1:8" x14ac:dyDescent="0.25">
      <c r="A4024" s="1">
        <v>43396</v>
      </c>
      <c r="B4024">
        <v>130.21</v>
      </c>
      <c r="C4024" s="1">
        <v>43278</v>
      </c>
      <c r="D4024">
        <v>141.13999999999999</v>
      </c>
      <c r="E4024" s="1">
        <v>43278</v>
      </c>
      <c r="F4024">
        <v>120.4</v>
      </c>
      <c r="G4024" s="1">
        <v>43278</v>
      </c>
      <c r="H4024">
        <v>147.5</v>
      </c>
    </row>
    <row r="4025" spans="1:8" x14ac:dyDescent="0.25">
      <c r="A4025" s="1">
        <v>43397</v>
      </c>
      <c r="B4025">
        <v>130.5</v>
      </c>
      <c r="C4025" s="1">
        <v>43279</v>
      </c>
      <c r="D4025">
        <v>140.77000000000001</v>
      </c>
      <c r="E4025" s="1">
        <v>43279</v>
      </c>
      <c r="F4025">
        <v>120.49</v>
      </c>
      <c r="G4025" s="1">
        <v>43279</v>
      </c>
      <c r="H4025">
        <v>147.22999999999999</v>
      </c>
    </row>
    <row r="4026" spans="1:8" x14ac:dyDescent="0.25">
      <c r="A4026" s="1">
        <v>43398</v>
      </c>
      <c r="B4026">
        <v>130.46</v>
      </c>
      <c r="C4026" s="1">
        <v>43280</v>
      </c>
      <c r="D4026">
        <v>140.72999999999999</v>
      </c>
      <c r="E4026" s="1">
        <v>43280</v>
      </c>
      <c r="F4026">
        <v>120.49</v>
      </c>
      <c r="G4026" s="1">
        <v>43280</v>
      </c>
      <c r="H4026">
        <v>146.83000000000001</v>
      </c>
    </row>
    <row r="4027" spans="1:8" x14ac:dyDescent="0.25">
      <c r="A4027" s="1">
        <v>43399</v>
      </c>
      <c r="B4027">
        <v>130.55000000000001</v>
      </c>
      <c r="C4027" s="1">
        <v>43283</v>
      </c>
      <c r="D4027">
        <v>140.91</v>
      </c>
      <c r="E4027" s="1">
        <v>43283</v>
      </c>
      <c r="F4027">
        <v>120.55</v>
      </c>
      <c r="G4027" s="1">
        <v>43283</v>
      </c>
      <c r="H4027">
        <v>147.01</v>
      </c>
    </row>
    <row r="4028" spans="1:8" x14ac:dyDescent="0.25">
      <c r="A4028" s="1">
        <v>43402</v>
      </c>
      <c r="B4028">
        <v>130.63999999999999</v>
      </c>
      <c r="C4028" s="1">
        <v>43284</v>
      </c>
      <c r="D4028">
        <v>140.62</v>
      </c>
      <c r="E4028" s="1">
        <v>43284</v>
      </c>
      <c r="F4028">
        <v>120.71</v>
      </c>
      <c r="G4028" s="1">
        <v>43284</v>
      </c>
      <c r="H4028">
        <v>147.01</v>
      </c>
    </row>
    <row r="4029" spans="1:8" x14ac:dyDescent="0.25">
      <c r="A4029" s="1">
        <v>43403</v>
      </c>
      <c r="B4029">
        <v>130.59</v>
      </c>
      <c r="C4029" s="1">
        <v>43286</v>
      </c>
      <c r="D4029">
        <v>140.44999999999999</v>
      </c>
      <c r="E4029" s="1">
        <v>43286</v>
      </c>
      <c r="F4029">
        <v>120.68</v>
      </c>
      <c r="G4029" s="1">
        <v>43286</v>
      </c>
      <c r="H4029">
        <v>146.75</v>
      </c>
    </row>
    <row r="4030" spans="1:8" x14ac:dyDescent="0.25">
      <c r="A4030" s="1">
        <v>43404</v>
      </c>
      <c r="B4030">
        <v>130.43</v>
      </c>
      <c r="C4030" s="1">
        <v>43287</v>
      </c>
      <c r="D4030">
        <v>140.47</v>
      </c>
      <c r="E4030" s="1">
        <v>43287</v>
      </c>
      <c r="F4030">
        <v>120.7</v>
      </c>
      <c r="G4030" s="1">
        <v>43287</v>
      </c>
      <c r="H4030">
        <v>146.57</v>
      </c>
    </row>
    <row r="4031" spans="1:8" x14ac:dyDescent="0.25">
      <c r="A4031" s="1">
        <v>43405</v>
      </c>
      <c r="B4031">
        <v>130.44</v>
      </c>
      <c r="C4031" s="1">
        <v>43290</v>
      </c>
      <c r="D4031">
        <v>140.74</v>
      </c>
      <c r="E4031" s="1">
        <v>43290</v>
      </c>
      <c r="F4031">
        <v>120.52</v>
      </c>
      <c r="G4031" s="1">
        <v>43290</v>
      </c>
      <c r="H4031">
        <v>147.07</v>
      </c>
    </row>
    <row r="4032" spans="1:8" x14ac:dyDescent="0.25">
      <c r="A4032" s="1">
        <v>43406</v>
      </c>
      <c r="B4032">
        <v>130.46</v>
      </c>
      <c r="C4032" s="1">
        <v>43291</v>
      </c>
      <c r="D4032">
        <v>140.66999999999999</v>
      </c>
      <c r="E4032" s="1">
        <v>43291</v>
      </c>
      <c r="F4032">
        <v>120.35</v>
      </c>
      <c r="G4032" s="1">
        <v>43291</v>
      </c>
      <c r="H4032">
        <v>147.03</v>
      </c>
    </row>
    <row r="4033" spans="1:8" x14ac:dyDescent="0.25">
      <c r="A4033" s="1">
        <v>43409</v>
      </c>
      <c r="B4033">
        <v>130.44999999999999</v>
      </c>
      <c r="C4033" s="1">
        <v>43292</v>
      </c>
      <c r="D4033">
        <v>140.44</v>
      </c>
      <c r="E4033" s="1">
        <v>43292</v>
      </c>
      <c r="F4033">
        <v>120.37</v>
      </c>
      <c r="G4033" s="1">
        <v>43292</v>
      </c>
      <c r="H4033">
        <v>146.88</v>
      </c>
    </row>
    <row r="4034" spans="1:8" x14ac:dyDescent="0.25">
      <c r="A4034" s="1">
        <v>43410</v>
      </c>
      <c r="B4034">
        <v>130.4</v>
      </c>
      <c r="C4034" s="1">
        <v>43293</v>
      </c>
      <c r="D4034">
        <v>140.46</v>
      </c>
      <c r="E4034" s="1">
        <v>43293</v>
      </c>
      <c r="F4034">
        <v>120.42</v>
      </c>
      <c r="G4034" s="1">
        <v>43293</v>
      </c>
      <c r="H4034">
        <v>147.02000000000001</v>
      </c>
    </row>
    <row r="4035" spans="1:8" x14ac:dyDescent="0.25">
      <c r="A4035" s="1">
        <v>43411</v>
      </c>
      <c r="B4035">
        <v>130.33000000000001</v>
      </c>
      <c r="C4035" s="1">
        <v>43294</v>
      </c>
      <c r="D4035">
        <v>140.88</v>
      </c>
      <c r="E4035" s="1">
        <v>43294</v>
      </c>
      <c r="F4035">
        <v>120.45</v>
      </c>
      <c r="G4035" s="1">
        <v>43294</v>
      </c>
      <c r="H4035">
        <v>147</v>
      </c>
    </row>
    <row r="4036" spans="1:8" x14ac:dyDescent="0.25">
      <c r="A4036" s="1">
        <v>43412</v>
      </c>
      <c r="B4036">
        <v>130.30000000000001</v>
      </c>
      <c r="C4036" s="1">
        <v>43297</v>
      </c>
      <c r="D4036">
        <v>140.55000000000001</v>
      </c>
      <c r="E4036" s="1">
        <v>43297</v>
      </c>
      <c r="F4036">
        <v>120.5</v>
      </c>
      <c r="G4036" s="1">
        <v>43297</v>
      </c>
      <c r="H4036">
        <v>147.08000000000001</v>
      </c>
    </row>
    <row r="4037" spans="1:8" x14ac:dyDescent="0.25">
      <c r="A4037" s="1">
        <v>43413</v>
      </c>
      <c r="B4037">
        <v>130.33000000000001</v>
      </c>
      <c r="C4037" s="1">
        <v>43298</v>
      </c>
      <c r="D4037">
        <v>140.71</v>
      </c>
      <c r="E4037" s="1">
        <v>43298</v>
      </c>
      <c r="F4037">
        <v>120.51</v>
      </c>
      <c r="G4037" s="1">
        <v>43298</v>
      </c>
      <c r="H4037">
        <v>147.01</v>
      </c>
    </row>
    <row r="4038" spans="1:8" x14ac:dyDescent="0.25">
      <c r="A4038" s="1">
        <v>43417</v>
      </c>
      <c r="B4038">
        <v>130.57</v>
      </c>
      <c r="C4038" s="1">
        <v>43299</v>
      </c>
      <c r="D4038">
        <v>140.68</v>
      </c>
      <c r="E4038" s="1">
        <v>43299</v>
      </c>
      <c r="F4038">
        <v>120.8</v>
      </c>
      <c r="G4038" s="1">
        <v>43299</v>
      </c>
      <c r="H4038">
        <v>147.04</v>
      </c>
    </row>
    <row r="4039" spans="1:8" x14ac:dyDescent="0.25">
      <c r="A4039" s="1">
        <v>43418</v>
      </c>
      <c r="B4039">
        <v>130.77000000000001</v>
      </c>
      <c r="C4039" s="1">
        <v>43300</v>
      </c>
      <c r="D4039">
        <v>140.71</v>
      </c>
      <c r="E4039" s="1">
        <v>43300</v>
      </c>
      <c r="F4039">
        <v>120.91</v>
      </c>
      <c r="G4039" s="1">
        <v>43300</v>
      </c>
      <c r="H4039">
        <v>146.93</v>
      </c>
    </row>
    <row r="4040" spans="1:8" x14ac:dyDescent="0.25">
      <c r="A4040" s="1">
        <v>43419</v>
      </c>
      <c r="B4040">
        <v>131.31</v>
      </c>
      <c r="C4040" s="1">
        <v>43301</v>
      </c>
      <c r="D4040">
        <v>140.62</v>
      </c>
      <c r="E4040" s="1">
        <v>43301</v>
      </c>
      <c r="F4040">
        <v>120.79</v>
      </c>
      <c r="G4040" s="1">
        <v>43301</v>
      </c>
      <c r="H4040">
        <v>147.46</v>
      </c>
    </row>
    <row r="4041" spans="1:8" x14ac:dyDescent="0.25">
      <c r="A4041" s="1">
        <v>43420</v>
      </c>
      <c r="B4041">
        <v>131.38999999999999</v>
      </c>
      <c r="C4041" s="1">
        <v>43304</v>
      </c>
      <c r="D4041">
        <v>140.38</v>
      </c>
      <c r="E4041" s="1">
        <v>43304</v>
      </c>
      <c r="F4041">
        <v>120.83</v>
      </c>
      <c r="G4041" s="1">
        <v>43304</v>
      </c>
      <c r="H4041">
        <v>147.27000000000001</v>
      </c>
    </row>
    <row r="4042" spans="1:8" x14ac:dyDescent="0.25">
      <c r="A4042" s="1">
        <v>43423</v>
      </c>
      <c r="B4042">
        <v>131.33000000000001</v>
      </c>
      <c r="C4042" s="1">
        <v>43305</v>
      </c>
      <c r="D4042">
        <v>140.47</v>
      </c>
      <c r="E4042" s="1">
        <v>43305</v>
      </c>
      <c r="F4042">
        <v>120.61</v>
      </c>
      <c r="G4042" s="1">
        <v>43305</v>
      </c>
      <c r="H4042">
        <v>146.99</v>
      </c>
    </row>
    <row r="4043" spans="1:8" x14ac:dyDescent="0.25">
      <c r="A4043" s="1">
        <v>43424</v>
      </c>
      <c r="B4043">
        <v>131.26</v>
      </c>
      <c r="C4043" s="1">
        <v>43306</v>
      </c>
      <c r="D4043">
        <v>140.38</v>
      </c>
      <c r="E4043" s="1">
        <v>43306</v>
      </c>
      <c r="F4043">
        <v>120.41</v>
      </c>
      <c r="G4043" s="1">
        <v>43306</v>
      </c>
      <c r="H4043">
        <v>146.94999999999999</v>
      </c>
    </row>
    <row r="4044" spans="1:8" x14ac:dyDescent="0.25">
      <c r="A4044" s="1">
        <v>43425</v>
      </c>
      <c r="B4044">
        <v>131.09</v>
      </c>
      <c r="C4044" s="1">
        <v>43307</v>
      </c>
      <c r="D4044">
        <v>140.36000000000001</v>
      </c>
      <c r="E4044" s="1">
        <v>43307</v>
      </c>
      <c r="F4044">
        <v>120.36</v>
      </c>
      <c r="G4044" s="1">
        <v>43307</v>
      </c>
      <c r="H4044">
        <v>147.07</v>
      </c>
    </row>
    <row r="4045" spans="1:8" x14ac:dyDescent="0.25">
      <c r="A4045" s="1">
        <v>43427</v>
      </c>
      <c r="B4045">
        <v>131.1</v>
      </c>
      <c r="C4045" s="1">
        <v>43308</v>
      </c>
      <c r="D4045">
        <v>140.44999999999999</v>
      </c>
      <c r="E4045" s="1">
        <v>43308</v>
      </c>
      <c r="F4045">
        <v>120.32</v>
      </c>
      <c r="G4045" s="1">
        <v>43308</v>
      </c>
      <c r="H4045">
        <v>147.33000000000001</v>
      </c>
    </row>
    <row r="4046" spans="1:8" x14ac:dyDescent="0.25">
      <c r="A4046" s="1">
        <v>43430</v>
      </c>
      <c r="B4046">
        <v>131.05000000000001</v>
      </c>
      <c r="C4046" s="1">
        <v>43311</v>
      </c>
      <c r="D4046">
        <v>140.12</v>
      </c>
      <c r="E4046" s="1">
        <v>43311</v>
      </c>
      <c r="F4046">
        <v>120.29</v>
      </c>
      <c r="G4046" s="1">
        <v>43311</v>
      </c>
      <c r="H4046">
        <v>147.4</v>
      </c>
    </row>
    <row r="4047" spans="1:8" x14ac:dyDescent="0.25">
      <c r="A4047" s="1">
        <v>43431</v>
      </c>
      <c r="B4047">
        <v>131.13999999999999</v>
      </c>
      <c r="C4047" s="1">
        <v>43312</v>
      </c>
      <c r="D4047">
        <v>139.85</v>
      </c>
      <c r="E4047" s="1">
        <v>43312</v>
      </c>
      <c r="F4047">
        <v>120.4</v>
      </c>
      <c r="G4047" s="1">
        <v>43312</v>
      </c>
      <c r="H4047">
        <v>147.38</v>
      </c>
    </row>
    <row r="4048" spans="1:8" x14ac:dyDescent="0.25">
      <c r="A4048" s="1">
        <v>43432</v>
      </c>
      <c r="B4048">
        <v>131.08000000000001</v>
      </c>
      <c r="C4048" s="1">
        <v>43313</v>
      </c>
      <c r="D4048">
        <v>140.06</v>
      </c>
      <c r="E4048" s="1">
        <v>43313</v>
      </c>
      <c r="F4048">
        <v>120.34</v>
      </c>
      <c r="G4048" s="1">
        <v>43313</v>
      </c>
      <c r="H4048">
        <v>147.29</v>
      </c>
    </row>
    <row r="4049" spans="1:8" x14ac:dyDescent="0.25">
      <c r="A4049" s="1">
        <v>43433</v>
      </c>
      <c r="B4049">
        <v>131.41999999999999</v>
      </c>
      <c r="C4049" s="1">
        <v>43314</v>
      </c>
      <c r="D4049">
        <v>140.44999999999999</v>
      </c>
      <c r="E4049" s="1">
        <v>43314</v>
      </c>
      <c r="F4049">
        <v>120.18</v>
      </c>
      <c r="G4049" s="1">
        <v>43314</v>
      </c>
      <c r="H4049">
        <v>147.55000000000001</v>
      </c>
    </row>
    <row r="4050" spans="1:8" x14ac:dyDescent="0.25">
      <c r="A4050" s="1">
        <v>43434</v>
      </c>
      <c r="B4050">
        <v>131.27000000000001</v>
      </c>
      <c r="C4050" s="1">
        <v>43315</v>
      </c>
      <c r="D4050">
        <v>140.37</v>
      </c>
      <c r="E4050" s="1">
        <v>43315</v>
      </c>
      <c r="F4050">
        <v>120.38</v>
      </c>
      <c r="G4050" s="1">
        <v>43315</v>
      </c>
      <c r="H4050">
        <v>147.65</v>
      </c>
    </row>
    <row r="4051" spans="1:8" x14ac:dyDescent="0.25">
      <c r="A4051" s="1">
        <v>43437</v>
      </c>
      <c r="B4051">
        <v>131.28</v>
      </c>
      <c r="C4051" s="1">
        <v>43318</v>
      </c>
      <c r="D4051">
        <v>140.33000000000001</v>
      </c>
      <c r="E4051" s="1">
        <v>43318</v>
      </c>
      <c r="F4051">
        <v>120.46</v>
      </c>
      <c r="G4051" s="1">
        <v>43318</v>
      </c>
      <c r="H4051">
        <v>147.72</v>
      </c>
    </row>
    <row r="4052" spans="1:8" x14ac:dyDescent="0.25">
      <c r="A4052" s="1">
        <v>43438</v>
      </c>
      <c r="B4052">
        <v>130.94</v>
      </c>
      <c r="C4052" s="1">
        <v>43319</v>
      </c>
      <c r="D4052">
        <v>140.36000000000001</v>
      </c>
      <c r="E4052" s="1">
        <v>43319</v>
      </c>
      <c r="F4052">
        <v>120.49</v>
      </c>
      <c r="G4052" s="1">
        <v>43319</v>
      </c>
      <c r="H4052">
        <v>147.61000000000001</v>
      </c>
    </row>
    <row r="4053" spans="1:8" x14ac:dyDescent="0.25">
      <c r="A4053" s="1">
        <v>43440</v>
      </c>
      <c r="B4053">
        <v>131</v>
      </c>
      <c r="C4053" s="1">
        <v>43320</v>
      </c>
      <c r="D4053">
        <v>140.57</v>
      </c>
      <c r="E4053" s="1">
        <v>43320</v>
      </c>
      <c r="F4053">
        <v>120.55</v>
      </c>
      <c r="G4053" s="1">
        <v>43320</v>
      </c>
      <c r="H4053">
        <v>147.62</v>
      </c>
    </row>
    <row r="4054" spans="1:8" x14ac:dyDescent="0.25">
      <c r="A4054" s="1">
        <v>43441</v>
      </c>
      <c r="B4054">
        <v>131</v>
      </c>
      <c r="C4054" s="1">
        <v>43321</v>
      </c>
      <c r="D4054">
        <v>141.15</v>
      </c>
      <c r="E4054" s="1">
        <v>43321</v>
      </c>
      <c r="F4054">
        <v>120.51</v>
      </c>
      <c r="G4054" s="1">
        <v>43321</v>
      </c>
      <c r="H4054">
        <v>147.65</v>
      </c>
    </row>
    <row r="4055" spans="1:8" x14ac:dyDescent="0.25">
      <c r="A4055" s="1">
        <v>43444</v>
      </c>
      <c r="B4055">
        <v>130.84</v>
      </c>
      <c r="C4055" s="1">
        <v>43322</v>
      </c>
      <c r="D4055">
        <v>141.31</v>
      </c>
      <c r="E4055" s="1">
        <v>43322</v>
      </c>
      <c r="F4055">
        <v>120.77</v>
      </c>
      <c r="G4055" s="1">
        <v>43322</v>
      </c>
      <c r="H4055">
        <v>147.69999999999999</v>
      </c>
    </row>
    <row r="4056" spans="1:8" x14ac:dyDescent="0.25">
      <c r="A4056" s="1">
        <v>43445</v>
      </c>
      <c r="B4056">
        <v>130.87</v>
      </c>
      <c r="C4056" s="1">
        <v>43325</v>
      </c>
      <c r="D4056">
        <v>141.36000000000001</v>
      </c>
      <c r="E4056" s="1">
        <v>43325</v>
      </c>
      <c r="F4056">
        <v>120.84</v>
      </c>
      <c r="G4056" s="1">
        <v>43325</v>
      </c>
      <c r="H4056">
        <v>147.93</v>
      </c>
    </row>
    <row r="4057" spans="1:8" x14ac:dyDescent="0.25">
      <c r="A4057" s="1">
        <v>43446</v>
      </c>
      <c r="B4057">
        <v>130.59</v>
      </c>
      <c r="C4057" s="1">
        <v>43326</v>
      </c>
      <c r="D4057">
        <v>141.19</v>
      </c>
      <c r="E4057" s="1">
        <v>43326</v>
      </c>
      <c r="F4057">
        <v>120.82</v>
      </c>
      <c r="G4057" s="1">
        <v>43326</v>
      </c>
      <c r="H4057">
        <v>148</v>
      </c>
    </row>
    <row r="4058" spans="1:8" x14ac:dyDescent="0.25">
      <c r="C4058" s="1">
        <v>43327</v>
      </c>
      <c r="D4058">
        <v>141.22999999999999</v>
      </c>
      <c r="E4058" s="1">
        <v>43327</v>
      </c>
      <c r="F4058">
        <v>120.83</v>
      </c>
      <c r="G4058" s="1">
        <v>43327</v>
      </c>
      <c r="H4058">
        <v>148.19</v>
      </c>
    </row>
    <row r="4059" spans="1:8" x14ac:dyDescent="0.25">
      <c r="C4059" s="1">
        <v>43328</v>
      </c>
      <c r="D4059">
        <v>141.19999999999999</v>
      </c>
      <c r="E4059" s="1">
        <v>43328</v>
      </c>
      <c r="F4059">
        <v>120.87</v>
      </c>
      <c r="G4059" s="1">
        <v>43328</v>
      </c>
      <c r="H4059">
        <v>147.74</v>
      </c>
    </row>
    <row r="4060" spans="1:8" x14ac:dyDescent="0.25">
      <c r="C4060" s="1">
        <v>43329</v>
      </c>
      <c r="D4060">
        <v>141.22</v>
      </c>
      <c r="E4060" s="1">
        <v>43329</v>
      </c>
      <c r="F4060">
        <v>120.86</v>
      </c>
      <c r="G4060" s="1">
        <v>43329</v>
      </c>
      <c r="H4060">
        <v>147.68</v>
      </c>
    </row>
    <row r="4061" spans="1:8" x14ac:dyDescent="0.25">
      <c r="C4061" s="1">
        <v>43332</v>
      </c>
      <c r="D4061">
        <v>141.19</v>
      </c>
      <c r="E4061" s="1">
        <v>43332</v>
      </c>
      <c r="F4061">
        <v>120.86</v>
      </c>
      <c r="G4061" s="1">
        <v>43332</v>
      </c>
      <c r="H4061">
        <v>147.74</v>
      </c>
    </row>
    <row r="4062" spans="1:8" x14ac:dyDescent="0.25">
      <c r="C4062" s="1">
        <v>43333</v>
      </c>
      <c r="D4062">
        <v>141.04</v>
      </c>
      <c r="E4062" s="1">
        <v>43333</v>
      </c>
      <c r="F4062">
        <v>120.87</v>
      </c>
      <c r="G4062" s="1">
        <v>43333</v>
      </c>
      <c r="H4062">
        <v>147.86000000000001</v>
      </c>
    </row>
    <row r="4063" spans="1:8" x14ac:dyDescent="0.25">
      <c r="C4063" s="1">
        <v>43334</v>
      </c>
      <c r="D4063">
        <v>141.09</v>
      </c>
      <c r="E4063" s="1">
        <v>43334</v>
      </c>
      <c r="F4063">
        <v>120.94</v>
      </c>
      <c r="G4063" s="1">
        <v>43334</v>
      </c>
      <c r="H4063">
        <v>147.82</v>
      </c>
    </row>
    <row r="4064" spans="1:8" x14ac:dyDescent="0.25">
      <c r="C4064" s="1">
        <v>43335</v>
      </c>
      <c r="D4064">
        <v>141.09</v>
      </c>
      <c r="E4064" s="1">
        <v>43335</v>
      </c>
      <c r="F4064">
        <v>120.88</v>
      </c>
      <c r="G4064" s="1">
        <v>43335</v>
      </c>
      <c r="H4064">
        <v>147.94</v>
      </c>
    </row>
    <row r="4065" spans="3:8" x14ac:dyDescent="0.25">
      <c r="C4065" s="1">
        <v>43336</v>
      </c>
      <c r="D4065">
        <v>140.91</v>
      </c>
      <c r="E4065" s="1">
        <v>43336</v>
      </c>
      <c r="F4065">
        <v>120.84</v>
      </c>
      <c r="G4065" s="1">
        <v>43336</v>
      </c>
      <c r="H4065">
        <v>147.72999999999999</v>
      </c>
    </row>
    <row r="4066" spans="3:8" x14ac:dyDescent="0.25">
      <c r="C4066" s="1">
        <v>43340</v>
      </c>
      <c r="D4066">
        <v>141.19</v>
      </c>
      <c r="E4066" s="1">
        <v>43340</v>
      </c>
      <c r="F4066">
        <v>120.82</v>
      </c>
      <c r="G4066" s="1">
        <v>43340</v>
      </c>
      <c r="H4066">
        <v>147.72999999999999</v>
      </c>
    </row>
    <row r="4067" spans="3:8" x14ac:dyDescent="0.25">
      <c r="C4067" s="1">
        <v>43341</v>
      </c>
      <c r="D4067">
        <v>141.1</v>
      </c>
      <c r="E4067" s="1">
        <v>43341</v>
      </c>
      <c r="F4067">
        <v>120.59</v>
      </c>
      <c r="G4067" s="1">
        <v>43341</v>
      </c>
      <c r="H4067">
        <v>147.66</v>
      </c>
    </row>
    <row r="4068" spans="3:8" x14ac:dyDescent="0.25">
      <c r="C4068" s="1">
        <v>43342</v>
      </c>
      <c r="D4068">
        <v>141.24</v>
      </c>
      <c r="E4068" s="1">
        <v>43342</v>
      </c>
      <c r="F4068">
        <v>120.59</v>
      </c>
      <c r="G4068" s="1">
        <v>43342</v>
      </c>
      <c r="H4068">
        <v>147.68</v>
      </c>
    </row>
    <row r="4069" spans="3:8" x14ac:dyDescent="0.25">
      <c r="C4069" s="1">
        <v>43343</v>
      </c>
      <c r="D4069">
        <v>141.13</v>
      </c>
      <c r="E4069" s="1">
        <v>43343</v>
      </c>
      <c r="F4069">
        <v>120.58</v>
      </c>
      <c r="G4069" s="1">
        <v>43343</v>
      </c>
      <c r="H4069">
        <v>147.83000000000001</v>
      </c>
    </row>
    <row r="4070" spans="3:8" x14ac:dyDescent="0.25">
      <c r="C4070" s="1">
        <v>43347</v>
      </c>
      <c r="D4070">
        <v>140.83000000000001</v>
      </c>
      <c r="E4070" s="1">
        <v>43347</v>
      </c>
      <c r="F4070">
        <v>120.65</v>
      </c>
      <c r="G4070" s="1">
        <v>43347</v>
      </c>
      <c r="H4070">
        <v>148.1</v>
      </c>
    </row>
    <row r="4071" spans="3:8" x14ac:dyDescent="0.25">
      <c r="C4071" s="1">
        <v>43348</v>
      </c>
      <c r="D4071">
        <v>140.97999999999999</v>
      </c>
      <c r="E4071" s="1">
        <v>43348</v>
      </c>
      <c r="F4071">
        <v>120.82</v>
      </c>
      <c r="G4071" s="1">
        <v>43348</v>
      </c>
      <c r="H4071">
        <v>148.13999999999999</v>
      </c>
    </row>
    <row r="4072" spans="3:8" x14ac:dyDescent="0.25">
      <c r="C4072" s="1">
        <v>43349</v>
      </c>
      <c r="D4072">
        <v>140.97</v>
      </c>
      <c r="E4072" s="1">
        <v>43349</v>
      </c>
      <c r="F4072">
        <v>120.92</v>
      </c>
      <c r="G4072" s="1">
        <v>43349</v>
      </c>
      <c r="H4072">
        <v>148.38999999999999</v>
      </c>
    </row>
    <row r="4073" spans="3:8" x14ac:dyDescent="0.25">
      <c r="C4073" s="1">
        <v>43350</v>
      </c>
      <c r="D4073">
        <v>141.18</v>
      </c>
      <c r="E4073" s="1">
        <v>43350</v>
      </c>
      <c r="F4073">
        <v>120.98</v>
      </c>
      <c r="G4073" s="1">
        <v>43350</v>
      </c>
      <c r="H4073">
        <v>147.93</v>
      </c>
    </row>
    <row r="4074" spans="3:8" x14ac:dyDescent="0.25">
      <c r="C4074" s="1">
        <v>43353</v>
      </c>
      <c r="D4074">
        <v>140.99</v>
      </c>
      <c r="E4074" s="1">
        <v>43353</v>
      </c>
      <c r="F4074">
        <v>120.93</v>
      </c>
      <c r="G4074" s="1">
        <v>43353</v>
      </c>
      <c r="H4074">
        <v>147.68</v>
      </c>
    </row>
    <row r="4075" spans="3:8" x14ac:dyDescent="0.25">
      <c r="C4075" s="1">
        <v>43354</v>
      </c>
      <c r="D4075">
        <v>141.08000000000001</v>
      </c>
      <c r="E4075" s="1">
        <v>43354</v>
      </c>
      <c r="F4075">
        <v>120.79</v>
      </c>
      <c r="G4075" s="1">
        <v>43354</v>
      </c>
      <c r="H4075">
        <v>147.35</v>
      </c>
    </row>
    <row r="4076" spans="3:8" x14ac:dyDescent="0.25">
      <c r="C4076" s="1">
        <v>43355</v>
      </c>
      <c r="D4076">
        <v>141.07</v>
      </c>
      <c r="E4076" s="1">
        <v>43355</v>
      </c>
      <c r="F4076">
        <v>120.75</v>
      </c>
      <c r="G4076" s="1">
        <v>43355</v>
      </c>
      <c r="H4076">
        <v>147.46</v>
      </c>
    </row>
    <row r="4077" spans="3:8" x14ac:dyDescent="0.25">
      <c r="C4077" s="1">
        <v>43356</v>
      </c>
      <c r="D4077">
        <v>140.99</v>
      </c>
      <c r="E4077" s="1">
        <v>43356</v>
      </c>
      <c r="F4077">
        <v>120.6</v>
      </c>
      <c r="G4077" s="1">
        <v>43356</v>
      </c>
      <c r="H4077">
        <v>147.32</v>
      </c>
    </row>
    <row r="4078" spans="3:8" x14ac:dyDescent="0.25">
      <c r="C4078" s="1">
        <v>43357</v>
      </c>
      <c r="D4078">
        <v>140.9</v>
      </c>
      <c r="E4078" s="1">
        <v>43357</v>
      </c>
      <c r="F4078">
        <v>120.53</v>
      </c>
      <c r="G4078" s="1">
        <v>43357</v>
      </c>
      <c r="H4078">
        <v>147.22999999999999</v>
      </c>
    </row>
    <row r="4079" spans="3:8" x14ac:dyDescent="0.25">
      <c r="C4079" s="1">
        <v>43360</v>
      </c>
      <c r="D4079">
        <v>140.91999999999999</v>
      </c>
      <c r="E4079" s="1">
        <v>43360</v>
      </c>
      <c r="F4079">
        <v>120.69</v>
      </c>
      <c r="G4079" s="1">
        <v>43360</v>
      </c>
      <c r="H4079">
        <v>147.13999999999999</v>
      </c>
    </row>
    <row r="4080" spans="3:8" x14ac:dyDescent="0.25">
      <c r="C4080" s="1">
        <v>43361</v>
      </c>
      <c r="D4080">
        <v>140.91999999999999</v>
      </c>
      <c r="E4080" s="1">
        <v>43361</v>
      </c>
      <c r="F4080">
        <v>120.86</v>
      </c>
      <c r="G4080" s="1">
        <v>43361</v>
      </c>
      <c r="H4080">
        <v>147.36000000000001</v>
      </c>
    </row>
    <row r="4081" spans="3:8" x14ac:dyDescent="0.25">
      <c r="C4081" s="1">
        <v>43362</v>
      </c>
      <c r="D4081">
        <v>140.97</v>
      </c>
      <c r="E4081" s="1">
        <v>43362</v>
      </c>
      <c r="F4081">
        <v>120.66</v>
      </c>
      <c r="G4081" s="1">
        <v>43362</v>
      </c>
      <c r="H4081">
        <v>147.53</v>
      </c>
    </row>
    <row r="4082" spans="3:8" x14ac:dyDescent="0.25">
      <c r="C4082" s="1">
        <v>43363</v>
      </c>
      <c r="D4082">
        <v>140.93</v>
      </c>
      <c r="E4082" s="1">
        <v>43363</v>
      </c>
      <c r="F4082">
        <v>120.59</v>
      </c>
      <c r="G4082" s="1">
        <v>43363</v>
      </c>
      <c r="H4082">
        <v>147.35</v>
      </c>
    </row>
    <row r="4083" spans="3:8" x14ac:dyDescent="0.25">
      <c r="C4083" s="1">
        <v>43364</v>
      </c>
      <c r="D4083">
        <v>141.01</v>
      </c>
      <c r="E4083" s="1">
        <v>43364</v>
      </c>
      <c r="F4083">
        <v>120.86</v>
      </c>
      <c r="G4083" s="1">
        <v>43364</v>
      </c>
      <c r="H4083">
        <v>147.19999999999999</v>
      </c>
    </row>
    <row r="4084" spans="3:8" x14ac:dyDescent="0.25">
      <c r="C4084" s="1">
        <v>43367</v>
      </c>
      <c r="D4084">
        <v>140.13</v>
      </c>
      <c r="E4084" s="1">
        <v>43367</v>
      </c>
      <c r="F4084">
        <v>120.97</v>
      </c>
      <c r="G4084" s="1">
        <v>43367</v>
      </c>
      <c r="H4084">
        <v>147.22</v>
      </c>
    </row>
    <row r="4085" spans="3:8" x14ac:dyDescent="0.25">
      <c r="C4085" s="1">
        <v>43368</v>
      </c>
      <c r="D4085">
        <v>140.04</v>
      </c>
      <c r="E4085" s="1">
        <v>43368</v>
      </c>
      <c r="F4085">
        <v>120.78</v>
      </c>
      <c r="G4085" s="1">
        <v>43368</v>
      </c>
      <c r="H4085">
        <v>146.99</v>
      </c>
    </row>
    <row r="4086" spans="3:8" x14ac:dyDescent="0.25">
      <c r="C4086" s="1">
        <v>43369</v>
      </c>
      <c r="D4086">
        <v>139.87</v>
      </c>
      <c r="E4086" s="1">
        <v>43369</v>
      </c>
      <c r="F4086">
        <v>120.8</v>
      </c>
      <c r="G4086" s="1">
        <v>43369</v>
      </c>
      <c r="H4086">
        <v>147.16</v>
      </c>
    </row>
    <row r="4087" spans="3:8" x14ac:dyDescent="0.25">
      <c r="C4087" s="1">
        <v>43370</v>
      </c>
      <c r="D4087">
        <v>139.22999999999999</v>
      </c>
      <c r="E4087" s="1">
        <v>43370</v>
      </c>
      <c r="F4087">
        <v>120.68</v>
      </c>
      <c r="G4087" s="1">
        <v>43370</v>
      </c>
      <c r="H4087">
        <v>147.12</v>
      </c>
    </row>
    <row r="4088" spans="3:8" x14ac:dyDescent="0.25">
      <c r="C4088" s="1">
        <v>43371</v>
      </c>
      <c r="D4088">
        <v>139.68</v>
      </c>
      <c r="E4088" s="1">
        <v>43371</v>
      </c>
      <c r="F4088">
        <v>120.56</v>
      </c>
      <c r="G4088" s="1">
        <v>43371</v>
      </c>
      <c r="H4088">
        <v>147.31</v>
      </c>
    </row>
    <row r="4089" spans="3:8" x14ac:dyDescent="0.25">
      <c r="C4089" s="1">
        <v>43374</v>
      </c>
      <c r="D4089">
        <v>140.05000000000001</v>
      </c>
      <c r="E4089" s="1">
        <v>43374</v>
      </c>
      <c r="F4089">
        <v>120.51</v>
      </c>
      <c r="G4089" s="1">
        <v>43374</v>
      </c>
      <c r="H4089">
        <v>147.52000000000001</v>
      </c>
    </row>
    <row r="4090" spans="3:8" x14ac:dyDescent="0.25">
      <c r="C4090" s="1">
        <v>43375</v>
      </c>
      <c r="D4090">
        <v>140.12</v>
      </c>
      <c r="E4090" s="1">
        <v>43375</v>
      </c>
      <c r="F4090">
        <v>120.58</v>
      </c>
      <c r="G4090" s="1">
        <v>43375</v>
      </c>
      <c r="H4090">
        <v>147.56</v>
      </c>
    </row>
    <row r="4091" spans="3:8" x14ac:dyDescent="0.25">
      <c r="C4091" s="1">
        <v>43376</v>
      </c>
      <c r="D4091">
        <v>139.87</v>
      </c>
      <c r="E4091" s="1">
        <v>43376</v>
      </c>
      <c r="F4091">
        <v>120.63</v>
      </c>
      <c r="G4091" s="1">
        <v>43376</v>
      </c>
      <c r="H4091">
        <v>147.52000000000001</v>
      </c>
    </row>
    <row r="4092" spans="3:8" x14ac:dyDescent="0.25">
      <c r="C4092" s="1">
        <v>43377</v>
      </c>
      <c r="D4092">
        <v>139.57</v>
      </c>
      <c r="E4092" s="1">
        <v>43377</v>
      </c>
      <c r="F4092">
        <v>120.45</v>
      </c>
      <c r="G4092" s="1">
        <v>43377</v>
      </c>
      <c r="H4092">
        <v>147.93</v>
      </c>
    </row>
    <row r="4093" spans="3:8" x14ac:dyDescent="0.25">
      <c r="C4093" s="1">
        <v>43378</v>
      </c>
      <c r="D4093">
        <v>139.57</v>
      </c>
      <c r="E4093" s="1">
        <v>43378</v>
      </c>
      <c r="F4093">
        <v>120.05</v>
      </c>
      <c r="G4093" s="1">
        <v>43378</v>
      </c>
      <c r="H4093">
        <v>147.82</v>
      </c>
    </row>
    <row r="4094" spans="3:8" x14ac:dyDescent="0.25">
      <c r="C4094" s="1">
        <v>43382</v>
      </c>
      <c r="D4094">
        <v>140.07</v>
      </c>
      <c r="E4094" s="1">
        <v>43382</v>
      </c>
      <c r="F4094">
        <v>120.34</v>
      </c>
      <c r="G4094" s="1">
        <v>43382</v>
      </c>
      <c r="H4094">
        <v>147.88999999999999</v>
      </c>
    </row>
    <row r="4095" spans="3:8" x14ac:dyDescent="0.25">
      <c r="C4095" s="1">
        <v>43383</v>
      </c>
      <c r="D4095">
        <v>139.88</v>
      </c>
      <c r="E4095" s="1">
        <v>43383</v>
      </c>
      <c r="F4095">
        <v>120.47</v>
      </c>
      <c r="G4095" s="1">
        <v>43383</v>
      </c>
      <c r="H4095">
        <v>147.97</v>
      </c>
    </row>
    <row r="4096" spans="3:8" x14ac:dyDescent="0.25">
      <c r="C4096" s="1">
        <v>43384</v>
      </c>
      <c r="D4096">
        <v>140.09</v>
      </c>
      <c r="E4096" s="1">
        <v>43384</v>
      </c>
      <c r="F4096">
        <v>120.84</v>
      </c>
      <c r="G4096" s="1">
        <v>43384</v>
      </c>
      <c r="H4096">
        <v>148.01</v>
      </c>
    </row>
    <row r="4097" spans="3:8" x14ac:dyDescent="0.25">
      <c r="C4097" s="1">
        <v>43385</v>
      </c>
      <c r="D4097">
        <v>140.44</v>
      </c>
      <c r="E4097" s="1">
        <v>43385</v>
      </c>
      <c r="F4097">
        <v>121.18</v>
      </c>
      <c r="G4097" s="1">
        <v>43385</v>
      </c>
      <c r="H4097">
        <v>147.84</v>
      </c>
    </row>
    <row r="4098" spans="3:8" x14ac:dyDescent="0.25">
      <c r="C4098" s="1">
        <v>43388</v>
      </c>
      <c r="D4098">
        <v>140.66</v>
      </c>
      <c r="E4098" s="1">
        <v>43388</v>
      </c>
      <c r="F4098">
        <v>121.32</v>
      </c>
      <c r="G4098" s="1">
        <v>43388</v>
      </c>
      <c r="H4098">
        <v>147.96</v>
      </c>
    </row>
    <row r="4099" spans="3:8" x14ac:dyDescent="0.25">
      <c r="C4099" s="1">
        <v>43389</v>
      </c>
      <c r="D4099">
        <v>140.72999999999999</v>
      </c>
      <c r="E4099" s="1">
        <v>43389</v>
      </c>
      <c r="F4099">
        <v>121.22</v>
      </c>
      <c r="G4099" s="1">
        <v>43389</v>
      </c>
      <c r="H4099">
        <v>148.04</v>
      </c>
    </row>
    <row r="4100" spans="3:8" x14ac:dyDescent="0.25">
      <c r="C4100" s="1">
        <v>43390</v>
      </c>
      <c r="D4100">
        <v>140.82</v>
      </c>
      <c r="E4100" s="1">
        <v>43390</v>
      </c>
      <c r="F4100">
        <v>121.03</v>
      </c>
      <c r="G4100" s="1">
        <v>43390</v>
      </c>
      <c r="H4100">
        <v>147.9</v>
      </c>
    </row>
    <row r="4101" spans="3:8" x14ac:dyDescent="0.25">
      <c r="C4101" s="1">
        <v>43391</v>
      </c>
      <c r="D4101">
        <v>140.97999999999999</v>
      </c>
      <c r="E4101" s="1">
        <v>43391</v>
      </c>
      <c r="F4101">
        <v>121.11</v>
      </c>
      <c r="G4101" s="1">
        <v>43391</v>
      </c>
      <c r="H4101">
        <v>148.12</v>
      </c>
    </row>
    <row r="4102" spans="3:8" x14ac:dyDescent="0.25">
      <c r="C4102" s="1">
        <v>43392</v>
      </c>
      <c r="D4102">
        <v>140.47999999999999</v>
      </c>
      <c r="E4102" s="1">
        <v>43392</v>
      </c>
      <c r="F4102">
        <v>121.13</v>
      </c>
      <c r="G4102" s="1">
        <v>43392</v>
      </c>
      <c r="H4102">
        <v>148.11000000000001</v>
      </c>
    </row>
    <row r="4103" spans="3:8" x14ac:dyDescent="0.25">
      <c r="C4103" s="1">
        <v>43395</v>
      </c>
      <c r="D4103">
        <v>140.44</v>
      </c>
      <c r="E4103" s="1">
        <v>43395</v>
      </c>
      <c r="F4103">
        <v>121.2</v>
      </c>
      <c r="G4103" s="1">
        <v>43395</v>
      </c>
      <c r="H4103">
        <v>148.1</v>
      </c>
    </row>
    <row r="4104" spans="3:8" x14ac:dyDescent="0.25">
      <c r="C4104" s="1">
        <v>43396</v>
      </c>
      <c r="D4104">
        <v>140.41</v>
      </c>
      <c r="E4104" s="1">
        <v>43396</v>
      </c>
      <c r="F4104">
        <v>121.33</v>
      </c>
      <c r="G4104" s="1">
        <v>43396</v>
      </c>
      <c r="H4104">
        <v>148.62</v>
      </c>
    </row>
    <row r="4105" spans="3:8" x14ac:dyDescent="0.25">
      <c r="C4105" s="1">
        <v>43397</v>
      </c>
      <c r="D4105">
        <v>140.88999999999999</v>
      </c>
      <c r="E4105" s="1">
        <v>43397</v>
      </c>
      <c r="F4105">
        <v>121.47</v>
      </c>
      <c r="G4105" s="1">
        <v>43397</v>
      </c>
      <c r="H4105">
        <v>148.97</v>
      </c>
    </row>
    <row r="4106" spans="3:8" x14ac:dyDescent="0.25">
      <c r="C4106" s="1">
        <v>43398</v>
      </c>
      <c r="D4106">
        <v>140.94999999999999</v>
      </c>
      <c r="E4106" s="1">
        <v>43398</v>
      </c>
      <c r="F4106">
        <v>121.57</v>
      </c>
      <c r="G4106" s="1">
        <v>43398</v>
      </c>
      <c r="H4106">
        <v>148.61000000000001</v>
      </c>
    </row>
    <row r="4107" spans="3:8" x14ac:dyDescent="0.25">
      <c r="C4107" s="1">
        <v>43399</v>
      </c>
      <c r="D4107">
        <v>140.9</v>
      </c>
      <c r="E4107" s="1">
        <v>43399</v>
      </c>
      <c r="F4107">
        <v>121.63</v>
      </c>
      <c r="G4107" s="1">
        <v>43399</v>
      </c>
      <c r="H4107">
        <v>148.91999999999999</v>
      </c>
    </row>
    <row r="4108" spans="3:8" x14ac:dyDescent="0.25">
      <c r="C4108" s="1">
        <v>43402</v>
      </c>
      <c r="D4108">
        <v>141.03</v>
      </c>
      <c r="E4108" s="1">
        <v>43402</v>
      </c>
      <c r="F4108">
        <v>121.66</v>
      </c>
      <c r="G4108" s="1">
        <v>43402</v>
      </c>
      <c r="H4108">
        <v>149.06</v>
      </c>
    </row>
    <row r="4109" spans="3:8" x14ac:dyDescent="0.25">
      <c r="C4109" s="1">
        <v>43403</v>
      </c>
      <c r="D4109">
        <v>141.01</v>
      </c>
      <c r="E4109" s="1">
        <v>43403</v>
      </c>
      <c r="F4109">
        <v>121.49</v>
      </c>
      <c r="G4109" s="1">
        <v>43403</v>
      </c>
      <c r="H4109">
        <v>149.11000000000001</v>
      </c>
    </row>
    <row r="4110" spans="3:8" x14ac:dyDescent="0.25">
      <c r="C4110" s="1">
        <v>43404</v>
      </c>
      <c r="D4110">
        <v>140.79</v>
      </c>
      <c r="E4110" s="1">
        <v>43404</v>
      </c>
      <c r="F4110">
        <v>121.27</v>
      </c>
      <c r="G4110" s="1">
        <v>43404</v>
      </c>
      <c r="H4110">
        <v>149.07</v>
      </c>
    </row>
    <row r="4111" spans="3:8" x14ac:dyDescent="0.25">
      <c r="C4111" s="1">
        <v>43405</v>
      </c>
      <c r="D4111">
        <v>140.97</v>
      </c>
      <c r="E4111" s="1">
        <v>43405</v>
      </c>
      <c r="F4111">
        <v>121.13</v>
      </c>
      <c r="G4111" s="1">
        <v>43405</v>
      </c>
      <c r="H4111">
        <v>149.13999999999999</v>
      </c>
    </row>
    <row r="4112" spans="3:8" x14ac:dyDescent="0.25">
      <c r="C4112" s="1">
        <v>43406</v>
      </c>
      <c r="D4112">
        <v>141.16</v>
      </c>
      <c r="E4112" s="1">
        <v>43406</v>
      </c>
      <c r="F4112">
        <v>121.01</v>
      </c>
      <c r="G4112" s="1">
        <v>43406</v>
      </c>
      <c r="H4112">
        <v>149.18</v>
      </c>
    </row>
    <row r="4113" spans="3:8" x14ac:dyDescent="0.25">
      <c r="C4113" s="1">
        <v>43409</v>
      </c>
      <c r="D4113">
        <v>141.06</v>
      </c>
      <c r="E4113" s="1">
        <v>43409</v>
      </c>
      <c r="F4113">
        <v>121</v>
      </c>
      <c r="G4113" s="1">
        <v>43409</v>
      </c>
      <c r="H4113">
        <v>149.27000000000001</v>
      </c>
    </row>
    <row r="4114" spans="3:8" x14ac:dyDescent="0.25">
      <c r="C4114" s="1">
        <v>43410</v>
      </c>
      <c r="D4114">
        <v>141.05000000000001</v>
      </c>
      <c r="E4114" s="1">
        <v>43410</v>
      </c>
      <c r="F4114">
        <v>121.02</v>
      </c>
      <c r="G4114" s="1">
        <v>43410</v>
      </c>
      <c r="H4114">
        <v>149.08000000000001</v>
      </c>
    </row>
    <row r="4115" spans="3:8" x14ac:dyDescent="0.25">
      <c r="C4115" s="1">
        <v>43411</v>
      </c>
      <c r="D4115">
        <v>141.03</v>
      </c>
      <c r="E4115" s="1">
        <v>43411</v>
      </c>
      <c r="F4115">
        <v>121.15</v>
      </c>
      <c r="G4115" s="1">
        <v>43411</v>
      </c>
      <c r="H4115">
        <v>148.71</v>
      </c>
    </row>
    <row r="4116" spans="3:8" x14ac:dyDescent="0.25">
      <c r="C4116" s="1">
        <v>43412</v>
      </c>
      <c r="D4116">
        <v>140.93</v>
      </c>
      <c r="E4116" s="1">
        <v>43412</v>
      </c>
      <c r="F4116">
        <v>121</v>
      </c>
      <c r="G4116" s="1">
        <v>43412</v>
      </c>
      <c r="H4116">
        <v>148.87</v>
      </c>
    </row>
    <row r="4117" spans="3:8" x14ac:dyDescent="0.25">
      <c r="C4117" s="1">
        <v>43413</v>
      </c>
      <c r="D4117">
        <v>140.96</v>
      </c>
      <c r="E4117" s="1">
        <v>43413</v>
      </c>
      <c r="F4117">
        <v>121.18</v>
      </c>
      <c r="G4117" s="1">
        <v>43413</v>
      </c>
      <c r="H4117">
        <v>148.74</v>
      </c>
    </row>
    <row r="4118" spans="3:8" x14ac:dyDescent="0.25">
      <c r="C4118" s="1">
        <v>43417</v>
      </c>
      <c r="D4118">
        <v>141.1</v>
      </c>
      <c r="E4118" s="1">
        <v>43417</v>
      </c>
      <c r="F4118">
        <v>121.48</v>
      </c>
      <c r="G4118" s="1">
        <v>43417</v>
      </c>
      <c r="H4118">
        <v>149</v>
      </c>
    </row>
    <row r="4119" spans="3:8" x14ac:dyDescent="0.25">
      <c r="C4119" s="1">
        <v>43418</v>
      </c>
      <c r="D4119">
        <v>141.4</v>
      </c>
      <c r="E4119" s="1">
        <v>43418</v>
      </c>
      <c r="F4119">
        <v>121.43</v>
      </c>
      <c r="G4119" s="1">
        <v>43418</v>
      </c>
      <c r="H4119">
        <v>149.46</v>
      </c>
    </row>
    <row r="4120" spans="3:8" x14ac:dyDescent="0.25">
      <c r="C4120" s="1">
        <v>43419</v>
      </c>
      <c r="D4120">
        <v>141.94999999999999</v>
      </c>
      <c r="E4120" s="1">
        <v>43419</v>
      </c>
      <c r="F4120">
        <v>122.19</v>
      </c>
      <c r="G4120" s="1">
        <v>43419</v>
      </c>
      <c r="H4120">
        <v>149.78</v>
      </c>
    </row>
    <row r="4121" spans="3:8" x14ac:dyDescent="0.25">
      <c r="C4121" s="1">
        <v>43420</v>
      </c>
      <c r="D4121">
        <v>141.87</v>
      </c>
      <c r="E4121" s="1">
        <v>43420</v>
      </c>
      <c r="F4121">
        <v>122.04</v>
      </c>
      <c r="G4121" s="1">
        <v>43420</v>
      </c>
      <c r="H4121">
        <v>150.30000000000001</v>
      </c>
    </row>
    <row r="4122" spans="3:8" x14ac:dyDescent="0.25">
      <c r="C4122" s="1">
        <v>43423</v>
      </c>
      <c r="D4122">
        <v>141.77000000000001</v>
      </c>
      <c r="E4122" s="1">
        <v>43423</v>
      </c>
      <c r="F4122">
        <v>122.04</v>
      </c>
      <c r="G4122" s="1">
        <v>43423</v>
      </c>
      <c r="H4122">
        <v>150.18</v>
      </c>
    </row>
    <row r="4123" spans="3:8" x14ac:dyDescent="0.25">
      <c r="C4123" s="1">
        <v>43424</v>
      </c>
      <c r="D4123">
        <v>141.68</v>
      </c>
      <c r="E4123" s="1">
        <v>43424</v>
      </c>
      <c r="F4123">
        <v>122.12</v>
      </c>
      <c r="G4123" s="1">
        <v>43424</v>
      </c>
      <c r="H4123">
        <v>149.94999999999999</v>
      </c>
    </row>
    <row r="4124" spans="3:8" x14ac:dyDescent="0.25">
      <c r="C4124" s="1">
        <v>43425</v>
      </c>
      <c r="D4124">
        <v>141.59</v>
      </c>
      <c r="E4124" s="1">
        <v>43425</v>
      </c>
      <c r="F4124">
        <v>122.02</v>
      </c>
      <c r="G4124" s="1">
        <v>43425</v>
      </c>
      <c r="H4124">
        <v>149.58000000000001</v>
      </c>
    </row>
    <row r="4125" spans="3:8" x14ac:dyDescent="0.25">
      <c r="C4125" s="1">
        <v>43427</v>
      </c>
      <c r="D4125">
        <v>141.52000000000001</v>
      </c>
      <c r="E4125" s="1">
        <v>43427</v>
      </c>
      <c r="F4125">
        <v>122.04</v>
      </c>
      <c r="G4125" s="1">
        <v>43427</v>
      </c>
      <c r="H4125">
        <v>149.65</v>
      </c>
    </row>
    <row r="4126" spans="3:8" x14ac:dyDescent="0.25">
      <c r="C4126" s="1">
        <v>43430</v>
      </c>
      <c r="D4126">
        <v>141.55000000000001</v>
      </c>
      <c r="E4126" s="1">
        <v>43430</v>
      </c>
      <c r="F4126">
        <v>121.95</v>
      </c>
      <c r="G4126" s="1">
        <v>43430</v>
      </c>
      <c r="H4126">
        <v>149.6</v>
      </c>
    </row>
    <row r="4127" spans="3:8" x14ac:dyDescent="0.25">
      <c r="C4127" s="1">
        <v>43431</v>
      </c>
      <c r="D4127">
        <v>141.74</v>
      </c>
      <c r="E4127" s="1">
        <v>43431</v>
      </c>
      <c r="F4127">
        <v>122.05</v>
      </c>
      <c r="G4127" s="1">
        <v>43431</v>
      </c>
      <c r="H4127">
        <v>149.58000000000001</v>
      </c>
    </row>
    <row r="4128" spans="3:8" x14ac:dyDescent="0.25">
      <c r="C4128" s="1">
        <v>43432</v>
      </c>
      <c r="D4128">
        <v>141.72999999999999</v>
      </c>
      <c r="E4128" s="1">
        <v>43432</v>
      </c>
      <c r="F4128">
        <v>122.09</v>
      </c>
      <c r="G4128" s="1">
        <v>43432</v>
      </c>
      <c r="H4128">
        <v>149.36000000000001</v>
      </c>
    </row>
    <row r="4129" spans="3:8" x14ac:dyDescent="0.25">
      <c r="C4129" s="1">
        <v>43433</v>
      </c>
      <c r="D4129">
        <v>142.03</v>
      </c>
      <c r="E4129" s="1">
        <v>43433</v>
      </c>
      <c r="F4129">
        <v>122.29</v>
      </c>
      <c r="G4129" s="1">
        <v>43433</v>
      </c>
      <c r="H4129">
        <v>149.94999999999999</v>
      </c>
    </row>
    <row r="4130" spans="3:8" x14ac:dyDescent="0.25">
      <c r="C4130" s="1">
        <v>43434</v>
      </c>
      <c r="D4130">
        <v>141.94999999999999</v>
      </c>
      <c r="E4130" s="1">
        <v>43434</v>
      </c>
      <c r="F4130">
        <v>122.07</v>
      </c>
      <c r="G4130" s="1">
        <v>43434</v>
      </c>
      <c r="H4130">
        <v>149.79</v>
      </c>
    </row>
    <row r="4131" spans="3:8" x14ac:dyDescent="0.25">
      <c r="C4131" s="1">
        <v>43437</v>
      </c>
      <c r="D4131">
        <v>142.01</v>
      </c>
      <c r="E4131" s="1">
        <v>43437</v>
      </c>
      <c r="F4131">
        <v>122.12</v>
      </c>
      <c r="G4131" s="1">
        <v>43437</v>
      </c>
      <c r="H4131">
        <v>149.72</v>
      </c>
    </row>
    <row r="4132" spans="3:8" x14ac:dyDescent="0.25">
      <c r="C4132" s="1">
        <v>43438</v>
      </c>
      <c r="D4132">
        <v>141.85</v>
      </c>
      <c r="E4132" s="1">
        <v>43438</v>
      </c>
      <c r="F4132">
        <v>121.81</v>
      </c>
      <c r="G4132" s="1">
        <v>43438</v>
      </c>
      <c r="H4132">
        <v>149.12</v>
      </c>
    </row>
    <row r="4133" spans="3:8" x14ac:dyDescent="0.25">
      <c r="C4133" s="1">
        <v>43440</v>
      </c>
      <c r="D4133">
        <v>141.97</v>
      </c>
      <c r="E4133" s="1">
        <v>43440</v>
      </c>
      <c r="F4133">
        <v>121.12</v>
      </c>
      <c r="G4133" s="1">
        <v>43440</v>
      </c>
      <c r="H4133">
        <v>150.06</v>
      </c>
    </row>
    <row r="4134" spans="3:8" x14ac:dyDescent="0.25">
      <c r="C4134" s="1">
        <v>43441</v>
      </c>
      <c r="D4134">
        <v>141.91</v>
      </c>
      <c r="E4134" s="1">
        <v>43441</v>
      </c>
      <c r="F4134">
        <v>120.93</v>
      </c>
      <c r="G4134" s="1">
        <v>43441</v>
      </c>
      <c r="H4134">
        <v>150.34</v>
      </c>
    </row>
    <row r="4135" spans="3:8" x14ac:dyDescent="0.25">
      <c r="C4135" s="1">
        <v>43444</v>
      </c>
      <c r="D4135">
        <v>141.79</v>
      </c>
      <c r="E4135" s="1">
        <v>43444</v>
      </c>
      <c r="F4135">
        <v>120.65</v>
      </c>
      <c r="G4135" s="1">
        <v>43444</v>
      </c>
      <c r="H4135">
        <v>150.30000000000001</v>
      </c>
    </row>
    <row r="4136" spans="3:8" x14ac:dyDescent="0.25">
      <c r="C4136" s="1">
        <v>43445</v>
      </c>
      <c r="D4136">
        <v>142.08000000000001</v>
      </c>
      <c r="E4136" s="1">
        <v>43445</v>
      </c>
      <c r="F4136">
        <v>120.73</v>
      </c>
      <c r="G4136" s="1">
        <v>43445</v>
      </c>
      <c r="H4136">
        <v>149.99</v>
      </c>
    </row>
    <row r="4137" spans="3:8" x14ac:dyDescent="0.25">
      <c r="C4137" s="1">
        <v>43446</v>
      </c>
      <c r="D4137">
        <v>141.65</v>
      </c>
      <c r="E4137" s="1">
        <v>43446</v>
      </c>
      <c r="F4137">
        <v>120.53</v>
      </c>
      <c r="G4137" s="1">
        <v>43446</v>
      </c>
      <c r="H4137">
        <v>149.71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94"/>
  <sheetViews>
    <sheetView tabSelected="1" zoomScale="80" zoomScaleNormal="80" workbookViewId="0">
      <pane xSplit="11" ySplit="4" topLeftCell="L207" activePane="bottomRight" state="frozen"/>
      <selection pane="topRight" activeCell="K1" sqref="K1"/>
      <selection pane="bottomLeft" activeCell="A5" sqref="A5"/>
      <selection pane="bottomRight" activeCell="H212" sqref="H212"/>
    </sheetView>
  </sheetViews>
  <sheetFormatPr defaultRowHeight="15" x14ac:dyDescent="0.25"/>
  <cols>
    <col min="1" max="1" width="11.5703125" style="1" bestFit="1" customWidth="1"/>
    <col min="2" max="2" width="10.42578125" bestFit="1" customWidth="1"/>
    <col min="3" max="3" width="11" bestFit="1" customWidth="1"/>
    <col min="4" max="4" width="10.42578125" bestFit="1" customWidth="1"/>
    <col min="5" max="5" width="0.85546875" style="3" customWidth="1"/>
    <col min="6" max="6" width="16.5703125" style="3" bestFit="1" customWidth="1"/>
    <col min="7" max="7" width="16.5703125" style="3" customWidth="1"/>
    <col min="8" max="8" width="11.7109375" style="1" bestFit="1" customWidth="1"/>
    <col min="9" max="9" width="11.5703125" style="1" bestFit="1" customWidth="1"/>
    <col min="10" max="10" width="11.5703125" style="1" customWidth="1"/>
    <col min="11" max="11" width="0.85546875" style="3" customWidth="1"/>
    <col min="12" max="14" width="12.7109375" bestFit="1" customWidth="1"/>
    <col min="15" max="15" width="0.85546875" style="3" customWidth="1"/>
    <col min="16" max="18" width="12" bestFit="1" customWidth="1"/>
    <col min="19" max="19" width="0.85546875" style="3" customWidth="1"/>
    <col min="20" max="20" width="13.42578125" bestFit="1" customWidth="1"/>
    <col min="21" max="21" width="11" bestFit="1" customWidth="1"/>
    <col min="22" max="22" width="10.42578125" bestFit="1" customWidth="1"/>
    <col min="23" max="23" width="10.42578125" hidden="1" customWidth="1"/>
    <col min="24" max="24" width="15.7109375" hidden="1" customWidth="1"/>
    <col min="25" max="25" width="13.42578125" hidden="1" customWidth="1"/>
    <col min="26" max="26" width="0.85546875" style="3" customWidth="1"/>
    <col min="27" max="29" width="12.7109375" style="5" customWidth="1"/>
    <col min="30" max="30" width="0.85546875" style="3" customWidth="1"/>
    <col min="31" max="31" width="10.42578125" customWidth="1"/>
    <col min="32" max="32" width="11" customWidth="1"/>
    <col min="33" max="33" width="10.42578125" customWidth="1"/>
    <col min="34" max="34" width="0.85546875" style="3" customWidth="1"/>
    <col min="35" max="35" width="10.42578125" customWidth="1"/>
    <col min="36" max="36" width="11" customWidth="1"/>
    <col min="37" max="37" width="10.42578125" customWidth="1"/>
    <col min="38" max="38" width="0.85546875" style="3" customWidth="1"/>
    <col min="39" max="41" width="12" customWidth="1"/>
    <col min="42" max="42" width="0.85546875" style="3" customWidth="1"/>
    <col min="45" max="45" width="12.7109375" bestFit="1" customWidth="1"/>
    <col min="46" max="47" width="12" bestFit="1" customWidth="1"/>
    <col min="48" max="48" width="12.42578125" bestFit="1" customWidth="1"/>
    <col min="49" max="49" width="13.7109375" bestFit="1" customWidth="1"/>
    <col min="50" max="50" width="8.140625" style="15" customWidth="1"/>
    <col min="51" max="51" width="7" bestFit="1" customWidth="1"/>
  </cols>
  <sheetData>
    <row r="1" spans="1:51" x14ac:dyDescent="0.25">
      <c r="T1" t="s">
        <v>16</v>
      </c>
      <c r="U1" s="7">
        <v>0.06</v>
      </c>
      <c r="AM1" s="6">
        <v>1E-3</v>
      </c>
      <c r="AN1" s="6">
        <v>1E-3</v>
      </c>
      <c r="AO1" s="6">
        <v>1E-3</v>
      </c>
    </row>
    <row r="2" spans="1:51" x14ac:dyDescent="0.25">
      <c r="I2" s="12"/>
      <c r="J2" s="12"/>
      <c r="L2" s="11" t="e">
        <f>#REF!+35</f>
        <v>#REF!</v>
      </c>
      <c r="M2" t="e">
        <f>WEEKDAY(L2)</f>
        <v>#REF!</v>
      </c>
      <c r="N2" t="e">
        <f>5-M2</f>
        <v>#REF!</v>
      </c>
      <c r="Q2" s="11" t="e">
        <f>WORKDAY(#REF!,-62,Holi)</f>
        <v>#REF!</v>
      </c>
      <c r="AA2" s="5">
        <v>2</v>
      </c>
      <c r="AB2" s="5">
        <v>3</v>
      </c>
      <c r="AC2" s="5">
        <v>4</v>
      </c>
      <c r="AM2">
        <v>2</v>
      </c>
      <c r="AN2">
        <v>3</v>
      </c>
      <c r="AO2">
        <v>4</v>
      </c>
    </row>
    <row r="3" spans="1:51" x14ac:dyDescent="0.25">
      <c r="F3" s="3" t="s">
        <v>24</v>
      </c>
      <c r="G3" s="3" t="s">
        <v>25</v>
      </c>
      <c r="H3" s="1" t="s">
        <v>26</v>
      </c>
      <c r="I3" s="1" t="s">
        <v>17</v>
      </c>
      <c r="J3" s="1" t="s">
        <v>27</v>
      </c>
      <c r="L3" t="s">
        <v>6</v>
      </c>
      <c r="P3" t="s">
        <v>7</v>
      </c>
      <c r="T3" t="s">
        <v>15</v>
      </c>
      <c r="W3" t="s">
        <v>22</v>
      </c>
      <c r="X3" t="s">
        <v>21</v>
      </c>
      <c r="Y3" t="s">
        <v>20</v>
      </c>
      <c r="AA3" s="5" t="s">
        <v>11</v>
      </c>
      <c r="AE3" t="s">
        <v>10</v>
      </c>
      <c r="AI3" t="s">
        <v>10</v>
      </c>
      <c r="AM3" t="s">
        <v>12</v>
      </c>
    </row>
    <row r="4" spans="1:51" x14ac:dyDescent="0.25">
      <c r="A4" s="1" t="s">
        <v>4</v>
      </c>
      <c r="B4" t="s">
        <v>1</v>
      </c>
      <c r="C4" t="s">
        <v>2</v>
      </c>
      <c r="D4" t="s">
        <v>3</v>
      </c>
      <c r="L4" t="s">
        <v>1</v>
      </c>
      <c r="M4" t="s">
        <v>2</v>
      </c>
      <c r="N4" t="s">
        <v>3</v>
      </c>
      <c r="P4" t="s">
        <v>1</v>
      </c>
      <c r="Q4" t="s">
        <v>2</v>
      </c>
      <c r="R4" t="s">
        <v>3</v>
      </c>
      <c r="T4" t="s">
        <v>1</v>
      </c>
      <c r="U4" t="s">
        <v>2</v>
      </c>
      <c r="V4" t="s">
        <v>3</v>
      </c>
      <c r="AA4" s="5" t="s">
        <v>1</v>
      </c>
      <c r="AB4" s="5" t="s">
        <v>2</v>
      </c>
      <c r="AC4" s="5" t="s">
        <v>3</v>
      </c>
      <c r="AE4" t="s">
        <v>1</v>
      </c>
      <c r="AF4" t="s">
        <v>2</v>
      </c>
      <c r="AG4" t="s">
        <v>3</v>
      </c>
      <c r="AI4" t="s">
        <v>1</v>
      </c>
      <c r="AJ4" t="s">
        <v>2</v>
      </c>
      <c r="AK4" t="s">
        <v>3</v>
      </c>
      <c r="AM4" s="5" t="s">
        <v>1</v>
      </c>
      <c r="AN4" s="5" t="s">
        <v>2</v>
      </c>
      <c r="AO4" s="5" t="s">
        <v>3</v>
      </c>
      <c r="AS4" t="s">
        <v>9</v>
      </c>
      <c r="AT4" t="s">
        <v>8</v>
      </c>
      <c r="AU4" t="s">
        <v>13</v>
      </c>
      <c r="AV4" t="s">
        <v>18</v>
      </c>
      <c r="AW4" t="s">
        <v>19</v>
      </c>
      <c r="AX4" s="15" t="s">
        <v>14</v>
      </c>
    </row>
    <row r="5" spans="1:51" x14ac:dyDescent="0.25">
      <c r="A5" s="19">
        <v>43102</v>
      </c>
      <c r="B5">
        <f>VLOOKUP(A5,Input!C:D,2,FALSE)</f>
        <v>138.62</v>
      </c>
      <c r="C5">
        <f>VLOOKUP(A5,Input!E:F,2,FALSE)</f>
        <v>122.48</v>
      </c>
      <c r="D5">
        <f>VLOOKUP(A5,Input!G:H,2,FALSE)</f>
        <v>151.01</v>
      </c>
      <c r="F5" s="18"/>
      <c r="G5" s="18"/>
      <c r="H5" s="12" t="e">
        <f>IF(#REF!&lt;&gt;#REF!,1,0)</f>
        <v>#REF!</v>
      </c>
      <c r="I5" s="19">
        <v>43096</v>
      </c>
      <c r="J5" s="19">
        <v>43059</v>
      </c>
      <c r="P5" t="e">
        <f t="shared" ref="P5:P68" ca="1" si="0">_xlfn.STDEV.S(OFFSET(L5,-1,0,-63,1))*SQRT(252)</f>
        <v>#REF!</v>
      </c>
      <c r="Q5" t="e">
        <f t="shared" ref="Q5:Q68" ca="1" si="1">_xlfn.STDEV.S(OFFSET(M5,-1,0,-63,1))*SQRT(252)</f>
        <v>#REF!</v>
      </c>
      <c r="R5" t="e">
        <f t="shared" ref="R5:R68" ca="1" si="2">_xlfn.STDEV.S(OFFSET(N5,-1,0,-63,1))*SQRT(252)</f>
        <v>#REF!</v>
      </c>
      <c r="T5" s="10"/>
      <c r="U5" s="10"/>
      <c r="V5" s="10"/>
      <c r="W5" t="e">
        <f>AU5/#REF!-1</f>
        <v>#REF!</v>
      </c>
      <c r="X5" s="9" t="e">
        <f>SQRT(SUM((W5:W5-AVERAGE(W5:W5))^2)*252/62)</f>
        <v>#REF!</v>
      </c>
      <c r="Y5" t="e">
        <f>IF(#REF!&lt;&gt;$H5,IF(#REF!&gt;$U$1,IF(#REF!*0.9&lt;1,#REF!*0.9,1),IF(#REF!*1.1&lt;1,#REF!*1.1,1)),#REF!)</f>
        <v>#REF!</v>
      </c>
      <c r="AA5" s="14" t="e">
        <f t="shared" ref="AA5:AA36" si="3">B5/VLOOKUP($I5,$A:$D,AA$2,FALSE)-1</f>
        <v>#N/A</v>
      </c>
      <c r="AB5" s="14" t="e">
        <f t="shared" ref="AB5:AB36" si="4">C5/VLOOKUP($I5,$A:$D,AB$2,FALSE)-1</f>
        <v>#N/A</v>
      </c>
      <c r="AC5" s="14" t="e">
        <f t="shared" ref="AC5:AC36" si="5">D5/VLOOKUP($I5,$A:$D,AC$2,FALSE)-1</f>
        <v>#N/A</v>
      </c>
      <c r="AE5" s="20">
        <v>0.33540807754454627</v>
      </c>
      <c r="AF5" s="20">
        <v>0.35151892826535069</v>
      </c>
      <c r="AG5" s="20">
        <v>0.31307299419010304</v>
      </c>
      <c r="AI5" s="6">
        <v>0.35577319554212194</v>
      </c>
      <c r="AJ5" s="6">
        <v>0.32849659538688308</v>
      </c>
      <c r="AK5" s="6">
        <v>0.31573020907099503</v>
      </c>
      <c r="AM5" s="5" t="e">
        <f t="shared" ref="AM5:AM36" si="6">ABS(AE5*$AV5-(AI5*$AW5*(VLOOKUP($I5,$A:$D,AM$2,FALSE)/VLOOKUP($J5,$A:$D,AM$2,FALSE))))*AM$1</f>
        <v>#N/A</v>
      </c>
      <c r="AN5" s="5" t="e">
        <f t="shared" ref="AN5:AN36" si="7">ABS(AF5*$AV5-(AJ5*$AW5*(VLOOKUP($I5,$A:$D,AN$2,FALSE)/VLOOKUP($J5,$A:$D,AN$2,FALSE))))*AN$1</f>
        <v>#N/A</v>
      </c>
      <c r="AO5" s="5" t="e">
        <f t="shared" ref="AO5:AO36" si="8">ABS(AG5*$AV5-(AK5*$AW5*(VLOOKUP($I5,$A:$D,AO$2,FALSE)/VLOOKUP($J5,$A:$D,AO$2,FALSE))))*AO$1</f>
        <v>#N/A</v>
      </c>
      <c r="AS5" t="e">
        <f>SUMPRODUCT(AA5:AC5,#REF!)</f>
        <v>#REF!</v>
      </c>
      <c r="AT5" t="e">
        <f>IF(#REF!=1,SUM(#REF!),#REF!)</f>
        <v>#REF!</v>
      </c>
      <c r="AU5" t="e">
        <f t="shared" ref="AU5:AU41" si="9">(AV5-AT5)+(AV5*AS5)</f>
        <v>#REF!</v>
      </c>
      <c r="AV5">
        <f>VLOOKUP(I5,Input!A:B,2,FALSE)</f>
        <v>130.22999999999999</v>
      </c>
      <c r="AW5" s="10">
        <v>132.5</v>
      </c>
      <c r="AX5" s="15">
        <f>VLOOKUP(A5,Input!A:B,2,FALSE)</f>
        <v>130.84</v>
      </c>
      <c r="AY5" t="e">
        <f t="shared" ref="AY5:AY41" si="10">AX5-ROUND(AU5,2)</f>
        <v>#REF!</v>
      </c>
    </row>
    <row r="6" spans="1:51" x14ac:dyDescent="0.25">
      <c r="A6" s="1">
        <f t="shared" ref="A6" si="11">WORKDAY(A5,1,Holi)</f>
        <v>43103</v>
      </c>
      <c r="B6">
        <f>VLOOKUP(A6,Input!C:D,2,FALSE)</f>
        <v>138.63</v>
      </c>
      <c r="C6">
        <f>VLOOKUP(A6,Input!E:F,2,FALSE)</f>
        <v>122.43</v>
      </c>
      <c r="D6">
        <f>VLOOKUP(A6,Input!G:H,2,FALSE)</f>
        <v>151.13999999999999</v>
      </c>
      <c r="F6" s="13"/>
      <c r="G6" s="13"/>
      <c r="H6" s="12" t="e">
        <f>IF(F5&lt;&gt;#REF!,1,0)</f>
        <v>#REF!</v>
      </c>
      <c r="I6" s="1" t="e">
        <f t="shared" ref="I6:I41" si="12">IF(H5=1,A5,I5)</f>
        <v>#REF!</v>
      </c>
      <c r="J6" s="1" t="e">
        <f t="shared" ref="J6:J52" si="13">IF(H5=1,I5,J5)</f>
        <v>#REF!</v>
      </c>
      <c r="L6">
        <f t="shared" ref="L6:L41" si="14">B6/B5-1</f>
        <v>7.2139662386394576E-5</v>
      </c>
      <c r="M6">
        <f t="shared" ref="M6:M41" si="15">C6/C5-1</f>
        <v>-4.0822991508815409E-4</v>
      </c>
      <c r="N6">
        <f t="shared" ref="N6:N41" si="16">D6/D5-1</f>
        <v>8.6087014105018511E-4</v>
      </c>
      <c r="P6" t="e">
        <f t="shared" ca="1" si="0"/>
        <v>#REF!</v>
      </c>
      <c r="Q6" t="e">
        <f t="shared" ca="1" si="1"/>
        <v>#REF!</v>
      </c>
      <c r="R6" t="e">
        <f t="shared" ca="1" si="2"/>
        <v>#REF!</v>
      </c>
      <c r="W6" t="e">
        <f t="shared" ref="W6:W41" si="17">AU6/AU5-1</f>
        <v>#REF!</v>
      </c>
      <c r="X6" s="9" t="e">
        <f>SQRT(SUM((W5:W6-AVERAGE(W5:W6))^2)*252/62)</f>
        <v>#REF!</v>
      </c>
      <c r="Y6" t="e">
        <f t="shared" ref="Y6:Y41" si="18">IF($H5&lt;&gt;$H6,IF(X5&gt;$U$1,IF(Y5*0.9&lt;1,Y5*0.9,1),IF(Y5*1.1&lt;1,Y5*1.1,1)),Y5)</f>
        <v>#REF!</v>
      </c>
      <c r="AA6" s="14" t="e">
        <f t="shared" si="3"/>
        <v>#REF!</v>
      </c>
      <c r="AB6" s="14" t="e">
        <f t="shared" si="4"/>
        <v>#REF!</v>
      </c>
      <c r="AC6" s="14" t="e">
        <f t="shared" si="5"/>
        <v>#REF!</v>
      </c>
      <c r="AE6" s="6" t="e">
        <f t="shared" ref="AE6:AE41" si="19">IF($H6=1,0.5*(1-(P6/SUM($P6:$R6)))*T6,AE5)</f>
        <v>#REF!</v>
      </c>
      <c r="AF6" s="6" t="e">
        <f t="shared" ref="AF6:AF41" si="20">IF($H6=1,0.5*(1-(Q6/SUM($P6:$R6)))*U6,AF5)</f>
        <v>#REF!</v>
      </c>
      <c r="AG6" s="6" t="e">
        <f t="shared" ref="AG6:AG41" si="21">IF($H6=1,0.5*(1-(R6/SUM($P6:$R6)))*V6,AG5)</f>
        <v>#REF!</v>
      </c>
      <c r="AI6" s="6" t="e">
        <f t="shared" ref="AI6:AI41" si="22">IF(AE6&lt;&gt;AE5,AE5,AI5)</f>
        <v>#REF!</v>
      </c>
      <c r="AJ6" s="6" t="e">
        <f t="shared" ref="AJ6:AJ41" si="23">IF(AF6&lt;&gt;AF5,AF5,AJ5)</f>
        <v>#REF!</v>
      </c>
      <c r="AK6" s="6" t="e">
        <f t="shared" ref="AK6:AK41" si="24">IF(AG6&lt;&gt;AG5,AG5,AK5)</f>
        <v>#REF!</v>
      </c>
      <c r="AM6" s="5" t="e">
        <f t="shared" si="6"/>
        <v>#REF!</v>
      </c>
      <c r="AN6" s="5" t="e">
        <f t="shared" si="7"/>
        <v>#REF!</v>
      </c>
      <c r="AO6" s="5" t="e">
        <f t="shared" si="8"/>
        <v>#REF!</v>
      </c>
      <c r="AS6" t="e">
        <f t="shared" ref="AS6:AS43" si="25">SUMPRODUCT(AA6:AC6,AE5:AG5)</f>
        <v>#REF!</v>
      </c>
      <c r="AT6" t="e">
        <f t="shared" ref="AT6:AT43" si="26">IF($H5=1,SUM(AM5:AO5),AT5)</f>
        <v>#REF!</v>
      </c>
      <c r="AU6" t="e">
        <f t="shared" si="9"/>
        <v>#REF!</v>
      </c>
      <c r="AV6" t="e">
        <f>VLOOKUP(I6,Input!A:B,2,FALSE)</f>
        <v>#REF!</v>
      </c>
      <c r="AW6" t="e">
        <f t="shared" ref="AW6:AW44" si="27">IF($H5=1,AV5,AW5)</f>
        <v>#REF!</v>
      </c>
      <c r="AX6" s="15">
        <f>VLOOKUP(A6,Input!A:B,2,FALSE)</f>
        <v>130.86000000000001</v>
      </c>
      <c r="AY6" t="e">
        <f t="shared" si="10"/>
        <v>#REF!</v>
      </c>
    </row>
    <row r="7" spans="1:51" x14ac:dyDescent="0.25">
      <c r="A7" s="1">
        <f t="shared" ref="A7:A70" si="28">WORKDAY(A6,1,Holi)</f>
        <v>43104</v>
      </c>
      <c r="B7">
        <f>VLOOKUP(A7,Input!C:D,2,FALSE)</f>
        <v>138.02000000000001</v>
      </c>
      <c r="C7">
        <f>VLOOKUP(A7,Input!E:F,2,FALSE)</f>
        <v>122.42</v>
      </c>
      <c r="D7">
        <f>VLOOKUP(A7,Input!G:H,2,FALSE)</f>
        <v>150.36000000000001</v>
      </c>
      <c r="F7" s="13"/>
      <c r="G7" s="13"/>
      <c r="H7" s="12">
        <f t="shared" ref="H7:H41" si="29">IF(F6&lt;&gt;F5,1,0)</f>
        <v>0</v>
      </c>
      <c r="I7" s="1" t="e">
        <f t="shared" si="12"/>
        <v>#REF!</v>
      </c>
      <c r="J7" s="1" t="e">
        <f t="shared" si="13"/>
        <v>#REF!</v>
      </c>
      <c r="L7">
        <f t="shared" si="14"/>
        <v>-4.4002019764840528E-3</v>
      </c>
      <c r="M7">
        <f t="shared" si="15"/>
        <v>-8.1679326962347254E-5</v>
      </c>
      <c r="N7">
        <f t="shared" si="16"/>
        <v>-5.1607780865421393E-3</v>
      </c>
      <c r="P7" t="e">
        <f t="shared" ca="1" si="0"/>
        <v>#REF!</v>
      </c>
      <c r="Q7" t="e">
        <f t="shared" ca="1" si="1"/>
        <v>#REF!</v>
      </c>
      <c r="R7" t="e">
        <f t="shared" ca="1" si="2"/>
        <v>#REF!</v>
      </c>
      <c r="W7" t="e">
        <f t="shared" si="17"/>
        <v>#REF!</v>
      </c>
      <c r="X7" s="9" t="e">
        <f>SQRT(SUM((W5:W7-AVERAGE(W5:W7))^2)*252/62)</f>
        <v>#REF!</v>
      </c>
      <c r="Y7" t="e">
        <f t="shared" si="18"/>
        <v>#REF!</v>
      </c>
      <c r="AA7" s="14" t="e">
        <f t="shared" si="3"/>
        <v>#REF!</v>
      </c>
      <c r="AB7" s="14" t="e">
        <f t="shared" si="4"/>
        <v>#REF!</v>
      </c>
      <c r="AC7" s="14" t="e">
        <f t="shared" si="5"/>
        <v>#REF!</v>
      </c>
      <c r="AE7" s="6" t="e">
        <f t="shared" si="19"/>
        <v>#REF!</v>
      </c>
      <c r="AF7" s="6" t="e">
        <f t="shared" si="20"/>
        <v>#REF!</v>
      </c>
      <c r="AG7" s="6" t="e">
        <f t="shared" si="21"/>
        <v>#REF!</v>
      </c>
      <c r="AI7" s="6" t="e">
        <f t="shared" si="22"/>
        <v>#REF!</v>
      </c>
      <c r="AJ7" s="6" t="e">
        <f t="shared" si="23"/>
        <v>#REF!</v>
      </c>
      <c r="AK7" s="6" t="e">
        <f t="shared" si="24"/>
        <v>#REF!</v>
      </c>
      <c r="AM7" s="5" t="e">
        <f t="shared" si="6"/>
        <v>#REF!</v>
      </c>
      <c r="AN7" s="5" t="e">
        <f t="shared" si="7"/>
        <v>#REF!</v>
      </c>
      <c r="AO7" s="5" t="e">
        <f t="shared" si="8"/>
        <v>#REF!</v>
      </c>
      <c r="AS7" t="e">
        <f t="shared" si="25"/>
        <v>#REF!</v>
      </c>
      <c r="AT7" t="e">
        <f t="shared" si="26"/>
        <v>#REF!</v>
      </c>
      <c r="AU7" t="e">
        <f t="shared" si="9"/>
        <v>#REF!</v>
      </c>
      <c r="AV7" t="e">
        <f>VLOOKUP(I7,Input!A:B,2,FALSE)</f>
        <v>#REF!</v>
      </c>
      <c r="AW7" t="e">
        <f t="shared" si="27"/>
        <v>#REF!</v>
      </c>
      <c r="AX7" s="15">
        <f>VLOOKUP(A7,Input!A:B,2,FALSE)</f>
        <v>130.44999999999999</v>
      </c>
      <c r="AY7" t="e">
        <f t="shared" si="10"/>
        <v>#REF!</v>
      </c>
    </row>
    <row r="8" spans="1:51" x14ac:dyDescent="0.25">
      <c r="A8" s="1">
        <f t="shared" si="28"/>
        <v>43105</v>
      </c>
      <c r="B8">
        <f>VLOOKUP(A8,Input!C:D,2,FALSE)</f>
        <v>138.43</v>
      </c>
      <c r="C8">
        <f>VLOOKUP(A8,Input!E:F,2,FALSE)</f>
        <v>122.16</v>
      </c>
      <c r="D8">
        <f>VLOOKUP(A8,Input!G:H,2,FALSE)</f>
        <v>150.47999999999999</v>
      </c>
      <c r="F8" s="13"/>
      <c r="G8" s="13"/>
      <c r="H8" s="12">
        <f t="shared" si="29"/>
        <v>0</v>
      </c>
      <c r="I8" s="1" t="e">
        <f t="shared" si="12"/>
        <v>#REF!</v>
      </c>
      <c r="J8" s="1" t="e">
        <f t="shared" si="13"/>
        <v>#REF!</v>
      </c>
      <c r="L8">
        <f t="shared" si="14"/>
        <v>2.9705839733371597E-3</v>
      </c>
      <c r="M8">
        <f t="shared" si="15"/>
        <v>-2.1238359745140434E-3</v>
      </c>
      <c r="N8">
        <f t="shared" si="16"/>
        <v>7.9808459696706358E-4</v>
      </c>
      <c r="P8" t="e">
        <f t="shared" ca="1" si="0"/>
        <v>#REF!</v>
      </c>
      <c r="Q8" t="e">
        <f t="shared" ca="1" si="1"/>
        <v>#REF!</v>
      </c>
      <c r="R8" t="e">
        <f t="shared" ca="1" si="2"/>
        <v>#REF!</v>
      </c>
      <c r="W8" t="e">
        <f t="shared" si="17"/>
        <v>#REF!</v>
      </c>
      <c r="X8" s="9" t="e">
        <f>SQRT(SUM((W5:W8-AVERAGE(W5:W8))^2)*252/62)</f>
        <v>#REF!</v>
      </c>
      <c r="Y8" t="e">
        <f t="shared" si="18"/>
        <v>#REF!</v>
      </c>
      <c r="AA8" s="14" t="e">
        <f t="shared" si="3"/>
        <v>#REF!</v>
      </c>
      <c r="AB8" s="14" t="e">
        <f t="shared" si="4"/>
        <v>#REF!</v>
      </c>
      <c r="AC8" s="14" t="e">
        <f t="shared" si="5"/>
        <v>#REF!</v>
      </c>
      <c r="AE8" s="6" t="e">
        <f t="shared" si="19"/>
        <v>#REF!</v>
      </c>
      <c r="AF8" s="6" t="e">
        <f t="shared" si="20"/>
        <v>#REF!</v>
      </c>
      <c r="AG8" s="6" t="e">
        <f t="shared" si="21"/>
        <v>#REF!</v>
      </c>
      <c r="AI8" s="6" t="e">
        <f t="shared" si="22"/>
        <v>#REF!</v>
      </c>
      <c r="AJ8" s="6" t="e">
        <f t="shared" si="23"/>
        <v>#REF!</v>
      </c>
      <c r="AK8" s="6" t="e">
        <f t="shared" si="24"/>
        <v>#REF!</v>
      </c>
      <c r="AM8" s="5" t="e">
        <f t="shared" si="6"/>
        <v>#REF!</v>
      </c>
      <c r="AN8" s="5" t="e">
        <f t="shared" si="7"/>
        <v>#REF!</v>
      </c>
      <c r="AO8" s="5" t="e">
        <f t="shared" si="8"/>
        <v>#REF!</v>
      </c>
      <c r="AS8" t="e">
        <f t="shared" si="25"/>
        <v>#REF!</v>
      </c>
      <c r="AT8" t="e">
        <f t="shared" si="26"/>
        <v>#REF!</v>
      </c>
      <c r="AU8" t="e">
        <f t="shared" si="9"/>
        <v>#REF!</v>
      </c>
      <c r="AV8" t="e">
        <f>VLOOKUP(I8,Input!A:B,2,FALSE)</f>
        <v>#REF!</v>
      </c>
      <c r="AW8" t="e">
        <f t="shared" si="27"/>
        <v>#REF!</v>
      </c>
      <c r="AX8" s="15">
        <f>VLOOKUP(A8,Input!A:B,2,FALSE)</f>
        <v>130.52000000000001</v>
      </c>
      <c r="AY8" t="e">
        <f t="shared" si="10"/>
        <v>#REF!</v>
      </c>
    </row>
    <row r="9" spans="1:51" x14ac:dyDescent="0.25">
      <c r="A9" s="1">
        <f t="shared" si="28"/>
        <v>43108</v>
      </c>
      <c r="B9">
        <f>VLOOKUP(A9,Input!C:D,2,FALSE)</f>
        <v>138.52000000000001</v>
      </c>
      <c r="C9">
        <f>VLOOKUP(A9,Input!E:F,2,FALSE)</f>
        <v>122.05</v>
      </c>
      <c r="D9">
        <f>VLOOKUP(A9,Input!G:H,2,FALSE)</f>
        <v>150.43</v>
      </c>
      <c r="F9" s="13"/>
      <c r="G9" s="13"/>
      <c r="H9" s="12">
        <f t="shared" si="29"/>
        <v>0</v>
      </c>
      <c r="I9" s="1" t="e">
        <f t="shared" si="12"/>
        <v>#REF!</v>
      </c>
      <c r="J9" s="1" t="e">
        <f t="shared" si="13"/>
        <v>#REF!</v>
      </c>
      <c r="L9">
        <f t="shared" si="14"/>
        <v>6.5014808928709478E-4</v>
      </c>
      <c r="M9">
        <f t="shared" si="15"/>
        <v>-9.0045841519315051E-4</v>
      </c>
      <c r="N9">
        <f t="shared" si="16"/>
        <v>-3.322700691120728E-4</v>
      </c>
      <c r="P9" t="e">
        <f t="shared" ca="1" si="0"/>
        <v>#REF!</v>
      </c>
      <c r="Q9" t="e">
        <f t="shared" ca="1" si="1"/>
        <v>#REF!</v>
      </c>
      <c r="R9" t="e">
        <f t="shared" ca="1" si="2"/>
        <v>#REF!</v>
      </c>
      <c r="W9" t="e">
        <f t="shared" si="17"/>
        <v>#REF!</v>
      </c>
      <c r="X9" s="9" t="e">
        <f>SQRT(SUM((W5:W9-AVERAGE(W5:W9))^2)*252/62)</f>
        <v>#REF!</v>
      </c>
      <c r="Y9" t="e">
        <f t="shared" si="18"/>
        <v>#REF!</v>
      </c>
      <c r="AA9" s="14" t="e">
        <f t="shared" si="3"/>
        <v>#REF!</v>
      </c>
      <c r="AB9" s="14" t="e">
        <f t="shared" si="4"/>
        <v>#REF!</v>
      </c>
      <c r="AC9" s="14" t="e">
        <f t="shared" si="5"/>
        <v>#REF!</v>
      </c>
      <c r="AE9" s="6" t="e">
        <f t="shared" si="19"/>
        <v>#REF!</v>
      </c>
      <c r="AF9" s="6" t="e">
        <f t="shared" si="20"/>
        <v>#REF!</v>
      </c>
      <c r="AG9" s="6" t="e">
        <f t="shared" si="21"/>
        <v>#REF!</v>
      </c>
      <c r="AI9" s="6" t="e">
        <f t="shared" si="22"/>
        <v>#REF!</v>
      </c>
      <c r="AJ9" s="6" t="e">
        <f t="shared" si="23"/>
        <v>#REF!</v>
      </c>
      <c r="AK9" s="6" t="e">
        <f t="shared" si="24"/>
        <v>#REF!</v>
      </c>
      <c r="AM9" s="5" t="e">
        <f t="shared" si="6"/>
        <v>#REF!</v>
      </c>
      <c r="AN9" s="5" t="e">
        <f t="shared" si="7"/>
        <v>#REF!</v>
      </c>
      <c r="AO9" s="5" t="e">
        <f t="shared" si="8"/>
        <v>#REF!</v>
      </c>
      <c r="AS9" t="e">
        <f t="shared" si="25"/>
        <v>#REF!</v>
      </c>
      <c r="AT9" t="e">
        <f t="shared" si="26"/>
        <v>#REF!</v>
      </c>
      <c r="AU9" t="e">
        <f t="shared" si="9"/>
        <v>#REF!</v>
      </c>
      <c r="AV9" t="e">
        <f>VLOOKUP(I9,Input!A:B,2,FALSE)</f>
        <v>#REF!</v>
      </c>
      <c r="AW9" t="e">
        <f t="shared" si="27"/>
        <v>#REF!</v>
      </c>
      <c r="AX9" s="15">
        <f>VLOOKUP(A9,Input!A:B,2,FALSE)</f>
        <v>130.49</v>
      </c>
      <c r="AY9" t="e">
        <f t="shared" si="10"/>
        <v>#REF!</v>
      </c>
    </row>
    <row r="10" spans="1:51" x14ac:dyDescent="0.25">
      <c r="A10" s="1">
        <f t="shared" si="28"/>
        <v>43109</v>
      </c>
      <c r="B10">
        <f>VLOOKUP(A10,Input!C:D,2,FALSE)</f>
        <v>138.68</v>
      </c>
      <c r="C10">
        <f>VLOOKUP(A10,Input!E:F,2,FALSE)</f>
        <v>121.91</v>
      </c>
      <c r="D10">
        <f>VLOOKUP(A10,Input!G:H,2,FALSE)</f>
        <v>150.91999999999999</v>
      </c>
      <c r="F10" s="13"/>
      <c r="G10" s="13"/>
      <c r="H10" s="12">
        <f t="shared" si="29"/>
        <v>0</v>
      </c>
      <c r="I10" s="1" t="e">
        <f t="shared" si="12"/>
        <v>#REF!</v>
      </c>
      <c r="J10" s="1" t="e">
        <f t="shared" si="13"/>
        <v>#REF!</v>
      </c>
      <c r="L10">
        <f t="shared" si="14"/>
        <v>1.1550678602367803E-3</v>
      </c>
      <c r="M10">
        <f t="shared" si="15"/>
        <v>-1.1470708725932477E-3</v>
      </c>
      <c r="N10">
        <f t="shared" si="16"/>
        <v>3.2573289902277924E-3</v>
      </c>
      <c r="P10" t="e">
        <f t="shared" ca="1" si="0"/>
        <v>#REF!</v>
      </c>
      <c r="Q10" t="e">
        <f t="shared" ca="1" si="1"/>
        <v>#REF!</v>
      </c>
      <c r="R10" t="e">
        <f t="shared" ca="1" si="2"/>
        <v>#REF!</v>
      </c>
      <c r="W10" t="e">
        <f t="shared" si="17"/>
        <v>#REF!</v>
      </c>
      <c r="X10" s="9" t="e">
        <f>SQRT(SUM((W5:W10-AVERAGE(W5:W10))^2)*252/62)</f>
        <v>#REF!</v>
      </c>
      <c r="Y10" t="e">
        <f t="shared" si="18"/>
        <v>#REF!</v>
      </c>
      <c r="AA10" s="14" t="e">
        <f t="shared" si="3"/>
        <v>#REF!</v>
      </c>
      <c r="AB10" s="14" t="e">
        <f t="shared" si="4"/>
        <v>#REF!</v>
      </c>
      <c r="AC10" s="14" t="e">
        <f t="shared" si="5"/>
        <v>#REF!</v>
      </c>
      <c r="AE10" s="6" t="e">
        <f t="shared" si="19"/>
        <v>#REF!</v>
      </c>
      <c r="AF10" s="6" t="e">
        <f t="shared" si="20"/>
        <v>#REF!</v>
      </c>
      <c r="AG10" s="6" t="e">
        <f t="shared" si="21"/>
        <v>#REF!</v>
      </c>
      <c r="AI10" s="6" t="e">
        <f t="shared" si="22"/>
        <v>#REF!</v>
      </c>
      <c r="AJ10" s="6" t="e">
        <f t="shared" si="23"/>
        <v>#REF!</v>
      </c>
      <c r="AK10" s="6" t="e">
        <f t="shared" si="24"/>
        <v>#REF!</v>
      </c>
      <c r="AM10" s="5" t="e">
        <f t="shared" si="6"/>
        <v>#REF!</v>
      </c>
      <c r="AN10" s="5" t="e">
        <f t="shared" si="7"/>
        <v>#REF!</v>
      </c>
      <c r="AO10" s="5" t="e">
        <f t="shared" si="8"/>
        <v>#REF!</v>
      </c>
      <c r="AS10" t="e">
        <f t="shared" si="25"/>
        <v>#REF!</v>
      </c>
      <c r="AT10" t="e">
        <f t="shared" si="26"/>
        <v>#REF!</v>
      </c>
      <c r="AU10" t="e">
        <f t="shared" si="9"/>
        <v>#REF!</v>
      </c>
      <c r="AV10" t="e">
        <f>VLOOKUP(I10,Input!A:B,2,FALSE)</f>
        <v>#REF!</v>
      </c>
      <c r="AW10" t="e">
        <f t="shared" si="27"/>
        <v>#REF!</v>
      </c>
      <c r="AX10" s="15">
        <f>VLOOKUP(A10,Input!A:B,2,FALSE)</f>
        <v>130.62</v>
      </c>
      <c r="AY10" t="e">
        <f t="shared" si="10"/>
        <v>#REF!</v>
      </c>
    </row>
    <row r="11" spans="1:51" x14ac:dyDescent="0.25">
      <c r="A11" s="1">
        <f t="shared" si="28"/>
        <v>43110</v>
      </c>
      <c r="B11">
        <f>VLOOKUP(A11,Input!C:D,2,FALSE)</f>
        <v>138.9</v>
      </c>
      <c r="C11">
        <f>VLOOKUP(A11,Input!E:F,2,FALSE)</f>
        <v>122.09</v>
      </c>
      <c r="D11">
        <f>VLOOKUP(A11,Input!G:H,2,FALSE)</f>
        <v>151.1</v>
      </c>
      <c r="F11" s="13"/>
      <c r="G11" s="13"/>
      <c r="H11" s="12">
        <f t="shared" si="29"/>
        <v>0</v>
      </c>
      <c r="I11" s="1" t="e">
        <f t="shared" si="12"/>
        <v>#REF!</v>
      </c>
      <c r="J11" s="1" t="e">
        <f t="shared" si="13"/>
        <v>#REF!</v>
      </c>
      <c r="L11">
        <f t="shared" si="14"/>
        <v>1.586385924430278E-3</v>
      </c>
      <c r="M11">
        <f t="shared" si="15"/>
        <v>1.4764990566811242E-3</v>
      </c>
      <c r="N11">
        <f t="shared" si="16"/>
        <v>1.1926848661543143E-3</v>
      </c>
      <c r="P11" t="e">
        <f t="shared" ca="1" si="0"/>
        <v>#REF!</v>
      </c>
      <c r="Q11" t="e">
        <f t="shared" ca="1" si="1"/>
        <v>#REF!</v>
      </c>
      <c r="R11" t="e">
        <f t="shared" ca="1" si="2"/>
        <v>#REF!</v>
      </c>
      <c r="W11" t="e">
        <f t="shared" si="17"/>
        <v>#REF!</v>
      </c>
      <c r="X11" s="9" t="e">
        <f>SQRT(SUM((W5:W11-AVERAGE(W5:W11))^2)*252/62)</f>
        <v>#REF!</v>
      </c>
      <c r="Y11" t="e">
        <f t="shared" si="18"/>
        <v>#REF!</v>
      </c>
      <c r="AA11" s="14" t="e">
        <f t="shared" si="3"/>
        <v>#REF!</v>
      </c>
      <c r="AB11" s="14" t="e">
        <f t="shared" si="4"/>
        <v>#REF!</v>
      </c>
      <c r="AC11" s="14" t="e">
        <f t="shared" si="5"/>
        <v>#REF!</v>
      </c>
      <c r="AE11" s="6" t="e">
        <f t="shared" si="19"/>
        <v>#REF!</v>
      </c>
      <c r="AF11" s="6" t="e">
        <f t="shared" si="20"/>
        <v>#REF!</v>
      </c>
      <c r="AG11" s="6" t="e">
        <f t="shared" si="21"/>
        <v>#REF!</v>
      </c>
      <c r="AI11" s="6" t="e">
        <f t="shared" si="22"/>
        <v>#REF!</v>
      </c>
      <c r="AJ11" s="6" t="e">
        <f t="shared" si="23"/>
        <v>#REF!</v>
      </c>
      <c r="AK11" s="6" t="e">
        <f t="shared" si="24"/>
        <v>#REF!</v>
      </c>
      <c r="AM11" s="5" t="e">
        <f t="shared" si="6"/>
        <v>#REF!</v>
      </c>
      <c r="AN11" s="5" t="e">
        <f t="shared" si="7"/>
        <v>#REF!</v>
      </c>
      <c r="AO11" s="5" t="e">
        <f t="shared" si="8"/>
        <v>#REF!</v>
      </c>
      <c r="AS11" t="e">
        <f t="shared" si="25"/>
        <v>#REF!</v>
      </c>
      <c r="AT11" t="e">
        <f t="shared" si="26"/>
        <v>#REF!</v>
      </c>
      <c r="AU11" t="e">
        <f t="shared" si="9"/>
        <v>#REF!</v>
      </c>
      <c r="AV11" t="e">
        <f>VLOOKUP(I11,Input!A:B,2,FALSE)</f>
        <v>#REF!</v>
      </c>
      <c r="AW11" t="e">
        <f t="shared" si="27"/>
        <v>#REF!</v>
      </c>
      <c r="AX11" s="15">
        <f>VLOOKUP(A11,Input!A:B,2,FALSE)</f>
        <v>130.81</v>
      </c>
      <c r="AY11" t="e">
        <f t="shared" si="10"/>
        <v>#REF!</v>
      </c>
    </row>
    <row r="12" spans="1:51" x14ac:dyDescent="0.25">
      <c r="A12" s="1">
        <f t="shared" si="28"/>
        <v>43111</v>
      </c>
      <c r="B12">
        <f>VLOOKUP(A12,Input!C:D,2,FALSE)</f>
        <v>137.76</v>
      </c>
      <c r="C12">
        <f>VLOOKUP(A12,Input!E:F,2,FALSE)</f>
        <v>121.55</v>
      </c>
      <c r="D12">
        <f>VLOOKUP(A12,Input!G:H,2,FALSE)</f>
        <v>150.82</v>
      </c>
      <c r="F12" s="13"/>
      <c r="G12" s="13"/>
      <c r="H12" s="12">
        <f t="shared" si="29"/>
        <v>0</v>
      </c>
      <c r="I12" s="1" t="e">
        <f t="shared" si="12"/>
        <v>#REF!</v>
      </c>
      <c r="J12" s="1" t="e">
        <f t="shared" si="13"/>
        <v>#REF!</v>
      </c>
      <c r="L12">
        <f t="shared" si="14"/>
        <v>-8.2073434125271572E-3</v>
      </c>
      <c r="M12">
        <f t="shared" si="15"/>
        <v>-4.4229666639364895E-3</v>
      </c>
      <c r="N12">
        <f t="shared" si="16"/>
        <v>-1.8530774321641186E-3</v>
      </c>
      <c r="P12" t="e">
        <f t="shared" ca="1" si="0"/>
        <v>#REF!</v>
      </c>
      <c r="Q12" t="e">
        <f t="shared" ca="1" si="1"/>
        <v>#REF!</v>
      </c>
      <c r="R12" t="e">
        <f t="shared" ca="1" si="2"/>
        <v>#REF!</v>
      </c>
      <c r="W12" t="e">
        <f t="shared" si="17"/>
        <v>#REF!</v>
      </c>
      <c r="X12" s="9" t="e">
        <f>SQRT(SUM((W5:W12-AVERAGE(W5:W12))^2)*252/62)</f>
        <v>#REF!</v>
      </c>
      <c r="Y12" t="e">
        <f t="shared" si="18"/>
        <v>#REF!</v>
      </c>
      <c r="AA12" s="14" t="e">
        <f t="shared" si="3"/>
        <v>#REF!</v>
      </c>
      <c r="AB12" s="14" t="e">
        <f t="shared" si="4"/>
        <v>#REF!</v>
      </c>
      <c r="AC12" s="14" t="e">
        <f t="shared" si="5"/>
        <v>#REF!</v>
      </c>
      <c r="AE12" s="6" t="e">
        <f t="shared" si="19"/>
        <v>#REF!</v>
      </c>
      <c r="AF12" s="6" t="e">
        <f t="shared" si="20"/>
        <v>#REF!</v>
      </c>
      <c r="AG12" s="6" t="e">
        <f t="shared" si="21"/>
        <v>#REF!</v>
      </c>
      <c r="AI12" s="6" t="e">
        <f t="shared" si="22"/>
        <v>#REF!</v>
      </c>
      <c r="AJ12" s="6" t="e">
        <f t="shared" si="23"/>
        <v>#REF!</v>
      </c>
      <c r="AK12" s="6" t="e">
        <f t="shared" si="24"/>
        <v>#REF!</v>
      </c>
      <c r="AM12" s="5" t="e">
        <f t="shared" si="6"/>
        <v>#REF!</v>
      </c>
      <c r="AN12" s="5" t="e">
        <f t="shared" si="7"/>
        <v>#REF!</v>
      </c>
      <c r="AO12" s="5" t="e">
        <f t="shared" si="8"/>
        <v>#REF!</v>
      </c>
      <c r="AS12" t="e">
        <f t="shared" si="25"/>
        <v>#REF!</v>
      </c>
      <c r="AT12" t="e">
        <f t="shared" si="26"/>
        <v>#REF!</v>
      </c>
      <c r="AU12" t="e">
        <f t="shared" si="9"/>
        <v>#REF!</v>
      </c>
      <c r="AV12" t="e">
        <f>VLOOKUP(I12,Input!A:B,2,FALSE)</f>
        <v>#REF!</v>
      </c>
      <c r="AW12" t="e">
        <f t="shared" si="27"/>
        <v>#REF!</v>
      </c>
      <c r="AX12" s="15">
        <f>VLOOKUP(A12,Input!A:B,2,FALSE)</f>
        <v>130.16</v>
      </c>
      <c r="AY12" t="e">
        <f t="shared" si="10"/>
        <v>#REF!</v>
      </c>
    </row>
    <row r="13" spans="1:51" x14ac:dyDescent="0.25">
      <c r="A13" s="1">
        <f t="shared" si="28"/>
        <v>43112</v>
      </c>
      <c r="B13">
        <f>VLOOKUP(A13,Input!C:D,2,FALSE)</f>
        <v>137.05000000000001</v>
      </c>
      <c r="C13">
        <f>VLOOKUP(A13,Input!E:F,2,FALSE)</f>
        <v>121.22</v>
      </c>
      <c r="D13">
        <f>VLOOKUP(A13,Input!G:H,2,FALSE)</f>
        <v>150.08000000000001</v>
      </c>
      <c r="F13" s="13"/>
      <c r="G13" s="13"/>
      <c r="H13" s="12">
        <f t="shared" si="29"/>
        <v>0</v>
      </c>
      <c r="I13" s="1" t="e">
        <f t="shared" si="12"/>
        <v>#REF!</v>
      </c>
      <c r="J13" s="1" t="e">
        <f t="shared" si="13"/>
        <v>#REF!</v>
      </c>
      <c r="L13">
        <f t="shared" si="14"/>
        <v>-5.1538908246223647E-3</v>
      </c>
      <c r="M13">
        <f t="shared" si="15"/>
        <v>-2.7149321266968229E-3</v>
      </c>
      <c r="N13">
        <f t="shared" si="16"/>
        <v>-4.9065110728019334E-3</v>
      </c>
      <c r="P13" t="e">
        <f t="shared" ca="1" si="0"/>
        <v>#REF!</v>
      </c>
      <c r="Q13" t="e">
        <f t="shared" ca="1" si="1"/>
        <v>#REF!</v>
      </c>
      <c r="R13" t="e">
        <f t="shared" ca="1" si="2"/>
        <v>#REF!</v>
      </c>
      <c r="W13" t="e">
        <f t="shared" si="17"/>
        <v>#REF!</v>
      </c>
      <c r="X13" s="9" t="e">
        <f>SQRT(SUM((W5:W13-AVERAGE(W5:W13))^2)*252/62)</f>
        <v>#REF!</v>
      </c>
      <c r="Y13" t="e">
        <f t="shared" si="18"/>
        <v>#REF!</v>
      </c>
      <c r="AA13" s="14" t="e">
        <f t="shared" si="3"/>
        <v>#REF!</v>
      </c>
      <c r="AB13" s="14" t="e">
        <f t="shared" si="4"/>
        <v>#REF!</v>
      </c>
      <c r="AC13" s="14" t="e">
        <f t="shared" si="5"/>
        <v>#REF!</v>
      </c>
      <c r="AE13" s="6" t="e">
        <f t="shared" si="19"/>
        <v>#REF!</v>
      </c>
      <c r="AF13" s="6" t="e">
        <f t="shared" si="20"/>
        <v>#REF!</v>
      </c>
      <c r="AG13" s="6" t="e">
        <f t="shared" si="21"/>
        <v>#REF!</v>
      </c>
      <c r="AI13" s="6" t="e">
        <f t="shared" si="22"/>
        <v>#REF!</v>
      </c>
      <c r="AJ13" s="6" t="e">
        <f t="shared" si="23"/>
        <v>#REF!</v>
      </c>
      <c r="AK13" s="6" t="e">
        <f t="shared" si="24"/>
        <v>#REF!</v>
      </c>
      <c r="AM13" s="5" t="e">
        <f t="shared" si="6"/>
        <v>#REF!</v>
      </c>
      <c r="AN13" s="5" t="e">
        <f t="shared" si="7"/>
        <v>#REF!</v>
      </c>
      <c r="AO13" s="5" t="e">
        <f t="shared" si="8"/>
        <v>#REF!</v>
      </c>
      <c r="AS13" t="e">
        <f t="shared" si="25"/>
        <v>#REF!</v>
      </c>
      <c r="AT13" t="e">
        <f t="shared" si="26"/>
        <v>#REF!</v>
      </c>
      <c r="AU13" t="e">
        <f t="shared" si="9"/>
        <v>#REF!</v>
      </c>
      <c r="AV13" t="e">
        <f>VLOOKUP(I13,Input!A:B,2,FALSE)</f>
        <v>#REF!</v>
      </c>
      <c r="AW13" t="e">
        <f t="shared" si="27"/>
        <v>#REF!</v>
      </c>
      <c r="AX13" s="15">
        <f>VLOOKUP(A13,Input!A:B,2,FALSE)</f>
        <v>129.62</v>
      </c>
      <c r="AY13" t="e">
        <f t="shared" si="10"/>
        <v>#REF!</v>
      </c>
    </row>
    <row r="14" spans="1:51" x14ac:dyDescent="0.25">
      <c r="A14" s="1">
        <f t="shared" si="28"/>
        <v>43116</v>
      </c>
      <c r="B14">
        <f>VLOOKUP(A14,Input!C:D,2,FALSE)</f>
        <v>136.93</v>
      </c>
      <c r="C14">
        <f>VLOOKUP(A14,Input!E:F,2,FALSE)</f>
        <v>121.37</v>
      </c>
      <c r="D14">
        <f>VLOOKUP(A14,Input!G:H,2,FALSE)</f>
        <v>149.66</v>
      </c>
      <c r="F14" s="13"/>
      <c r="G14" s="13"/>
      <c r="H14" s="12">
        <f t="shared" si="29"/>
        <v>0</v>
      </c>
      <c r="I14" s="1" t="e">
        <f t="shared" si="12"/>
        <v>#REF!</v>
      </c>
      <c r="J14" s="1" t="e">
        <f t="shared" si="13"/>
        <v>#REF!</v>
      </c>
      <c r="L14">
        <f t="shared" si="14"/>
        <v>-8.7559284932514636E-4</v>
      </c>
      <c r="M14">
        <f t="shared" si="15"/>
        <v>1.2374195677280486E-3</v>
      </c>
      <c r="N14">
        <f t="shared" si="16"/>
        <v>-2.7985074626867279E-3</v>
      </c>
      <c r="P14" t="e">
        <f t="shared" ca="1" si="0"/>
        <v>#REF!</v>
      </c>
      <c r="Q14" t="e">
        <f t="shared" ca="1" si="1"/>
        <v>#REF!</v>
      </c>
      <c r="R14" t="e">
        <f t="shared" ca="1" si="2"/>
        <v>#REF!</v>
      </c>
      <c r="W14" t="e">
        <f t="shared" si="17"/>
        <v>#REF!</v>
      </c>
      <c r="X14" s="9" t="e">
        <f>SQRT(SUM((W5:W14-AVERAGE(W5:W14))^2)*252/62)</f>
        <v>#REF!</v>
      </c>
      <c r="Y14" t="e">
        <f t="shared" si="18"/>
        <v>#REF!</v>
      </c>
      <c r="AA14" s="14" t="e">
        <f t="shared" si="3"/>
        <v>#REF!</v>
      </c>
      <c r="AB14" s="14" t="e">
        <f t="shared" si="4"/>
        <v>#REF!</v>
      </c>
      <c r="AC14" s="14" t="e">
        <f t="shared" si="5"/>
        <v>#REF!</v>
      </c>
      <c r="AE14" s="6" t="e">
        <f t="shared" si="19"/>
        <v>#REF!</v>
      </c>
      <c r="AF14" s="6" t="e">
        <f t="shared" si="20"/>
        <v>#REF!</v>
      </c>
      <c r="AG14" s="6" t="e">
        <f t="shared" si="21"/>
        <v>#REF!</v>
      </c>
      <c r="AI14" s="6" t="e">
        <f t="shared" si="22"/>
        <v>#REF!</v>
      </c>
      <c r="AJ14" s="6" t="e">
        <f t="shared" si="23"/>
        <v>#REF!</v>
      </c>
      <c r="AK14" s="6" t="e">
        <f t="shared" si="24"/>
        <v>#REF!</v>
      </c>
      <c r="AM14" s="5" t="e">
        <f t="shared" si="6"/>
        <v>#REF!</v>
      </c>
      <c r="AN14" s="5" t="e">
        <f t="shared" si="7"/>
        <v>#REF!</v>
      </c>
      <c r="AO14" s="5" t="e">
        <f t="shared" si="8"/>
        <v>#REF!</v>
      </c>
      <c r="AS14" t="e">
        <f t="shared" si="25"/>
        <v>#REF!</v>
      </c>
      <c r="AT14" t="e">
        <f t="shared" si="26"/>
        <v>#REF!</v>
      </c>
      <c r="AU14" t="e">
        <f t="shared" si="9"/>
        <v>#REF!</v>
      </c>
      <c r="AV14" t="e">
        <f>VLOOKUP(I14,Input!A:B,2,FALSE)</f>
        <v>#REF!</v>
      </c>
      <c r="AW14" t="e">
        <f t="shared" si="27"/>
        <v>#REF!</v>
      </c>
      <c r="AX14" s="15">
        <f>VLOOKUP(A14,Input!A:B,2,FALSE)</f>
        <v>129.52000000000001</v>
      </c>
      <c r="AY14" t="e">
        <f t="shared" si="10"/>
        <v>#REF!</v>
      </c>
    </row>
    <row r="15" spans="1:51" x14ac:dyDescent="0.25">
      <c r="A15" s="1">
        <f t="shared" si="28"/>
        <v>43117</v>
      </c>
      <c r="B15">
        <f>VLOOKUP(A15,Input!C:D,2,FALSE)</f>
        <v>136.74</v>
      </c>
      <c r="C15">
        <f>VLOOKUP(A15,Input!E:F,2,FALSE)</f>
        <v>121.15</v>
      </c>
      <c r="D15">
        <f>VLOOKUP(A15,Input!G:H,2,FALSE)</f>
        <v>149.28</v>
      </c>
      <c r="F15" s="13"/>
      <c r="G15" s="13"/>
      <c r="H15" s="12">
        <f t="shared" si="29"/>
        <v>0</v>
      </c>
      <c r="I15" s="1" t="e">
        <f t="shared" si="12"/>
        <v>#REF!</v>
      </c>
      <c r="J15" s="1" t="e">
        <f t="shared" si="13"/>
        <v>#REF!</v>
      </c>
      <c r="L15">
        <f t="shared" si="14"/>
        <v>-1.3875702913896948E-3</v>
      </c>
      <c r="M15">
        <f t="shared" si="15"/>
        <v>-1.8126390376534962E-3</v>
      </c>
      <c r="N15">
        <f t="shared" si="16"/>
        <v>-2.5390886008285207E-3</v>
      </c>
      <c r="P15" t="e">
        <f t="shared" ca="1" si="0"/>
        <v>#REF!</v>
      </c>
      <c r="Q15" t="e">
        <f t="shared" ca="1" si="1"/>
        <v>#REF!</v>
      </c>
      <c r="R15" t="e">
        <f t="shared" ca="1" si="2"/>
        <v>#REF!</v>
      </c>
      <c r="W15" t="e">
        <f t="shared" si="17"/>
        <v>#REF!</v>
      </c>
      <c r="X15" s="9" t="e">
        <f>SQRT(SUM((W5:W15-AVERAGE(W5:W15))^2)*252/62)</f>
        <v>#REF!</v>
      </c>
      <c r="Y15" t="e">
        <f t="shared" si="18"/>
        <v>#REF!</v>
      </c>
      <c r="AA15" s="14" t="e">
        <f t="shared" si="3"/>
        <v>#REF!</v>
      </c>
      <c r="AB15" s="14" t="e">
        <f t="shared" si="4"/>
        <v>#REF!</v>
      </c>
      <c r="AC15" s="14" t="e">
        <f t="shared" si="5"/>
        <v>#REF!</v>
      </c>
      <c r="AE15" s="6" t="e">
        <f t="shared" si="19"/>
        <v>#REF!</v>
      </c>
      <c r="AF15" s="6" t="e">
        <f t="shared" si="20"/>
        <v>#REF!</v>
      </c>
      <c r="AG15" s="6" t="e">
        <f t="shared" si="21"/>
        <v>#REF!</v>
      </c>
      <c r="AI15" s="6" t="e">
        <f t="shared" si="22"/>
        <v>#REF!</v>
      </c>
      <c r="AJ15" s="6" t="e">
        <f t="shared" si="23"/>
        <v>#REF!</v>
      </c>
      <c r="AK15" s="6" t="e">
        <f t="shared" si="24"/>
        <v>#REF!</v>
      </c>
      <c r="AM15" s="5" t="e">
        <f t="shared" si="6"/>
        <v>#REF!</v>
      </c>
      <c r="AN15" s="5" t="e">
        <f t="shared" si="7"/>
        <v>#REF!</v>
      </c>
      <c r="AO15" s="5" t="e">
        <f t="shared" si="8"/>
        <v>#REF!</v>
      </c>
      <c r="AS15" t="e">
        <f t="shared" si="25"/>
        <v>#REF!</v>
      </c>
      <c r="AT15" t="e">
        <f t="shared" si="26"/>
        <v>#REF!</v>
      </c>
      <c r="AU15" t="e">
        <f t="shared" si="9"/>
        <v>#REF!</v>
      </c>
      <c r="AV15" t="e">
        <f>VLOOKUP(I15,Input!A:B,2,FALSE)</f>
        <v>#REF!</v>
      </c>
      <c r="AW15" t="e">
        <f t="shared" si="27"/>
        <v>#REF!</v>
      </c>
      <c r="AX15" s="15">
        <f>VLOOKUP(A15,Input!A:B,2,FALSE)</f>
        <v>129.27000000000001</v>
      </c>
      <c r="AY15" t="e">
        <f t="shared" si="10"/>
        <v>#REF!</v>
      </c>
    </row>
    <row r="16" spans="1:51" x14ac:dyDescent="0.25">
      <c r="A16" s="1">
        <f t="shared" si="28"/>
        <v>43118</v>
      </c>
      <c r="B16">
        <f>VLOOKUP(A16,Input!C:D,2,FALSE)</f>
        <v>137.08000000000001</v>
      </c>
      <c r="C16">
        <f>VLOOKUP(A16,Input!E:F,2,FALSE)</f>
        <v>121.05</v>
      </c>
      <c r="D16">
        <f>VLOOKUP(A16,Input!G:H,2,FALSE)</f>
        <v>149.69999999999999</v>
      </c>
      <c r="F16" s="13"/>
      <c r="G16" s="13"/>
      <c r="H16" s="12">
        <f t="shared" si="29"/>
        <v>0</v>
      </c>
      <c r="I16" s="1" t="e">
        <f t="shared" si="12"/>
        <v>#REF!</v>
      </c>
      <c r="J16" s="1" t="e">
        <f t="shared" si="13"/>
        <v>#REF!</v>
      </c>
      <c r="L16">
        <f t="shared" si="14"/>
        <v>2.4864706742724341E-3</v>
      </c>
      <c r="M16">
        <f t="shared" si="15"/>
        <v>-8.2542302930255218E-4</v>
      </c>
      <c r="N16">
        <f t="shared" si="16"/>
        <v>2.813504823151014E-3</v>
      </c>
      <c r="P16" t="e">
        <f t="shared" ca="1" si="0"/>
        <v>#REF!</v>
      </c>
      <c r="Q16" t="e">
        <f t="shared" ca="1" si="1"/>
        <v>#REF!</v>
      </c>
      <c r="R16" t="e">
        <f t="shared" ca="1" si="2"/>
        <v>#REF!</v>
      </c>
      <c r="W16" t="e">
        <f t="shared" si="17"/>
        <v>#REF!</v>
      </c>
      <c r="X16" s="9" t="e">
        <f>SQRT(SUM((W5:W16-AVERAGE(W5:W16))^2)*252/62)</f>
        <v>#REF!</v>
      </c>
      <c r="Y16" t="e">
        <f t="shared" si="18"/>
        <v>#REF!</v>
      </c>
      <c r="AA16" s="14" t="e">
        <f t="shared" si="3"/>
        <v>#REF!</v>
      </c>
      <c r="AB16" s="14" t="e">
        <f t="shared" si="4"/>
        <v>#REF!</v>
      </c>
      <c r="AC16" s="14" t="e">
        <f t="shared" si="5"/>
        <v>#REF!</v>
      </c>
      <c r="AE16" s="6" t="e">
        <f t="shared" si="19"/>
        <v>#REF!</v>
      </c>
      <c r="AF16" s="6" t="e">
        <f t="shared" si="20"/>
        <v>#REF!</v>
      </c>
      <c r="AG16" s="6" t="e">
        <f t="shared" si="21"/>
        <v>#REF!</v>
      </c>
      <c r="AI16" s="6" t="e">
        <f t="shared" si="22"/>
        <v>#REF!</v>
      </c>
      <c r="AJ16" s="6" t="e">
        <f t="shared" si="23"/>
        <v>#REF!</v>
      </c>
      <c r="AK16" s="6" t="e">
        <f t="shared" si="24"/>
        <v>#REF!</v>
      </c>
      <c r="AM16" s="5" t="e">
        <f t="shared" si="6"/>
        <v>#REF!</v>
      </c>
      <c r="AN16" s="5" t="e">
        <f t="shared" si="7"/>
        <v>#REF!</v>
      </c>
      <c r="AO16" s="5" t="e">
        <f t="shared" si="8"/>
        <v>#REF!</v>
      </c>
      <c r="AS16" t="e">
        <f t="shared" si="25"/>
        <v>#REF!</v>
      </c>
      <c r="AT16" t="e">
        <f t="shared" si="26"/>
        <v>#REF!</v>
      </c>
      <c r="AU16" t="e">
        <f t="shared" si="9"/>
        <v>#REF!</v>
      </c>
      <c r="AV16" t="e">
        <f>VLOOKUP(I16,Input!A:B,2,FALSE)</f>
        <v>#REF!</v>
      </c>
      <c r="AW16" t="e">
        <f t="shared" si="27"/>
        <v>#REF!</v>
      </c>
      <c r="AX16" s="15">
        <f>VLOOKUP(A16,Input!A:B,2,FALSE)</f>
        <v>129.46</v>
      </c>
      <c r="AY16" t="e">
        <f t="shared" si="10"/>
        <v>#REF!</v>
      </c>
    </row>
    <row r="17" spans="1:51" x14ac:dyDescent="0.25">
      <c r="A17" s="1">
        <f t="shared" si="28"/>
        <v>43119</v>
      </c>
      <c r="B17">
        <f>VLOOKUP(A17,Input!C:D,2,FALSE)</f>
        <v>137.41999999999999</v>
      </c>
      <c r="C17">
        <f>VLOOKUP(A17,Input!E:F,2,FALSE)</f>
        <v>121.52</v>
      </c>
      <c r="D17">
        <f>VLOOKUP(A17,Input!G:H,2,FALSE)</f>
        <v>150.12</v>
      </c>
      <c r="F17" s="18">
        <v>43119</v>
      </c>
      <c r="G17" s="13">
        <f>WORKDAY((F17+35)+(5-WEEKDAY(F17+35,2))-1,1,Holi)</f>
        <v>43154</v>
      </c>
      <c r="H17" s="12">
        <f t="shared" si="29"/>
        <v>0</v>
      </c>
      <c r="I17" s="1" t="e">
        <f t="shared" si="12"/>
        <v>#REF!</v>
      </c>
      <c r="J17" s="1" t="e">
        <f t="shared" si="13"/>
        <v>#REF!</v>
      </c>
      <c r="L17">
        <f t="shared" si="14"/>
        <v>2.480303472424783E-3</v>
      </c>
      <c r="M17">
        <f t="shared" si="15"/>
        <v>3.8826931020239375E-3</v>
      </c>
      <c r="N17">
        <f t="shared" si="16"/>
        <v>2.805611222445048E-3</v>
      </c>
      <c r="P17" t="e">
        <f t="shared" ca="1" si="0"/>
        <v>#REF!</v>
      </c>
      <c r="Q17" t="e">
        <f t="shared" ca="1" si="1"/>
        <v>#REF!</v>
      </c>
      <c r="R17" t="e">
        <f t="shared" ca="1" si="2"/>
        <v>#REF!</v>
      </c>
      <c r="W17" t="e">
        <f t="shared" si="17"/>
        <v>#REF!</v>
      </c>
      <c r="X17" s="9" t="e">
        <f>SQRT(SUM((W5:W17-AVERAGE(W5:W17))^2)*252/62)</f>
        <v>#REF!</v>
      </c>
      <c r="Y17" t="e">
        <f t="shared" si="18"/>
        <v>#REF!</v>
      </c>
      <c r="AA17" s="14" t="e">
        <f t="shared" si="3"/>
        <v>#REF!</v>
      </c>
      <c r="AB17" s="14" t="e">
        <f t="shared" si="4"/>
        <v>#REF!</v>
      </c>
      <c r="AC17" s="14" t="e">
        <f t="shared" si="5"/>
        <v>#REF!</v>
      </c>
      <c r="AE17" s="6" t="e">
        <f t="shared" si="19"/>
        <v>#REF!</v>
      </c>
      <c r="AF17" s="6" t="e">
        <f t="shared" si="20"/>
        <v>#REF!</v>
      </c>
      <c r="AG17" s="6" t="e">
        <f t="shared" si="21"/>
        <v>#REF!</v>
      </c>
      <c r="AI17" s="6" t="e">
        <f t="shared" si="22"/>
        <v>#REF!</v>
      </c>
      <c r="AJ17" s="6" t="e">
        <f t="shared" si="23"/>
        <v>#REF!</v>
      </c>
      <c r="AK17" s="6" t="e">
        <f t="shared" si="24"/>
        <v>#REF!</v>
      </c>
      <c r="AM17" s="5" t="e">
        <f t="shared" si="6"/>
        <v>#REF!</v>
      </c>
      <c r="AN17" s="5" t="e">
        <f t="shared" si="7"/>
        <v>#REF!</v>
      </c>
      <c r="AO17" s="5" t="e">
        <f t="shared" si="8"/>
        <v>#REF!</v>
      </c>
      <c r="AS17" t="e">
        <f t="shared" si="25"/>
        <v>#REF!</v>
      </c>
      <c r="AT17" t="e">
        <f t="shared" si="26"/>
        <v>#REF!</v>
      </c>
      <c r="AU17" t="e">
        <f t="shared" si="9"/>
        <v>#REF!</v>
      </c>
      <c r="AV17" t="e">
        <f>VLOOKUP(I17,Input!A:B,2,FALSE)</f>
        <v>#REF!</v>
      </c>
      <c r="AW17" t="e">
        <f t="shared" si="27"/>
        <v>#REF!</v>
      </c>
      <c r="AX17" s="15">
        <f>VLOOKUP(A17,Input!A:B,2,FALSE)</f>
        <v>129.86000000000001</v>
      </c>
      <c r="AY17" t="e">
        <f t="shared" si="10"/>
        <v>#REF!</v>
      </c>
    </row>
    <row r="18" spans="1:51" x14ac:dyDescent="0.25">
      <c r="A18" s="1">
        <f t="shared" si="28"/>
        <v>43122</v>
      </c>
      <c r="B18">
        <f>VLOOKUP(A18,Input!C:D,2,FALSE)</f>
        <v>137.75</v>
      </c>
      <c r="C18">
        <f>VLOOKUP(A18,Input!E:F,2,FALSE)</f>
        <v>121.46</v>
      </c>
      <c r="D18">
        <f>VLOOKUP(A18,Input!G:H,2,FALSE)</f>
        <v>149.94</v>
      </c>
      <c r="F18" s="13">
        <f t="shared" ref="F18:F41" si="30">IF(A18=G17,G17,F17)</f>
        <v>43119</v>
      </c>
      <c r="G18" s="13">
        <f t="shared" ref="G18:G21" si="31">WORKDAY((F18+35)+(5-WEEKDAY(F18+35,2))-1,1,Holi)</f>
        <v>43154</v>
      </c>
      <c r="H18" s="12">
        <f t="shared" si="29"/>
        <v>1</v>
      </c>
      <c r="I18" s="1" t="e">
        <f t="shared" si="12"/>
        <v>#REF!</v>
      </c>
      <c r="J18" s="1" t="e">
        <f t="shared" si="13"/>
        <v>#REF!</v>
      </c>
      <c r="L18">
        <f t="shared" si="14"/>
        <v>2.4013971765390885E-3</v>
      </c>
      <c r="M18">
        <f t="shared" si="15"/>
        <v>-4.9374588545092468E-4</v>
      </c>
      <c r="N18">
        <f t="shared" si="16"/>
        <v>-1.1990407673860837E-3</v>
      </c>
      <c r="P18" t="e">
        <f t="shared" ca="1" si="0"/>
        <v>#REF!</v>
      </c>
      <c r="Q18" t="e">
        <f t="shared" ca="1" si="1"/>
        <v>#REF!</v>
      </c>
      <c r="R18" t="e">
        <f t="shared" ca="1" si="2"/>
        <v>#REF!</v>
      </c>
      <c r="W18" t="e">
        <f t="shared" si="17"/>
        <v>#REF!</v>
      </c>
      <c r="X18" s="9" t="e">
        <f>SQRT(SUM((W5:W18-AVERAGE(W5:W18))^2)*252/62)</f>
        <v>#REF!</v>
      </c>
      <c r="Y18" t="e">
        <f t="shared" si="18"/>
        <v>#REF!</v>
      </c>
      <c r="AA18" s="14" t="e">
        <f t="shared" si="3"/>
        <v>#REF!</v>
      </c>
      <c r="AB18" s="14" t="e">
        <f t="shared" si="4"/>
        <v>#REF!</v>
      </c>
      <c r="AC18" s="14" t="e">
        <f t="shared" si="5"/>
        <v>#REF!</v>
      </c>
      <c r="AE18" s="6" t="e">
        <f t="shared" ca="1" si="19"/>
        <v>#REF!</v>
      </c>
      <c r="AF18" s="6" t="e">
        <f t="shared" ca="1" si="20"/>
        <v>#REF!</v>
      </c>
      <c r="AG18" s="6" t="e">
        <f t="shared" ca="1" si="21"/>
        <v>#REF!</v>
      </c>
      <c r="AI18" s="6" t="e">
        <f t="shared" ca="1" si="22"/>
        <v>#REF!</v>
      </c>
      <c r="AJ18" s="6" t="e">
        <f t="shared" ca="1" si="23"/>
        <v>#REF!</v>
      </c>
      <c r="AK18" s="6" t="e">
        <f t="shared" ca="1" si="24"/>
        <v>#REF!</v>
      </c>
      <c r="AM18" s="5" t="e">
        <f t="shared" ca="1" si="6"/>
        <v>#REF!</v>
      </c>
      <c r="AN18" s="5" t="e">
        <f t="shared" ca="1" si="7"/>
        <v>#REF!</v>
      </c>
      <c r="AO18" s="5" t="e">
        <f t="shared" ca="1" si="8"/>
        <v>#REF!</v>
      </c>
      <c r="AS18" t="e">
        <f t="shared" si="25"/>
        <v>#REF!</v>
      </c>
      <c r="AT18" t="e">
        <f t="shared" si="26"/>
        <v>#REF!</v>
      </c>
      <c r="AU18" t="e">
        <f t="shared" si="9"/>
        <v>#REF!</v>
      </c>
      <c r="AV18" t="e">
        <f>VLOOKUP(I18,Input!A:B,2,FALSE)</f>
        <v>#REF!</v>
      </c>
      <c r="AW18" t="e">
        <f t="shared" si="27"/>
        <v>#REF!</v>
      </c>
      <c r="AX18" s="15">
        <f>VLOOKUP(A18,Input!A:B,2,FALSE)</f>
        <v>129.88999999999999</v>
      </c>
      <c r="AY18" t="e">
        <f t="shared" si="10"/>
        <v>#REF!</v>
      </c>
    </row>
    <row r="19" spans="1:51" x14ac:dyDescent="0.25">
      <c r="A19" s="1">
        <f t="shared" si="28"/>
        <v>43123</v>
      </c>
      <c r="B19">
        <f>VLOOKUP(A19,Input!C:D,2,FALSE)</f>
        <v>137.34</v>
      </c>
      <c r="C19">
        <f>VLOOKUP(A19,Input!E:F,2,FALSE)</f>
        <v>121.47</v>
      </c>
      <c r="D19">
        <f>VLOOKUP(A19,Input!G:H,2,FALSE)</f>
        <v>149.97</v>
      </c>
      <c r="F19" s="13">
        <f t="shared" si="30"/>
        <v>43119</v>
      </c>
      <c r="G19" s="13">
        <f t="shared" si="31"/>
        <v>43154</v>
      </c>
      <c r="H19" s="12">
        <f t="shared" si="29"/>
        <v>0</v>
      </c>
      <c r="I19" s="1">
        <f t="shared" si="12"/>
        <v>43122</v>
      </c>
      <c r="J19" s="1" t="e">
        <f t="shared" si="13"/>
        <v>#REF!</v>
      </c>
      <c r="L19">
        <f t="shared" si="14"/>
        <v>-2.9764065335753376E-3</v>
      </c>
      <c r="M19">
        <f t="shared" si="15"/>
        <v>8.2331631813037376E-5</v>
      </c>
      <c r="N19">
        <f t="shared" si="16"/>
        <v>2.0008003201277269E-4</v>
      </c>
      <c r="P19" t="e">
        <f t="shared" ca="1" si="0"/>
        <v>#REF!</v>
      </c>
      <c r="Q19" t="e">
        <f t="shared" ca="1" si="1"/>
        <v>#REF!</v>
      </c>
      <c r="R19" t="e">
        <f t="shared" ca="1" si="2"/>
        <v>#REF!</v>
      </c>
      <c r="W19" t="e">
        <f t="shared" ca="1" si="17"/>
        <v>#REF!</v>
      </c>
      <c r="X19" s="9" t="e">
        <f ca="1">SQRT(SUM((W5:W19-AVERAGE(W5:W19))^2)*252/62)</f>
        <v>#REF!</v>
      </c>
      <c r="Y19" t="e">
        <f t="shared" si="18"/>
        <v>#REF!</v>
      </c>
      <c r="AA19" s="14">
        <f t="shared" si="3"/>
        <v>-2.9764065335753376E-3</v>
      </c>
      <c r="AB19" s="14">
        <f t="shared" si="4"/>
        <v>8.2331631813037376E-5</v>
      </c>
      <c r="AC19" s="14">
        <f t="shared" si="5"/>
        <v>2.0008003201277269E-4</v>
      </c>
      <c r="AE19" s="6" t="e">
        <f t="shared" ca="1" si="19"/>
        <v>#REF!</v>
      </c>
      <c r="AF19" s="6" t="e">
        <f t="shared" ca="1" si="20"/>
        <v>#REF!</v>
      </c>
      <c r="AG19" s="6" t="e">
        <f t="shared" ca="1" si="21"/>
        <v>#REF!</v>
      </c>
      <c r="AI19" s="6" t="e">
        <f t="shared" ca="1" si="22"/>
        <v>#REF!</v>
      </c>
      <c r="AJ19" s="6" t="e">
        <f t="shared" ca="1" si="23"/>
        <v>#REF!</v>
      </c>
      <c r="AK19" s="6" t="e">
        <f t="shared" ca="1" si="24"/>
        <v>#REF!</v>
      </c>
      <c r="AM19" s="5" t="e">
        <f t="shared" ca="1" si="6"/>
        <v>#REF!</v>
      </c>
      <c r="AN19" s="5" t="e">
        <f t="shared" ca="1" si="7"/>
        <v>#REF!</v>
      </c>
      <c r="AO19" s="5" t="e">
        <f t="shared" ca="1" si="8"/>
        <v>#REF!</v>
      </c>
      <c r="AS19" t="e">
        <f t="shared" ca="1" si="25"/>
        <v>#REF!</v>
      </c>
      <c r="AT19" t="e">
        <f t="shared" ca="1" si="26"/>
        <v>#REF!</v>
      </c>
      <c r="AU19" t="e">
        <f t="shared" ca="1" si="9"/>
        <v>#REF!</v>
      </c>
      <c r="AV19">
        <f>VLOOKUP(I19,Input!A:B,2,FALSE)</f>
        <v>129.88999999999999</v>
      </c>
      <c r="AW19" t="e">
        <f t="shared" si="27"/>
        <v>#REF!</v>
      </c>
      <c r="AX19" s="15">
        <f>VLOOKUP(A19,Input!A:B,2,FALSE)</f>
        <v>129.78</v>
      </c>
      <c r="AY19" t="e">
        <f t="shared" ca="1" si="10"/>
        <v>#REF!</v>
      </c>
    </row>
    <row r="20" spans="1:51" x14ac:dyDescent="0.25">
      <c r="A20" s="1">
        <f t="shared" si="28"/>
        <v>43124</v>
      </c>
      <c r="B20">
        <f>VLOOKUP(A20,Input!C:D,2,FALSE)</f>
        <v>137.47</v>
      </c>
      <c r="C20">
        <f>VLOOKUP(A20,Input!E:F,2,FALSE)</f>
        <v>121.19</v>
      </c>
      <c r="D20">
        <f>VLOOKUP(A20,Input!G:H,2,FALSE)</f>
        <v>150.38</v>
      </c>
      <c r="F20" s="13">
        <f t="shared" si="30"/>
        <v>43119</v>
      </c>
      <c r="G20" s="13">
        <f t="shared" si="31"/>
        <v>43154</v>
      </c>
      <c r="H20" s="12">
        <f t="shared" si="29"/>
        <v>0</v>
      </c>
      <c r="I20" s="1">
        <f t="shared" si="12"/>
        <v>43122</v>
      </c>
      <c r="J20" s="1" t="e">
        <f t="shared" si="13"/>
        <v>#REF!</v>
      </c>
      <c r="L20">
        <f t="shared" si="14"/>
        <v>9.4655599242754462E-4</v>
      </c>
      <c r="M20">
        <f t="shared" si="15"/>
        <v>-2.3050959084547351E-3</v>
      </c>
      <c r="N20">
        <f t="shared" si="16"/>
        <v>2.7338801093552689E-3</v>
      </c>
      <c r="P20" t="e">
        <f t="shared" ca="1" si="0"/>
        <v>#REF!</v>
      </c>
      <c r="Q20" t="e">
        <f t="shared" ca="1" si="1"/>
        <v>#REF!</v>
      </c>
      <c r="R20" t="e">
        <f t="shared" ca="1" si="2"/>
        <v>#REF!</v>
      </c>
      <c r="W20" t="e">
        <f t="shared" ca="1" si="17"/>
        <v>#REF!</v>
      </c>
      <c r="X20" s="9" t="e">
        <f ca="1">SQRT(SUM((W5:W20-AVERAGE(W5:W20))^2)*252/62)</f>
        <v>#REF!</v>
      </c>
      <c r="Y20" t="e">
        <f t="shared" si="18"/>
        <v>#REF!</v>
      </c>
      <c r="AA20" s="14">
        <f t="shared" si="3"/>
        <v>-2.0326678765880679E-3</v>
      </c>
      <c r="AB20" s="14">
        <f t="shared" si="4"/>
        <v>-2.2229540589494556E-3</v>
      </c>
      <c r="AC20" s="14">
        <f t="shared" si="5"/>
        <v>2.9345071361877029E-3</v>
      </c>
      <c r="AE20" s="6" t="e">
        <f t="shared" ca="1" si="19"/>
        <v>#REF!</v>
      </c>
      <c r="AF20" s="6" t="e">
        <f t="shared" ca="1" si="20"/>
        <v>#REF!</v>
      </c>
      <c r="AG20" s="6" t="e">
        <f t="shared" ca="1" si="21"/>
        <v>#REF!</v>
      </c>
      <c r="AI20" s="6" t="e">
        <f t="shared" ca="1" si="22"/>
        <v>#REF!</v>
      </c>
      <c r="AJ20" s="6" t="e">
        <f t="shared" ca="1" si="23"/>
        <v>#REF!</v>
      </c>
      <c r="AK20" s="6" t="e">
        <f t="shared" ca="1" si="24"/>
        <v>#REF!</v>
      </c>
      <c r="AM20" s="5" t="e">
        <f t="shared" ca="1" si="6"/>
        <v>#REF!</v>
      </c>
      <c r="AN20" s="5" t="e">
        <f t="shared" ca="1" si="7"/>
        <v>#REF!</v>
      </c>
      <c r="AO20" s="5" t="e">
        <f t="shared" ca="1" si="8"/>
        <v>#REF!</v>
      </c>
      <c r="AS20" t="e">
        <f t="shared" ca="1" si="25"/>
        <v>#REF!</v>
      </c>
      <c r="AT20" t="e">
        <f t="shared" ca="1" si="26"/>
        <v>#REF!</v>
      </c>
      <c r="AU20" t="e">
        <f t="shared" ca="1" si="9"/>
        <v>#REF!</v>
      </c>
      <c r="AV20">
        <f>VLOOKUP(I20,Input!A:B,2,FALSE)</f>
        <v>129.88999999999999</v>
      </c>
      <c r="AW20" t="e">
        <f t="shared" si="27"/>
        <v>#REF!</v>
      </c>
      <c r="AX20" s="15">
        <f>VLOOKUP(A20,Input!A:B,2,FALSE)</f>
        <v>129.83000000000001</v>
      </c>
      <c r="AY20" t="e">
        <f t="shared" ca="1" si="10"/>
        <v>#REF!</v>
      </c>
    </row>
    <row r="21" spans="1:51" x14ac:dyDescent="0.25">
      <c r="A21" s="1">
        <f t="shared" si="28"/>
        <v>43125</v>
      </c>
      <c r="B21">
        <f>VLOOKUP(A21,Input!C:D,2,FALSE)</f>
        <v>135.66</v>
      </c>
      <c r="C21">
        <f>VLOOKUP(A21,Input!E:F,2,FALSE)</f>
        <v>121.06</v>
      </c>
      <c r="D21">
        <f>VLOOKUP(A21,Input!G:H,2,FALSE)</f>
        <v>149.66999999999999</v>
      </c>
      <c r="F21" s="13">
        <f t="shared" si="30"/>
        <v>43119</v>
      </c>
      <c r="G21" s="13">
        <f t="shared" si="31"/>
        <v>43154</v>
      </c>
      <c r="H21" s="12">
        <f t="shared" si="29"/>
        <v>0</v>
      </c>
      <c r="I21" s="1">
        <f t="shared" si="12"/>
        <v>43122</v>
      </c>
      <c r="J21" s="1" t="e">
        <f t="shared" si="13"/>
        <v>#REF!</v>
      </c>
      <c r="L21">
        <f t="shared" si="14"/>
        <v>-1.3166509056521392E-2</v>
      </c>
      <c r="M21">
        <f t="shared" si="15"/>
        <v>-1.0726957669774384E-3</v>
      </c>
      <c r="N21">
        <f t="shared" si="16"/>
        <v>-4.7213725229419135E-3</v>
      </c>
      <c r="P21" t="e">
        <f t="shared" ca="1" si="0"/>
        <v>#REF!</v>
      </c>
      <c r="Q21" t="e">
        <f t="shared" ca="1" si="1"/>
        <v>#REF!</v>
      </c>
      <c r="R21" t="e">
        <f t="shared" ca="1" si="2"/>
        <v>#REF!</v>
      </c>
      <c r="W21" t="e">
        <f t="shared" ca="1" si="17"/>
        <v>#REF!</v>
      </c>
      <c r="X21" s="9" t="e">
        <f ca="1">SQRT(SUM((W5:W21-AVERAGE(W5:W21))^2)*252/62)</f>
        <v>#REF!</v>
      </c>
      <c r="Y21" t="e">
        <f t="shared" si="18"/>
        <v>#REF!</v>
      </c>
      <c r="AA21" s="14">
        <f t="shared" si="3"/>
        <v>-1.5172413793103523E-2</v>
      </c>
      <c r="AB21" s="14">
        <f t="shared" si="4"/>
        <v>-3.2932652725176093E-3</v>
      </c>
      <c r="AC21" s="14">
        <f t="shared" si="5"/>
        <v>-1.8007202881152873E-3</v>
      </c>
      <c r="AE21" s="6" t="e">
        <f t="shared" ca="1" si="19"/>
        <v>#REF!</v>
      </c>
      <c r="AF21" s="6" t="e">
        <f t="shared" ca="1" si="20"/>
        <v>#REF!</v>
      </c>
      <c r="AG21" s="6" t="e">
        <f t="shared" ca="1" si="21"/>
        <v>#REF!</v>
      </c>
      <c r="AI21" s="6" t="e">
        <f t="shared" ca="1" si="22"/>
        <v>#REF!</v>
      </c>
      <c r="AJ21" s="6" t="e">
        <f t="shared" ca="1" si="23"/>
        <v>#REF!</v>
      </c>
      <c r="AK21" s="6" t="e">
        <f t="shared" ca="1" si="24"/>
        <v>#REF!</v>
      </c>
      <c r="AM21" s="5" t="e">
        <f t="shared" ca="1" si="6"/>
        <v>#REF!</v>
      </c>
      <c r="AN21" s="5" t="e">
        <f t="shared" ca="1" si="7"/>
        <v>#REF!</v>
      </c>
      <c r="AO21" s="5" t="e">
        <f t="shared" ca="1" si="8"/>
        <v>#REF!</v>
      </c>
      <c r="AS21" t="e">
        <f t="shared" ca="1" si="25"/>
        <v>#REF!</v>
      </c>
      <c r="AT21" t="e">
        <f t="shared" ca="1" si="26"/>
        <v>#REF!</v>
      </c>
      <c r="AU21" t="e">
        <f t="shared" ca="1" si="9"/>
        <v>#REF!</v>
      </c>
      <c r="AV21">
        <f>VLOOKUP(I21,Input!A:B,2,FALSE)</f>
        <v>129.88999999999999</v>
      </c>
      <c r="AW21" t="e">
        <f t="shared" si="27"/>
        <v>#REF!</v>
      </c>
      <c r="AX21" s="15">
        <f>VLOOKUP(A21,Input!A:B,2,FALSE)</f>
        <v>129.04</v>
      </c>
      <c r="AY21" t="e">
        <f t="shared" ca="1" si="10"/>
        <v>#REF!</v>
      </c>
    </row>
    <row r="22" spans="1:51" x14ac:dyDescent="0.25">
      <c r="A22" s="1">
        <f t="shared" si="28"/>
        <v>43126</v>
      </c>
      <c r="B22">
        <f>VLOOKUP(A22,Input!C:D,2,FALSE)</f>
        <v>134.44999999999999</v>
      </c>
      <c r="C22">
        <f>VLOOKUP(A22,Input!E:F,2,FALSE)</f>
        <v>120.48</v>
      </c>
      <c r="D22">
        <f>VLOOKUP(A22,Input!G:H,2,FALSE)</f>
        <v>149.04</v>
      </c>
      <c r="F22" s="13">
        <f t="shared" si="30"/>
        <v>43119</v>
      </c>
      <c r="G22" s="13">
        <f t="shared" ref="G22:G65" si="32">WORKDAY((F22+35)+(5-WEEKDAY(F22+35,2))-1,1,Holi)</f>
        <v>43154</v>
      </c>
      <c r="H22" s="12">
        <f t="shared" si="29"/>
        <v>0</v>
      </c>
      <c r="I22" s="1">
        <f t="shared" si="12"/>
        <v>43122</v>
      </c>
      <c r="J22" s="1" t="e">
        <f t="shared" si="13"/>
        <v>#REF!</v>
      </c>
      <c r="L22">
        <f t="shared" si="14"/>
        <v>-8.919357216570889E-3</v>
      </c>
      <c r="M22">
        <f t="shared" si="15"/>
        <v>-4.7910127209648268E-3</v>
      </c>
      <c r="N22">
        <f t="shared" si="16"/>
        <v>-4.2092603728202116E-3</v>
      </c>
      <c r="P22" t="e">
        <f t="shared" ca="1" si="0"/>
        <v>#REF!</v>
      </c>
      <c r="Q22" t="e">
        <f t="shared" ca="1" si="1"/>
        <v>#REF!</v>
      </c>
      <c r="R22" t="e">
        <f t="shared" ca="1" si="2"/>
        <v>#REF!</v>
      </c>
      <c r="W22" t="e">
        <f t="shared" ca="1" si="17"/>
        <v>#REF!</v>
      </c>
      <c r="X22" s="9" t="e">
        <f ca="1">SQRT(SUM((W5:W22-AVERAGE(W5:W22))^2)*252/62)</f>
        <v>#REF!</v>
      </c>
      <c r="Y22" t="e">
        <f t="shared" si="18"/>
        <v>#REF!</v>
      </c>
      <c r="AA22" s="14">
        <f t="shared" si="3"/>
        <v>-2.3956442831216007E-2</v>
      </c>
      <c r="AB22" s="14">
        <f t="shared" si="4"/>
        <v>-8.068499917668337E-3</v>
      </c>
      <c r="AC22" s="14">
        <f t="shared" si="5"/>
        <v>-6.0024009603841799E-3</v>
      </c>
      <c r="AE22" s="6" t="e">
        <f t="shared" ca="1" si="19"/>
        <v>#REF!</v>
      </c>
      <c r="AF22" s="6" t="e">
        <f t="shared" ca="1" si="20"/>
        <v>#REF!</v>
      </c>
      <c r="AG22" s="6" t="e">
        <f t="shared" ca="1" si="21"/>
        <v>#REF!</v>
      </c>
      <c r="AI22" s="6" t="e">
        <f t="shared" ca="1" si="22"/>
        <v>#REF!</v>
      </c>
      <c r="AJ22" s="6" t="e">
        <f t="shared" ca="1" si="23"/>
        <v>#REF!</v>
      </c>
      <c r="AK22" s="6" t="e">
        <f t="shared" ca="1" si="24"/>
        <v>#REF!</v>
      </c>
      <c r="AM22" s="5" t="e">
        <f t="shared" ca="1" si="6"/>
        <v>#REF!</v>
      </c>
      <c r="AN22" s="5" t="e">
        <f t="shared" ca="1" si="7"/>
        <v>#REF!</v>
      </c>
      <c r="AO22" s="5" t="e">
        <f t="shared" ca="1" si="8"/>
        <v>#REF!</v>
      </c>
      <c r="AS22" t="e">
        <f t="shared" ca="1" si="25"/>
        <v>#REF!</v>
      </c>
      <c r="AT22" t="e">
        <f t="shared" ca="1" si="26"/>
        <v>#REF!</v>
      </c>
      <c r="AU22" t="e">
        <f t="shared" ca="1" si="9"/>
        <v>#REF!</v>
      </c>
      <c r="AV22">
        <f>VLOOKUP(I22,Input!A:B,2,FALSE)</f>
        <v>129.88999999999999</v>
      </c>
      <c r="AW22" t="e">
        <f t="shared" si="27"/>
        <v>#REF!</v>
      </c>
      <c r="AX22" s="15">
        <f>VLOOKUP(A22,Input!A:B,2,FALSE)</f>
        <v>128.28</v>
      </c>
      <c r="AY22" t="e">
        <f t="shared" ca="1" si="10"/>
        <v>#REF!</v>
      </c>
    </row>
    <row r="23" spans="1:51" x14ac:dyDescent="0.25">
      <c r="A23" s="1">
        <f t="shared" si="28"/>
        <v>43129</v>
      </c>
      <c r="B23">
        <f>VLOOKUP(A23,Input!C:D,2,FALSE)</f>
        <v>134.94</v>
      </c>
      <c r="C23">
        <f>VLOOKUP(A23,Input!E:F,2,FALSE)</f>
        <v>120.37</v>
      </c>
      <c r="D23">
        <f>VLOOKUP(A23,Input!G:H,2,FALSE)</f>
        <v>149</v>
      </c>
      <c r="F23" s="13">
        <f t="shared" si="30"/>
        <v>43119</v>
      </c>
      <c r="G23" s="13">
        <f t="shared" si="32"/>
        <v>43154</v>
      </c>
      <c r="H23" s="12">
        <f t="shared" si="29"/>
        <v>0</v>
      </c>
      <c r="I23" s="1">
        <f t="shared" si="12"/>
        <v>43122</v>
      </c>
      <c r="J23" s="1" t="e">
        <f t="shared" si="13"/>
        <v>#REF!</v>
      </c>
      <c r="L23">
        <f t="shared" si="14"/>
        <v>3.644477500929888E-3</v>
      </c>
      <c r="M23">
        <f t="shared" si="15"/>
        <v>-9.1301460823367542E-4</v>
      </c>
      <c r="N23">
        <f t="shared" si="16"/>
        <v>-2.6838432635534204E-4</v>
      </c>
      <c r="P23" t="e">
        <f t="shared" ca="1" si="0"/>
        <v>#REF!</v>
      </c>
      <c r="Q23" t="e">
        <f t="shared" ca="1" si="1"/>
        <v>#REF!</v>
      </c>
      <c r="R23" t="e">
        <f t="shared" ca="1" si="2"/>
        <v>#REF!</v>
      </c>
      <c r="W23" t="e">
        <f t="shared" ca="1" si="17"/>
        <v>#REF!</v>
      </c>
      <c r="X23" s="9" t="e">
        <f ca="1">SQRT(SUM((W5:W23-AVERAGE(W5:W23))^2)*252/62)</f>
        <v>#REF!</v>
      </c>
      <c r="Y23" t="e">
        <f t="shared" si="18"/>
        <v>#REF!</v>
      </c>
      <c r="AA23" s="14">
        <f t="shared" si="3"/>
        <v>-2.0399274047186999E-2</v>
      </c>
      <c r="AB23" s="14">
        <f t="shared" si="4"/>
        <v>-8.9741478676106379E-3</v>
      </c>
      <c r="AC23" s="14">
        <f t="shared" si="5"/>
        <v>-6.2691743364011732E-3</v>
      </c>
      <c r="AE23" s="6" t="e">
        <f t="shared" ca="1" si="19"/>
        <v>#REF!</v>
      </c>
      <c r="AF23" s="6" t="e">
        <f t="shared" ca="1" si="20"/>
        <v>#REF!</v>
      </c>
      <c r="AG23" s="6" t="e">
        <f t="shared" ca="1" si="21"/>
        <v>#REF!</v>
      </c>
      <c r="AI23" s="6" t="e">
        <f t="shared" ca="1" si="22"/>
        <v>#REF!</v>
      </c>
      <c r="AJ23" s="6" t="e">
        <f t="shared" ca="1" si="23"/>
        <v>#REF!</v>
      </c>
      <c r="AK23" s="6" t="e">
        <f t="shared" ca="1" si="24"/>
        <v>#REF!</v>
      </c>
      <c r="AM23" s="5" t="e">
        <f t="shared" ca="1" si="6"/>
        <v>#REF!</v>
      </c>
      <c r="AN23" s="5" t="e">
        <f t="shared" ca="1" si="7"/>
        <v>#REF!</v>
      </c>
      <c r="AO23" s="5" t="e">
        <f t="shared" ca="1" si="8"/>
        <v>#REF!</v>
      </c>
      <c r="AS23" t="e">
        <f t="shared" ca="1" si="25"/>
        <v>#REF!</v>
      </c>
      <c r="AT23" t="e">
        <f t="shared" ca="1" si="26"/>
        <v>#REF!</v>
      </c>
      <c r="AU23" t="e">
        <f t="shared" ca="1" si="9"/>
        <v>#REF!</v>
      </c>
      <c r="AV23">
        <f>VLOOKUP(I23,Input!A:B,2,FALSE)</f>
        <v>129.88999999999999</v>
      </c>
      <c r="AW23" t="e">
        <f t="shared" si="27"/>
        <v>#REF!</v>
      </c>
      <c r="AX23" s="15">
        <f>VLOOKUP(A23,Input!A:B,2,FALSE)</f>
        <v>128.38</v>
      </c>
      <c r="AY23" t="e">
        <f t="shared" ca="1" si="10"/>
        <v>#REF!</v>
      </c>
    </row>
    <row r="24" spans="1:51" x14ac:dyDescent="0.25">
      <c r="A24" s="1">
        <f t="shared" si="28"/>
        <v>43130</v>
      </c>
      <c r="B24">
        <f>VLOOKUP(A24,Input!C:D,2,FALSE)</f>
        <v>135.29</v>
      </c>
      <c r="C24">
        <f>VLOOKUP(A24,Input!E:F,2,FALSE)</f>
        <v>121.08</v>
      </c>
      <c r="D24">
        <f>VLOOKUP(A24,Input!G:H,2,FALSE)</f>
        <v>149.58000000000001</v>
      </c>
      <c r="F24" s="13">
        <f t="shared" si="30"/>
        <v>43119</v>
      </c>
      <c r="G24" s="13">
        <f t="shared" si="32"/>
        <v>43154</v>
      </c>
      <c r="H24" s="12">
        <f t="shared" si="29"/>
        <v>0</v>
      </c>
      <c r="I24" s="1">
        <f t="shared" si="12"/>
        <v>43122</v>
      </c>
      <c r="J24" s="1" t="e">
        <f t="shared" si="13"/>
        <v>#REF!</v>
      </c>
      <c r="L24">
        <f t="shared" si="14"/>
        <v>2.5937453683118061E-3</v>
      </c>
      <c r="M24">
        <f t="shared" si="15"/>
        <v>5.8984796876297985E-3</v>
      </c>
      <c r="N24">
        <f t="shared" si="16"/>
        <v>3.892617449664515E-3</v>
      </c>
      <c r="P24" t="e">
        <f t="shared" ca="1" si="0"/>
        <v>#REF!</v>
      </c>
      <c r="Q24" t="e">
        <f t="shared" ca="1" si="1"/>
        <v>#REF!</v>
      </c>
      <c r="R24" t="e">
        <f t="shared" ca="1" si="2"/>
        <v>#REF!</v>
      </c>
      <c r="W24" t="e">
        <f t="shared" ca="1" si="17"/>
        <v>#REF!</v>
      </c>
      <c r="X24" s="9" t="e">
        <f ca="1">SQRT(SUM((W5:W24-AVERAGE(W5:W24))^2)*252/62)</f>
        <v>#REF!</v>
      </c>
      <c r="Y24" t="e">
        <f t="shared" si="18"/>
        <v>#REF!</v>
      </c>
      <c r="AA24" s="14">
        <f t="shared" si="3"/>
        <v>-1.7858439201451914E-2</v>
      </c>
      <c r="AB24" s="14">
        <f t="shared" si="4"/>
        <v>-3.1286020088917565E-3</v>
      </c>
      <c r="AC24" s="14">
        <f t="shared" si="5"/>
        <v>-2.4009603841536054E-3</v>
      </c>
      <c r="AE24" s="6" t="e">
        <f t="shared" ca="1" si="19"/>
        <v>#REF!</v>
      </c>
      <c r="AF24" s="6" t="e">
        <f t="shared" ca="1" si="20"/>
        <v>#REF!</v>
      </c>
      <c r="AG24" s="6" t="e">
        <f t="shared" ca="1" si="21"/>
        <v>#REF!</v>
      </c>
      <c r="AI24" s="6" t="e">
        <f t="shared" ca="1" si="22"/>
        <v>#REF!</v>
      </c>
      <c r="AJ24" s="6" t="e">
        <f t="shared" ca="1" si="23"/>
        <v>#REF!</v>
      </c>
      <c r="AK24" s="6" t="e">
        <f t="shared" ca="1" si="24"/>
        <v>#REF!</v>
      </c>
      <c r="AM24" s="5" t="e">
        <f t="shared" ca="1" si="6"/>
        <v>#REF!</v>
      </c>
      <c r="AN24" s="5" t="e">
        <f t="shared" ca="1" si="7"/>
        <v>#REF!</v>
      </c>
      <c r="AO24" s="5" t="e">
        <f t="shared" ca="1" si="8"/>
        <v>#REF!</v>
      </c>
      <c r="AS24" t="e">
        <f t="shared" ca="1" si="25"/>
        <v>#REF!</v>
      </c>
      <c r="AT24" t="e">
        <f t="shared" ca="1" si="26"/>
        <v>#REF!</v>
      </c>
      <c r="AU24" t="e">
        <f t="shared" ca="1" si="9"/>
        <v>#REF!</v>
      </c>
      <c r="AV24">
        <f>VLOOKUP(I24,Input!A:B,2,FALSE)</f>
        <v>129.88999999999999</v>
      </c>
      <c r="AW24" t="e">
        <f t="shared" si="27"/>
        <v>#REF!</v>
      </c>
      <c r="AX24" s="15">
        <f>VLOOKUP(A24,Input!A:B,2,FALSE)</f>
        <v>128.91999999999999</v>
      </c>
      <c r="AY24" t="e">
        <f t="shared" ca="1" si="10"/>
        <v>#REF!</v>
      </c>
    </row>
    <row r="25" spans="1:51" x14ac:dyDescent="0.25">
      <c r="A25" s="1">
        <f t="shared" si="28"/>
        <v>43131</v>
      </c>
      <c r="B25">
        <f>VLOOKUP(A25,Input!C:D,2,FALSE)</f>
        <v>135.07</v>
      </c>
      <c r="C25">
        <f>VLOOKUP(A25,Input!E:F,2,FALSE)</f>
        <v>120.67</v>
      </c>
      <c r="D25">
        <f>VLOOKUP(A25,Input!G:H,2,FALSE)</f>
        <v>148.94</v>
      </c>
      <c r="F25" s="13">
        <f t="shared" si="30"/>
        <v>43119</v>
      </c>
      <c r="G25" s="13">
        <f t="shared" si="32"/>
        <v>43154</v>
      </c>
      <c r="H25" s="12">
        <f t="shared" si="29"/>
        <v>0</v>
      </c>
      <c r="I25" s="1">
        <f t="shared" si="12"/>
        <v>43122</v>
      </c>
      <c r="J25" s="1" t="e">
        <f t="shared" si="13"/>
        <v>#REF!</v>
      </c>
      <c r="L25">
        <f t="shared" si="14"/>
        <v>-1.6261364476309881E-3</v>
      </c>
      <c r="M25">
        <f t="shared" si="15"/>
        <v>-3.3861909481334163E-3</v>
      </c>
      <c r="N25">
        <f t="shared" si="16"/>
        <v>-4.2786468779250075E-3</v>
      </c>
      <c r="P25" t="e">
        <f t="shared" ca="1" si="0"/>
        <v>#REF!</v>
      </c>
      <c r="Q25" t="e">
        <f t="shared" ca="1" si="1"/>
        <v>#REF!</v>
      </c>
      <c r="R25" t="e">
        <f t="shared" ca="1" si="2"/>
        <v>#REF!</v>
      </c>
      <c r="W25" t="e">
        <f t="shared" ca="1" si="17"/>
        <v>#REF!</v>
      </c>
      <c r="X25" s="9" t="e">
        <f ca="1">SQRT(SUM((W5:W25-AVERAGE(W5:W25))^2)*252/62)</f>
        <v>#REF!</v>
      </c>
      <c r="Y25" t="e">
        <f t="shared" si="18"/>
        <v>#REF!</v>
      </c>
      <c r="AA25" s="14">
        <f t="shared" si="3"/>
        <v>-1.945553539019973E-2</v>
      </c>
      <c r="AB25" s="14">
        <f t="shared" si="4"/>
        <v>-6.5041989132224032E-3</v>
      </c>
      <c r="AC25" s="14">
        <f t="shared" si="5"/>
        <v>-6.6693344004268296E-3</v>
      </c>
      <c r="AE25" s="6" t="e">
        <f t="shared" ca="1" si="19"/>
        <v>#REF!</v>
      </c>
      <c r="AF25" s="6" t="e">
        <f t="shared" ca="1" si="20"/>
        <v>#REF!</v>
      </c>
      <c r="AG25" s="6" t="e">
        <f t="shared" ca="1" si="21"/>
        <v>#REF!</v>
      </c>
      <c r="AI25" s="6" t="e">
        <f t="shared" ca="1" si="22"/>
        <v>#REF!</v>
      </c>
      <c r="AJ25" s="6" t="e">
        <f t="shared" ca="1" si="23"/>
        <v>#REF!</v>
      </c>
      <c r="AK25" s="6" t="e">
        <f t="shared" ca="1" si="24"/>
        <v>#REF!</v>
      </c>
      <c r="AM25" s="5" t="e">
        <f t="shared" ca="1" si="6"/>
        <v>#REF!</v>
      </c>
      <c r="AN25" s="5" t="e">
        <f t="shared" ca="1" si="7"/>
        <v>#REF!</v>
      </c>
      <c r="AO25" s="5" t="e">
        <f t="shared" ca="1" si="8"/>
        <v>#REF!</v>
      </c>
      <c r="AS25" t="e">
        <f t="shared" ca="1" si="25"/>
        <v>#REF!</v>
      </c>
      <c r="AT25" t="e">
        <f t="shared" ca="1" si="26"/>
        <v>#REF!</v>
      </c>
      <c r="AU25" t="e">
        <f t="shared" ca="1" si="9"/>
        <v>#REF!</v>
      </c>
      <c r="AV25">
        <f>VLOOKUP(I25,Input!A:B,2,FALSE)</f>
        <v>129.88999999999999</v>
      </c>
      <c r="AW25" t="e">
        <f t="shared" si="27"/>
        <v>#REF!</v>
      </c>
      <c r="AX25" s="15">
        <f>VLOOKUP(A25,Input!A:B,2,FALSE)</f>
        <v>128.52000000000001</v>
      </c>
      <c r="AY25" t="e">
        <f t="shared" ca="1" si="10"/>
        <v>#REF!</v>
      </c>
    </row>
    <row r="26" spans="1:51" x14ac:dyDescent="0.25">
      <c r="A26" s="1">
        <f t="shared" si="28"/>
        <v>43132</v>
      </c>
      <c r="B26">
        <f>VLOOKUP(A26,Input!C:D,2,FALSE)</f>
        <v>136.06</v>
      </c>
      <c r="C26">
        <f>VLOOKUP(A26,Input!E:F,2,FALSE)</f>
        <v>120.54</v>
      </c>
      <c r="D26">
        <f>VLOOKUP(A26,Input!G:H,2,FALSE)</f>
        <v>148.79</v>
      </c>
      <c r="F26" s="13">
        <f t="shared" si="30"/>
        <v>43119</v>
      </c>
      <c r="G26" s="13">
        <f t="shared" si="32"/>
        <v>43154</v>
      </c>
      <c r="H26" s="12">
        <f t="shared" si="29"/>
        <v>0</v>
      </c>
      <c r="I26" s="1">
        <f t="shared" si="12"/>
        <v>43122</v>
      </c>
      <c r="J26" s="1" t="e">
        <f t="shared" si="13"/>
        <v>#REF!</v>
      </c>
      <c r="L26">
        <f t="shared" si="14"/>
        <v>7.3295328348264022E-3</v>
      </c>
      <c r="M26">
        <f t="shared" si="15"/>
        <v>-1.0773183061241198E-3</v>
      </c>
      <c r="N26">
        <f t="shared" si="16"/>
        <v>-1.0071169598496743E-3</v>
      </c>
      <c r="P26" t="e">
        <f t="shared" ca="1" si="0"/>
        <v>#REF!</v>
      </c>
      <c r="Q26" t="e">
        <f t="shared" ca="1" si="1"/>
        <v>#REF!</v>
      </c>
      <c r="R26" t="e">
        <f t="shared" ca="1" si="2"/>
        <v>#REF!</v>
      </c>
      <c r="W26" t="e">
        <f t="shared" ca="1" si="17"/>
        <v>#REF!</v>
      </c>
      <c r="X26" s="9" t="e">
        <f ca="1">SQRT(SUM((W5:W26-AVERAGE(W5:W26))^2)*252/62)</f>
        <v>#REF!</v>
      </c>
      <c r="Y26" t="e">
        <f t="shared" si="18"/>
        <v>#REF!</v>
      </c>
      <c r="AA26" s="14">
        <f t="shared" si="3"/>
        <v>-1.2268602540834839E-2</v>
      </c>
      <c r="AB26" s="14">
        <f t="shared" si="4"/>
        <v>-7.5745101267905568E-3</v>
      </c>
      <c r="AC26" s="14">
        <f t="shared" si="5"/>
        <v>-7.6697345604909151E-3</v>
      </c>
      <c r="AE26" s="6" t="e">
        <f t="shared" ca="1" si="19"/>
        <v>#REF!</v>
      </c>
      <c r="AF26" s="6" t="e">
        <f t="shared" ca="1" si="20"/>
        <v>#REF!</v>
      </c>
      <c r="AG26" s="6" t="e">
        <f t="shared" ca="1" si="21"/>
        <v>#REF!</v>
      </c>
      <c r="AI26" s="6" t="e">
        <f t="shared" ca="1" si="22"/>
        <v>#REF!</v>
      </c>
      <c r="AJ26" s="6" t="e">
        <f t="shared" ca="1" si="23"/>
        <v>#REF!</v>
      </c>
      <c r="AK26" s="6" t="e">
        <f t="shared" ca="1" si="24"/>
        <v>#REF!</v>
      </c>
      <c r="AM26" s="5" t="e">
        <f t="shared" ca="1" si="6"/>
        <v>#REF!</v>
      </c>
      <c r="AN26" s="5" t="e">
        <f t="shared" ca="1" si="7"/>
        <v>#REF!</v>
      </c>
      <c r="AO26" s="5" t="e">
        <f t="shared" ca="1" si="8"/>
        <v>#REF!</v>
      </c>
      <c r="AS26" t="e">
        <f t="shared" ca="1" si="25"/>
        <v>#REF!</v>
      </c>
      <c r="AT26" t="e">
        <f t="shared" ca="1" si="26"/>
        <v>#REF!</v>
      </c>
      <c r="AU26" t="e">
        <f t="shared" ca="1" si="9"/>
        <v>#REF!</v>
      </c>
      <c r="AV26">
        <f>VLOOKUP(I26,Input!A:B,2,FALSE)</f>
        <v>129.88999999999999</v>
      </c>
      <c r="AW26" t="e">
        <f t="shared" si="27"/>
        <v>#REF!</v>
      </c>
      <c r="AX26" s="15">
        <f>VLOOKUP(A26,Input!A:B,2,FALSE)</f>
        <v>128.71</v>
      </c>
      <c r="AY26" t="e">
        <f t="shared" ca="1" si="10"/>
        <v>#REF!</v>
      </c>
    </row>
    <row r="27" spans="1:51" x14ac:dyDescent="0.25">
      <c r="A27" s="1">
        <f t="shared" si="28"/>
        <v>43133</v>
      </c>
      <c r="B27">
        <f>VLOOKUP(A27,Input!C:D,2,FALSE)</f>
        <v>136.22999999999999</v>
      </c>
      <c r="C27">
        <f>VLOOKUP(A27,Input!E:F,2,FALSE)</f>
        <v>120.42</v>
      </c>
      <c r="D27">
        <f>VLOOKUP(A27,Input!G:H,2,FALSE)</f>
        <v>149.22999999999999</v>
      </c>
      <c r="F27" s="13">
        <f t="shared" si="30"/>
        <v>43119</v>
      </c>
      <c r="G27" s="13">
        <f t="shared" si="32"/>
        <v>43154</v>
      </c>
      <c r="H27" s="12">
        <f t="shared" si="29"/>
        <v>0</v>
      </c>
      <c r="I27" s="1">
        <f t="shared" si="12"/>
        <v>43122</v>
      </c>
      <c r="J27" s="1" t="e">
        <f t="shared" si="13"/>
        <v>#REF!</v>
      </c>
      <c r="L27">
        <f t="shared" si="14"/>
        <v>1.2494487726002479E-3</v>
      </c>
      <c r="M27">
        <f t="shared" si="15"/>
        <v>-9.9552015928328075E-4</v>
      </c>
      <c r="N27">
        <f t="shared" si="16"/>
        <v>2.9571879830634362E-3</v>
      </c>
      <c r="P27" t="e">
        <f t="shared" ca="1" si="0"/>
        <v>#REF!</v>
      </c>
      <c r="Q27" t="e">
        <f t="shared" ca="1" si="1"/>
        <v>#REF!</v>
      </c>
      <c r="R27" t="e">
        <f t="shared" ca="1" si="2"/>
        <v>#REF!</v>
      </c>
      <c r="W27" t="e">
        <f t="shared" ca="1" si="17"/>
        <v>#REF!</v>
      </c>
      <c r="X27" s="9" t="e">
        <f ca="1">SQRT(SUM((W5:W27-AVERAGE(W5:W27))^2)*252/62)</f>
        <v>#REF!</v>
      </c>
      <c r="Y27" t="e">
        <f t="shared" si="18"/>
        <v>#REF!</v>
      </c>
      <c r="AA27" s="14">
        <f t="shared" si="3"/>
        <v>-1.1034482758620734E-2</v>
      </c>
      <c r="AB27" s="14">
        <f t="shared" si="4"/>
        <v>-8.5624897085460061E-3</v>
      </c>
      <c r="AC27" s="14">
        <f t="shared" si="5"/>
        <v>-4.7352274243031012E-3</v>
      </c>
      <c r="AE27" s="6" t="e">
        <f t="shared" ca="1" si="19"/>
        <v>#REF!</v>
      </c>
      <c r="AF27" s="6" t="e">
        <f t="shared" ca="1" si="20"/>
        <v>#REF!</v>
      </c>
      <c r="AG27" s="6" t="e">
        <f t="shared" ca="1" si="21"/>
        <v>#REF!</v>
      </c>
      <c r="AI27" s="6" t="e">
        <f t="shared" ca="1" si="22"/>
        <v>#REF!</v>
      </c>
      <c r="AJ27" s="6" t="e">
        <f t="shared" ca="1" si="23"/>
        <v>#REF!</v>
      </c>
      <c r="AK27" s="6" t="e">
        <f t="shared" ca="1" si="24"/>
        <v>#REF!</v>
      </c>
      <c r="AM27" s="5" t="e">
        <f t="shared" ca="1" si="6"/>
        <v>#REF!</v>
      </c>
      <c r="AN27" s="5" t="e">
        <f t="shared" ca="1" si="7"/>
        <v>#REF!</v>
      </c>
      <c r="AO27" s="5" t="e">
        <f t="shared" ca="1" si="8"/>
        <v>#REF!</v>
      </c>
      <c r="AS27" t="e">
        <f t="shared" ca="1" si="25"/>
        <v>#REF!</v>
      </c>
      <c r="AT27" t="e">
        <f t="shared" ca="1" si="26"/>
        <v>#REF!</v>
      </c>
      <c r="AU27" t="e">
        <f t="shared" ca="1" si="9"/>
        <v>#REF!</v>
      </c>
      <c r="AV27">
        <f>VLOOKUP(I27,Input!A:B,2,FALSE)</f>
        <v>129.88999999999999</v>
      </c>
      <c r="AW27" t="e">
        <f t="shared" si="27"/>
        <v>#REF!</v>
      </c>
      <c r="AX27" s="15">
        <f>VLOOKUP(A27,Input!A:B,2,FALSE)</f>
        <v>128.84</v>
      </c>
      <c r="AY27" t="e">
        <f t="shared" ca="1" si="10"/>
        <v>#REF!</v>
      </c>
    </row>
    <row r="28" spans="1:51" x14ac:dyDescent="0.25">
      <c r="A28" s="1">
        <f t="shared" si="28"/>
        <v>43136</v>
      </c>
      <c r="B28">
        <f>VLOOKUP(A28,Input!C:D,2,FALSE)</f>
        <v>136.87</v>
      </c>
      <c r="C28">
        <f>VLOOKUP(A28,Input!E:F,2,FALSE)</f>
        <v>120.68</v>
      </c>
      <c r="D28">
        <f>VLOOKUP(A28,Input!G:H,2,FALSE)</f>
        <v>149.88</v>
      </c>
      <c r="F28" s="13">
        <f t="shared" si="30"/>
        <v>43119</v>
      </c>
      <c r="G28" s="13">
        <f t="shared" si="32"/>
        <v>43154</v>
      </c>
      <c r="H28" s="12">
        <f t="shared" si="29"/>
        <v>0</v>
      </c>
      <c r="I28" s="1">
        <f t="shared" si="12"/>
        <v>43122</v>
      </c>
      <c r="J28" s="1" t="e">
        <f t="shared" si="13"/>
        <v>#REF!</v>
      </c>
      <c r="L28">
        <f t="shared" si="14"/>
        <v>4.6979373118991585E-3</v>
      </c>
      <c r="M28">
        <f t="shared" si="15"/>
        <v>2.1591097824282812E-3</v>
      </c>
      <c r="N28">
        <f t="shared" si="16"/>
        <v>4.3556925551162529E-3</v>
      </c>
      <c r="P28" t="e">
        <f t="shared" ca="1" si="0"/>
        <v>#REF!</v>
      </c>
      <c r="Q28" t="e">
        <f t="shared" ca="1" si="1"/>
        <v>#REF!</v>
      </c>
      <c r="R28" t="e">
        <f t="shared" ca="1" si="2"/>
        <v>#REF!</v>
      </c>
      <c r="W28" t="e">
        <f t="shared" ca="1" si="17"/>
        <v>#REF!</v>
      </c>
      <c r="X28" s="9" t="e">
        <f ca="1">SQRT(SUM((W5:W28-AVERAGE(W5:W28))^2)*252/62)</f>
        <v>#REF!</v>
      </c>
      <c r="Y28" t="e">
        <f t="shared" si="18"/>
        <v>#REF!</v>
      </c>
      <c r="AA28" s="14">
        <f t="shared" si="3"/>
        <v>-6.3883847549909278E-3</v>
      </c>
      <c r="AB28" s="14">
        <f t="shared" si="4"/>
        <v>-6.4218672814093658E-3</v>
      </c>
      <c r="AC28" s="14">
        <f t="shared" si="5"/>
        <v>-4.001600640256564E-4</v>
      </c>
      <c r="AE28" s="6" t="e">
        <f t="shared" ca="1" si="19"/>
        <v>#REF!</v>
      </c>
      <c r="AF28" s="6" t="e">
        <f t="shared" ca="1" si="20"/>
        <v>#REF!</v>
      </c>
      <c r="AG28" s="6" t="e">
        <f t="shared" ca="1" si="21"/>
        <v>#REF!</v>
      </c>
      <c r="AI28" s="6" t="e">
        <f t="shared" ca="1" si="22"/>
        <v>#REF!</v>
      </c>
      <c r="AJ28" s="6" t="e">
        <f t="shared" ca="1" si="23"/>
        <v>#REF!</v>
      </c>
      <c r="AK28" s="6" t="e">
        <f t="shared" ca="1" si="24"/>
        <v>#REF!</v>
      </c>
      <c r="AM28" s="5" t="e">
        <f t="shared" ca="1" si="6"/>
        <v>#REF!</v>
      </c>
      <c r="AN28" s="5" t="e">
        <f t="shared" ca="1" si="7"/>
        <v>#REF!</v>
      </c>
      <c r="AO28" s="5" t="e">
        <f t="shared" ca="1" si="8"/>
        <v>#REF!</v>
      </c>
      <c r="AS28" t="e">
        <f t="shared" ca="1" si="25"/>
        <v>#REF!</v>
      </c>
      <c r="AT28" t="e">
        <f t="shared" ca="1" si="26"/>
        <v>#REF!</v>
      </c>
      <c r="AU28" t="e">
        <f t="shared" ca="1" si="9"/>
        <v>#REF!</v>
      </c>
      <c r="AV28">
        <f>VLOOKUP(I28,Input!A:B,2,FALSE)</f>
        <v>129.88999999999999</v>
      </c>
      <c r="AW28" t="e">
        <f t="shared" si="27"/>
        <v>#REF!</v>
      </c>
      <c r="AX28" s="15">
        <f>VLOOKUP(A28,Input!A:B,2,FALSE)</f>
        <v>129.32</v>
      </c>
      <c r="AY28" t="e">
        <f t="shared" ca="1" si="10"/>
        <v>#REF!</v>
      </c>
    </row>
    <row r="29" spans="1:51" x14ac:dyDescent="0.25">
      <c r="A29" s="1">
        <f t="shared" si="28"/>
        <v>43137</v>
      </c>
      <c r="B29">
        <f>VLOOKUP(A29,Input!C:D,2,FALSE)</f>
        <v>136.91999999999999</v>
      </c>
      <c r="C29">
        <f>VLOOKUP(A29,Input!E:F,2,FALSE)</f>
        <v>121.21</v>
      </c>
      <c r="D29">
        <f>VLOOKUP(A29,Input!G:H,2,FALSE)</f>
        <v>150.44999999999999</v>
      </c>
      <c r="F29" s="13">
        <f t="shared" si="30"/>
        <v>43119</v>
      </c>
      <c r="G29" s="13">
        <f t="shared" si="32"/>
        <v>43154</v>
      </c>
      <c r="H29" s="12">
        <f t="shared" si="29"/>
        <v>0</v>
      </c>
      <c r="I29" s="1">
        <f t="shared" si="12"/>
        <v>43122</v>
      </c>
      <c r="J29" s="1" t="e">
        <f t="shared" si="13"/>
        <v>#REF!</v>
      </c>
      <c r="L29">
        <f t="shared" si="14"/>
        <v>3.6531014831586717E-4</v>
      </c>
      <c r="M29">
        <f t="shared" si="15"/>
        <v>4.3917799138215585E-3</v>
      </c>
      <c r="N29">
        <f t="shared" si="16"/>
        <v>3.8030424339470237E-3</v>
      </c>
      <c r="P29" t="e">
        <f t="shared" ca="1" si="0"/>
        <v>#REF!</v>
      </c>
      <c r="Q29" t="e">
        <f t="shared" ca="1" si="1"/>
        <v>#REF!</v>
      </c>
      <c r="R29" t="e">
        <f t="shared" ca="1" si="2"/>
        <v>#REF!</v>
      </c>
      <c r="W29" t="e">
        <f t="shared" ca="1" si="17"/>
        <v>#REF!</v>
      </c>
      <c r="X29" s="9" t="e">
        <f ca="1">SQRT(SUM((W5:W29-AVERAGE(W5:W29))^2)*252/62)</f>
        <v>#REF!</v>
      </c>
      <c r="Y29" t="e">
        <f t="shared" si="18"/>
        <v>#REF!</v>
      </c>
      <c r="AA29" s="14">
        <f t="shared" si="3"/>
        <v>-6.0254083484574394E-3</v>
      </c>
      <c r="AB29" s="14">
        <f t="shared" si="4"/>
        <v>-2.0582907953236029E-3</v>
      </c>
      <c r="AC29" s="14">
        <f t="shared" si="5"/>
        <v>3.4013605442175798E-3</v>
      </c>
      <c r="AE29" s="6" t="e">
        <f t="shared" ca="1" si="19"/>
        <v>#REF!</v>
      </c>
      <c r="AF29" s="6" t="e">
        <f t="shared" ca="1" si="20"/>
        <v>#REF!</v>
      </c>
      <c r="AG29" s="6" t="e">
        <f t="shared" ca="1" si="21"/>
        <v>#REF!</v>
      </c>
      <c r="AI29" s="6" t="e">
        <f t="shared" ca="1" si="22"/>
        <v>#REF!</v>
      </c>
      <c r="AJ29" s="6" t="e">
        <f t="shared" ca="1" si="23"/>
        <v>#REF!</v>
      </c>
      <c r="AK29" s="6" t="e">
        <f t="shared" ca="1" si="24"/>
        <v>#REF!</v>
      </c>
      <c r="AM29" s="5" t="e">
        <f t="shared" ca="1" si="6"/>
        <v>#REF!</v>
      </c>
      <c r="AN29" s="5" t="e">
        <f t="shared" ca="1" si="7"/>
        <v>#REF!</v>
      </c>
      <c r="AO29" s="5" t="e">
        <f t="shared" ca="1" si="8"/>
        <v>#REF!</v>
      </c>
      <c r="AS29" t="e">
        <f t="shared" ca="1" si="25"/>
        <v>#REF!</v>
      </c>
      <c r="AT29" t="e">
        <f t="shared" ca="1" si="26"/>
        <v>#REF!</v>
      </c>
      <c r="AU29" t="e">
        <f t="shared" ca="1" si="9"/>
        <v>#REF!</v>
      </c>
      <c r="AV29">
        <f>VLOOKUP(I29,Input!A:B,2,FALSE)</f>
        <v>129.88999999999999</v>
      </c>
      <c r="AW29" t="e">
        <f t="shared" si="27"/>
        <v>#REF!</v>
      </c>
      <c r="AX29" s="15">
        <f>VLOOKUP(A29,Input!A:B,2,FALSE)</f>
        <v>129.69999999999999</v>
      </c>
      <c r="AY29" t="e">
        <f t="shared" ca="1" si="10"/>
        <v>#REF!</v>
      </c>
    </row>
    <row r="30" spans="1:51" x14ac:dyDescent="0.25">
      <c r="A30" s="1">
        <f t="shared" si="28"/>
        <v>43138</v>
      </c>
      <c r="B30">
        <f>VLOOKUP(A30,Input!C:D,2,FALSE)</f>
        <v>136.66</v>
      </c>
      <c r="C30">
        <f>VLOOKUP(A30,Input!E:F,2,FALSE)</f>
        <v>121.2</v>
      </c>
      <c r="D30">
        <f>VLOOKUP(A30,Input!G:H,2,FALSE)</f>
        <v>150.27000000000001</v>
      </c>
      <c r="F30" s="13">
        <f t="shared" si="30"/>
        <v>43119</v>
      </c>
      <c r="G30" s="13">
        <f t="shared" si="32"/>
        <v>43154</v>
      </c>
      <c r="H30" s="12">
        <f t="shared" si="29"/>
        <v>0</v>
      </c>
      <c r="I30" s="1">
        <f t="shared" si="12"/>
        <v>43122</v>
      </c>
      <c r="J30" s="1" t="e">
        <f t="shared" si="13"/>
        <v>#REF!</v>
      </c>
      <c r="L30">
        <f t="shared" si="14"/>
        <v>-1.8989190768331499E-3</v>
      </c>
      <c r="M30">
        <f t="shared" si="15"/>
        <v>-8.250144377519586E-5</v>
      </c>
      <c r="N30">
        <f t="shared" si="16"/>
        <v>-1.1964107676967206E-3</v>
      </c>
      <c r="P30" t="e">
        <f t="shared" ca="1" si="0"/>
        <v>#REF!</v>
      </c>
      <c r="Q30" t="e">
        <f t="shared" ca="1" si="1"/>
        <v>#REF!</v>
      </c>
      <c r="R30" t="e">
        <f t="shared" ca="1" si="2"/>
        <v>#REF!</v>
      </c>
      <c r="W30" t="e">
        <f t="shared" ca="1" si="17"/>
        <v>#REF!</v>
      </c>
      <c r="X30" s="9" t="e">
        <f ca="1">SQRT(SUM((W5:W30-AVERAGE(W5:W30))^2)*252/62)</f>
        <v>#REF!</v>
      </c>
      <c r="Y30" t="e">
        <f t="shared" si="18"/>
        <v>#REF!</v>
      </c>
      <c r="AA30" s="14">
        <f t="shared" si="3"/>
        <v>-7.9128856624319788E-3</v>
      </c>
      <c r="AB30" s="14">
        <f t="shared" si="4"/>
        <v>-2.1406224271364183E-3</v>
      </c>
      <c r="AC30" s="14">
        <f t="shared" si="5"/>
        <v>2.2008803521409437E-3</v>
      </c>
      <c r="AE30" s="6" t="e">
        <f t="shared" ca="1" si="19"/>
        <v>#REF!</v>
      </c>
      <c r="AF30" s="6" t="e">
        <f t="shared" ca="1" si="20"/>
        <v>#REF!</v>
      </c>
      <c r="AG30" s="6" t="e">
        <f t="shared" ca="1" si="21"/>
        <v>#REF!</v>
      </c>
      <c r="AI30" s="6" t="e">
        <f t="shared" ca="1" si="22"/>
        <v>#REF!</v>
      </c>
      <c r="AJ30" s="6" t="e">
        <f t="shared" ca="1" si="23"/>
        <v>#REF!</v>
      </c>
      <c r="AK30" s="6" t="e">
        <f t="shared" ca="1" si="24"/>
        <v>#REF!</v>
      </c>
      <c r="AM30" s="5" t="e">
        <f t="shared" ca="1" si="6"/>
        <v>#REF!</v>
      </c>
      <c r="AN30" s="5" t="e">
        <f t="shared" ca="1" si="7"/>
        <v>#REF!</v>
      </c>
      <c r="AO30" s="5" t="e">
        <f t="shared" ca="1" si="8"/>
        <v>#REF!</v>
      </c>
      <c r="AS30" t="e">
        <f t="shared" ca="1" si="25"/>
        <v>#REF!</v>
      </c>
      <c r="AT30" t="e">
        <f t="shared" ca="1" si="26"/>
        <v>#REF!</v>
      </c>
      <c r="AU30" t="e">
        <f t="shared" ca="1" si="9"/>
        <v>#REF!</v>
      </c>
      <c r="AV30">
        <f>VLOOKUP(I30,Input!A:B,2,FALSE)</f>
        <v>129.88999999999999</v>
      </c>
      <c r="AW30" t="e">
        <f t="shared" si="27"/>
        <v>#REF!</v>
      </c>
      <c r="AX30" s="15">
        <f>VLOOKUP(A30,Input!A:B,2,FALSE)</f>
        <v>129.56</v>
      </c>
      <c r="AY30" t="e">
        <f t="shared" ca="1" si="10"/>
        <v>#REF!</v>
      </c>
    </row>
    <row r="31" spans="1:51" x14ac:dyDescent="0.25">
      <c r="A31" s="1">
        <f t="shared" si="28"/>
        <v>43139</v>
      </c>
      <c r="B31">
        <f>VLOOKUP(A31,Input!C:D,2,FALSE)</f>
        <v>136.6</v>
      </c>
      <c r="C31">
        <f>VLOOKUP(A31,Input!E:F,2,FALSE)</f>
        <v>120.26</v>
      </c>
      <c r="D31">
        <f>VLOOKUP(A31,Input!G:H,2,FALSE)</f>
        <v>150.4</v>
      </c>
      <c r="F31" s="13">
        <f t="shared" si="30"/>
        <v>43119</v>
      </c>
      <c r="G31" s="13">
        <f t="shared" si="32"/>
        <v>43154</v>
      </c>
      <c r="H31" s="12">
        <f t="shared" si="29"/>
        <v>0</v>
      </c>
      <c r="I31" s="1">
        <f t="shared" si="12"/>
        <v>43122</v>
      </c>
      <c r="J31" s="1" t="e">
        <f t="shared" si="13"/>
        <v>#REF!</v>
      </c>
      <c r="L31">
        <f t="shared" si="14"/>
        <v>-4.3904580711251473E-4</v>
      </c>
      <c r="M31">
        <f t="shared" si="15"/>
        <v>-7.7557755775576886E-3</v>
      </c>
      <c r="N31">
        <f t="shared" si="16"/>
        <v>8.6510946962126134E-4</v>
      </c>
      <c r="P31" t="e">
        <f t="shared" ca="1" si="0"/>
        <v>#REF!</v>
      </c>
      <c r="Q31" t="e">
        <f t="shared" ca="1" si="1"/>
        <v>#REF!</v>
      </c>
      <c r="R31" t="e">
        <f t="shared" ca="1" si="2"/>
        <v>#REF!</v>
      </c>
      <c r="W31" t="e">
        <f t="shared" ca="1" si="17"/>
        <v>#REF!</v>
      </c>
      <c r="X31" s="9" t="e">
        <f ca="1">SQRT(SUM((W5:W31-AVERAGE(W5:W31))^2)*252/62)</f>
        <v>#REF!</v>
      </c>
      <c r="Y31" t="e">
        <f t="shared" si="18"/>
        <v>#REF!</v>
      </c>
      <c r="AA31" s="14">
        <f t="shared" si="3"/>
        <v>-8.3484573502722315E-3</v>
      </c>
      <c r="AB31" s="14">
        <f t="shared" si="4"/>
        <v>-9.8797958175530498E-3</v>
      </c>
      <c r="AC31" s="14">
        <f t="shared" si="5"/>
        <v>3.067893824196366E-3</v>
      </c>
      <c r="AE31" s="6" t="e">
        <f t="shared" ca="1" si="19"/>
        <v>#REF!</v>
      </c>
      <c r="AF31" s="6" t="e">
        <f t="shared" ca="1" si="20"/>
        <v>#REF!</v>
      </c>
      <c r="AG31" s="6" t="e">
        <f t="shared" ca="1" si="21"/>
        <v>#REF!</v>
      </c>
      <c r="AI31" s="6" t="e">
        <f t="shared" ca="1" si="22"/>
        <v>#REF!</v>
      </c>
      <c r="AJ31" s="6" t="e">
        <f t="shared" ca="1" si="23"/>
        <v>#REF!</v>
      </c>
      <c r="AK31" s="6" t="e">
        <f t="shared" ca="1" si="24"/>
        <v>#REF!</v>
      </c>
      <c r="AM31" s="5" t="e">
        <f t="shared" ca="1" si="6"/>
        <v>#REF!</v>
      </c>
      <c r="AN31" s="5" t="e">
        <f t="shared" ca="1" si="7"/>
        <v>#REF!</v>
      </c>
      <c r="AO31" s="5" t="e">
        <f t="shared" ca="1" si="8"/>
        <v>#REF!</v>
      </c>
      <c r="AS31" t="e">
        <f t="shared" ca="1" si="25"/>
        <v>#REF!</v>
      </c>
      <c r="AT31" t="e">
        <f t="shared" ca="1" si="26"/>
        <v>#REF!</v>
      </c>
      <c r="AU31" t="e">
        <f t="shared" ca="1" si="9"/>
        <v>#REF!</v>
      </c>
      <c r="AV31">
        <f>VLOOKUP(I31,Input!A:B,2,FALSE)</f>
        <v>129.88999999999999</v>
      </c>
      <c r="AW31" t="e">
        <f t="shared" si="27"/>
        <v>#REF!</v>
      </c>
      <c r="AX31" s="15">
        <f>VLOOKUP(A31,Input!A:B,2,FALSE)</f>
        <v>129.22999999999999</v>
      </c>
      <c r="AY31" t="e">
        <f t="shared" ca="1" si="10"/>
        <v>#REF!</v>
      </c>
    </row>
    <row r="32" spans="1:51" x14ac:dyDescent="0.25">
      <c r="A32" s="1">
        <f t="shared" si="28"/>
        <v>43140</v>
      </c>
      <c r="B32">
        <f>VLOOKUP(A32,Input!C:D,2,FALSE)</f>
        <v>136.75</v>
      </c>
      <c r="C32">
        <f>VLOOKUP(A32,Input!E:F,2,FALSE)</f>
        <v>120.45</v>
      </c>
      <c r="D32">
        <f>VLOOKUP(A32,Input!G:H,2,FALSE)</f>
        <v>151.02000000000001</v>
      </c>
      <c r="F32" s="13">
        <f t="shared" si="30"/>
        <v>43119</v>
      </c>
      <c r="G32" s="13">
        <f t="shared" si="32"/>
        <v>43154</v>
      </c>
      <c r="H32" s="12">
        <f t="shared" si="29"/>
        <v>0</v>
      </c>
      <c r="I32" s="1">
        <f t="shared" si="12"/>
        <v>43122</v>
      </c>
      <c r="J32" s="1" t="e">
        <f t="shared" si="13"/>
        <v>#REF!</v>
      </c>
      <c r="L32">
        <f t="shared" si="14"/>
        <v>1.0980966325035979E-3</v>
      </c>
      <c r="M32">
        <f t="shared" si="15"/>
        <v>1.5799101945783711E-3</v>
      </c>
      <c r="N32">
        <f t="shared" si="16"/>
        <v>4.1223404255319451E-3</v>
      </c>
      <c r="P32" t="e">
        <f t="shared" ca="1" si="0"/>
        <v>#REF!</v>
      </c>
      <c r="Q32" t="e">
        <f t="shared" ca="1" si="1"/>
        <v>#REF!</v>
      </c>
      <c r="R32" t="e">
        <f t="shared" ca="1" si="2"/>
        <v>#REF!</v>
      </c>
      <c r="W32" t="e">
        <f t="shared" ca="1" si="17"/>
        <v>#REF!</v>
      </c>
      <c r="X32" s="9" t="e">
        <f ca="1">SQRT(SUM((W5:W32-AVERAGE(W5:W32))^2)*252/62)</f>
        <v>#REF!</v>
      </c>
      <c r="Y32" t="e">
        <f t="shared" si="18"/>
        <v>#REF!</v>
      </c>
      <c r="AA32" s="14">
        <f t="shared" si="3"/>
        <v>-7.2595281306715442E-3</v>
      </c>
      <c r="AB32" s="14">
        <f t="shared" si="4"/>
        <v>-8.315494813107116E-3</v>
      </c>
      <c r="AC32" s="14">
        <f t="shared" si="5"/>
        <v>7.2028811524611491E-3</v>
      </c>
      <c r="AE32" s="6" t="e">
        <f t="shared" ca="1" si="19"/>
        <v>#REF!</v>
      </c>
      <c r="AF32" s="6" t="e">
        <f t="shared" ca="1" si="20"/>
        <v>#REF!</v>
      </c>
      <c r="AG32" s="6" t="e">
        <f t="shared" ca="1" si="21"/>
        <v>#REF!</v>
      </c>
      <c r="AI32" s="6" t="e">
        <f t="shared" ca="1" si="22"/>
        <v>#REF!</v>
      </c>
      <c r="AJ32" s="6" t="e">
        <f t="shared" ca="1" si="23"/>
        <v>#REF!</v>
      </c>
      <c r="AK32" s="6" t="e">
        <f t="shared" ca="1" si="24"/>
        <v>#REF!</v>
      </c>
      <c r="AM32" s="5" t="e">
        <f t="shared" ca="1" si="6"/>
        <v>#REF!</v>
      </c>
      <c r="AN32" s="5" t="e">
        <f t="shared" ca="1" si="7"/>
        <v>#REF!</v>
      </c>
      <c r="AO32" s="5" t="e">
        <f t="shared" ca="1" si="8"/>
        <v>#REF!</v>
      </c>
      <c r="AS32" t="e">
        <f t="shared" ca="1" si="25"/>
        <v>#REF!</v>
      </c>
      <c r="AT32" t="e">
        <f t="shared" ca="1" si="26"/>
        <v>#REF!</v>
      </c>
      <c r="AU32" t="e">
        <f t="shared" ca="1" si="9"/>
        <v>#REF!</v>
      </c>
      <c r="AV32">
        <f>VLOOKUP(I32,Input!A:B,2,FALSE)</f>
        <v>129.88999999999999</v>
      </c>
      <c r="AW32" t="e">
        <f t="shared" si="27"/>
        <v>#REF!</v>
      </c>
      <c r="AX32" s="15">
        <f>VLOOKUP(A32,Input!A:B,2,FALSE)</f>
        <v>129.52000000000001</v>
      </c>
      <c r="AY32" t="e">
        <f t="shared" ca="1" si="10"/>
        <v>#REF!</v>
      </c>
    </row>
    <row r="33" spans="1:51" x14ac:dyDescent="0.25">
      <c r="A33" s="1">
        <f t="shared" si="28"/>
        <v>43143</v>
      </c>
      <c r="B33">
        <f>VLOOKUP(A33,Input!C:D,2,FALSE)</f>
        <v>137.16</v>
      </c>
      <c r="C33">
        <f>VLOOKUP(A33,Input!E:F,2,FALSE)</f>
        <v>120.65</v>
      </c>
      <c r="D33">
        <f>VLOOKUP(A33,Input!G:H,2,FALSE)</f>
        <v>150.59</v>
      </c>
      <c r="F33" s="13">
        <f t="shared" si="30"/>
        <v>43119</v>
      </c>
      <c r="G33" s="13">
        <f t="shared" si="32"/>
        <v>43154</v>
      </c>
      <c r="H33" s="12">
        <f t="shared" si="29"/>
        <v>0</v>
      </c>
      <c r="I33" s="1">
        <f t="shared" si="12"/>
        <v>43122</v>
      </c>
      <c r="J33" s="1" t="e">
        <f t="shared" si="13"/>
        <v>#REF!</v>
      </c>
      <c r="L33">
        <f t="shared" si="14"/>
        <v>2.9981718464351381E-3</v>
      </c>
      <c r="M33">
        <f t="shared" si="15"/>
        <v>1.6604400166044808E-3</v>
      </c>
      <c r="N33">
        <f t="shared" si="16"/>
        <v>-2.8473049927162375E-3</v>
      </c>
      <c r="P33" t="e">
        <f t="shared" ca="1" si="0"/>
        <v>#REF!</v>
      </c>
      <c r="Q33" t="e">
        <f t="shared" ca="1" si="1"/>
        <v>#REF!</v>
      </c>
      <c r="R33" t="e">
        <f t="shared" ca="1" si="2"/>
        <v>#REF!</v>
      </c>
      <c r="W33" t="e">
        <f t="shared" ca="1" si="17"/>
        <v>#REF!</v>
      </c>
      <c r="X33" s="9" t="e">
        <f ca="1">SQRT(SUM((W5:W33-AVERAGE(W5:W33))^2)*252/62)</f>
        <v>#REF!</v>
      </c>
      <c r="Y33" t="e">
        <f t="shared" si="18"/>
        <v>#REF!</v>
      </c>
      <c r="AA33" s="14">
        <f t="shared" si="3"/>
        <v>-4.2831215970962067E-3</v>
      </c>
      <c r="AB33" s="14">
        <f t="shared" si="4"/>
        <v>-6.6688621768482559E-3</v>
      </c>
      <c r="AC33" s="14">
        <f t="shared" si="5"/>
        <v>4.3350673602775558E-3</v>
      </c>
      <c r="AE33" s="6" t="e">
        <f t="shared" ca="1" si="19"/>
        <v>#REF!</v>
      </c>
      <c r="AF33" s="6" t="e">
        <f t="shared" ca="1" si="20"/>
        <v>#REF!</v>
      </c>
      <c r="AG33" s="6" t="e">
        <f t="shared" ca="1" si="21"/>
        <v>#REF!</v>
      </c>
      <c r="AI33" s="6" t="e">
        <f t="shared" ca="1" si="22"/>
        <v>#REF!</v>
      </c>
      <c r="AJ33" s="6" t="e">
        <f t="shared" ca="1" si="23"/>
        <v>#REF!</v>
      </c>
      <c r="AK33" s="6" t="e">
        <f t="shared" ca="1" si="24"/>
        <v>#REF!</v>
      </c>
      <c r="AM33" s="5" t="e">
        <f t="shared" ca="1" si="6"/>
        <v>#REF!</v>
      </c>
      <c r="AN33" s="5" t="e">
        <f t="shared" ca="1" si="7"/>
        <v>#REF!</v>
      </c>
      <c r="AO33" s="5" t="e">
        <f t="shared" ca="1" si="8"/>
        <v>#REF!</v>
      </c>
      <c r="AS33" t="e">
        <f t="shared" ca="1" si="25"/>
        <v>#REF!</v>
      </c>
      <c r="AT33" t="e">
        <f t="shared" ca="1" si="26"/>
        <v>#REF!</v>
      </c>
      <c r="AU33" t="e">
        <f t="shared" ca="1" si="9"/>
        <v>#REF!</v>
      </c>
      <c r="AV33">
        <f>VLOOKUP(I33,Input!A:B,2,FALSE)</f>
        <v>129.88999999999999</v>
      </c>
      <c r="AW33" t="e">
        <f t="shared" si="27"/>
        <v>#REF!</v>
      </c>
      <c r="AX33" s="15">
        <f>VLOOKUP(A33,Input!A:B,2,FALSE)</f>
        <v>129.59</v>
      </c>
      <c r="AY33" t="e">
        <f t="shared" ca="1" si="10"/>
        <v>#REF!</v>
      </c>
    </row>
    <row r="34" spans="1:51" x14ac:dyDescent="0.25">
      <c r="A34" s="1">
        <f t="shared" si="28"/>
        <v>43144</v>
      </c>
      <c r="B34">
        <f>VLOOKUP(A34,Input!C:D,2,FALSE)</f>
        <v>137.61000000000001</v>
      </c>
      <c r="C34">
        <f>VLOOKUP(A34,Input!E:F,2,FALSE)</f>
        <v>120.57</v>
      </c>
      <c r="D34">
        <f>VLOOKUP(A34,Input!G:H,2,FALSE)</f>
        <v>150.57</v>
      </c>
      <c r="F34" s="13">
        <f t="shared" si="30"/>
        <v>43119</v>
      </c>
      <c r="G34" s="13">
        <f t="shared" si="32"/>
        <v>43154</v>
      </c>
      <c r="H34" s="12">
        <f t="shared" si="29"/>
        <v>0</v>
      </c>
      <c r="I34" s="1">
        <f t="shared" si="12"/>
        <v>43122</v>
      </c>
      <c r="J34" s="1" t="e">
        <f t="shared" si="13"/>
        <v>#REF!</v>
      </c>
      <c r="L34">
        <f t="shared" si="14"/>
        <v>3.2808398950132656E-3</v>
      </c>
      <c r="M34">
        <f t="shared" si="15"/>
        <v>-6.6307501036066974E-4</v>
      </c>
      <c r="N34">
        <f t="shared" si="16"/>
        <v>-1.3281094362183055E-4</v>
      </c>
      <c r="P34" t="e">
        <f t="shared" ca="1" si="0"/>
        <v>#REF!</v>
      </c>
      <c r="Q34" t="e">
        <f t="shared" ca="1" si="1"/>
        <v>#REF!</v>
      </c>
      <c r="R34" t="e">
        <f t="shared" ca="1" si="2"/>
        <v>#REF!</v>
      </c>
      <c r="W34" t="e">
        <f t="shared" ca="1" si="17"/>
        <v>#REF!</v>
      </c>
      <c r="X34" s="9" t="e">
        <f ca="1">SQRT(SUM((W5:W34-AVERAGE(W5:W34))^2)*252/62)</f>
        <v>#REF!</v>
      </c>
      <c r="Y34" t="e">
        <f t="shared" si="18"/>
        <v>#REF!</v>
      </c>
      <c r="AA34" s="14">
        <f t="shared" si="3"/>
        <v>-1.0163339382939229E-3</v>
      </c>
      <c r="AB34" s="14">
        <f t="shared" si="4"/>
        <v>-7.3275152313518888E-3</v>
      </c>
      <c r="AC34" s="14">
        <f t="shared" si="5"/>
        <v>4.2016806722688926E-3</v>
      </c>
      <c r="AE34" s="6" t="e">
        <f t="shared" ca="1" si="19"/>
        <v>#REF!</v>
      </c>
      <c r="AF34" s="6" t="e">
        <f t="shared" ca="1" si="20"/>
        <v>#REF!</v>
      </c>
      <c r="AG34" s="6" t="e">
        <f t="shared" ca="1" si="21"/>
        <v>#REF!</v>
      </c>
      <c r="AI34" s="6" t="e">
        <f t="shared" ca="1" si="22"/>
        <v>#REF!</v>
      </c>
      <c r="AJ34" s="6" t="e">
        <f t="shared" ca="1" si="23"/>
        <v>#REF!</v>
      </c>
      <c r="AK34" s="6" t="e">
        <f t="shared" ca="1" si="24"/>
        <v>#REF!</v>
      </c>
      <c r="AM34" s="5" t="e">
        <f t="shared" ca="1" si="6"/>
        <v>#REF!</v>
      </c>
      <c r="AN34" s="5" t="e">
        <f t="shared" ca="1" si="7"/>
        <v>#REF!</v>
      </c>
      <c r="AO34" s="5" t="e">
        <f t="shared" ca="1" si="8"/>
        <v>#REF!</v>
      </c>
      <c r="AS34" t="e">
        <f t="shared" ca="1" si="25"/>
        <v>#REF!</v>
      </c>
      <c r="AT34" t="e">
        <f t="shared" ca="1" si="26"/>
        <v>#REF!</v>
      </c>
      <c r="AU34" t="e">
        <f t="shared" ca="1" si="9"/>
        <v>#REF!</v>
      </c>
      <c r="AV34">
        <f>VLOOKUP(I34,Input!A:B,2,FALSE)</f>
        <v>129.88999999999999</v>
      </c>
      <c r="AW34" t="e">
        <f t="shared" si="27"/>
        <v>#REF!</v>
      </c>
      <c r="AX34" s="15">
        <f>VLOOKUP(A34,Input!A:B,2,FALSE)</f>
        <v>129.69</v>
      </c>
      <c r="AY34" t="e">
        <f t="shared" ca="1" si="10"/>
        <v>#REF!</v>
      </c>
    </row>
    <row r="35" spans="1:51" x14ac:dyDescent="0.25">
      <c r="A35" s="1">
        <f t="shared" si="28"/>
        <v>43145</v>
      </c>
      <c r="B35">
        <f>VLOOKUP(A35,Input!C:D,2,FALSE)</f>
        <v>137.47</v>
      </c>
      <c r="C35">
        <f>VLOOKUP(A35,Input!E:F,2,FALSE)</f>
        <v>120.46</v>
      </c>
      <c r="D35">
        <f>VLOOKUP(A35,Input!G:H,2,FALSE)</f>
        <v>149.62</v>
      </c>
      <c r="F35" s="13">
        <f t="shared" si="30"/>
        <v>43119</v>
      </c>
      <c r="G35" s="13">
        <f t="shared" si="32"/>
        <v>43154</v>
      </c>
      <c r="H35" s="12">
        <f t="shared" si="29"/>
        <v>0</v>
      </c>
      <c r="I35" s="1">
        <f t="shared" si="12"/>
        <v>43122</v>
      </c>
      <c r="J35" s="1" t="e">
        <f t="shared" si="13"/>
        <v>#REF!</v>
      </c>
      <c r="L35">
        <f t="shared" si="14"/>
        <v>-1.0173679238428823E-3</v>
      </c>
      <c r="M35">
        <f t="shared" si="15"/>
        <v>-9.1233308451521555E-4</v>
      </c>
      <c r="N35">
        <f t="shared" si="16"/>
        <v>-6.309357773792823E-3</v>
      </c>
      <c r="P35" t="e">
        <f t="shared" ca="1" si="0"/>
        <v>#REF!</v>
      </c>
      <c r="Q35" t="e">
        <f t="shared" ca="1" si="1"/>
        <v>#REF!</v>
      </c>
      <c r="R35" t="e">
        <f t="shared" ca="1" si="2"/>
        <v>#REF!</v>
      </c>
      <c r="W35" t="e">
        <f t="shared" ca="1" si="17"/>
        <v>#REF!</v>
      </c>
      <c r="X35" s="9" t="e">
        <f ca="1">SQRT(SUM((W5:W35-AVERAGE(W5:W35))^2)*252/62)</f>
        <v>#REF!</v>
      </c>
      <c r="Y35" t="e">
        <f t="shared" si="18"/>
        <v>#REF!</v>
      </c>
      <c r="AA35" s="14">
        <f t="shared" si="3"/>
        <v>-2.0326678765880679E-3</v>
      </c>
      <c r="AB35" s="14">
        <f t="shared" si="4"/>
        <v>-8.2331631812943007E-3</v>
      </c>
      <c r="AC35" s="14">
        <f t="shared" si="5"/>
        <v>-2.1341870081365011E-3</v>
      </c>
      <c r="AE35" s="6" t="e">
        <f t="shared" ca="1" si="19"/>
        <v>#REF!</v>
      </c>
      <c r="AF35" s="6" t="e">
        <f t="shared" ca="1" si="20"/>
        <v>#REF!</v>
      </c>
      <c r="AG35" s="6" t="e">
        <f t="shared" ca="1" si="21"/>
        <v>#REF!</v>
      </c>
      <c r="AI35" s="6" t="e">
        <f t="shared" ca="1" si="22"/>
        <v>#REF!</v>
      </c>
      <c r="AJ35" s="6" t="e">
        <f t="shared" ca="1" si="23"/>
        <v>#REF!</v>
      </c>
      <c r="AK35" s="6" t="e">
        <f t="shared" ca="1" si="24"/>
        <v>#REF!</v>
      </c>
      <c r="AM35" s="5" t="e">
        <f t="shared" ca="1" si="6"/>
        <v>#REF!</v>
      </c>
      <c r="AN35" s="5" t="e">
        <f t="shared" ca="1" si="7"/>
        <v>#REF!</v>
      </c>
      <c r="AO35" s="5" t="e">
        <f t="shared" ca="1" si="8"/>
        <v>#REF!</v>
      </c>
      <c r="AS35" t="e">
        <f t="shared" ca="1" si="25"/>
        <v>#REF!</v>
      </c>
      <c r="AT35" t="e">
        <f t="shared" ca="1" si="26"/>
        <v>#REF!</v>
      </c>
      <c r="AU35" t="e">
        <f t="shared" ca="1" si="9"/>
        <v>#REF!</v>
      </c>
      <c r="AV35">
        <f>VLOOKUP(I35,Input!A:B,2,FALSE)</f>
        <v>129.88999999999999</v>
      </c>
      <c r="AW35" t="e">
        <f t="shared" si="27"/>
        <v>#REF!</v>
      </c>
      <c r="AX35" s="15">
        <f>VLOOKUP(A35,Input!A:B,2,FALSE)</f>
        <v>129.34</v>
      </c>
      <c r="AY35" t="e">
        <f t="shared" ca="1" si="10"/>
        <v>#REF!</v>
      </c>
    </row>
    <row r="36" spans="1:51" x14ac:dyDescent="0.25">
      <c r="A36" s="1">
        <f t="shared" si="28"/>
        <v>43146</v>
      </c>
      <c r="B36">
        <f>VLOOKUP(A36,Input!C:D,2,FALSE)</f>
        <v>137.68</v>
      </c>
      <c r="C36">
        <f>VLOOKUP(A36,Input!E:F,2,FALSE)</f>
        <v>120.63</v>
      </c>
      <c r="D36">
        <f>VLOOKUP(A36,Input!G:H,2,FALSE)</f>
        <v>149.38999999999999</v>
      </c>
      <c r="F36" s="13">
        <f t="shared" si="30"/>
        <v>43119</v>
      </c>
      <c r="G36" s="13">
        <f t="shared" si="32"/>
        <v>43154</v>
      </c>
      <c r="H36" s="12">
        <f t="shared" si="29"/>
        <v>0</v>
      </c>
      <c r="I36" s="1">
        <f t="shared" si="12"/>
        <v>43122</v>
      </c>
      <c r="J36" s="1" t="e">
        <f t="shared" si="13"/>
        <v>#REF!</v>
      </c>
      <c r="L36">
        <f t="shared" si="14"/>
        <v>1.5276060231323996E-3</v>
      </c>
      <c r="M36">
        <f t="shared" si="15"/>
        <v>1.4112568487465449E-3</v>
      </c>
      <c r="N36">
        <f t="shared" si="16"/>
        <v>-1.5372276433632814E-3</v>
      </c>
      <c r="P36" t="e">
        <f t="shared" ca="1" si="0"/>
        <v>#REF!</v>
      </c>
      <c r="Q36" t="e">
        <f t="shared" ca="1" si="1"/>
        <v>#REF!</v>
      </c>
      <c r="R36" t="e">
        <f t="shared" ca="1" si="2"/>
        <v>#REF!</v>
      </c>
      <c r="W36" t="e">
        <f t="shared" ca="1" si="17"/>
        <v>#REF!</v>
      </c>
      <c r="X36" s="9" t="e">
        <f ca="1">SQRT(SUM((W5:W36-AVERAGE(W5:W36))^2)*252/62)</f>
        <v>#REF!</v>
      </c>
      <c r="Y36" t="e">
        <f t="shared" si="18"/>
        <v>#REF!</v>
      </c>
      <c r="AA36" s="14">
        <f t="shared" si="3"/>
        <v>-5.0816696914690596E-4</v>
      </c>
      <c r="AB36" s="14">
        <f t="shared" si="4"/>
        <v>-6.8335254404742196E-3</v>
      </c>
      <c r="AC36" s="14">
        <f t="shared" si="5"/>
        <v>-3.6681339202347951E-3</v>
      </c>
      <c r="AE36" s="6" t="e">
        <f t="shared" ca="1" si="19"/>
        <v>#REF!</v>
      </c>
      <c r="AF36" s="6" t="e">
        <f t="shared" ca="1" si="20"/>
        <v>#REF!</v>
      </c>
      <c r="AG36" s="6" t="e">
        <f t="shared" ca="1" si="21"/>
        <v>#REF!</v>
      </c>
      <c r="AI36" s="6" t="e">
        <f t="shared" ca="1" si="22"/>
        <v>#REF!</v>
      </c>
      <c r="AJ36" s="6" t="e">
        <f t="shared" ca="1" si="23"/>
        <v>#REF!</v>
      </c>
      <c r="AK36" s="6" t="e">
        <f t="shared" ca="1" si="24"/>
        <v>#REF!</v>
      </c>
      <c r="AM36" s="5" t="e">
        <f t="shared" ca="1" si="6"/>
        <v>#REF!</v>
      </c>
      <c r="AN36" s="5" t="e">
        <f t="shared" ca="1" si="7"/>
        <v>#REF!</v>
      </c>
      <c r="AO36" s="5" t="e">
        <f t="shared" ca="1" si="8"/>
        <v>#REF!</v>
      </c>
      <c r="AS36" t="e">
        <f t="shared" ca="1" si="25"/>
        <v>#REF!</v>
      </c>
      <c r="AT36" t="e">
        <f t="shared" ca="1" si="26"/>
        <v>#REF!</v>
      </c>
      <c r="AU36" t="e">
        <f t="shared" ca="1" si="9"/>
        <v>#REF!</v>
      </c>
      <c r="AV36">
        <f>VLOOKUP(I36,Input!A:B,2,FALSE)</f>
        <v>129.88999999999999</v>
      </c>
      <c r="AW36" t="e">
        <f t="shared" si="27"/>
        <v>#REF!</v>
      </c>
      <c r="AX36" s="15">
        <f>VLOOKUP(A36,Input!A:B,2,FALSE)</f>
        <v>129.4</v>
      </c>
      <c r="AY36" t="e">
        <f t="shared" ca="1" si="10"/>
        <v>#REF!</v>
      </c>
    </row>
    <row r="37" spans="1:51" x14ac:dyDescent="0.25">
      <c r="A37" s="1">
        <f t="shared" si="28"/>
        <v>43147</v>
      </c>
      <c r="B37">
        <f>VLOOKUP(A37,Input!C:D,2,FALSE)</f>
        <v>137.68</v>
      </c>
      <c r="C37">
        <f>VLOOKUP(A37,Input!E:F,2,FALSE)</f>
        <v>120.7</v>
      </c>
      <c r="D37">
        <f>VLOOKUP(A37,Input!G:H,2,FALSE)</f>
        <v>149.22</v>
      </c>
      <c r="F37" s="13">
        <f t="shared" si="30"/>
        <v>43119</v>
      </c>
      <c r="G37" s="13">
        <f t="shared" si="32"/>
        <v>43154</v>
      </c>
      <c r="H37" s="12">
        <f t="shared" si="29"/>
        <v>0</v>
      </c>
      <c r="I37" s="1">
        <f t="shared" si="12"/>
        <v>43122</v>
      </c>
      <c r="J37" s="1" t="e">
        <f t="shared" si="13"/>
        <v>#REF!</v>
      </c>
      <c r="L37">
        <f t="shared" si="14"/>
        <v>0</v>
      </c>
      <c r="M37">
        <f t="shared" si="15"/>
        <v>5.802868274891182E-4</v>
      </c>
      <c r="N37">
        <f t="shared" si="16"/>
        <v>-1.1379610415689356E-3</v>
      </c>
      <c r="P37" t="e">
        <f t="shared" ca="1" si="0"/>
        <v>#REF!</v>
      </c>
      <c r="Q37" t="e">
        <f t="shared" ca="1" si="1"/>
        <v>#REF!</v>
      </c>
      <c r="R37" t="e">
        <f t="shared" ca="1" si="2"/>
        <v>#REF!</v>
      </c>
      <c r="W37" t="e">
        <f t="shared" ca="1" si="17"/>
        <v>#REF!</v>
      </c>
      <c r="X37" s="9" t="e">
        <f ca="1">SQRT(SUM((W5:W37-AVERAGE(W5:W37))^2)*252/62)</f>
        <v>#REF!</v>
      </c>
      <c r="Y37" t="e">
        <f t="shared" si="18"/>
        <v>#REF!</v>
      </c>
      <c r="AA37" s="14">
        <f t="shared" ref="AA37:AA68" si="33">B37/VLOOKUP($I37,$A:$D,AA$2,FALSE)-1</f>
        <v>-5.0816696914690596E-4</v>
      </c>
      <c r="AB37" s="14">
        <f t="shared" ref="AB37:AB68" si="34">C37/VLOOKUP($I37,$A:$D,AB$2,FALSE)-1</f>
        <v>-6.2572040177835131E-3</v>
      </c>
      <c r="AC37" s="14">
        <f t="shared" ref="AC37:AC68" si="35">D37/VLOOKUP($I37,$A:$D,AC$2,FALSE)-1</f>
        <v>-4.8019207683073217E-3</v>
      </c>
      <c r="AE37" s="6" t="e">
        <f t="shared" ca="1" si="19"/>
        <v>#REF!</v>
      </c>
      <c r="AF37" s="6" t="e">
        <f t="shared" ca="1" si="20"/>
        <v>#REF!</v>
      </c>
      <c r="AG37" s="6" t="e">
        <f t="shared" ca="1" si="21"/>
        <v>#REF!</v>
      </c>
      <c r="AI37" s="6" t="e">
        <f t="shared" ca="1" si="22"/>
        <v>#REF!</v>
      </c>
      <c r="AJ37" s="6" t="e">
        <f t="shared" ca="1" si="23"/>
        <v>#REF!</v>
      </c>
      <c r="AK37" s="6" t="e">
        <f t="shared" ca="1" si="24"/>
        <v>#REF!</v>
      </c>
      <c r="AM37" s="5" t="e">
        <f t="shared" ref="AM37:AM68" ca="1" si="36">ABS(AE37*$AV37-(AI37*$AW37*(VLOOKUP($I37,$A:$D,AM$2,FALSE)/VLOOKUP($J37,$A:$D,AM$2,FALSE))))*AM$1</f>
        <v>#REF!</v>
      </c>
      <c r="AN37" s="5" t="e">
        <f t="shared" ref="AN37:AN68" ca="1" si="37">ABS(AF37*$AV37-(AJ37*$AW37*(VLOOKUP($I37,$A:$D,AN$2,FALSE)/VLOOKUP($J37,$A:$D,AN$2,FALSE))))*AN$1</f>
        <v>#REF!</v>
      </c>
      <c r="AO37" s="5" t="e">
        <f t="shared" ref="AO37:AO68" ca="1" si="38">ABS(AG37*$AV37-(AK37*$AW37*(VLOOKUP($I37,$A:$D,AO$2,FALSE)/VLOOKUP($J37,$A:$D,AO$2,FALSE))))*AO$1</f>
        <v>#REF!</v>
      </c>
      <c r="AS37" t="e">
        <f t="shared" ca="1" si="25"/>
        <v>#REF!</v>
      </c>
      <c r="AT37" t="e">
        <f t="shared" ca="1" si="26"/>
        <v>#REF!</v>
      </c>
      <c r="AU37" t="e">
        <f t="shared" ca="1" si="9"/>
        <v>#REF!</v>
      </c>
      <c r="AV37">
        <f>VLOOKUP(I37,Input!A:B,2,FALSE)</f>
        <v>129.88999999999999</v>
      </c>
      <c r="AW37" t="e">
        <f t="shared" si="27"/>
        <v>#REF!</v>
      </c>
      <c r="AX37" s="15">
        <f>VLOOKUP(A37,Input!A:B,2,FALSE)</f>
        <v>129.37</v>
      </c>
      <c r="AY37" t="e">
        <f t="shared" ca="1" si="10"/>
        <v>#REF!</v>
      </c>
    </row>
    <row r="38" spans="1:51" x14ac:dyDescent="0.25">
      <c r="A38" s="1">
        <f t="shared" si="28"/>
        <v>43151</v>
      </c>
      <c r="B38">
        <f>VLOOKUP(A38,Input!C:D,2,FALSE)</f>
        <v>138.04</v>
      </c>
      <c r="C38">
        <f>VLOOKUP(A38,Input!E:F,2,FALSE)</f>
        <v>120.87</v>
      </c>
      <c r="D38">
        <f>VLOOKUP(A38,Input!G:H,2,FALSE)</f>
        <v>149.02000000000001</v>
      </c>
      <c r="F38" s="13">
        <f t="shared" si="30"/>
        <v>43119</v>
      </c>
      <c r="G38" s="13">
        <f t="shared" si="32"/>
        <v>43154</v>
      </c>
      <c r="H38" s="12">
        <f t="shared" si="29"/>
        <v>0</v>
      </c>
      <c r="I38" s="1">
        <f t="shared" si="12"/>
        <v>43122</v>
      </c>
      <c r="J38" s="1" t="e">
        <f t="shared" si="13"/>
        <v>#REF!</v>
      </c>
      <c r="L38">
        <f t="shared" si="14"/>
        <v>2.6147588611271644E-3</v>
      </c>
      <c r="M38">
        <f t="shared" si="15"/>
        <v>1.4084507042253502E-3</v>
      </c>
      <c r="N38">
        <f t="shared" si="16"/>
        <v>-1.3403029084572138E-3</v>
      </c>
      <c r="P38" t="e">
        <f t="shared" ca="1" si="0"/>
        <v>#REF!</v>
      </c>
      <c r="Q38" t="e">
        <f t="shared" ca="1" si="1"/>
        <v>#REF!</v>
      </c>
      <c r="R38" t="e">
        <f t="shared" ca="1" si="2"/>
        <v>#REF!</v>
      </c>
      <c r="W38" t="e">
        <f t="shared" ca="1" si="17"/>
        <v>#REF!</v>
      </c>
      <c r="X38" s="9" t="e">
        <f ca="1">SQRT(SUM((W5:W38-AVERAGE(W5:W38))^2)*252/62)</f>
        <v>#REF!</v>
      </c>
      <c r="Y38" t="e">
        <f t="shared" si="18"/>
        <v>#REF!</v>
      </c>
      <c r="AA38" s="14">
        <f t="shared" si="33"/>
        <v>2.1052631578946102E-3</v>
      </c>
      <c r="AB38" s="14">
        <f t="shared" si="34"/>
        <v>-4.857566276963543E-3</v>
      </c>
      <c r="AC38" s="14">
        <f t="shared" si="35"/>
        <v>-6.135787648392621E-3</v>
      </c>
      <c r="AE38" s="6" t="e">
        <f t="shared" ca="1" si="19"/>
        <v>#REF!</v>
      </c>
      <c r="AF38" s="6" t="e">
        <f t="shared" ca="1" si="20"/>
        <v>#REF!</v>
      </c>
      <c r="AG38" s="6" t="e">
        <f t="shared" ca="1" si="21"/>
        <v>#REF!</v>
      </c>
      <c r="AI38" s="6" t="e">
        <f t="shared" ca="1" si="22"/>
        <v>#REF!</v>
      </c>
      <c r="AJ38" s="6" t="e">
        <f t="shared" ca="1" si="23"/>
        <v>#REF!</v>
      </c>
      <c r="AK38" s="6" t="e">
        <f t="shared" ca="1" si="24"/>
        <v>#REF!</v>
      </c>
      <c r="AM38" s="5" t="e">
        <f t="shared" ca="1" si="36"/>
        <v>#REF!</v>
      </c>
      <c r="AN38" s="5" t="e">
        <f t="shared" ca="1" si="37"/>
        <v>#REF!</v>
      </c>
      <c r="AO38" s="5" t="e">
        <f t="shared" ca="1" si="38"/>
        <v>#REF!</v>
      </c>
      <c r="AS38" t="e">
        <f t="shared" ca="1" si="25"/>
        <v>#REF!</v>
      </c>
      <c r="AT38" t="e">
        <f t="shared" ca="1" si="26"/>
        <v>#REF!</v>
      </c>
      <c r="AU38" t="e">
        <f t="shared" ca="1" si="9"/>
        <v>#REF!</v>
      </c>
      <c r="AV38">
        <f>VLOOKUP(I38,Input!A:B,2,FALSE)</f>
        <v>129.88999999999999</v>
      </c>
      <c r="AW38" t="e">
        <f t="shared" si="27"/>
        <v>#REF!</v>
      </c>
      <c r="AX38" s="15">
        <f>VLOOKUP(A38,Input!A:B,2,FALSE)</f>
        <v>129.49</v>
      </c>
      <c r="AY38" t="e">
        <f t="shared" ca="1" si="10"/>
        <v>#REF!</v>
      </c>
    </row>
    <row r="39" spans="1:51" x14ac:dyDescent="0.25">
      <c r="A39" s="1">
        <f t="shared" si="28"/>
        <v>43152</v>
      </c>
      <c r="B39">
        <f>VLOOKUP(A39,Input!C:D,2,FALSE)</f>
        <v>137.83000000000001</v>
      </c>
      <c r="C39">
        <f>VLOOKUP(A39,Input!E:F,2,FALSE)</f>
        <v>120.62</v>
      </c>
      <c r="D39">
        <f>VLOOKUP(A39,Input!G:H,2,FALSE)</f>
        <v>149.41</v>
      </c>
      <c r="F39" s="13">
        <f t="shared" si="30"/>
        <v>43119</v>
      </c>
      <c r="G39" s="13">
        <f t="shared" si="32"/>
        <v>43154</v>
      </c>
      <c r="H39" s="12">
        <f t="shared" si="29"/>
        <v>0</v>
      </c>
      <c r="I39" s="1">
        <f t="shared" si="12"/>
        <v>43122</v>
      </c>
      <c r="J39" s="1" t="e">
        <f t="shared" si="13"/>
        <v>#REF!</v>
      </c>
      <c r="L39">
        <f t="shared" si="14"/>
        <v>-1.5212981744420206E-3</v>
      </c>
      <c r="M39">
        <f t="shared" si="15"/>
        <v>-2.068337883676663E-3</v>
      </c>
      <c r="N39">
        <f t="shared" si="16"/>
        <v>2.6170983760567257E-3</v>
      </c>
      <c r="P39" t="e">
        <f t="shared" ca="1" si="0"/>
        <v>#REF!</v>
      </c>
      <c r="Q39" t="e">
        <f t="shared" ca="1" si="1"/>
        <v>#REF!</v>
      </c>
      <c r="R39" t="e">
        <f t="shared" ca="1" si="2"/>
        <v>#REF!</v>
      </c>
      <c r="W39" t="e">
        <f t="shared" ca="1" si="17"/>
        <v>#REF!</v>
      </c>
      <c r="X39" s="9" t="e">
        <f ca="1">SQRT(SUM((W5:W39-AVERAGE(W5:W39))^2)*252/62)</f>
        <v>#REF!</v>
      </c>
      <c r="Y39" t="e">
        <f t="shared" si="18"/>
        <v>#REF!</v>
      </c>
      <c r="AA39" s="14">
        <f t="shared" si="33"/>
        <v>5.8076225045389229E-4</v>
      </c>
      <c r="AB39" s="14">
        <f t="shared" si="34"/>
        <v>-6.9158570722870349E-3</v>
      </c>
      <c r="AC39" s="14">
        <f t="shared" si="35"/>
        <v>-3.534747232226243E-3</v>
      </c>
      <c r="AE39" s="6" t="e">
        <f t="shared" ca="1" si="19"/>
        <v>#REF!</v>
      </c>
      <c r="AF39" s="6" t="e">
        <f t="shared" ca="1" si="20"/>
        <v>#REF!</v>
      </c>
      <c r="AG39" s="6" t="e">
        <f t="shared" ca="1" si="21"/>
        <v>#REF!</v>
      </c>
      <c r="AI39" s="6" t="e">
        <f t="shared" ca="1" si="22"/>
        <v>#REF!</v>
      </c>
      <c r="AJ39" s="6" t="e">
        <f t="shared" ca="1" si="23"/>
        <v>#REF!</v>
      </c>
      <c r="AK39" s="6" t="e">
        <f t="shared" ca="1" si="24"/>
        <v>#REF!</v>
      </c>
      <c r="AM39" s="5" t="e">
        <f t="shared" ca="1" si="36"/>
        <v>#REF!</v>
      </c>
      <c r="AN39" s="5" t="e">
        <f t="shared" ca="1" si="37"/>
        <v>#REF!</v>
      </c>
      <c r="AO39" s="5" t="e">
        <f t="shared" ca="1" si="38"/>
        <v>#REF!</v>
      </c>
      <c r="AS39" t="e">
        <f t="shared" ca="1" si="25"/>
        <v>#REF!</v>
      </c>
      <c r="AT39" t="e">
        <f t="shared" ca="1" si="26"/>
        <v>#REF!</v>
      </c>
      <c r="AU39" t="e">
        <f t="shared" ca="1" si="9"/>
        <v>#REF!</v>
      </c>
      <c r="AV39">
        <f>VLOOKUP(I39,Input!A:B,2,FALSE)</f>
        <v>129.88999999999999</v>
      </c>
      <c r="AW39" t="e">
        <f t="shared" si="27"/>
        <v>#REF!</v>
      </c>
      <c r="AX39" s="15">
        <f>VLOOKUP(A39,Input!A:B,2,FALSE)</f>
        <v>129.44</v>
      </c>
      <c r="AY39" t="e">
        <f t="shared" ca="1" si="10"/>
        <v>#REF!</v>
      </c>
    </row>
    <row r="40" spans="1:51" x14ac:dyDescent="0.25">
      <c r="A40" s="1">
        <f t="shared" si="28"/>
        <v>43153</v>
      </c>
      <c r="B40">
        <f>VLOOKUP(A40,Input!C:D,2,FALSE)</f>
        <v>138.02000000000001</v>
      </c>
      <c r="C40">
        <f>VLOOKUP(A40,Input!E:F,2,FALSE)</f>
        <v>120.63</v>
      </c>
      <c r="D40">
        <f>VLOOKUP(A40,Input!G:H,2,FALSE)</f>
        <v>149.52000000000001</v>
      </c>
      <c r="F40" s="13">
        <f t="shared" si="30"/>
        <v>43119</v>
      </c>
      <c r="G40" s="13">
        <f t="shared" si="32"/>
        <v>43154</v>
      </c>
      <c r="H40" s="12">
        <f t="shared" si="29"/>
        <v>0</v>
      </c>
      <c r="I40" s="1">
        <f t="shared" si="12"/>
        <v>43122</v>
      </c>
      <c r="J40" s="1" t="e">
        <f t="shared" si="13"/>
        <v>#REF!</v>
      </c>
      <c r="L40">
        <f t="shared" si="14"/>
        <v>1.3785097583980388E-3</v>
      </c>
      <c r="M40">
        <f t="shared" si="15"/>
        <v>8.2904990880372509E-5</v>
      </c>
      <c r="N40">
        <f t="shared" si="16"/>
        <v>7.3622916806104222E-4</v>
      </c>
      <c r="P40" t="e">
        <f t="shared" ca="1" si="0"/>
        <v>#REF!</v>
      </c>
      <c r="Q40" t="e">
        <f t="shared" ca="1" si="1"/>
        <v>#REF!</v>
      </c>
      <c r="R40" t="e">
        <f t="shared" ca="1" si="2"/>
        <v>#REF!</v>
      </c>
      <c r="W40" t="e">
        <f t="shared" ca="1" si="17"/>
        <v>#REF!</v>
      </c>
      <c r="X40" s="9" t="e">
        <f ca="1">SQRT(SUM((W5:W40-AVERAGE(W5:W40))^2)*252/62)</f>
        <v>#REF!</v>
      </c>
      <c r="Y40" t="e">
        <f t="shared" si="18"/>
        <v>#REF!</v>
      </c>
      <c r="AA40" s="14">
        <f t="shared" si="33"/>
        <v>1.9600725952813036E-3</v>
      </c>
      <c r="AB40" s="14">
        <f t="shared" si="34"/>
        <v>-6.8335254404742196E-3</v>
      </c>
      <c r="AC40" s="14">
        <f t="shared" si="35"/>
        <v>-2.8011204481791507E-3</v>
      </c>
      <c r="AE40" s="6" t="e">
        <f t="shared" ca="1" si="19"/>
        <v>#REF!</v>
      </c>
      <c r="AF40" s="6" t="e">
        <f t="shared" ca="1" si="20"/>
        <v>#REF!</v>
      </c>
      <c r="AG40" s="6" t="e">
        <f t="shared" ca="1" si="21"/>
        <v>#REF!</v>
      </c>
      <c r="AI40" s="6" t="e">
        <f t="shared" ca="1" si="22"/>
        <v>#REF!</v>
      </c>
      <c r="AJ40" s="6" t="e">
        <f t="shared" ca="1" si="23"/>
        <v>#REF!</v>
      </c>
      <c r="AK40" s="6" t="e">
        <f t="shared" ca="1" si="24"/>
        <v>#REF!</v>
      </c>
      <c r="AM40" s="5" t="e">
        <f t="shared" ca="1" si="36"/>
        <v>#REF!</v>
      </c>
      <c r="AN40" s="5" t="e">
        <f t="shared" ca="1" si="37"/>
        <v>#REF!</v>
      </c>
      <c r="AO40" s="5" t="e">
        <f t="shared" ca="1" si="38"/>
        <v>#REF!</v>
      </c>
      <c r="AS40" t="e">
        <f t="shared" ca="1" si="25"/>
        <v>#REF!</v>
      </c>
      <c r="AT40" t="e">
        <f t="shared" ca="1" si="26"/>
        <v>#REF!</v>
      </c>
      <c r="AU40" t="e">
        <f t="shared" ca="1" si="9"/>
        <v>#REF!</v>
      </c>
      <c r="AV40">
        <f>VLOOKUP(I40,Input!A:B,2,FALSE)</f>
        <v>129.88999999999999</v>
      </c>
      <c r="AW40" t="e">
        <f t="shared" si="27"/>
        <v>#REF!</v>
      </c>
      <c r="AX40" s="15">
        <f>VLOOKUP(A40,Input!A:B,2,FALSE)</f>
        <v>129.53</v>
      </c>
      <c r="AY40" t="e">
        <f t="shared" ca="1" si="10"/>
        <v>#REF!</v>
      </c>
    </row>
    <row r="41" spans="1:51" x14ac:dyDescent="0.25">
      <c r="A41" s="1">
        <f t="shared" si="28"/>
        <v>43154</v>
      </c>
      <c r="B41">
        <f>VLOOKUP(A41,Input!C:D,2,FALSE)</f>
        <v>137.53</v>
      </c>
      <c r="C41">
        <f>VLOOKUP(A41,Input!E:F,2,FALSE)</f>
        <v>120.7</v>
      </c>
      <c r="D41">
        <f>VLOOKUP(A41,Input!G:H,2,FALSE)</f>
        <v>149.53</v>
      </c>
      <c r="F41" s="13">
        <f t="shared" si="30"/>
        <v>43154</v>
      </c>
      <c r="G41" s="13">
        <f t="shared" si="32"/>
        <v>43193</v>
      </c>
      <c r="H41" s="12">
        <f t="shared" si="29"/>
        <v>0</v>
      </c>
      <c r="I41" s="1">
        <f t="shared" si="12"/>
        <v>43122</v>
      </c>
      <c r="J41" s="1" t="e">
        <f t="shared" si="13"/>
        <v>#REF!</v>
      </c>
      <c r="L41">
        <f t="shared" si="14"/>
        <v>-3.5502101144762044E-3</v>
      </c>
      <c r="M41">
        <f t="shared" si="15"/>
        <v>5.802868274891182E-4</v>
      </c>
      <c r="N41">
        <f t="shared" si="16"/>
        <v>6.6880684858050543E-5</v>
      </c>
      <c r="P41" t="e">
        <f t="shared" ca="1" si="0"/>
        <v>#REF!</v>
      </c>
      <c r="Q41" t="e">
        <f t="shared" ca="1" si="1"/>
        <v>#REF!</v>
      </c>
      <c r="R41" t="e">
        <f t="shared" ca="1" si="2"/>
        <v>#REF!</v>
      </c>
      <c r="W41" t="e">
        <f t="shared" ca="1" si="17"/>
        <v>#REF!</v>
      </c>
      <c r="X41" s="9" t="e">
        <f ca="1">SQRT(SUM((W5:W41-AVERAGE(W5:W41))^2)*252/62)</f>
        <v>#REF!</v>
      </c>
      <c r="Y41" t="e">
        <f t="shared" si="18"/>
        <v>#REF!</v>
      </c>
      <c r="AA41" s="14">
        <f t="shared" si="33"/>
        <v>-1.5970961887477042E-3</v>
      </c>
      <c r="AB41" s="14">
        <f t="shared" si="34"/>
        <v>-6.2572040177835131E-3</v>
      </c>
      <c r="AC41" s="14">
        <f t="shared" si="35"/>
        <v>-2.7344271041749302E-3</v>
      </c>
      <c r="AE41" s="6" t="e">
        <f t="shared" ca="1" si="19"/>
        <v>#REF!</v>
      </c>
      <c r="AF41" s="6" t="e">
        <f t="shared" ca="1" si="20"/>
        <v>#REF!</v>
      </c>
      <c r="AG41" s="6" t="e">
        <f t="shared" ca="1" si="21"/>
        <v>#REF!</v>
      </c>
      <c r="AI41" s="6" t="e">
        <f t="shared" ca="1" si="22"/>
        <v>#REF!</v>
      </c>
      <c r="AJ41" s="6" t="e">
        <f t="shared" ca="1" si="23"/>
        <v>#REF!</v>
      </c>
      <c r="AK41" s="6" t="e">
        <f t="shared" ca="1" si="24"/>
        <v>#REF!</v>
      </c>
      <c r="AM41" s="5" t="e">
        <f t="shared" ca="1" si="36"/>
        <v>#REF!</v>
      </c>
      <c r="AN41" s="5" t="e">
        <f t="shared" ca="1" si="37"/>
        <v>#REF!</v>
      </c>
      <c r="AO41" s="5" t="e">
        <f t="shared" ca="1" si="38"/>
        <v>#REF!</v>
      </c>
      <c r="AS41" t="e">
        <f t="shared" ca="1" si="25"/>
        <v>#REF!</v>
      </c>
      <c r="AT41" t="e">
        <f t="shared" ca="1" si="26"/>
        <v>#REF!</v>
      </c>
      <c r="AU41" t="e">
        <f t="shared" ca="1" si="9"/>
        <v>#REF!</v>
      </c>
      <c r="AV41">
        <f>VLOOKUP(I41,Input!A:B,2,FALSE)</f>
        <v>129.88999999999999</v>
      </c>
      <c r="AW41" t="e">
        <f t="shared" si="27"/>
        <v>#REF!</v>
      </c>
      <c r="AX41" s="15">
        <f>VLOOKUP(A41,Input!A:B,2,FALSE)</f>
        <v>129.41999999999999</v>
      </c>
      <c r="AY41" t="e">
        <f t="shared" ca="1" si="10"/>
        <v>#REF!</v>
      </c>
    </row>
    <row r="42" spans="1:51" x14ac:dyDescent="0.25">
      <c r="A42" s="1">
        <f t="shared" si="28"/>
        <v>43157</v>
      </c>
      <c r="B42">
        <f>VLOOKUP(A42,Input!C:D,2,FALSE)</f>
        <v>137.38</v>
      </c>
      <c r="C42">
        <f>VLOOKUP(A42,Input!E:F,2,FALSE)</f>
        <v>120.36</v>
      </c>
      <c r="D42">
        <f>VLOOKUP(A42,Input!G:H,2,FALSE)</f>
        <v>149.44</v>
      </c>
      <c r="F42" s="13">
        <f t="shared" ref="F42:F105" si="39">IF(A42=G41,G41,F41)</f>
        <v>43154</v>
      </c>
      <c r="G42" s="13">
        <f t="shared" si="32"/>
        <v>43193</v>
      </c>
      <c r="H42" s="12">
        <f t="shared" ref="H42:H105" si="40">IF(F41&lt;&gt;F40,1,0)</f>
        <v>1</v>
      </c>
      <c r="I42" s="1">
        <f t="shared" ref="I42:I105" si="41">IF(H41=1,A41,I41)</f>
        <v>43122</v>
      </c>
      <c r="J42" s="1" t="e">
        <f t="shared" si="13"/>
        <v>#REF!</v>
      </c>
      <c r="L42">
        <f t="shared" ref="L42:L105" si="42">B42/B41-1</f>
        <v>-1.0906711262997915E-3</v>
      </c>
      <c r="M42">
        <f t="shared" ref="M42:M105" si="43">C42/C41-1</f>
        <v>-2.8169014084507005E-3</v>
      </c>
      <c r="N42">
        <f t="shared" ref="N42:N105" si="44">D42/D41-1</f>
        <v>-6.0188590918208718E-4</v>
      </c>
      <c r="P42" t="e">
        <f t="shared" ca="1" si="0"/>
        <v>#REF!</v>
      </c>
      <c r="Q42" t="e">
        <f t="shared" ca="1" si="1"/>
        <v>#REF!</v>
      </c>
      <c r="R42" t="e">
        <f t="shared" ca="1" si="2"/>
        <v>#REF!</v>
      </c>
      <c r="W42" t="e">
        <f t="shared" ref="W42:W105" ca="1" si="45">AU42/AU41-1</f>
        <v>#REF!</v>
      </c>
      <c r="X42" s="9" t="e">
        <f ca="1">SQRT(SUM((W5:W42-AVERAGE(W5:W42))^2)*252/62)</f>
        <v>#REF!</v>
      </c>
      <c r="Y42" t="e">
        <f t="shared" ref="Y42:Y105" ca="1" si="46">IF($H41&lt;&gt;$H42,IF(X41&gt;$U$1,IF(Y41*0.9&lt;1,Y41*0.9,1),IF(Y41*1.1&lt;1,Y41*1.1,1)),Y41)</f>
        <v>#REF!</v>
      </c>
      <c r="AA42" s="14">
        <f t="shared" si="33"/>
        <v>-2.6860254083485025E-3</v>
      </c>
      <c r="AB42" s="14">
        <f t="shared" si="34"/>
        <v>-9.0564794994236753E-3</v>
      </c>
      <c r="AC42" s="14">
        <f t="shared" si="35"/>
        <v>-3.3346672002134703E-3</v>
      </c>
      <c r="AE42" s="6" t="e">
        <f t="shared" ref="AE42:AE105" ca="1" si="47">IF($H42=1,0.5*(1-(P42/SUM($P42:$R42)))*T42,AE41)</f>
        <v>#REF!</v>
      </c>
      <c r="AF42" s="6" t="e">
        <f t="shared" ref="AF42:AF105" ca="1" si="48">IF($H42=1,0.5*(1-(Q42/SUM($P42:$R42)))*U42,AF41)</f>
        <v>#REF!</v>
      </c>
      <c r="AG42" s="6" t="e">
        <f t="shared" ref="AG42:AG105" ca="1" si="49">IF($H42=1,0.5*(1-(R42/SUM($P42:$R42)))*V42,AG41)</f>
        <v>#REF!</v>
      </c>
      <c r="AI42" s="6" t="e">
        <f t="shared" ref="AI42:AI105" ca="1" si="50">IF(AE42&lt;&gt;AE41,AE41,AI41)</f>
        <v>#REF!</v>
      </c>
      <c r="AJ42" s="6" t="e">
        <f t="shared" ref="AJ42:AJ105" ca="1" si="51">IF(AF42&lt;&gt;AF41,AF41,AJ41)</f>
        <v>#REF!</v>
      </c>
      <c r="AK42" s="6" t="e">
        <f t="shared" ref="AK42:AK105" ca="1" si="52">IF(AG42&lt;&gt;AG41,AG41,AK41)</f>
        <v>#REF!</v>
      </c>
      <c r="AM42" s="5" t="e">
        <f t="shared" ca="1" si="36"/>
        <v>#REF!</v>
      </c>
      <c r="AN42" s="5" t="e">
        <f t="shared" ca="1" si="37"/>
        <v>#REF!</v>
      </c>
      <c r="AO42" s="5" t="e">
        <f t="shared" ca="1" si="38"/>
        <v>#REF!</v>
      </c>
      <c r="AS42" t="e">
        <f t="shared" ca="1" si="25"/>
        <v>#REF!</v>
      </c>
      <c r="AT42" t="e">
        <f t="shared" ca="1" si="26"/>
        <v>#REF!</v>
      </c>
      <c r="AU42" t="e">
        <f t="shared" ref="AU42:AU105" ca="1" si="53">(AV42-AT42)+(AV42*AS42)</f>
        <v>#REF!</v>
      </c>
      <c r="AV42">
        <f>VLOOKUP(I42,Input!A:B,2,FALSE)</f>
        <v>129.88999999999999</v>
      </c>
      <c r="AW42" t="e">
        <f t="shared" si="27"/>
        <v>#REF!</v>
      </c>
      <c r="AX42" s="15">
        <f>VLOOKUP(A42,Input!A:B,2,FALSE)</f>
        <v>129.22</v>
      </c>
      <c r="AY42" t="e">
        <f t="shared" ref="AY42:AY105" ca="1" si="54">AX42-ROUND(AU42,2)</f>
        <v>#REF!</v>
      </c>
    </row>
    <row r="43" spans="1:51" x14ac:dyDescent="0.25">
      <c r="A43" s="1">
        <f t="shared" si="28"/>
        <v>43158</v>
      </c>
      <c r="B43">
        <f>VLOOKUP(A43,Input!C:D,2,FALSE)</f>
        <v>137.59</v>
      </c>
      <c r="C43">
        <f>VLOOKUP(A43,Input!E:F,2,FALSE)</f>
        <v>120.08</v>
      </c>
      <c r="D43">
        <f>VLOOKUP(A43,Input!G:H,2,FALSE)</f>
        <v>149.05000000000001</v>
      </c>
      <c r="F43" s="13">
        <f t="shared" si="39"/>
        <v>43154</v>
      </c>
      <c r="G43" s="13">
        <f t="shared" si="32"/>
        <v>43193</v>
      </c>
      <c r="H43" s="12">
        <f t="shared" si="40"/>
        <v>0</v>
      </c>
      <c r="I43" s="1">
        <f t="shared" si="41"/>
        <v>43157</v>
      </c>
      <c r="J43" s="1">
        <f t="shared" si="13"/>
        <v>43122</v>
      </c>
      <c r="L43">
        <f t="shared" si="42"/>
        <v>1.5286067841024931E-3</v>
      </c>
      <c r="M43">
        <f t="shared" si="43"/>
        <v>-2.3263542705217466E-3</v>
      </c>
      <c r="N43">
        <f t="shared" si="44"/>
        <v>-2.6097430406851752E-3</v>
      </c>
      <c r="P43" t="e">
        <f t="shared" ca="1" si="0"/>
        <v>#REF!</v>
      </c>
      <c r="Q43" t="e">
        <f t="shared" ca="1" si="1"/>
        <v>#REF!</v>
      </c>
      <c r="R43" t="e">
        <f t="shared" ca="1" si="2"/>
        <v>#REF!</v>
      </c>
      <c r="W43" t="e">
        <f t="shared" ca="1" si="45"/>
        <v>#REF!</v>
      </c>
      <c r="X43" s="9" t="e">
        <f ca="1">SQRT(SUM((W5:W43-AVERAGE(W5:W43))^2)*252/62)</f>
        <v>#REF!</v>
      </c>
      <c r="Y43" t="e">
        <f t="shared" ca="1" si="46"/>
        <v>#REF!</v>
      </c>
      <c r="AA43" s="14">
        <f t="shared" si="33"/>
        <v>1.5286067841024931E-3</v>
      </c>
      <c r="AB43" s="14">
        <f t="shared" si="34"/>
        <v>-2.3263542705217466E-3</v>
      </c>
      <c r="AC43" s="14">
        <f t="shared" si="35"/>
        <v>-2.6097430406851752E-3</v>
      </c>
      <c r="AE43" s="6" t="e">
        <f t="shared" ca="1" si="47"/>
        <v>#REF!</v>
      </c>
      <c r="AF43" s="6" t="e">
        <f t="shared" ca="1" si="48"/>
        <v>#REF!</v>
      </c>
      <c r="AG43" s="6" t="e">
        <f t="shared" ca="1" si="49"/>
        <v>#REF!</v>
      </c>
      <c r="AI43" s="6" t="e">
        <f t="shared" ca="1" si="50"/>
        <v>#REF!</v>
      </c>
      <c r="AJ43" s="6" t="e">
        <f t="shared" ca="1" si="51"/>
        <v>#REF!</v>
      </c>
      <c r="AK43" s="6" t="e">
        <f t="shared" ca="1" si="52"/>
        <v>#REF!</v>
      </c>
      <c r="AM43" s="5" t="e">
        <f t="shared" ca="1" si="36"/>
        <v>#REF!</v>
      </c>
      <c r="AN43" s="5" t="e">
        <f t="shared" ca="1" si="37"/>
        <v>#REF!</v>
      </c>
      <c r="AO43" s="5" t="e">
        <f t="shared" ca="1" si="38"/>
        <v>#REF!</v>
      </c>
      <c r="AS43" t="e">
        <f t="shared" ca="1" si="25"/>
        <v>#REF!</v>
      </c>
      <c r="AT43" t="e">
        <f t="shared" ca="1" si="26"/>
        <v>#REF!</v>
      </c>
      <c r="AU43" t="e">
        <f t="shared" ca="1" si="53"/>
        <v>#REF!</v>
      </c>
      <c r="AV43">
        <f>VLOOKUP(I43,Input!A:B,2,FALSE)</f>
        <v>129.22</v>
      </c>
      <c r="AW43">
        <f t="shared" si="27"/>
        <v>129.88999999999999</v>
      </c>
      <c r="AX43" s="15">
        <f>VLOOKUP(A43,Input!A:B,2,FALSE)</f>
        <v>129.05000000000001</v>
      </c>
      <c r="AY43" t="e">
        <f t="shared" ca="1" si="54"/>
        <v>#REF!</v>
      </c>
    </row>
    <row r="44" spans="1:51" x14ac:dyDescent="0.25">
      <c r="A44" s="1">
        <f t="shared" si="28"/>
        <v>43159</v>
      </c>
      <c r="B44">
        <f>VLOOKUP(A44,Input!C:D,2,FALSE)</f>
        <v>137.59</v>
      </c>
      <c r="C44">
        <f>VLOOKUP(A44,Input!E:F,2,FALSE)</f>
        <v>120.23</v>
      </c>
      <c r="D44">
        <f>VLOOKUP(A44,Input!G:H,2,FALSE)</f>
        <v>148.82</v>
      </c>
      <c r="F44" s="13">
        <f t="shared" si="39"/>
        <v>43154</v>
      </c>
      <c r="G44" s="13">
        <f t="shared" si="32"/>
        <v>43193</v>
      </c>
      <c r="H44" s="12">
        <f t="shared" si="40"/>
        <v>0</v>
      </c>
      <c r="I44" s="1">
        <f t="shared" si="41"/>
        <v>43157</v>
      </c>
      <c r="J44" s="1">
        <f t="shared" si="13"/>
        <v>43122</v>
      </c>
      <c r="L44">
        <f t="shared" si="42"/>
        <v>0</v>
      </c>
      <c r="M44">
        <f t="shared" si="43"/>
        <v>1.2491672218521988E-3</v>
      </c>
      <c r="N44">
        <f t="shared" si="44"/>
        <v>-1.5431063401544209E-3</v>
      </c>
      <c r="P44" t="e">
        <f t="shared" ca="1" si="0"/>
        <v>#REF!</v>
      </c>
      <c r="Q44" t="e">
        <f t="shared" ca="1" si="1"/>
        <v>#REF!</v>
      </c>
      <c r="R44" t="e">
        <f t="shared" ca="1" si="2"/>
        <v>#REF!</v>
      </c>
      <c r="W44" t="e">
        <f t="shared" ca="1" si="45"/>
        <v>#REF!</v>
      </c>
      <c r="X44" s="9" t="e">
        <f ca="1">SQRT(SUM((W5:W44-AVERAGE(W5:W44))^2)*252/62)</f>
        <v>#REF!</v>
      </c>
      <c r="Y44" t="e">
        <f t="shared" ca="1" si="46"/>
        <v>#REF!</v>
      </c>
      <c r="AA44" s="14">
        <f t="shared" si="33"/>
        <v>1.5286067841024931E-3</v>
      </c>
      <c r="AB44" s="14">
        <f t="shared" si="34"/>
        <v>-1.0800930541707832E-3</v>
      </c>
      <c r="AC44" s="14">
        <f t="shared" si="35"/>
        <v>-4.1488222698072841E-3</v>
      </c>
      <c r="AE44" s="6" t="e">
        <f t="shared" ca="1" si="47"/>
        <v>#REF!</v>
      </c>
      <c r="AF44" s="6" t="e">
        <f t="shared" ca="1" si="48"/>
        <v>#REF!</v>
      </c>
      <c r="AG44" s="6" t="e">
        <f t="shared" ca="1" si="49"/>
        <v>#REF!</v>
      </c>
      <c r="AI44" s="6" t="e">
        <f t="shared" ca="1" si="50"/>
        <v>#REF!</v>
      </c>
      <c r="AJ44" s="6" t="e">
        <f t="shared" ca="1" si="51"/>
        <v>#REF!</v>
      </c>
      <c r="AK44" s="6" t="e">
        <f t="shared" ca="1" si="52"/>
        <v>#REF!</v>
      </c>
      <c r="AM44" s="5" t="e">
        <f t="shared" ca="1" si="36"/>
        <v>#REF!</v>
      </c>
      <c r="AN44" s="5" t="e">
        <f t="shared" ca="1" si="37"/>
        <v>#REF!</v>
      </c>
      <c r="AO44" s="5" t="e">
        <f t="shared" ca="1" si="38"/>
        <v>#REF!</v>
      </c>
      <c r="AS44" t="e">
        <f t="shared" ref="AS44:AS107" ca="1" si="55">SUMPRODUCT(AA44:AC44,AE43:AG43)</f>
        <v>#REF!</v>
      </c>
      <c r="AT44" t="e">
        <f t="shared" ref="AT44:AT107" ca="1" si="56">IF($H43=1,SUM(AM43:AO43),AT43)</f>
        <v>#REF!</v>
      </c>
      <c r="AU44" t="e">
        <f t="shared" ca="1" si="53"/>
        <v>#REF!</v>
      </c>
      <c r="AV44">
        <f>VLOOKUP(I44,Input!A:B,2,FALSE)</f>
        <v>129.22</v>
      </c>
      <c r="AW44">
        <f t="shared" si="27"/>
        <v>129.88999999999999</v>
      </c>
      <c r="AX44" s="15">
        <f>VLOOKUP(A44,Input!A:B,2,FALSE)</f>
        <v>129.04</v>
      </c>
      <c r="AY44" t="e">
        <f t="shared" ca="1" si="54"/>
        <v>#REF!</v>
      </c>
    </row>
    <row r="45" spans="1:51" x14ac:dyDescent="0.25">
      <c r="A45" s="1">
        <f t="shared" si="28"/>
        <v>43160</v>
      </c>
      <c r="B45">
        <f>VLOOKUP(A45,Input!C:D,2,FALSE)</f>
        <v>137.44999999999999</v>
      </c>
      <c r="C45">
        <f>VLOOKUP(A45,Input!E:F,2,FALSE)</f>
        <v>120.35</v>
      </c>
      <c r="D45">
        <f>VLOOKUP(A45,Input!G:H,2,FALSE)</f>
        <v>148.91</v>
      </c>
      <c r="F45" s="13">
        <f t="shared" si="39"/>
        <v>43154</v>
      </c>
      <c r="G45" s="13">
        <f t="shared" si="32"/>
        <v>43193</v>
      </c>
      <c r="H45" s="12">
        <f t="shared" si="40"/>
        <v>0</v>
      </c>
      <c r="I45" s="1">
        <f t="shared" si="41"/>
        <v>43157</v>
      </c>
      <c r="J45" s="1">
        <f t="shared" si="13"/>
        <v>43122</v>
      </c>
      <c r="L45">
        <f t="shared" si="42"/>
        <v>-1.0175158078349344E-3</v>
      </c>
      <c r="M45">
        <f t="shared" si="43"/>
        <v>9.9808699991665861E-4</v>
      </c>
      <c r="N45">
        <f t="shared" si="44"/>
        <v>6.0475742507737351E-4</v>
      </c>
      <c r="P45" t="e">
        <f t="shared" ca="1" si="0"/>
        <v>#REF!</v>
      </c>
      <c r="Q45" t="e">
        <f t="shared" ca="1" si="1"/>
        <v>#REF!</v>
      </c>
      <c r="R45" t="e">
        <f t="shared" ca="1" si="2"/>
        <v>#REF!</v>
      </c>
      <c r="W45" t="e">
        <f t="shared" ca="1" si="45"/>
        <v>#REF!</v>
      </c>
      <c r="X45" s="9" t="e">
        <f ca="1">SQRT(SUM((W5:W45-AVERAGE(W5:W45))^2)*252/62)</f>
        <v>#REF!</v>
      </c>
      <c r="Y45" t="e">
        <f t="shared" ca="1" si="46"/>
        <v>#REF!</v>
      </c>
      <c r="AA45" s="14">
        <f t="shared" si="33"/>
        <v>5.0953559470068299E-4</v>
      </c>
      <c r="AB45" s="14">
        <f t="shared" si="34"/>
        <v>-8.3084081090145645E-5</v>
      </c>
      <c r="AC45" s="14">
        <f t="shared" si="35"/>
        <v>-3.5465738758030385E-3</v>
      </c>
      <c r="AE45" s="6" t="e">
        <f t="shared" ca="1" si="47"/>
        <v>#REF!</v>
      </c>
      <c r="AF45" s="6" t="e">
        <f t="shared" ca="1" si="48"/>
        <v>#REF!</v>
      </c>
      <c r="AG45" s="6" t="e">
        <f t="shared" ca="1" si="49"/>
        <v>#REF!</v>
      </c>
      <c r="AI45" s="6" t="e">
        <f t="shared" ca="1" si="50"/>
        <v>#REF!</v>
      </c>
      <c r="AJ45" s="6" t="e">
        <f t="shared" ca="1" si="51"/>
        <v>#REF!</v>
      </c>
      <c r="AK45" s="6" t="e">
        <f t="shared" ca="1" si="52"/>
        <v>#REF!</v>
      </c>
      <c r="AM45" s="5" t="e">
        <f t="shared" ca="1" si="36"/>
        <v>#REF!</v>
      </c>
      <c r="AN45" s="5" t="e">
        <f t="shared" ca="1" si="37"/>
        <v>#REF!</v>
      </c>
      <c r="AO45" s="5" t="e">
        <f t="shared" ca="1" si="38"/>
        <v>#REF!</v>
      </c>
      <c r="AS45" t="e">
        <f t="shared" ca="1" si="55"/>
        <v>#REF!</v>
      </c>
      <c r="AT45" t="e">
        <f t="shared" ca="1" si="56"/>
        <v>#REF!</v>
      </c>
      <c r="AU45" t="e">
        <f t="shared" ca="1" si="53"/>
        <v>#REF!</v>
      </c>
      <c r="AV45">
        <f>VLOOKUP(I45,Input!A:B,2,FALSE)</f>
        <v>129.22</v>
      </c>
      <c r="AW45">
        <f t="shared" ref="AW45:AW108" si="57">IF($H44=1,AV44,AW44)</f>
        <v>129.88999999999999</v>
      </c>
      <c r="AX45" s="15">
        <f>VLOOKUP(A45,Input!A:B,2,FALSE)</f>
        <v>129.08000000000001</v>
      </c>
      <c r="AY45" t="e">
        <f t="shared" ca="1" si="54"/>
        <v>#REF!</v>
      </c>
    </row>
    <row r="46" spans="1:51" x14ac:dyDescent="0.25">
      <c r="A46" s="1">
        <f t="shared" si="28"/>
        <v>43161</v>
      </c>
      <c r="B46">
        <f>VLOOKUP(A46,Input!C:D,2,FALSE)</f>
        <v>137.66</v>
      </c>
      <c r="C46">
        <f>VLOOKUP(A46,Input!E:F,2,FALSE)</f>
        <v>120.56</v>
      </c>
      <c r="D46">
        <f>VLOOKUP(A46,Input!G:H,2,FALSE)</f>
        <v>149.24</v>
      </c>
      <c r="F46" s="13">
        <f t="shared" si="39"/>
        <v>43154</v>
      </c>
      <c r="G46" s="13">
        <f t="shared" si="32"/>
        <v>43193</v>
      </c>
      <c r="H46" s="12">
        <f t="shared" si="40"/>
        <v>0</v>
      </c>
      <c r="I46" s="1">
        <f t="shared" si="41"/>
        <v>43157</v>
      </c>
      <c r="J46" s="1">
        <f t="shared" si="13"/>
        <v>43122</v>
      </c>
      <c r="L46">
        <f t="shared" si="42"/>
        <v>1.5278283012005733E-3</v>
      </c>
      <c r="M46">
        <f t="shared" si="43"/>
        <v>1.7449106771916245E-3</v>
      </c>
      <c r="N46">
        <f t="shared" si="44"/>
        <v>2.2161036867907047E-3</v>
      </c>
      <c r="P46" t="e">
        <f t="shared" ca="1" si="0"/>
        <v>#REF!</v>
      </c>
      <c r="Q46" t="e">
        <f t="shared" ca="1" si="1"/>
        <v>#REF!</v>
      </c>
      <c r="R46" t="e">
        <f t="shared" ca="1" si="2"/>
        <v>#REF!</v>
      </c>
      <c r="W46" t="e">
        <f t="shared" ca="1" si="45"/>
        <v>#REF!</v>
      </c>
      <c r="X46" s="9" t="e">
        <f ca="1">SQRT(SUM((W5:W46-AVERAGE(W5:W46))^2)*252/62)</f>
        <v>#REF!</v>
      </c>
      <c r="Y46" t="e">
        <f t="shared" ca="1" si="46"/>
        <v>#REF!</v>
      </c>
      <c r="AA46" s="14">
        <f t="shared" si="33"/>
        <v>2.0381423788033981E-3</v>
      </c>
      <c r="AB46" s="14">
        <f t="shared" si="34"/>
        <v>1.6616816218013586E-3</v>
      </c>
      <c r="AC46" s="14">
        <f t="shared" si="35"/>
        <v>-1.338329764453916E-3</v>
      </c>
      <c r="AE46" s="6" t="e">
        <f t="shared" ca="1" si="47"/>
        <v>#REF!</v>
      </c>
      <c r="AF46" s="6" t="e">
        <f t="shared" ca="1" si="48"/>
        <v>#REF!</v>
      </c>
      <c r="AG46" s="6" t="e">
        <f t="shared" ca="1" si="49"/>
        <v>#REF!</v>
      </c>
      <c r="AI46" s="6" t="e">
        <f t="shared" ca="1" si="50"/>
        <v>#REF!</v>
      </c>
      <c r="AJ46" s="6" t="e">
        <f t="shared" ca="1" si="51"/>
        <v>#REF!</v>
      </c>
      <c r="AK46" s="6" t="e">
        <f t="shared" ca="1" si="52"/>
        <v>#REF!</v>
      </c>
      <c r="AM46" s="5" t="e">
        <f t="shared" ca="1" si="36"/>
        <v>#REF!</v>
      </c>
      <c r="AN46" s="5" t="e">
        <f t="shared" ca="1" si="37"/>
        <v>#REF!</v>
      </c>
      <c r="AO46" s="5" t="e">
        <f t="shared" ca="1" si="38"/>
        <v>#REF!</v>
      </c>
      <c r="AS46" t="e">
        <f t="shared" ca="1" si="55"/>
        <v>#REF!</v>
      </c>
      <c r="AT46" t="e">
        <f t="shared" ca="1" si="56"/>
        <v>#REF!</v>
      </c>
      <c r="AU46" t="e">
        <f t="shared" ca="1" si="53"/>
        <v>#REF!</v>
      </c>
      <c r="AV46">
        <f>VLOOKUP(I46,Input!A:B,2,FALSE)</f>
        <v>129.22</v>
      </c>
      <c r="AW46">
        <f t="shared" si="57"/>
        <v>129.88999999999999</v>
      </c>
      <c r="AX46" s="15">
        <f>VLOOKUP(A46,Input!A:B,2,FALSE)</f>
        <v>129.32</v>
      </c>
      <c r="AY46" t="e">
        <f t="shared" ca="1" si="54"/>
        <v>#REF!</v>
      </c>
    </row>
    <row r="47" spans="1:51" x14ac:dyDescent="0.25">
      <c r="A47" s="1">
        <f t="shared" si="28"/>
        <v>43164</v>
      </c>
      <c r="B47">
        <f>VLOOKUP(A47,Input!C:D,2,FALSE)</f>
        <v>137.61000000000001</v>
      </c>
      <c r="C47">
        <f>VLOOKUP(A47,Input!E:F,2,FALSE)</f>
        <v>120.42</v>
      </c>
      <c r="D47">
        <f>VLOOKUP(A47,Input!G:H,2,FALSE)</f>
        <v>149.47</v>
      </c>
      <c r="F47" s="13">
        <f t="shared" si="39"/>
        <v>43154</v>
      </c>
      <c r="G47" s="13">
        <f t="shared" si="32"/>
        <v>43193</v>
      </c>
      <c r="H47" s="12">
        <f t="shared" si="40"/>
        <v>0</v>
      </c>
      <c r="I47" s="1">
        <f t="shared" si="41"/>
        <v>43157</v>
      </c>
      <c r="J47" s="1">
        <f t="shared" si="13"/>
        <v>43122</v>
      </c>
      <c r="L47">
        <f t="shared" si="42"/>
        <v>-3.6321371494973942E-4</v>
      </c>
      <c r="M47">
        <f t="shared" si="43"/>
        <v>-1.1612475116125065E-3</v>
      </c>
      <c r="N47">
        <f t="shared" si="44"/>
        <v>1.5411417850441644E-3</v>
      </c>
      <c r="P47" t="e">
        <f t="shared" ca="1" si="0"/>
        <v>#REF!</v>
      </c>
      <c r="Q47" t="e">
        <f t="shared" ca="1" si="1"/>
        <v>#REF!</v>
      </c>
      <c r="R47" t="e">
        <f t="shared" ca="1" si="2"/>
        <v>#REF!</v>
      </c>
      <c r="W47" t="e">
        <f t="shared" ca="1" si="45"/>
        <v>#REF!</v>
      </c>
      <c r="X47" s="9" t="e">
        <f ca="1">SQRT(SUM((W5:W47-AVERAGE(W5:W47))^2)*252/62)</f>
        <v>#REF!</v>
      </c>
      <c r="Y47" t="e">
        <f t="shared" ca="1" si="46"/>
        <v>#REF!</v>
      </c>
      <c r="AA47" s="14">
        <f t="shared" si="33"/>
        <v>1.6741883825885928E-3</v>
      </c>
      <c r="AB47" s="14">
        <f t="shared" si="34"/>
        <v>4.9850448654042978E-4</v>
      </c>
      <c r="AC47" s="14">
        <f t="shared" si="35"/>
        <v>2.0074946466808186E-4</v>
      </c>
      <c r="AE47" s="6" t="e">
        <f t="shared" ca="1" si="47"/>
        <v>#REF!</v>
      </c>
      <c r="AF47" s="6" t="e">
        <f t="shared" ca="1" si="48"/>
        <v>#REF!</v>
      </c>
      <c r="AG47" s="6" t="e">
        <f t="shared" ca="1" si="49"/>
        <v>#REF!</v>
      </c>
      <c r="AI47" s="6" t="e">
        <f t="shared" ca="1" si="50"/>
        <v>#REF!</v>
      </c>
      <c r="AJ47" s="6" t="e">
        <f t="shared" ca="1" si="51"/>
        <v>#REF!</v>
      </c>
      <c r="AK47" s="6" t="e">
        <f t="shared" ca="1" si="52"/>
        <v>#REF!</v>
      </c>
      <c r="AM47" s="5" t="e">
        <f t="shared" ca="1" si="36"/>
        <v>#REF!</v>
      </c>
      <c r="AN47" s="5" t="e">
        <f t="shared" ca="1" si="37"/>
        <v>#REF!</v>
      </c>
      <c r="AO47" s="5" t="e">
        <f t="shared" ca="1" si="38"/>
        <v>#REF!</v>
      </c>
      <c r="AS47" t="e">
        <f t="shared" ca="1" si="55"/>
        <v>#REF!</v>
      </c>
      <c r="AT47" t="e">
        <f t="shared" ca="1" si="56"/>
        <v>#REF!</v>
      </c>
      <c r="AU47" t="e">
        <f t="shared" ca="1" si="53"/>
        <v>#REF!</v>
      </c>
      <c r="AV47">
        <f>VLOOKUP(I47,Input!A:B,2,FALSE)</f>
        <v>129.22</v>
      </c>
      <c r="AW47">
        <f t="shared" si="57"/>
        <v>129.88999999999999</v>
      </c>
      <c r="AX47" s="15">
        <f>VLOOKUP(A47,Input!A:B,2,FALSE)</f>
        <v>129.31</v>
      </c>
      <c r="AY47" t="e">
        <f t="shared" ca="1" si="54"/>
        <v>#REF!</v>
      </c>
    </row>
    <row r="48" spans="1:51" x14ac:dyDescent="0.25">
      <c r="A48" s="1">
        <f t="shared" si="28"/>
        <v>43165</v>
      </c>
      <c r="B48">
        <f>VLOOKUP(A48,Input!C:D,2,FALSE)</f>
        <v>137.59</v>
      </c>
      <c r="C48">
        <f>VLOOKUP(A48,Input!E:F,2,FALSE)</f>
        <v>120.56</v>
      </c>
      <c r="D48">
        <f>VLOOKUP(A48,Input!G:H,2,FALSE)</f>
        <v>149.11000000000001</v>
      </c>
      <c r="F48" s="13">
        <f t="shared" si="39"/>
        <v>43154</v>
      </c>
      <c r="G48" s="13">
        <f t="shared" si="32"/>
        <v>43193</v>
      </c>
      <c r="H48" s="12">
        <f t="shared" si="40"/>
        <v>0</v>
      </c>
      <c r="I48" s="1">
        <f t="shared" si="41"/>
        <v>43157</v>
      </c>
      <c r="J48" s="1">
        <f t="shared" si="13"/>
        <v>43122</v>
      </c>
      <c r="L48">
        <f t="shared" si="42"/>
        <v>-1.4533827483476092E-4</v>
      </c>
      <c r="M48">
        <f t="shared" si="43"/>
        <v>1.1625975751536899E-3</v>
      </c>
      <c r="N48">
        <f t="shared" si="44"/>
        <v>-2.4085100689100747E-3</v>
      </c>
      <c r="P48" t="e">
        <f t="shared" ca="1" si="0"/>
        <v>#REF!</v>
      </c>
      <c r="Q48" t="e">
        <f t="shared" ca="1" si="1"/>
        <v>#REF!</v>
      </c>
      <c r="R48" t="e">
        <f t="shared" ca="1" si="2"/>
        <v>#REF!</v>
      </c>
      <c r="W48" t="e">
        <f t="shared" ca="1" si="45"/>
        <v>#REF!</v>
      </c>
      <c r="X48" s="9" t="e">
        <f ca="1">SQRT(SUM((W5:W48-AVERAGE(W5:W48))^2)*252/62)</f>
        <v>#REF!</v>
      </c>
      <c r="Y48" t="e">
        <f t="shared" ca="1" si="46"/>
        <v>#REF!</v>
      </c>
      <c r="AA48" s="14">
        <f t="shared" si="33"/>
        <v>1.5286067841024931E-3</v>
      </c>
      <c r="AB48" s="14">
        <f t="shared" si="34"/>
        <v>1.6616816218013586E-3</v>
      </c>
      <c r="AC48" s="14">
        <f t="shared" si="35"/>
        <v>-2.2082441113489004E-3</v>
      </c>
      <c r="AE48" s="6" t="e">
        <f t="shared" ca="1" si="47"/>
        <v>#REF!</v>
      </c>
      <c r="AF48" s="6" t="e">
        <f t="shared" ca="1" si="48"/>
        <v>#REF!</v>
      </c>
      <c r="AG48" s="6" t="e">
        <f t="shared" ca="1" si="49"/>
        <v>#REF!</v>
      </c>
      <c r="AI48" s="6" t="e">
        <f t="shared" ca="1" si="50"/>
        <v>#REF!</v>
      </c>
      <c r="AJ48" s="6" t="e">
        <f t="shared" ca="1" si="51"/>
        <v>#REF!</v>
      </c>
      <c r="AK48" s="6" t="e">
        <f t="shared" ca="1" si="52"/>
        <v>#REF!</v>
      </c>
      <c r="AM48" s="5" t="e">
        <f t="shared" ca="1" si="36"/>
        <v>#REF!</v>
      </c>
      <c r="AN48" s="5" t="e">
        <f t="shared" ca="1" si="37"/>
        <v>#REF!</v>
      </c>
      <c r="AO48" s="5" t="e">
        <f t="shared" ca="1" si="38"/>
        <v>#REF!</v>
      </c>
      <c r="AS48" t="e">
        <f t="shared" ca="1" si="55"/>
        <v>#REF!</v>
      </c>
      <c r="AT48" t="e">
        <f t="shared" ca="1" si="56"/>
        <v>#REF!</v>
      </c>
      <c r="AU48" t="e">
        <f t="shared" ca="1" si="53"/>
        <v>#REF!</v>
      </c>
      <c r="AV48">
        <f>VLOOKUP(I48,Input!A:B,2,FALSE)</f>
        <v>129.22</v>
      </c>
      <c r="AW48">
        <f t="shared" si="57"/>
        <v>129.88999999999999</v>
      </c>
      <c r="AX48" s="15">
        <f>VLOOKUP(A48,Input!A:B,2,FALSE)</f>
        <v>129.26</v>
      </c>
      <c r="AY48" t="e">
        <f t="shared" ca="1" si="54"/>
        <v>#REF!</v>
      </c>
    </row>
    <row r="49" spans="1:51" x14ac:dyDescent="0.25">
      <c r="A49" s="1">
        <f t="shared" si="28"/>
        <v>43166</v>
      </c>
      <c r="B49">
        <f>VLOOKUP(A49,Input!C:D,2,FALSE)</f>
        <v>137.19</v>
      </c>
      <c r="C49">
        <f>VLOOKUP(A49,Input!E:F,2,FALSE)</f>
        <v>120.53</v>
      </c>
      <c r="D49">
        <f>VLOOKUP(A49,Input!G:H,2,FALSE)</f>
        <v>149</v>
      </c>
      <c r="F49" s="13">
        <f t="shared" si="39"/>
        <v>43154</v>
      </c>
      <c r="G49" s="13">
        <f t="shared" si="32"/>
        <v>43193</v>
      </c>
      <c r="H49" s="12">
        <f t="shared" si="40"/>
        <v>0</v>
      </c>
      <c r="I49" s="1">
        <f t="shared" si="41"/>
        <v>43157</v>
      </c>
      <c r="J49" s="1">
        <f t="shared" si="13"/>
        <v>43122</v>
      </c>
      <c r="L49">
        <f t="shared" si="42"/>
        <v>-2.9071880223854318E-3</v>
      </c>
      <c r="M49">
        <f t="shared" si="43"/>
        <v>-2.4883875248837839E-4</v>
      </c>
      <c r="N49">
        <f t="shared" si="44"/>
        <v>-7.3771041512982194E-4</v>
      </c>
      <c r="P49" t="e">
        <f t="shared" ca="1" si="0"/>
        <v>#REF!</v>
      </c>
      <c r="Q49" t="e">
        <f t="shared" ca="1" si="1"/>
        <v>#REF!</v>
      </c>
      <c r="R49" t="e">
        <f t="shared" ca="1" si="2"/>
        <v>#REF!</v>
      </c>
      <c r="W49" t="e">
        <f t="shared" ca="1" si="45"/>
        <v>#REF!</v>
      </c>
      <c r="X49" s="9" t="e">
        <f ca="1">SQRT(SUM((W5:W49-AVERAGE(W5:W49))^2)*252/62)</f>
        <v>#REF!</v>
      </c>
      <c r="Y49" t="e">
        <f t="shared" ca="1" si="46"/>
        <v>#REF!</v>
      </c>
      <c r="AA49" s="14">
        <f t="shared" si="33"/>
        <v>-1.3830251856165043E-3</v>
      </c>
      <c r="AB49" s="14">
        <f t="shared" si="34"/>
        <v>1.4124293785311437E-3</v>
      </c>
      <c r="AC49" s="14">
        <f t="shared" si="35"/>
        <v>-2.9443254817986819E-3</v>
      </c>
      <c r="AE49" s="6" t="e">
        <f t="shared" ca="1" si="47"/>
        <v>#REF!</v>
      </c>
      <c r="AF49" s="6" t="e">
        <f t="shared" ca="1" si="48"/>
        <v>#REF!</v>
      </c>
      <c r="AG49" s="6" t="e">
        <f t="shared" ca="1" si="49"/>
        <v>#REF!</v>
      </c>
      <c r="AI49" s="6" t="e">
        <f t="shared" ca="1" si="50"/>
        <v>#REF!</v>
      </c>
      <c r="AJ49" s="6" t="e">
        <f t="shared" ca="1" si="51"/>
        <v>#REF!</v>
      </c>
      <c r="AK49" s="6" t="e">
        <f t="shared" ca="1" si="52"/>
        <v>#REF!</v>
      </c>
      <c r="AM49" s="5" t="e">
        <f t="shared" ca="1" si="36"/>
        <v>#REF!</v>
      </c>
      <c r="AN49" s="5" t="e">
        <f t="shared" ca="1" si="37"/>
        <v>#REF!</v>
      </c>
      <c r="AO49" s="5" t="e">
        <f t="shared" ca="1" si="38"/>
        <v>#REF!</v>
      </c>
      <c r="AS49" t="e">
        <f t="shared" ca="1" si="55"/>
        <v>#REF!</v>
      </c>
      <c r="AT49" t="e">
        <f t="shared" ca="1" si="56"/>
        <v>#REF!</v>
      </c>
      <c r="AU49" t="e">
        <f t="shared" ca="1" si="53"/>
        <v>#REF!</v>
      </c>
      <c r="AV49">
        <f>VLOOKUP(I49,Input!A:B,2,FALSE)</f>
        <v>129.22</v>
      </c>
      <c r="AW49">
        <f t="shared" si="57"/>
        <v>129.88999999999999</v>
      </c>
      <c r="AX49" s="15">
        <f>VLOOKUP(A49,Input!A:B,2,FALSE)</f>
        <v>129.1</v>
      </c>
      <c r="AY49" t="e">
        <f t="shared" ca="1" si="54"/>
        <v>#REF!</v>
      </c>
    </row>
    <row r="50" spans="1:51" x14ac:dyDescent="0.25">
      <c r="A50" s="1">
        <f t="shared" si="28"/>
        <v>43167</v>
      </c>
      <c r="B50">
        <f>VLOOKUP(A50,Input!C:D,2,FALSE)</f>
        <v>136.88</v>
      </c>
      <c r="C50">
        <f>VLOOKUP(A50,Input!E:F,2,FALSE)</f>
        <v>120.27</v>
      </c>
      <c r="D50">
        <f>VLOOKUP(A50,Input!G:H,2,FALSE)</f>
        <v>148.9</v>
      </c>
      <c r="F50" s="13">
        <f t="shared" si="39"/>
        <v>43154</v>
      </c>
      <c r="G50" s="13">
        <f t="shared" si="32"/>
        <v>43193</v>
      </c>
      <c r="H50" s="12">
        <f t="shared" si="40"/>
        <v>0</v>
      </c>
      <c r="I50" s="1">
        <f t="shared" si="41"/>
        <v>43157</v>
      </c>
      <c r="J50" s="1">
        <f t="shared" si="13"/>
        <v>43122</v>
      </c>
      <c r="L50">
        <f t="shared" si="42"/>
        <v>-2.2596399154457547E-3</v>
      </c>
      <c r="M50">
        <f t="shared" si="43"/>
        <v>-2.1571393014188089E-3</v>
      </c>
      <c r="N50">
        <f t="shared" si="44"/>
        <v>-6.7114093959730337E-4</v>
      </c>
      <c r="P50" t="e">
        <f t="shared" ca="1" si="0"/>
        <v>#REF!</v>
      </c>
      <c r="Q50" t="e">
        <f t="shared" ca="1" si="1"/>
        <v>#REF!</v>
      </c>
      <c r="R50" t="e">
        <f t="shared" ca="1" si="2"/>
        <v>#REF!</v>
      </c>
      <c r="W50" t="e">
        <f t="shared" ca="1" si="45"/>
        <v>#REF!</v>
      </c>
      <c r="X50" s="9" t="e">
        <f ca="1">SQRT(SUM((W5:W50-AVERAGE(W5:W50))^2)*252/62)</f>
        <v>#REF!</v>
      </c>
      <c r="Y50" t="e">
        <f t="shared" ca="1" si="46"/>
        <v>#REF!</v>
      </c>
      <c r="AA50" s="14">
        <f t="shared" si="33"/>
        <v>-3.63953996214883E-3</v>
      </c>
      <c r="AB50" s="14">
        <f t="shared" si="34"/>
        <v>-7.4775672981064467E-4</v>
      </c>
      <c r="AC50" s="14">
        <f t="shared" si="35"/>
        <v>-3.6134903640256955E-3</v>
      </c>
      <c r="AE50" s="6" t="e">
        <f t="shared" ca="1" si="47"/>
        <v>#REF!</v>
      </c>
      <c r="AF50" s="6" t="e">
        <f t="shared" ca="1" si="48"/>
        <v>#REF!</v>
      </c>
      <c r="AG50" s="6" t="e">
        <f t="shared" ca="1" si="49"/>
        <v>#REF!</v>
      </c>
      <c r="AI50" s="6" t="e">
        <f t="shared" ca="1" si="50"/>
        <v>#REF!</v>
      </c>
      <c r="AJ50" s="6" t="e">
        <f t="shared" ca="1" si="51"/>
        <v>#REF!</v>
      </c>
      <c r="AK50" s="6" t="e">
        <f t="shared" ca="1" si="52"/>
        <v>#REF!</v>
      </c>
      <c r="AM50" s="5" t="e">
        <f t="shared" ca="1" si="36"/>
        <v>#REF!</v>
      </c>
      <c r="AN50" s="5" t="e">
        <f t="shared" ca="1" si="37"/>
        <v>#REF!</v>
      </c>
      <c r="AO50" s="5" t="e">
        <f t="shared" ca="1" si="38"/>
        <v>#REF!</v>
      </c>
      <c r="AS50" t="e">
        <f t="shared" ca="1" si="55"/>
        <v>#REF!</v>
      </c>
      <c r="AT50" t="e">
        <f t="shared" ca="1" si="56"/>
        <v>#REF!</v>
      </c>
      <c r="AU50" t="e">
        <f t="shared" ca="1" si="53"/>
        <v>#REF!</v>
      </c>
      <c r="AV50">
        <f>VLOOKUP(I50,Input!A:B,2,FALSE)</f>
        <v>129.22</v>
      </c>
      <c r="AW50">
        <f t="shared" si="57"/>
        <v>129.88999999999999</v>
      </c>
      <c r="AX50" s="15">
        <f>VLOOKUP(A50,Input!A:B,2,FALSE)</f>
        <v>128.88999999999999</v>
      </c>
      <c r="AY50" t="e">
        <f t="shared" ca="1" si="54"/>
        <v>#REF!</v>
      </c>
    </row>
    <row r="51" spans="1:51" x14ac:dyDescent="0.25">
      <c r="A51" s="1">
        <f t="shared" si="28"/>
        <v>43168</v>
      </c>
      <c r="B51">
        <f>VLOOKUP(A51,Input!C:D,2,FALSE)</f>
        <v>136.68</v>
      </c>
      <c r="C51">
        <f>VLOOKUP(A51,Input!E:F,2,FALSE)</f>
        <v>120.19</v>
      </c>
      <c r="D51">
        <f>VLOOKUP(A51,Input!G:H,2,FALSE)</f>
        <v>148.88</v>
      </c>
      <c r="F51" s="13">
        <f t="shared" si="39"/>
        <v>43154</v>
      </c>
      <c r="G51" s="13">
        <f t="shared" si="32"/>
        <v>43193</v>
      </c>
      <c r="H51" s="12">
        <f t="shared" si="40"/>
        <v>0</v>
      </c>
      <c r="I51" s="1">
        <f t="shared" si="41"/>
        <v>43157</v>
      </c>
      <c r="J51" s="1">
        <f t="shared" si="13"/>
        <v>43122</v>
      </c>
      <c r="L51">
        <f t="shared" si="42"/>
        <v>-1.4611338398596851E-3</v>
      </c>
      <c r="M51">
        <f t="shared" si="43"/>
        <v>-6.6517003408994579E-4</v>
      </c>
      <c r="N51">
        <f t="shared" si="44"/>
        <v>-1.3431833445276542E-4</v>
      </c>
      <c r="P51" t="e">
        <f t="shared" ca="1" si="0"/>
        <v>#REF!</v>
      </c>
      <c r="Q51" t="e">
        <f t="shared" ca="1" si="1"/>
        <v>#REF!</v>
      </c>
      <c r="R51" t="e">
        <f t="shared" ca="1" si="2"/>
        <v>#REF!</v>
      </c>
      <c r="W51" t="e">
        <f t="shared" ca="1" si="45"/>
        <v>#REF!</v>
      </c>
      <c r="X51" s="9" t="e">
        <f ca="1">SQRT(SUM((W5:W51-AVERAGE(W5:W51))^2)*252/62)</f>
        <v>#REF!</v>
      </c>
      <c r="Y51" t="e">
        <f t="shared" ca="1" si="46"/>
        <v>#REF!</v>
      </c>
      <c r="AA51" s="14">
        <f t="shared" si="33"/>
        <v>-5.0953559470081622E-3</v>
      </c>
      <c r="AB51" s="14">
        <f t="shared" si="34"/>
        <v>-1.4124293785310327E-3</v>
      </c>
      <c r="AC51" s="14">
        <f t="shared" si="35"/>
        <v>-3.7473233404711204E-3</v>
      </c>
      <c r="AE51" s="6" t="e">
        <f t="shared" ca="1" si="47"/>
        <v>#REF!</v>
      </c>
      <c r="AF51" s="6" t="e">
        <f t="shared" ca="1" si="48"/>
        <v>#REF!</v>
      </c>
      <c r="AG51" s="6" t="e">
        <f t="shared" ca="1" si="49"/>
        <v>#REF!</v>
      </c>
      <c r="AI51" s="6" t="e">
        <f t="shared" ca="1" si="50"/>
        <v>#REF!</v>
      </c>
      <c r="AJ51" s="6" t="e">
        <f t="shared" ca="1" si="51"/>
        <v>#REF!</v>
      </c>
      <c r="AK51" s="6" t="e">
        <f t="shared" ca="1" si="52"/>
        <v>#REF!</v>
      </c>
      <c r="AM51" s="5" t="e">
        <f t="shared" ca="1" si="36"/>
        <v>#REF!</v>
      </c>
      <c r="AN51" s="5" t="e">
        <f t="shared" ca="1" si="37"/>
        <v>#REF!</v>
      </c>
      <c r="AO51" s="5" t="e">
        <f t="shared" ca="1" si="38"/>
        <v>#REF!</v>
      </c>
      <c r="AS51" t="e">
        <f t="shared" ca="1" si="55"/>
        <v>#REF!</v>
      </c>
      <c r="AT51" t="e">
        <f t="shared" ca="1" si="56"/>
        <v>#REF!</v>
      </c>
      <c r="AU51" t="e">
        <f t="shared" ca="1" si="53"/>
        <v>#REF!</v>
      </c>
      <c r="AV51">
        <f>VLOOKUP(I51,Input!A:B,2,FALSE)</f>
        <v>129.22</v>
      </c>
      <c r="AW51">
        <f t="shared" si="57"/>
        <v>129.88999999999999</v>
      </c>
      <c r="AX51" s="15">
        <f>VLOOKUP(A51,Input!A:B,2,FALSE)</f>
        <v>128.79</v>
      </c>
      <c r="AY51" t="e">
        <f t="shared" ca="1" si="54"/>
        <v>#REF!</v>
      </c>
    </row>
    <row r="52" spans="1:51" x14ac:dyDescent="0.25">
      <c r="A52" s="1">
        <f t="shared" si="28"/>
        <v>43171</v>
      </c>
      <c r="B52">
        <f>VLOOKUP(A52,Input!C:D,2,FALSE)</f>
        <v>137.19999999999999</v>
      </c>
      <c r="C52">
        <f>VLOOKUP(A52,Input!E:F,2,FALSE)</f>
        <v>120.2</v>
      </c>
      <c r="D52">
        <f>VLOOKUP(A52,Input!G:H,2,FALSE)</f>
        <v>148.77000000000001</v>
      </c>
      <c r="F52" s="13">
        <f t="shared" si="39"/>
        <v>43154</v>
      </c>
      <c r="G52" s="13">
        <f t="shared" si="32"/>
        <v>43193</v>
      </c>
      <c r="H52" s="12">
        <f t="shared" si="40"/>
        <v>0</v>
      </c>
      <c r="I52" s="1">
        <f t="shared" si="41"/>
        <v>43157</v>
      </c>
      <c r="J52" s="1">
        <f t="shared" si="13"/>
        <v>43122</v>
      </c>
      <c r="L52">
        <f t="shared" si="42"/>
        <v>3.8045068773777668E-3</v>
      </c>
      <c r="M52">
        <f t="shared" si="43"/>
        <v>8.3201597470772271E-5</v>
      </c>
      <c r="N52">
        <f t="shared" si="44"/>
        <v>-7.3885008060170509E-4</v>
      </c>
      <c r="P52" t="e">
        <f t="shared" ca="1" si="0"/>
        <v>#REF!</v>
      </c>
      <c r="Q52" t="e">
        <f t="shared" ca="1" si="1"/>
        <v>#REF!</v>
      </c>
      <c r="R52" t="e">
        <f t="shared" ca="1" si="2"/>
        <v>#REF!</v>
      </c>
      <c r="W52" t="e">
        <f t="shared" ca="1" si="45"/>
        <v>#REF!</v>
      </c>
      <c r="X52" s="9" t="e">
        <f ca="1">SQRT(SUM((W5:W52-AVERAGE(W5:W52))^2)*252/62)</f>
        <v>#REF!</v>
      </c>
      <c r="Y52" t="e">
        <f t="shared" ca="1" si="46"/>
        <v>#REF!</v>
      </c>
      <c r="AA52" s="14">
        <f t="shared" si="33"/>
        <v>-1.3102343863735655E-3</v>
      </c>
      <c r="AB52" s="14">
        <f t="shared" si="34"/>
        <v>-1.3293452974409981E-3</v>
      </c>
      <c r="AC52" s="14">
        <f t="shared" si="35"/>
        <v>-4.4834047109206798E-3</v>
      </c>
      <c r="AE52" s="6" t="e">
        <f t="shared" ca="1" si="47"/>
        <v>#REF!</v>
      </c>
      <c r="AF52" s="6" t="e">
        <f t="shared" ca="1" si="48"/>
        <v>#REF!</v>
      </c>
      <c r="AG52" s="6" t="e">
        <f t="shared" ca="1" si="49"/>
        <v>#REF!</v>
      </c>
      <c r="AI52" s="6" t="e">
        <f t="shared" ca="1" si="50"/>
        <v>#REF!</v>
      </c>
      <c r="AJ52" s="6" t="e">
        <f t="shared" ca="1" si="51"/>
        <v>#REF!</v>
      </c>
      <c r="AK52" s="6" t="e">
        <f t="shared" ca="1" si="52"/>
        <v>#REF!</v>
      </c>
      <c r="AM52" s="5" t="e">
        <f t="shared" ca="1" si="36"/>
        <v>#REF!</v>
      </c>
      <c r="AN52" s="5" t="e">
        <f t="shared" ca="1" si="37"/>
        <v>#REF!</v>
      </c>
      <c r="AO52" s="5" t="e">
        <f t="shared" ca="1" si="38"/>
        <v>#REF!</v>
      </c>
      <c r="AS52" t="e">
        <f t="shared" ca="1" si="55"/>
        <v>#REF!</v>
      </c>
      <c r="AT52" t="e">
        <f t="shared" ca="1" si="56"/>
        <v>#REF!</v>
      </c>
      <c r="AU52" t="e">
        <f t="shared" ca="1" si="53"/>
        <v>#REF!</v>
      </c>
      <c r="AV52">
        <f>VLOOKUP(I52,Input!A:B,2,FALSE)</f>
        <v>129.22</v>
      </c>
      <c r="AW52">
        <f t="shared" si="57"/>
        <v>129.88999999999999</v>
      </c>
      <c r="AX52" s="15">
        <f>VLOOKUP(A52,Input!A:B,2,FALSE)</f>
        <v>128.91</v>
      </c>
      <c r="AY52" t="e">
        <f t="shared" ca="1" si="54"/>
        <v>#REF!</v>
      </c>
    </row>
    <row r="53" spans="1:51" x14ac:dyDescent="0.25">
      <c r="A53" s="1">
        <f t="shared" si="28"/>
        <v>43172</v>
      </c>
      <c r="B53">
        <f>VLOOKUP(A53,Input!C:D,2,FALSE)</f>
        <v>137.34</v>
      </c>
      <c r="C53">
        <f>VLOOKUP(A53,Input!E:F,2,FALSE)</f>
        <v>120.2</v>
      </c>
      <c r="D53">
        <f>VLOOKUP(A53,Input!G:H,2,FALSE)</f>
        <v>148.75</v>
      </c>
      <c r="F53" s="13">
        <f t="shared" si="39"/>
        <v>43154</v>
      </c>
      <c r="G53" s="13">
        <f t="shared" si="32"/>
        <v>43193</v>
      </c>
      <c r="H53" s="12">
        <f t="shared" si="40"/>
        <v>0</v>
      </c>
      <c r="I53" s="1">
        <f t="shared" si="41"/>
        <v>43157</v>
      </c>
      <c r="J53" s="1">
        <f t="shared" ref="J53:J116" si="58">IF(H52=1,I52,J52)</f>
        <v>43122</v>
      </c>
      <c r="L53">
        <f t="shared" si="42"/>
        <v>1.0204081632654294E-3</v>
      </c>
      <c r="M53">
        <f t="shared" si="43"/>
        <v>0</v>
      </c>
      <c r="N53">
        <f t="shared" si="44"/>
        <v>-1.3443570612359235E-4</v>
      </c>
      <c r="P53" t="e">
        <f t="shared" ca="1" si="0"/>
        <v>#REF!</v>
      </c>
      <c r="Q53" t="e">
        <f t="shared" ca="1" si="1"/>
        <v>#REF!</v>
      </c>
      <c r="R53" t="e">
        <f t="shared" ca="1" si="2"/>
        <v>#REF!</v>
      </c>
      <c r="W53" t="e">
        <f t="shared" ca="1" si="45"/>
        <v>#REF!</v>
      </c>
      <c r="X53" s="9" t="e">
        <f ca="1">SQRT(SUM((W5:W53-AVERAGE(W5:W53))^2)*252/62)</f>
        <v>#REF!</v>
      </c>
      <c r="Y53" t="e">
        <f t="shared" ca="1" si="46"/>
        <v>#REF!</v>
      </c>
      <c r="AA53" s="14">
        <f t="shared" si="33"/>
        <v>-2.9116319697186643E-4</v>
      </c>
      <c r="AB53" s="14">
        <f t="shared" si="34"/>
        <v>-1.3293452974409981E-3</v>
      </c>
      <c r="AC53" s="14">
        <f t="shared" si="35"/>
        <v>-4.6172376873661047E-3</v>
      </c>
      <c r="AE53" s="6" t="e">
        <f t="shared" ca="1" si="47"/>
        <v>#REF!</v>
      </c>
      <c r="AF53" s="6" t="e">
        <f t="shared" ca="1" si="48"/>
        <v>#REF!</v>
      </c>
      <c r="AG53" s="6" t="e">
        <f t="shared" ca="1" si="49"/>
        <v>#REF!</v>
      </c>
      <c r="AI53" s="6" t="e">
        <f t="shared" ca="1" si="50"/>
        <v>#REF!</v>
      </c>
      <c r="AJ53" s="6" t="e">
        <f t="shared" ca="1" si="51"/>
        <v>#REF!</v>
      </c>
      <c r="AK53" s="6" t="e">
        <f t="shared" ca="1" si="52"/>
        <v>#REF!</v>
      </c>
      <c r="AM53" s="5" t="e">
        <f t="shared" ca="1" si="36"/>
        <v>#REF!</v>
      </c>
      <c r="AN53" s="5" t="e">
        <f t="shared" ca="1" si="37"/>
        <v>#REF!</v>
      </c>
      <c r="AO53" s="5" t="e">
        <f t="shared" ca="1" si="38"/>
        <v>#REF!</v>
      </c>
      <c r="AS53" t="e">
        <f t="shared" ca="1" si="55"/>
        <v>#REF!</v>
      </c>
      <c r="AT53" t="e">
        <f t="shared" ca="1" si="56"/>
        <v>#REF!</v>
      </c>
      <c r="AU53" t="e">
        <f t="shared" ca="1" si="53"/>
        <v>#REF!</v>
      </c>
      <c r="AV53">
        <f>VLOOKUP(I53,Input!A:B,2,FALSE)</f>
        <v>129.22</v>
      </c>
      <c r="AW53">
        <f t="shared" si="57"/>
        <v>129.88999999999999</v>
      </c>
      <c r="AX53" s="15">
        <f>VLOOKUP(A53,Input!A:B,2,FALSE)</f>
        <v>128.94999999999999</v>
      </c>
      <c r="AY53" t="e">
        <f t="shared" ca="1" si="54"/>
        <v>#REF!</v>
      </c>
    </row>
    <row r="54" spans="1:51" x14ac:dyDescent="0.25">
      <c r="A54" s="1">
        <f t="shared" si="28"/>
        <v>43173</v>
      </c>
      <c r="B54">
        <f>VLOOKUP(A54,Input!C:D,2,FALSE)</f>
        <v>137.25</v>
      </c>
      <c r="C54">
        <f>VLOOKUP(A54,Input!E:F,2,FALSE)</f>
        <v>120.25</v>
      </c>
      <c r="D54">
        <f>VLOOKUP(A54,Input!G:H,2,FALSE)</f>
        <v>148.09</v>
      </c>
      <c r="F54" s="13">
        <f t="shared" si="39"/>
        <v>43154</v>
      </c>
      <c r="G54" s="13">
        <f t="shared" si="32"/>
        <v>43193</v>
      </c>
      <c r="H54" s="12">
        <f t="shared" si="40"/>
        <v>0</v>
      </c>
      <c r="I54" s="1">
        <f t="shared" si="41"/>
        <v>43157</v>
      </c>
      <c r="J54" s="1">
        <f t="shared" si="58"/>
        <v>43122</v>
      </c>
      <c r="L54">
        <f t="shared" si="42"/>
        <v>-6.5530799475754797E-4</v>
      </c>
      <c r="M54">
        <f t="shared" si="43"/>
        <v>4.1597337770382659E-4</v>
      </c>
      <c r="N54">
        <f t="shared" si="44"/>
        <v>-4.4369747899158929E-3</v>
      </c>
      <c r="P54" t="e">
        <f t="shared" ca="1" si="0"/>
        <v>#REF!</v>
      </c>
      <c r="Q54" t="e">
        <f t="shared" ca="1" si="1"/>
        <v>#REF!</v>
      </c>
      <c r="R54" t="e">
        <f t="shared" ca="1" si="2"/>
        <v>#REF!</v>
      </c>
      <c r="W54" t="e">
        <f t="shared" ca="1" si="45"/>
        <v>#REF!</v>
      </c>
      <c r="X54" s="9" t="e">
        <f ca="1">SQRT(SUM((W5:W54-AVERAGE(W5:W54))^2)*252/62)</f>
        <v>#REF!</v>
      </c>
      <c r="Y54" t="e">
        <f t="shared" ca="1" si="46"/>
        <v>#REF!</v>
      </c>
      <c r="AA54" s="14">
        <f t="shared" si="33"/>
        <v>-9.4628039015864918E-4</v>
      </c>
      <c r="AB54" s="14">
        <f t="shared" si="34"/>
        <v>-9.1392489199071392E-4</v>
      </c>
      <c r="AC54" s="14">
        <f t="shared" si="35"/>
        <v>-9.0337259100642386E-3</v>
      </c>
      <c r="AE54" s="6" t="e">
        <f t="shared" ca="1" si="47"/>
        <v>#REF!</v>
      </c>
      <c r="AF54" s="6" t="e">
        <f t="shared" ca="1" si="48"/>
        <v>#REF!</v>
      </c>
      <c r="AG54" s="6" t="e">
        <f t="shared" ca="1" si="49"/>
        <v>#REF!</v>
      </c>
      <c r="AI54" s="6" t="e">
        <f t="shared" ca="1" si="50"/>
        <v>#REF!</v>
      </c>
      <c r="AJ54" s="6" t="e">
        <f t="shared" ca="1" si="51"/>
        <v>#REF!</v>
      </c>
      <c r="AK54" s="6" t="e">
        <f t="shared" ca="1" si="52"/>
        <v>#REF!</v>
      </c>
      <c r="AM54" s="5" t="e">
        <f t="shared" ca="1" si="36"/>
        <v>#REF!</v>
      </c>
      <c r="AN54" s="5" t="e">
        <f t="shared" ca="1" si="37"/>
        <v>#REF!</v>
      </c>
      <c r="AO54" s="5" t="e">
        <f t="shared" ca="1" si="38"/>
        <v>#REF!</v>
      </c>
      <c r="AS54" t="e">
        <f t="shared" ca="1" si="55"/>
        <v>#REF!</v>
      </c>
      <c r="AT54" t="e">
        <f t="shared" ca="1" si="56"/>
        <v>#REF!</v>
      </c>
      <c r="AU54" t="e">
        <f t="shared" ca="1" si="53"/>
        <v>#REF!</v>
      </c>
      <c r="AV54">
        <f>VLOOKUP(I54,Input!A:B,2,FALSE)</f>
        <v>129.22</v>
      </c>
      <c r="AW54">
        <f t="shared" si="57"/>
        <v>129.88999999999999</v>
      </c>
      <c r="AX54" s="15">
        <f>VLOOKUP(A54,Input!A:B,2,FALSE)</f>
        <v>128.75</v>
      </c>
      <c r="AY54" t="e">
        <f t="shared" ca="1" si="54"/>
        <v>#REF!</v>
      </c>
    </row>
    <row r="55" spans="1:51" x14ac:dyDescent="0.25">
      <c r="A55" s="1">
        <f t="shared" si="28"/>
        <v>43174</v>
      </c>
      <c r="B55">
        <f>VLOOKUP(A55,Input!C:D,2,FALSE)</f>
        <v>137.22</v>
      </c>
      <c r="C55">
        <f>VLOOKUP(A55,Input!E:F,2,FALSE)</f>
        <v>120.03</v>
      </c>
      <c r="D55">
        <f>VLOOKUP(A55,Input!G:H,2,FALSE)</f>
        <v>148.28</v>
      </c>
      <c r="F55" s="13">
        <f t="shared" si="39"/>
        <v>43154</v>
      </c>
      <c r="G55" s="13">
        <f t="shared" si="32"/>
        <v>43193</v>
      </c>
      <c r="H55" s="12">
        <f t="shared" si="40"/>
        <v>0</v>
      </c>
      <c r="I55" s="1">
        <f t="shared" si="41"/>
        <v>43157</v>
      </c>
      <c r="J55" s="1">
        <f t="shared" si="58"/>
        <v>43122</v>
      </c>
      <c r="L55">
        <f t="shared" si="42"/>
        <v>-2.1857923497270448E-4</v>
      </c>
      <c r="M55">
        <f t="shared" si="43"/>
        <v>-1.8295218295217852E-3</v>
      </c>
      <c r="N55">
        <f t="shared" si="44"/>
        <v>1.2830035789046512E-3</v>
      </c>
      <c r="P55" t="e">
        <f t="shared" ca="1" si="0"/>
        <v>#REF!</v>
      </c>
      <c r="Q55" t="e">
        <f t="shared" ca="1" si="1"/>
        <v>#REF!</v>
      </c>
      <c r="R55" t="e">
        <f t="shared" ca="1" si="2"/>
        <v>#REF!</v>
      </c>
      <c r="W55" t="e">
        <f t="shared" ca="1" si="45"/>
        <v>#REF!</v>
      </c>
      <c r="X55" s="9" t="e">
        <f ca="1">SQRT(SUM((W5:W55-AVERAGE(W5:W55))^2)*252/62)</f>
        <v>#REF!</v>
      </c>
      <c r="Y55" t="e">
        <f t="shared" ca="1" si="46"/>
        <v>#REF!</v>
      </c>
      <c r="AA55" s="14">
        <f t="shared" si="33"/>
        <v>-1.1646527878875768E-3</v>
      </c>
      <c r="AB55" s="14">
        <f t="shared" si="34"/>
        <v>-2.7417746759720307E-3</v>
      </c>
      <c r="AC55" s="14">
        <f t="shared" si="35"/>
        <v>-7.7623126338329795E-3</v>
      </c>
      <c r="AE55" s="6" t="e">
        <f t="shared" ca="1" si="47"/>
        <v>#REF!</v>
      </c>
      <c r="AF55" s="6" t="e">
        <f t="shared" ca="1" si="48"/>
        <v>#REF!</v>
      </c>
      <c r="AG55" s="6" t="e">
        <f t="shared" ca="1" si="49"/>
        <v>#REF!</v>
      </c>
      <c r="AI55" s="6" t="e">
        <f t="shared" ca="1" si="50"/>
        <v>#REF!</v>
      </c>
      <c r="AJ55" s="6" t="e">
        <f t="shared" ca="1" si="51"/>
        <v>#REF!</v>
      </c>
      <c r="AK55" s="6" t="e">
        <f t="shared" ca="1" si="52"/>
        <v>#REF!</v>
      </c>
      <c r="AM55" s="5" t="e">
        <f t="shared" ca="1" si="36"/>
        <v>#REF!</v>
      </c>
      <c r="AN55" s="5" t="e">
        <f t="shared" ca="1" si="37"/>
        <v>#REF!</v>
      </c>
      <c r="AO55" s="5" t="e">
        <f t="shared" ca="1" si="38"/>
        <v>#REF!</v>
      </c>
      <c r="AS55" t="e">
        <f t="shared" ca="1" si="55"/>
        <v>#REF!</v>
      </c>
      <c r="AT55" t="e">
        <f t="shared" ca="1" si="56"/>
        <v>#REF!</v>
      </c>
      <c r="AU55" t="e">
        <f t="shared" ca="1" si="53"/>
        <v>#REF!</v>
      </c>
      <c r="AV55">
        <f>VLOOKUP(I55,Input!A:B,2,FALSE)</f>
        <v>129.22</v>
      </c>
      <c r="AW55">
        <f t="shared" si="57"/>
        <v>129.88999999999999</v>
      </c>
      <c r="AX55" s="15">
        <f>VLOOKUP(A55,Input!A:B,2,FALSE)</f>
        <v>128.71</v>
      </c>
      <c r="AY55" t="e">
        <f t="shared" ca="1" si="54"/>
        <v>#REF!</v>
      </c>
    </row>
    <row r="56" spans="1:51" x14ac:dyDescent="0.25">
      <c r="A56" s="1">
        <f t="shared" si="28"/>
        <v>43175</v>
      </c>
      <c r="B56">
        <f>VLOOKUP(A56,Input!C:D,2,FALSE)</f>
        <v>137.21</v>
      </c>
      <c r="C56">
        <f>VLOOKUP(A56,Input!E:F,2,FALSE)</f>
        <v>120.04</v>
      </c>
      <c r="D56">
        <f>VLOOKUP(A56,Input!G:H,2,FALSE)</f>
        <v>148.16999999999999</v>
      </c>
      <c r="F56" s="13">
        <f t="shared" si="39"/>
        <v>43154</v>
      </c>
      <c r="G56" s="13">
        <f t="shared" si="32"/>
        <v>43193</v>
      </c>
      <c r="H56" s="12">
        <f t="shared" si="40"/>
        <v>0</v>
      </c>
      <c r="I56" s="1">
        <f t="shared" si="41"/>
        <v>43157</v>
      </c>
      <c r="J56" s="1">
        <f t="shared" si="58"/>
        <v>43122</v>
      </c>
      <c r="L56">
        <f t="shared" si="42"/>
        <v>-7.2875674099970311E-5</v>
      </c>
      <c r="M56">
        <f t="shared" si="43"/>
        <v>8.3312505207100429E-5</v>
      </c>
      <c r="N56">
        <f t="shared" si="44"/>
        <v>-7.4183976261132933E-4</v>
      </c>
      <c r="P56" t="e">
        <f t="shared" ca="1" si="0"/>
        <v>#REF!</v>
      </c>
      <c r="Q56" t="e">
        <f t="shared" ca="1" si="1"/>
        <v>#REF!</v>
      </c>
      <c r="R56" t="e">
        <f t="shared" ca="1" si="2"/>
        <v>#REF!</v>
      </c>
      <c r="W56" t="e">
        <f t="shared" ca="1" si="45"/>
        <v>#REF!</v>
      </c>
      <c r="X56" s="9" t="e">
        <f ca="1">SQRT(SUM((W5:W56-AVERAGE(W5:W56))^2)*252/62)</f>
        <v>#REF!</v>
      </c>
      <c r="Y56" t="e">
        <f t="shared" ca="1" si="46"/>
        <v>#REF!</v>
      </c>
      <c r="AA56" s="14">
        <f t="shared" si="33"/>
        <v>-1.2374435871305156E-3</v>
      </c>
      <c r="AB56" s="14">
        <f t="shared" si="34"/>
        <v>-2.6586905948819961E-3</v>
      </c>
      <c r="AC56" s="14">
        <f t="shared" si="35"/>
        <v>-8.498394004282761E-3</v>
      </c>
      <c r="AE56" s="6" t="e">
        <f t="shared" ca="1" si="47"/>
        <v>#REF!</v>
      </c>
      <c r="AF56" s="6" t="e">
        <f t="shared" ca="1" si="48"/>
        <v>#REF!</v>
      </c>
      <c r="AG56" s="6" t="e">
        <f t="shared" ca="1" si="49"/>
        <v>#REF!</v>
      </c>
      <c r="AI56" s="6" t="e">
        <f t="shared" ca="1" si="50"/>
        <v>#REF!</v>
      </c>
      <c r="AJ56" s="6" t="e">
        <f t="shared" ca="1" si="51"/>
        <v>#REF!</v>
      </c>
      <c r="AK56" s="6" t="e">
        <f t="shared" ca="1" si="52"/>
        <v>#REF!</v>
      </c>
      <c r="AM56" s="5" t="e">
        <f t="shared" ca="1" si="36"/>
        <v>#REF!</v>
      </c>
      <c r="AN56" s="5" t="e">
        <f t="shared" ca="1" si="37"/>
        <v>#REF!</v>
      </c>
      <c r="AO56" s="5" t="e">
        <f t="shared" ca="1" si="38"/>
        <v>#REF!</v>
      </c>
      <c r="AS56" t="e">
        <f t="shared" ca="1" si="55"/>
        <v>#REF!</v>
      </c>
      <c r="AT56" t="e">
        <f t="shared" ca="1" si="56"/>
        <v>#REF!</v>
      </c>
      <c r="AU56" t="e">
        <f t="shared" ca="1" si="53"/>
        <v>#REF!</v>
      </c>
      <c r="AV56">
        <f>VLOOKUP(I56,Input!A:B,2,FALSE)</f>
        <v>129.22</v>
      </c>
      <c r="AW56">
        <f t="shared" si="57"/>
        <v>129.88999999999999</v>
      </c>
      <c r="AX56" s="15">
        <f>VLOOKUP(A56,Input!A:B,2,FALSE)</f>
        <v>128.66999999999999</v>
      </c>
      <c r="AY56" t="e">
        <f t="shared" ca="1" si="54"/>
        <v>#REF!</v>
      </c>
    </row>
    <row r="57" spans="1:51" x14ac:dyDescent="0.25">
      <c r="A57" s="1">
        <f t="shared" si="28"/>
        <v>43178</v>
      </c>
      <c r="B57">
        <f>VLOOKUP(A57,Input!C:D,2,FALSE)</f>
        <v>137</v>
      </c>
      <c r="C57">
        <f>VLOOKUP(A57,Input!E:F,2,FALSE)</f>
        <v>119.46</v>
      </c>
      <c r="D57">
        <f>VLOOKUP(A57,Input!G:H,2,FALSE)</f>
        <v>148.31</v>
      </c>
      <c r="F57" s="13">
        <f t="shared" si="39"/>
        <v>43154</v>
      </c>
      <c r="G57" s="13">
        <f t="shared" si="32"/>
        <v>43193</v>
      </c>
      <c r="H57" s="12">
        <f t="shared" si="40"/>
        <v>0</v>
      </c>
      <c r="I57" s="1">
        <f t="shared" si="41"/>
        <v>43157</v>
      </c>
      <c r="J57" s="1">
        <f t="shared" si="58"/>
        <v>43122</v>
      </c>
      <c r="L57">
        <f t="shared" si="42"/>
        <v>-1.5305006923693742E-3</v>
      </c>
      <c r="M57">
        <f t="shared" si="43"/>
        <v>-4.8317227590803924E-3</v>
      </c>
      <c r="N57">
        <f t="shared" si="44"/>
        <v>9.4486063305665446E-4</v>
      </c>
      <c r="P57" t="e">
        <f t="shared" ca="1" si="0"/>
        <v>#REF!</v>
      </c>
      <c r="Q57" t="e">
        <f t="shared" ca="1" si="1"/>
        <v>#REF!</v>
      </c>
      <c r="R57" t="e">
        <f t="shared" ca="1" si="2"/>
        <v>#REF!</v>
      </c>
      <c r="W57" t="e">
        <f t="shared" ca="1" si="45"/>
        <v>#REF!</v>
      </c>
      <c r="X57" s="9" t="e">
        <f ca="1">SQRT(SUM((W5:W57-AVERAGE(W5:W57))^2)*252/62)</f>
        <v>#REF!</v>
      </c>
      <c r="Y57" t="e">
        <f t="shared" ca="1" si="46"/>
        <v>#REF!</v>
      </c>
      <c r="AA57" s="14">
        <f t="shared" si="33"/>
        <v>-2.7660503712330087E-3</v>
      </c>
      <c r="AB57" s="14">
        <f t="shared" si="34"/>
        <v>-7.4775672981057806E-3</v>
      </c>
      <c r="AC57" s="14">
        <f t="shared" si="35"/>
        <v>-7.5615631691648977E-3</v>
      </c>
      <c r="AE57" s="6" t="e">
        <f t="shared" ca="1" si="47"/>
        <v>#REF!</v>
      </c>
      <c r="AF57" s="6" t="e">
        <f t="shared" ca="1" si="48"/>
        <v>#REF!</v>
      </c>
      <c r="AG57" s="6" t="e">
        <f t="shared" ca="1" si="49"/>
        <v>#REF!</v>
      </c>
      <c r="AI57" s="6" t="e">
        <f t="shared" ca="1" si="50"/>
        <v>#REF!</v>
      </c>
      <c r="AJ57" s="6" t="e">
        <f t="shared" ca="1" si="51"/>
        <v>#REF!</v>
      </c>
      <c r="AK57" s="6" t="e">
        <f t="shared" ca="1" si="52"/>
        <v>#REF!</v>
      </c>
      <c r="AM57" s="5" t="e">
        <f t="shared" ca="1" si="36"/>
        <v>#REF!</v>
      </c>
      <c r="AN57" s="5" t="e">
        <f t="shared" ca="1" si="37"/>
        <v>#REF!</v>
      </c>
      <c r="AO57" s="5" t="e">
        <f t="shared" ca="1" si="38"/>
        <v>#REF!</v>
      </c>
      <c r="AS57" t="e">
        <f t="shared" ca="1" si="55"/>
        <v>#REF!</v>
      </c>
      <c r="AT57" t="e">
        <f t="shared" ca="1" si="56"/>
        <v>#REF!</v>
      </c>
      <c r="AU57" t="e">
        <f t="shared" ca="1" si="53"/>
        <v>#REF!</v>
      </c>
      <c r="AV57">
        <f>VLOOKUP(I57,Input!A:B,2,FALSE)</f>
        <v>129.22</v>
      </c>
      <c r="AW57">
        <f t="shared" si="57"/>
        <v>129.88999999999999</v>
      </c>
      <c r="AX57" s="15">
        <f>VLOOKUP(A57,Input!A:B,2,FALSE)</f>
        <v>128.43</v>
      </c>
      <c r="AY57" t="e">
        <f t="shared" ca="1" si="54"/>
        <v>#REF!</v>
      </c>
    </row>
    <row r="58" spans="1:51" x14ac:dyDescent="0.25">
      <c r="A58" s="1">
        <f t="shared" si="28"/>
        <v>43179</v>
      </c>
      <c r="B58">
        <f>VLOOKUP(A58,Input!C:D,2,FALSE)</f>
        <v>136.84</v>
      </c>
      <c r="C58">
        <f>VLOOKUP(A58,Input!E:F,2,FALSE)</f>
        <v>118.93</v>
      </c>
      <c r="D58">
        <f>VLOOKUP(A58,Input!G:H,2,FALSE)</f>
        <v>147.83000000000001</v>
      </c>
      <c r="F58" s="13">
        <f t="shared" si="39"/>
        <v>43154</v>
      </c>
      <c r="G58" s="13">
        <f t="shared" si="32"/>
        <v>43193</v>
      </c>
      <c r="H58" s="12">
        <f t="shared" si="40"/>
        <v>0</v>
      </c>
      <c r="I58" s="1">
        <f t="shared" si="41"/>
        <v>43157</v>
      </c>
      <c r="J58" s="1">
        <f t="shared" si="58"/>
        <v>43122</v>
      </c>
      <c r="L58">
        <f t="shared" si="42"/>
        <v>-1.1678832116788218E-3</v>
      </c>
      <c r="M58">
        <f t="shared" si="43"/>
        <v>-4.4366315084546359E-3</v>
      </c>
      <c r="N58">
        <f t="shared" si="44"/>
        <v>-3.2364641629019086E-3</v>
      </c>
      <c r="P58" t="e">
        <f t="shared" ca="1" si="0"/>
        <v>#REF!</v>
      </c>
      <c r="Q58" t="e">
        <f t="shared" ca="1" si="1"/>
        <v>#REF!</v>
      </c>
      <c r="R58" t="e">
        <f t="shared" ca="1" si="2"/>
        <v>#REF!</v>
      </c>
      <c r="W58" t="e">
        <f t="shared" ca="1" si="45"/>
        <v>#REF!</v>
      </c>
      <c r="X58" s="9" t="e">
        <f ca="1">SQRT(SUM((W5:W58-AVERAGE(W5:W58))^2)*252/62)</f>
        <v>#REF!</v>
      </c>
      <c r="Y58" t="e">
        <f t="shared" ca="1" si="46"/>
        <v>#REF!</v>
      </c>
      <c r="AA58" s="14">
        <f t="shared" si="33"/>
        <v>-3.9307031591205854E-3</v>
      </c>
      <c r="AB58" s="14">
        <f t="shared" si="34"/>
        <v>-1.1881023595878948E-2</v>
      </c>
      <c r="AC58" s="14">
        <f t="shared" si="35"/>
        <v>-1.0773554603854318E-2</v>
      </c>
      <c r="AE58" s="6" t="e">
        <f t="shared" ca="1" si="47"/>
        <v>#REF!</v>
      </c>
      <c r="AF58" s="6" t="e">
        <f t="shared" ca="1" si="48"/>
        <v>#REF!</v>
      </c>
      <c r="AG58" s="6" t="e">
        <f t="shared" ca="1" si="49"/>
        <v>#REF!</v>
      </c>
      <c r="AI58" s="6" t="e">
        <f t="shared" ca="1" si="50"/>
        <v>#REF!</v>
      </c>
      <c r="AJ58" s="6" t="e">
        <f t="shared" ca="1" si="51"/>
        <v>#REF!</v>
      </c>
      <c r="AK58" s="6" t="e">
        <f t="shared" ca="1" si="52"/>
        <v>#REF!</v>
      </c>
      <c r="AM58" s="5" t="e">
        <f t="shared" ca="1" si="36"/>
        <v>#REF!</v>
      </c>
      <c r="AN58" s="5" t="e">
        <f t="shared" ca="1" si="37"/>
        <v>#REF!</v>
      </c>
      <c r="AO58" s="5" t="e">
        <f t="shared" ca="1" si="38"/>
        <v>#REF!</v>
      </c>
      <c r="AS58" t="e">
        <f t="shared" ca="1" si="55"/>
        <v>#REF!</v>
      </c>
      <c r="AT58" t="e">
        <f t="shared" ca="1" si="56"/>
        <v>#REF!</v>
      </c>
      <c r="AU58" t="e">
        <f t="shared" ca="1" si="53"/>
        <v>#REF!</v>
      </c>
      <c r="AV58">
        <f>VLOOKUP(I58,Input!A:B,2,FALSE)</f>
        <v>129.22</v>
      </c>
      <c r="AW58">
        <f t="shared" si="57"/>
        <v>129.88999999999999</v>
      </c>
      <c r="AX58" s="15">
        <f>VLOOKUP(A58,Input!A:B,2,FALSE)</f>
        <v>128.04</v>
      </c>
      <c r="AY58" t="e">
        <f t="shared" ca="1" si="54"/>
        <v>#REF!</v>
      </c>
    </row>
    <row r="59" spans="1:51" x14ac:dyDescent="0.25">
      <c r="A59" s="1">
        <f t="shared" si="28"/>
        <v>43180</v>
      </c>
      <c r="B59">
        <f>VLOOKUP(A59,Input!C:D,2,FALSE)</f>
        <v>137.07</v>
      </c>
      <c r="C59">
        <f>VLOOKUP(A59,Input!E:F,2,FALSE)</f>
        <v>118.16</v>
      </c>
      <c r="D59">
        <f>VLOOKUP(A59,Input!G:H,2,FALSE)</f>
        <v>147.55000000000001</v>
      </c>
      <c r="F59" s="13">
        <f t="shared" si="39"/>
        <v>43154</v>
      </c>
      <c r="G59" s="13">
        <f t="shared" si="32"/>
        <v>43193</v>
      </c>
      <c r="H59" s="12">
        <f t="shared" si="40"/>
        <v>0</v>
      </c>
      <c r="I59" s="1">
        <f t="shared" si="41"/>
        <v>43157</v>
      </c>
      <c r="J59" s="1">
        <f t="shared" si="58"/>
        <v>43122</v>
      </c>
      <c r="L59">
        <f t="shared" si="42"/>
        <v>1.6807950891550849E-3</v>
      </c>
      <c r="M59">
        <f t="shared" si="43"/>
        <v>-6.4743967039435635E-3</v>
      </c>
      <c r="N59">
        <f t="shared" si="44"/>
        <v>-1.8940675099776705E-3</v>
      </c>
      <c r="P59" t="e">
        <f t="shared" ca="1" si="0"/>
        <v>#REF!</v>
      </c>
      <c r="Q59" t="e">
        <f t="shared" ca="1" si="1"/>
        <v>#REF!</v>
      </c>
      <c r="R59" t="e">
        <f t="shared" ca="1" si="2"/>
        <v>#REF!</v>
      </c>
      <c r="W59" t="e">
        <f t="shared" ca="1" si="45"/>
        <v>#REF!</v>
      </c>
      <c r="X59" s="9" t="e">
        <f ca="1">SQRT(SUM((W5:W59-AVERAGE(W5:W59))^2)*252/62)</f>
        <v>#REF!</v>
      </c>
      <c r="Y59" t="e">
        <f t="shared" ca="1" si="46"/>
        <v>#REF!</v>
      </c>
      <c r="AA59" s="14">
        <f t="shared" si="33"/>
        <v>-2.2565147765322147E-3</v>
      </c>
      <c r="AB59" s="14">
        <f t="shared" si="34"/>
        <v>-1.8278497839813945E-2</v>
      </c>
      <c r="AC59" s="14">
        <f t="shared" si="35"/>
        <v>-1.2647216274089823E-2</v>
      </c>
      <c r="AE59" s="6" t="e">
        <f t="shared" ca="1" si="47"/>
        <v>#REF!</v>
      </c>
      <c r="AF59" s="6" t="e">
        <f t="shared" ca="1" si="48"/>
        <v>#REF!</v>
      </c>
      <c r="AG59" s="6" t="e">
        <f t="shared" ca="1" si="49"/>
        <v>#REF!</v>
      </c>
      <c r="AI59" s="6" t="e">
        <f t="shared" ca="1" si="50"/>
        <v>#REF!</v>
      </c>
      <c r="AJ59" s="6" t="e">
        <f t="shared" ca="1" si="51"/>
        <v>#REF!</v>
      </c>
      <c r="AK59" s="6" t="e">
        <f t="shared" ca="1" si="52"/>
        <v>#REF!</v>
      </c>
      <c r="AM59" s="5" t="e">
        <f t="shared" ca="1" si="36"/>
        <v>#REF!</v>
      </c>
      <c r="AN59" s="5" t="e">
        <f t="shared" ca="1" si="37"/>
        <v>#REF!</v>
      </c>
      <c r="AO59" s="5" t="e">
        <f t="shared" ca="1" si="38"/>
        <v>#REF!</v>
      </c>
      <c r="AS59" t="e">
        <f t="shared" ca="1" si="55"/>
        <v>#REF!</v>
      </c>
      <c r="AT59" t="e">
        <f t="shared" ca="1" si="56"/>
        <v>#REF!</v>
      </c>
      <c r="AU59" t="e">
        <f t="shared" ca="1" si="53"/>
        <v>#REF!</v>
      </c>
      <c r="AV59">
        <f>VLOOKUP(I59,Input!A:B,2,FALSE)</f>
        <v>129.22</v>
      </c>
      <c r="AW59">
        <f t="shared" si="57"/>
        <v>129.88999999999999</v>
      </c>
      <c r="AX59" s="15">
        <f>VLOOKUP(A59,Input!A:B,2,FALSE)</f>
        <v>127.71</v>
      </c>
      <c r="AY59" t="e">
        <f t="shared" ca="1" si="54"/>
        <v>#REF!</v>
      </c>
    </row>
    <row r="60" spans="1:51" x14ac:dyDescent="0.25">
      <c r="A60" s="1">
        <f t="shared" si="28"/>
        <v>43181</v>
      </c>
      <c r="B60">
        <f>VLOOKUP(A60,Input!C:D,2,FALSE)</f>
        <v>136.91</v>
      </c>
      <c r="C60">
        <f>VLOOKUP(A60,Input!E:F,2,FALSE)</f>
        <v>118.29</v>
      </c>
      <c r="D60">
        <f>VLOOKUP(A60,Input!G:H,2,FALSE)</f>
        <v>147.96</v>
      </c>
      <c r="F60" s="13">
        <f t="shared" si="39"/>
        <v>43154</v>
      </c>
      <c r="G60" s="13">
        <f t="shared" si="32"/>
        <v>43193</v>
      </c>
      <c r="H60" s="12">
        <f t="shared" si="40"/>
        <v>0</v>
      </c>
      <c r="I60" s="1">
        <f t="shared" si="41"/>
        <v>43157</v>
      </c>
      <c r="J60" s="1">
        <f t="shared" si="58"/>
        <v>43122</v>
      </c>
      <c r="L60">
        <f t="shared" si="42"/>
        <v>-1.16728678777267E-3</v>
      </c>
      <c r="M60">
        <f t="shared" si="43"/>
        <v>1.100203114421161E-3</v>
      </c>
      <c r="N60">
        <f t="shared" si="44"/>
        <v>2.7787190782784243E-3</v>
      </c>
      <c r="P60" t="e">
        <f t="shared" ca="1" si="0"/>
        <v>#REF!</v>
      </c>
      <c r="Q60" t="e">
        <f t="shared" ca="1" si="1"/>
        <v>#REF!</v>
      </c>
      <c r="R60" t="e">
        <f t="shared" ca="1" si="2"/>
        <v>#REF!</v>
      </c>
      <c r="W60" t="e">
        <f t="shared" ca="1" si="45"/>
        <v>#REF!</v>
      </c>
      <c r="X60" s="9" t="e">
        <f ca="1">SQRT(SUM((W5:W60-AVERAGE(W5:W60))^2)*252/62)</f>
        <v>#REF!</v>
      </c>
      <c r="Y60" t="e">
        <f t="shared" ca="1" si="46"/>
        <v>#REF!</v>
      </c>
      <c r="AA60" s="14">
        <f t="shared" si="33"/>
        <v>-3.4211675644199024E-3</v>
      </c>
      <c r="AB60" s="14">
        <f t="shared" si="34"/>
        <v>-1.7198404785643051E-2</v>
      </c>
      <c r="AC60" s="14">
        <f t="shared" si="35"/>
        <v>-9.903640256959223E-3</v>
      </c>
      <c r="AE60" s="6" t="e">
        <f t="shared" ca="1" si="47"/>
        <v>#REF!</v>
      </c>
      <c r="AF60" s="6" t="e">
        <f t="shared" ca="1" si="48"/>
        <v>#REF!</v>
      </c>
      <c r="AG60" s="6" t="e">
        <f t="shared" ca="1" si="49"/>
        <v>#REF!</v>
      </c>
      <c r="AI60" s="6" t="e">
        <f t="shared" ca="1" si="50"/>
        <v>#REF!</v>
      </c>
      <c r="AJ60" s="6" t="e">
        <f t="shared" ca="1" si="51"/>
        <v>#REF!</v>
      </c>
      <c r="AK60" s="6" t="e">
        <f t="shared" ca="1" si="52"/>
        <v>#REF!</v>
      </c>
      <c r="AM60" s="5" t="e">
        <f t="shared" ca="1" si="36"/>
        <v>#REF!</v>
      </c>
      <c r="AN60" s="5" t="e">
        <f t="shared" ca="1" si="37"/>
        <v>#REF!</v>
      </c>
      <c r="AO60" s="5" t="e">
        <f t="shared" ca="1" si="38"/>
        <v>#REF!</v>
      </c>
      <c r="AS60" t="e">
        <f t="shared" ca="1" si="55"/>
        <v>#REF!</v>
      </c>
      <c r="AT60" t="e">
        <f t="shared" ca="1" si="56"/>
        <v>#REF!</v>
      </c>
      <c r="AU60" t="e">
        <f t="shared" ca="1" si="53"/>
        <v>#REF!</v>
      </c>
      <c r="AV60">
        <f>VLOOKUP(I60,Input!A:B,2,FALSE)</f>
        <v>129.22</v>
      </c>
      <c r="AW60">
        <f t="shared" si="57"/>
        <v>129.88999999999999</v>
      </c>
      <c r="AX60" s="15">
        <f>VLOOKUP(A60,Input!A:B,2,FALSE)</f>
        <v>127.84</v>
      </c>
      <c r="AY60" t="e">
        <f t="shared" ca="1" si="54"/>
        <v>#REF!</v>
      </c>
    </row>
    <row r="61" spans="1:51" x14ac:dyDescent="0.25">
      <c r="A61" s="1">
        <f t="shared" si="28"/>
        <v>43182</v>
      </c>
      <c r="B61">
        <f>VLOOKUP(A61,Input!C:D,2,FALSE)</f>
        <v>136.9</v>
      </c>
      <c r="C61">
        <f>VLOOKUP(A61,Input!E:F,2,FALSE)</f>
        <v>118.14</v>
      </c>
      <c r="D61">
        <f>VLOOKUP(A61,Input!G:H,2,FALSE)</f>
        <v>148.41</v>
      </c>
      <c r="F61" s="13">
        <f t="shared" si="39"/>
        <v>43154</v>
      </c>
      <c r="G61" s="13">
        <f t="shared" si="32"/>
        <v>43193</v>
      </c>
      <c r="H61" s="12">
        <f t="shared" si="40"/>
        <v>0</v>
      </c>
      <c r="I61" s="1">
        <f t="shared" si="41"/>
        <v>43157</v>
      </c>
      <c r="J61" s="1">
        <f t="shared" si="58"/>
        <v>43122</v>
      </c>
      <c r="L61">
        <f t="shared" si="42"/>
        <v>-7.3040683660763328E-5</v>
      </c>
      <c r="M61">
        <f t="shared" si="43"/>
        <v>-1.2680699974638721E-3</v>
      </c>
      <c r="N61">
        <f t="shared" si="44"/>
        <v>3.0413625304135383E-3</v>
      </c>
      <c r="P61" t="e">
        <f t="shared" ca="1" si="0"/>
        <v>#REF!</v>
      </c>
      <c r="Q61" t="e">
        <f t="shared" ca="1" si="1"/>
        <v>#REF!</v>
      </c>
      <c r="R61" t="e">
        <f t="shared" ca="1" si="2"/>
        <v>#REF!</v>
      </c>
      <c r="W61" t="e">
        <f t="shared" ca="1" si="45"/>
        <v>#REF!</v>
      </c>
      <c r="X61" s="9" t="e">
        <f ca="1">SQRT(SUM((W5:W61-AVERAGE(W5:W61))^2)*252/62)</f>
        <v>#REF!</v>
      </c>
      <c r="Y61" t="e">
        <f t="shared" ca="1" si="46"/>
        <v>#REF!</v>
      </c>
      <c r="AA61" s="14">
        <f t="shared" si="33"/>
        <v>-3.4939583636627303E-3</v>
      </c>
      <c r="AB61" s="14">
        <f t="shared" si="34"/>
        <v>-1.8444666001994015E-2</v>
      </c>
      <c r="AC61" s="14">
        <f t="shared" si="35"/>
        <v>-6.8923982869378841E-3</v>
      </c>
      <c r="AE61" s="6" t="e">
        <f t="shared" ca="1" si="47"/>
        <v>#REF!</v>
      </c>
      <c r="AF61" s="6" t="e">
        <f t="shared" ca="1" si="48"/>
        <v>#REF!</v>
      </c>
      <c r="AG61" s="6" t="e">
        <f t="shared" ca="1" si="49"/>
        <v>#REF!</v>
      </c>
      <c r="AI61" s="6" t="e">
        <f t="shared" ca="1" si="50"/>
        <v>#REF!</v>
      </c>
      <c r="AJ61" s="6" t="e">
        <f t="shared" ca="1" si="51"/>
        <v>#REF!</v>
      </c>
      <c r="AK61" s="6" t="e">
        <f t="shared" ca="1" si="52"/>
        <v>#REF!</v>
      </c>
      <c r="AM61" s="5" t="e">
        <f t="shared" ca="1" si="36"/>
        <v>#REF!</v>
      </c>
      <c r="AN61" s="5" t="e">
        <f t="shared" ca="1" si="37"/>
        <v>#REF!</v>
      </c>
      <c r="AO61" s="5" t="e">
        <f t="shared" ca="1" si="38"/>
        <v>#REF!</v>
      </c>
      <c r="AS61" t="e">
        <f t="shared" ca="1" si="55"/>
        <v>#REF!</v>
      </c>
      <c r="AT61" t="e">
        <f t="shared" ca="1" si="56"/>
        <v>#REF!</v>
      </c>
      <c r="AU61" t="e">
        <f t="shared" ca="1" si="53"/>
        <v>#REF!</v>
      </c>
      <c r="AV61">
        <f>VLOOKUP(I61,Input!A:B,2,FALSE)</f>
        <v>129.22</v>
      </c>
      <c r="AW61">
        <f t="shared" si="57"/>
        <v>129.88999999999999</v>
      </c>
      <c r="AX61" s="15">
        <f>VLOOKUP(A61,Input!A:B,2,FALSE)</f>
        <v>127.91</v>
      </c>
      <c r="AY61" t="e">
        <f t="shared" ca="1" si="54"/>
        <v>#REF!</v>
      </c>
    </row>
    <row r="62" spans="1:51" x14ac:dyDescent="0.25">
      <c r="A62" s="1">
        <f t="shared" si="28"/>
        <v>43185</v>
      </c>
      <c r="B62">
        <f>VLOOKUP(A62,Input!C:D,2,FALSE)</f>
        <v>136.87</v>
      </c>
      <c r="C62">
        <f>VLOOKUP(A62,Input!E:F,2,FALSE)</f>
        <v>118.13</v>
      </c>
      <c r="D62">
        <f>VLOOKUP(A62,Input!G:H,2,FALSE)</f>
        <v>148.15</v>
      </c>
      <c r="F62" s="13">
        <f t="shared" si="39"/>
        <v>43154</v>
      </c>
      <c r="G62" s="13">
        <f t="shared" si="32"/>
        <v>43193</v>
      </c>
      <c r="H62" s="12">
        <f t="shared" si="40"/>
        <v>0</v>
      </c>
      <c r="I62" s="1">
        <f t="shared" si="41"/>
        <v>43157</v>
      </c>
      <c r="J62" s="1">
        <f t="shared" si="58"/>
        <v>43122</v>
      </c>
      <c r="L62">
        <f t="shared" si="42"/>
        <v>-2.1913805697593158E-4</v>
      </c>
      <c r="M62">
        <f t="shared" si="43"/>
        <v>-8.4645336042021846E-5</v>
      </c>
      <c r="N62">
        <f t="shared" si="44"/>
        <v>-1.7519035105451053E-3</v>
      </c>
      <c r="P62" t="e">
        <f t="shared" ca="1" si="0"/>
        <v>#REF!</v>
      </c>
      <c r="Q62" t="e">
        <f t="shared" ca="1" si="1"/>
        <v>#REF!</v>
      </c>
      <c r="R62" t="e">
        <f t="shared" ca="1" si="2"/>
        <v>#REF!</v>
      </c>
      <c r="W62" t="e">
        <f t="shared" ca="1" si="45"/>
        <v>#REF!</v>
      </c>
      <c r="X62" s="9" t="e">
        <f ca="1">SQRT(SUM((W5:W62-AVERAGE(W5:W62))^2)*252/62)</f>
        <v>#REF!</v>
      </c>
      <c r="Y62" t="e">
        <f t="shared" ca="1" si="46"/>
        <v>#REF!</v>
      </c>
      <c r="AA62" s="14">
        <f t="shared" si="33"/>
        <v>-3.7123307613916579E-3</v>
      </c>
      <c r="AB62" s="14">
        <f t="shared" si="34"/>
        <v>-1.852775008308416E-2</v>
      </c>
      <c r="AC62" s="14">
        <f t="shared" si="35"/>
        <v>-8.6322269807279639E-3</v>
      </c>
      <c r="AE62" s="6" t="e">
        <f t="shared" ca="1" si="47"/>
        <v>#REF!</v>
      </c>
      <c r="AF62" s="6" t="e">
        <f t="shared" ca="1" si="48"/>
        <v>#REF!</v>
      </c>
      <c r="AG62" s="6" t="e">
        <f t="shared" ca="1" si="49"/>
        <v>#REF!</v>
      </c>
      <c r="AI62" s="6" t="e">
        <f t="shared" ca="1" si="50"/>
        <v>#REF!</v>
      </c>
      <c r="AJ62" s="6" t="e">
        <f t="shared" ca="1" si="51"/>
        <v>#REF!</v>
      </c>
      <c r="AK62" s="6" t="e">
        <f t="shared" ca="1" si="52"/>
        <v>#REF!</v>
      </c>
      <c r="AM62" s="5" t="e">
        <f t="shared" ca="1" si="36"/>
        <v>#REF!</v>
      </c>
      <c r="AN62" s="5" t="e">
        <f t="shared" ca="1" si="37"/>
        <v>#REF!</v>
      </c>
      <c r="AO62" s="5" t="e">
        <f t="shared" ca="1" si="38"/>
        <v>#REF!</v>
      </c>
      <c r="AS62" t="e">
        <f t="shared" ca="1" si="55"/>
        <v>#REF!</v>
      </c>
      <c r="AT62" t="e">
        <f t="shared" ca="1" si="56"/>
        <v>#REF!</v>
      </c>
      <c r="AU62" t="e">
        <f t="shared" ca="1" si="53"/>
        <v>#REF!</v>
      </c>
      <c r="AV62">
        <f>VLOOKUP(I62,Input!A:B,2,FALSE)</f>
        <v>129.22</v>
      </c>
      <c r="AW62">
        <f t="shared" si="57"/>
        <v>129.88999999999999</v>
      </c>
      <c r="AX62" s="15">
        <f>VLOOKUP(A62,Input!A:B,2,FALSE)</f>
        <v>127.82</v>
      </c>
      <c r="AY62" t="e">
        <f t="shared" ca="1" si="54"/>
        <v>#REF!</v>
      </c>
    </row>
    <row r="63" spans="1:51" x14ac:dyDescent="0.25">
      <c r="A63" s="1">
        <f t="shared" si="28"/>
        <v>43186</v>
      </c>
      <c r="B63">
        <f>VLOOKUP(A63,Input!C:D,2,FALSE)</f>
        <v>137.02000000000001</v>
      </c>
      <c r="C63">
        <f>VLOOKUP(A63,Input!E:F,2,FALSE)</f>
        <v>118.15</v>
      </c>
      <c r="D63">
        <f>VLOOKUP(A63,Input!G:H,2,FALSE)</f>
        <v>148.35</v>
      </c>
      <c r="F63" s="13">
        <f t="shared" si="39"/>
        <v>43154</v>
      </c>
      <c r="G63" s="13">
        <f t="shared" si="32"/>
        <v>43193</v>
      </c>
      <c r="H63" s="12">
        <f t="shared" si="40"/>
        <v>0</v>
      </c>
      <c r="I63" s="1">
        <f t="shared" si="41"/>
        <v>43157</v>
      </c>
      <c r="J63" s="1">
        <f t="shared" si="58"/>
        <v>43122</v>
      </c>
      <c r="L63">
        <f t="shared" si="42"/>
        <v>1.0959304449478235E-3</v>
      </c>
      <c r="M63">
        <f t="shared" si="43"/>
        <v>1.6930500296297168E-4</v>
      </c>
      <c r="N63">
        <f t="shared" si="44"/>
        <v>1.3499831252108407E-3</v>
      </c>
      <c r="P63" t="e">
        <f t="shared" ca="1" si="0"/>
        <v>#REF!</v>
      </c>
      <c r="Q63" t="e">
        <f t="shared" ca="1" si="1"/>
        <v>#REF!</v>
      </c>
      <c r="R63" t="e">
        <f t="shared" ca="1" si="2"/>
        <v>#REF!</v>
      </c>
      <c r="W63" t="e">
        <f t="shared" ca="1" si="45"/>
        <v>#REF!</v>
      </c>
      <c r="X63" s="9" t="e">
        <f ca="1">SQRT(SUM((W5:W63-AVERAGE(W5:W63))^2)*252/62)</f>
        <v>#REF!</v>
      </c>
      <c r="Y63" t="e">
        <f t="shared" ca="1" si="46"/>
        <v>#REF!</v>
      </c>
      <c r="AA63" s="14">
        <f t="shared" si="33"/>
        <v>-2.6204687727470199E-3</v>
      </c>
      <c r="AB63" s="14">
        <f t="shared" si="34"/>
        <v>-1.8361581920903869E-2</v>
      </c>
      <c r="AC63" s="14">
        <f t="shared" si="35"/>
        <v>-7.2938972162741589E-3</v>
      </c>
      <c r="AE63" s="6" t="e">
        <f t="shared" ca="1" si="47"/>
        <v>#REF!</v>
      </c>
      <c r="AF63" s="6" t="e">
        <f t="shared" ca="1" si="48"/>
        <v>#REF!</v>
      </c>
      <c r="AG63" s="6" t="e">
        <f t="shared" ca="1" si="49"/>
        <v>#REF!</v>
      </c>
      <c r="AI63" s="6" t="e">
        <f t="shared" ca="1" si="50"/>
        <v>#REF!</v>
      </c>
      <c r="AJ63" s="6" t="e">
        <f t="shared" ca="1" si="51"/>
        <v>#REF!</v>
      </c>
      <c r="AK63" s="6" t="e">
        <f t="shared" ca="1" si="52"/>
        <v>#REF!</v>
      </c>
      <c r="AM63" s="5" t="e">
        <f t="shared" ca="1" si="36"/>
        <v>#REF!</v>
      </c>
      <c r="AN63" s="5" t="e">
        <f t="shared" ca="1" si="37"/>
        <v>#REF!</v>
      </c>
      <c r="AO63" s="5" t="e">
        <f t="shared" ca="1" si="38"/>
        <v>#REF!</v>
      </c>
      <c r="AS63" t="e">
        <f t="shared" ca="1" si="55"/>
        <v>#REF!</v>
      </c>
      <c r="AT63" t="e">
        <f t="shared" ca="1" si="56"/>
        <v>#REF!</v>
      </c>
      <c r="AU63" t="e">
        <f t="shared" ca="1" si="53"/>
        <v>#REF!</v>
      </c>
      <c r="AV63">
        <f>VLOOKUP(I63,Input!A:B,2,FALSE)</f>
        <v>129.22</v>
      </c>
      <c r="AW63">
        <f t="shared" si="57"/>
        <v>129.88999999999999</v>
      </c>
      <c r="AX63" s="15">
        <f>VLOOKUP(A63,Input!A:B,2,FALSE)</f>
        <v>127.93</v>
      </c>
      <c r="AY63" t="e">
        <f t="shared" ca="1" si="54"/>
        <v>#REF!</v>
      </c>
    </row>
    <row r="64" spans="1:51" x14ac:dyDescent="0.25">
      <c r="A64" s="1">
        <f t="shared" si="28"/>
        <v>43187</v>
      </c>
      <c r="B64">
        <f>VLOOKUP(A64,Input!C:D,2,FALSE)</f>
        <v>137.72999999999999</v>
      </c>
      <c r="C64">
        <f>VLOOKUP(A64,Input!E:F,2,FALSE)</f>
        <v>118.64</v>
      </c>
      <c r="D64">
        <f>VLOOKUP(A64,Input!G:H,2,FALSE)</f>
        <v>148.29</v>
      </c>
      <c r="F64" s="13">
        <f t="shared" si="39"/>
        <v>43154</v>
      </c>
      <c r="G64" s="13">
        <f t="shared" si="32"/>
        <v>43193</v>
      </c>
      <c r="H64" s="12">
        <f t="shared" si="40"/>
        <v>0</v>
      </c>
      <c r="I64" s="1">
        <f t="shared" si="41"/>
        <v>43157</v>
      </c>
      <c r="J64" s="1">
        <f t="shared" si="58"/>
        <v>43122</v>
      </c>
      <c r="L64">
        <f t="shared" si="42"/>
        <v>5.1817252955770332E-3</v>
      </c>
      <c r="M64">
        <f t="shared" si="43"/>
        <v>4.1472704189589038E-3</v>
      </c>
      <c r="N64">
        <f t="shared" si="44"/>
        <v>-4.0444893832158879E-4</v>
      </c>
      <c r="P64" t="e">
        <f t="shared" ca="1" si="0"/>
        <v>#REF!</v>
      </c>
      <c r="Q64" t="e">
        <f t="shared" ca="1" si="1"/>
        <v>#REF!</v>
      </c>
      <c r="R64" t="e">
        <f t="shared" ca="1" si="2"/>
        <v>#REF!</v>
      </c>
      <c r="W64" t="e">
        <f t="shared" ca="1" si="45"/>
        <v>#REF!</v>
      </c>
      <c r="X64" s="9" t="e">
        <f ca="1">SQRT(SUM((W5:W64-AVERAGE(W5:W64))^2)*252/62)</f>
        <v>#REF!</v>
      </c>
      <c r="Y64" t="e">
        <f t="shared" ca="1" si="46"/>
        <v>#REF!</v>
      </c>
      <c r="AA64" s="14">
        <f t="shared" si="33"/>
        <v>2.5476779735040811E-3</v>
      </c>
      <c r="AB64" s="14">
        <f t="shared" si="34"/>
        <v>-1.429046194749084E-2</v>
      </c>
      <c r="AC64" s="14">
        <f t="shared" si="35"/>
        <v>-7.6953961456103226E-3</v>
      </c>
      <c r="AE64" s="6" t="e">
        <f t="shared" ca="1" si="47"/>
        <v>#REF!</v>
      </c>
      <c r="AF64" s="6" t="e">
        <f t="shared" ca="1" si="48"/>
        <v>#REF!</v>
      </c>
      <c r="AG64" s="6" t="e">
        <f t="shared" ca="1" si="49"/>
        <v>#REF!</v>
      </c>
      <c r="AI64" s="6" t="e">
        <f t="shared" ca="1" si="50"/>
        <v>#REF!</v>
      </c>
      <c r="AJ64" s="6" t="e">
        <f t="shared" ca="1" si="51"/>
        <v>#REF!</v>
      </c>
      <c r="AK64" s="6" t="e">
        <f t="shared" ca="1" si="52"/>
        <v>#REF!</v>
      </c>
      <c r="AM64" s="5" t="e">
        <f t="shared" ca="1" si="36"/>
        <v>#REF!</v>
      </c>
      <c r="AN64" s="5" t="e">
        <f t="shared" ca="1" si="37"/>
        <v>#REF!</v>
      </c>
      <c r="AO64" s="5" t="e">
        <f t="shared" ca="1" si="38"/>
        <v>#REF!</v>
      </c>
      <c r="AS64" t="e">
        <f t="shared" ca="1" si="55"/>
        <v>#REF!</v>
      </c>
      <c r="AT64" t="e">
        <f t="shared" ca="1" si="56"/>
        <v>#REF!</v>
      </c>
      <c r="AU64" t="e">
        <f t="shared" ca="1" si="53"/>
        <v>#REF!</v>
      </c>
      <c r="AV64">
        <f>VLOOKUP(I64,Input!A:B,2,FALSE)</f>
        <v>129.22</v>
      </c>
      <c r="AW64">
        <f t="shared" si="57"/>
        <v>129.88999999999999</v>
      </c>
      <c r="AX64" s="15">
        <f>VLOOKUP(A64,Input!A:B,2,FALSE)</f>
        <v>128.30000000000001</v>
      </c>
      <c r="AY64" t="e">
        <f t="shared" ca="1" si="54"/>
        <v>#REF!</v>
      </c>
    </row>
    <row r="65" spans="1:51" x14ac:dyDescent="0.25">
      <c r="A65" s="1">
        <f t="shared" si="28"/>
        <v>43188</v>
      </c>
      <c r="B65">
        <f>VLOOKUP(A65,Input!C:D,2,FALSE)</f>
        <v>137.79</v>
      </c>
      <c r="C65">
        <f>VLOOKUP(A65,Input!E:F,2,FALSE)</f>
        <v>118.74</v>
      </c>
      <c r="D65">
        <f>VLOOKUP(A65,Input!G:H,2,FALSE)</f>
        <v>148.13999999999999</v>
      </c>
      <c r="F65" s="13">
        <f t="shared" si="39"/>
        <v>43154</v>
      </c>
      <c r="G65" s="13">
        <f t="shared" si="32"/>
        <v>43193</v>
      </c>
      <c r="H65" s="12">
        <f t="shared" si="40"/>
        <v>0</v>
      </c>
      <c r="I65" s="1">
        <f t="shared" si="41"/>
        <v>43157</v>
      </c>
      <c r="J65" s="1">
        <f t="shared" si="58"/>
        <v>43122</v>
      </c>
      <c r="L65">
        <f t="shared" si="42"/>
        <v>4.3563493792198038E-4</v>
      </c>
      <c r="M65">
        <f t="shared" si="43"/>
        <v>8.4288604180704496E-4</v>
      </c>
      <c r="N65">
        <f t="shared" si="44"/>
        <v>-1.011531458628423E-3</v>
      </c>
      <c r="P65" s="22" t="e">
        <f t="shared" ca="1" si="0"/>
        <v>#REF!</v>
      </c>
      <c r="Q65" s="22" t="e">
        <f t="shared" ca="1" si="1"/>
        <v>#REF!</v>
      </c>
      <c r="R65" s="22" t="e">
        <f t="shared" ca="1" si="2"/>
        <v>#REF!</v>
      </c>
      <c r="T65" s="10">
        <v>1</v>
      </c>
      <c r="U65" s="10">
        <v>1</v>
      </c>
      <c r="V65" s="10">
        <v>1</v>
      </c>
      <c r="W65" t="e">
        <f t="shared" ca="1" si="45"/>
        <v>#REF!</v>
      </c>
      <c r="X65" s="9" t="e">
        <f ca="1">SQRT(SUM((W5:W65-AVERAGE(W5:W65))^2)*252/62)</f>
        <v>#REF!</v>
      </c>
      <c r="Y65" t="e">
        <f t="shared" ca="1" si="46"/>
        <v>#REF!</v>
      </c>
      <c r="AA65" s="14">
        <f t="shared" si="33"/>
        <v>2.9844227689619363E-3</v>
      </c>
      <c r="AB65" s="14">
        <f t="shared" si="34"/>
        <v>-1.3459621136590272E-2</v>
      </c>
      <c r="AC65" s="14">
        <f t="shared" si="35"/>
        <v>-8.6991434689508429E-3</v>
      </c>
      <c r="AE65" s="6" t="e">
        <f t="shared" ca="1" si="47"/>
        <v>#REF!</v>
      </c>
      <c r="AF65" s="6" t="e">
        <f t="shared" ca="1" si="48"/>
        <v>#REF!</v>
      </c>
      <c r="AG65" s="6" t="e">
        <f t="shared" ca="1" si="49"/>
        <v>#REF!</v>
      </c>
      <c r="AI65" s="6" t="e">
        <f t="shared" ca="1" si="50"/>
        <v>#REF!</v>
      </c>
      <c r="AJ65" s="6" t="e">
        <f t="shared" ca="1" si="51"/>
        <v>#REF!</v>
      </c>
      <c r="AK65" s="6" t="e">
        <f t="shared" ca="1" si="52"/>
        <v>#REF!</v>
      </c>
      <c r="AM65" s="5" t="e">
        <f t="shared" ca="1" si="36"/>
        <v>#REF!</v>
      </c>
      <c r="AN65" s="5" t="e">
        <f t="shared" ca="1" si="37"/>
        <v>#REF!</v>
      </c>
      <c r="AO65" s="5" t="e">
        <f t="shared" ca="1" si="38"/>
        <v>#REF!</v>
      </c>
      <c r="AS65" t="e">
        <f t="shared" ca="1" si="55"/>
        <v>#REF!</v>
      </c>
      <c r="AT65" t="e">
        <f t="shared" ca="1" si="56"/>
        <v>#REF!</v>
      </c>
      <c r="AU65" t="e">
        <f t="shared" ca="1" si="53"/>
        <v>#REF!</v>
      </c>
      <c r="AV65">
        <f>VLOOKUP(I65,Input!A:B,2,FALSE)</f>
        <v>129.22</v>
      </c>
      <c r="AW65">
        <f t="shared" si="57"/>
        <v>129.88999999999999</v>
      </c>
      <c r="AX65" s="15">
        <f>VLOOKUP(A65,Input!A:B,2,FALSE)</f>
        <v>128.31</v>
      </c>
      <c r="AY65" t="e">
        <f t="shared" ca="1" si="54"/>
        <v>#REF!</v>
      </c>
    </row>
    <row r="66" spans="1:51" x14ac:dyDescent="0.25">
      <c r="A66" s="1">
        <f t="shared" si="28"/>
        <v>43193</v>
      </c>
      <c r="B66">
        <f>VLOOKUP(A66,Input!C:D,2,FALSE)</f>
        <v>137.52000000000001</v>
      </c>
      <c r="C66">
        <f>VLOOKUP(A66,Input!E:F,2,FALSE)</f>
        <v>118.84</v>
      </c>
      <c r="D66">
        <f>VLOOKUP(A66,Input!G:H,2,FALSE)</f>
        <v>148.16999999999999</v>
      </c>
      <c r="F66" s="13">
        <f t="shared" si="39"/>
        <v>43193</v>
      </c>
      <c r="G66" s="29">
        <v>43224</v>
      </c>
      <c r="H66" s="12">
        <f t="shared" si="40"/>
        <v>0</v>
      </c>
      <c r="I66" s="1">
        <f t="shared" si="41"/>
        <v>43157</v>
      </c>
      <c r="J66" s="1">
        <f t="shared" si="58"/>
        <v>43122</v>
      </c>
      <c r="L66">
        <f t="shared" si="42"/>
        <v>-1.9595035924231397E-3</v>
      </c>
      <c r="M66">
        <f t="shared" si="43"/>
        <v>8.4217618325754806E-4</v>
      </c>
      <c r="N66">
        <f t="shared" si="44"/>
        <v>2.0251113811253774E-4</v>
      </c>
      <c r="P66" s="22">
        <f t="shared" ca="1" si="0"/>
        <v>5.2126363658673541E-2</v>
      </c>
      <c r="Q66" s="22">
        <f t="shared" ca="1" si="1"/>
        <v>3.8949831989430542E-2</v>
      </c>
      <c r="R66" s="22">
        <f t="shared" ca="1" si="2"/>
        <v>4.0384000077431592E-2</v>
      </c>
      <c r="T66">
        <f t="shared" ref="T66:T79" si="59">IF($H66=1,IF(P66&gt;$U$1,MAX(T65*0.9,1),MIN(T65*1.1,1)),T65)</f>
        <v>1</v>
      </c>
      <c r="U66">
        <f t="shared" ref="U66:U79" si="60">IF($H66=1,IF(Q66&gt;$U$1,MAX(U65*0.9,1),MIN(U65*1.1,1)),U65)</f>
        <v>1</v>
      </c>
      <c r="V66">
        <f t="shared" ref="V66:V79" si="61">IF($H66=1,IF(R66&gt;$U$1,MAX(V65*0.9,1),MIN(V65*1.1,1)),V65)</f>
        <v>1</v>
      </c>
      <c r="W66" t="e">
        <f t="shared" ca="1" si="45"/>
        <v>#REF!</v>
      </c>
      <c r="X66" s="9" t="e">
        <f ca="1">SQRT(SUM((W5:W66-AVERAGE(W5:W66))^2)*252/62)</f>
        <v>#REF!</v>
      </c>
      <c r="Y66" t="e">
        <f t="shared" ca="1" si="46"/>
        <v>#REF!</v>
      </c>
      <c r="AA66" s="14">
        <f t="shared" si="33"/>
        <v>1.0190711894018101E-3</v>
      </c>
      <c r="AB66" s="14">
        <f t="shared" si="34"/>
        <v>-1.2628780325689593E-2</v>
      </c>
      <c r="AC66" s="14">
        <f t="shared" si="35"/>
        <v>-8.498394004282761E-3</v>
      </c>
      <c r="AE66" s="6" t="e">
        <f t="shared" ca="1" si="47"/>
        <v>#REF!</v>
      </c>
      <c r="AF66" s="6" t="e">
        <f t="shared" ca="1" si="48"/>
        <v>#REF!</v>
      </c>
      <c r="AG66" s="6" t="e">
        <f t="shared" ca="1" si="49"/>
        <v>#REF!</v>
      </c>
      <c r="AI66" s="6" t="e">
        <f t="shared" ca="1" si="50"/>
        <v>#REF!</v>
      </c>
      <c r="AJ66" s="6" t="e">
        <f t="shared" ca="1" si="51"/>
        <v>#REF!</v>
      </c>
      <c r="AK66" s="6" t="e">
        <f t="shared" ca="1" si="52"/>
        <v>#REF!</v>
      </c>
      <c r="AM66" s="5" t="e">
        <f t="shared" ca="1" si="36"/>
        <v>#REF!</v>
      </c>
      <c r="AN66" s="5" t="e">
        <f t="shared" ca="1" si="37"/>
        <v>#REF!</v>
      </c>
      <c r="AO66" s="5" t="e">
        <f t="shared" ca="1" si="38"/>
        <v>#REF!</v>
      </c>
      <c r="AS66" t="e">
        <f t="shared" ca="1" si="55"/>
        <v>#REF!</v>
      </c>
      <c r="AT66" t="e">
        <f t="shared" ca="1" si="56"/>
        <v>#REF!</v>
      </c>
      <c r="AU66" t="e">
        <f t="shared" ca="1" si="53"/>
        <v>#REF!</v>
      </c>
      <c r="AV66">
        <f>VLOOKUP(I66,Input!A:B,2,FALSE)</f>
        <v>129.22</v>
      </c>
      <c r="AW66">
        <f t="shared" si="57"/>
        <v>129.88999999999999</v>
      </c>
      <c r="AX66" s="15">
        <f>VLOOKUP(A66,Input!A:B,2,FALSE)</f>
        <v>128.28</v>
      </c>
      <c r="AY66" t="e">
        <f t="shared" ca="1" si="54"/>
        <v>#REF!</v>
      </c>
    </row>
    <row r="67" spans="1:51" x14ac:dyDescent="0.25">
      <c r="A67" s="1">
        <f t="shared" si="28"/>
        <v>43194</v>
      </c>
      <c r="B67">
        <f>VLOOKUP(A67,Input!C:D,2,FALSE)</f>
        <v>137.56</v>
      </c>
      <c r="C67">
        <f>VLOOKUP(A67,Input!E:F,2,FALSE)</f>
        <v>118.66</v>
      </c>
      <c r="D67">
        <f>VLOOKUP(A67,Input!G:H,2,FALSE)</f>
        <v>147.87</v>
      </c>
      <c r="F67" s="13">
        <f t="shared" si="39"/>
        <v>43193</v>
      </c>
      <c r="G67" s="29">
        <v>43224</v>
      </c>
      <c r="H67" s="12">
        <f t="shared" si="40"/>
        <v>1</v>
      </c>
      <c r="I67" s="1">
        <f t="shared" si="41"/>
        <v>43157</v>
      </c>
      <c r="J67" s="1">
        <f t="shared" si="58"/>
        <v>43122</v>
      </c>
      <c r="L67">
        <f t="shared" si="42"/>
        <v>2.9086678301326607E-4</v>
      </c>
      <c r="M67">
        <f t="shared" si="43"/>
        <v>-1.5146415348368247E-3</v>
      </c>
      <c r="N67">
        <f t="shared" si="44"/>
        <v>-2.0247013565497518E-3</v>
      </c>
      <c r="P67" s="22">
        <f t="shared" ca="1" si="0"/>
        <v>5.1828918288269882E-2</v>
      </c>
      <c r="Q67" s="22">
        <f t="shared" ca="1" si="1"/>
        <v>3.8722086555155029E-2</v>
      </c>
      <c r="R67" s="22">
        <f t="shared" ca="1" si="2"/>
        <v>4.0059948263861618E-2</v>
      </c>
      <c r="T67">
        <f t="shared" ca="1" si="59"/>
        <v>1</v>
      </c>
      <c r="U67">
        <f t="shared" ca="1" si="60"/>
        <v>1</v>
      </c>
      <c r="V67">
        <f t="shared" ca="1" si="61"/>
        <v>1</v>
      </c>
      <c r="W67" t="e">
        <f t="shared" ca="1" si="45"/>
        <v>#REF!</v>
      </c>
      <c r="X67" s="9" t="e">
        <f t="shared" ref="X67:X105" ca="1" si="62">SQRT(SUM((W5:W67-AVERAGE(W5:W67))^2)*252/62)</f>
        <v>#REF!</v>
      </c>
      <c r="Y67" t="e">
        <f t="shared" ca="1" si="46"/>
        <v>#REF!</v>
      </c>
      <c r="AA67" s="14">
        <f t="shared" si="33"/>
        <v>1.3102343863735655E-3</v>
      </c>
      <c r="AB67" s="14">
        <f t="shared" si="34"/>
        <v>-1.4124293785310771E-2</v>
      </c>
      <c r="AC67" s="14">
        <f t="shared" si="35"/>
        <v>-1.050588865096358E-2</v>
      </c>
      <c r="AE67" s="6">
        <f t="shared" ca="1" si="47"/>
        <v>0.30159045985333044</v>
      </c>
      <c r="AF67" s="6">
        <f t="shared" ca="1" si="48"/>
        <v>0.35176554632693052</v>
      </c>
      <c r="AG67" s="6">
        <f t="shared" ca="1" si="49"/>
        <v>0.34664399381973898</v>
      </c>
      <c r="AI67" s="20">
        <v>0.30188925344360429</v>
      </c>
      <c r="AJ67" s="20">
        <v>0.35179518820759492</v>
      </c>
      <c r="AK67" s="20">
        <v>0.34631555834880079</v>
      </c>
      <c r="AM67" s="5">
        <f t="shared" ca="1" si="36"/>
        <v>1.3555041790157675E-4</v>
      </c>
      <c r="AN67" s="5">
        <f t="shared" ca="1" si="37"/>
        <v>1.7429980553109915E-4</v>
      </c>
      <c r="AO67" s="5">
        <f t="shared" ca="1" si="38"/>
        <v>3.9587898388312228E-5</v>
      </c>
      <c r="AS67" t="e">
        <f t="shared" ca="1" si="55"/>
        <v>#REF!</v>
      </c>
      <c r="AT67" t="e">
        <f t="shared" ca="1" si="56"/>
        <v>#REF!</v>
      </c>
      <c r="AU67" t="e">
        <f t="shared" ca="1" si="53"/>
        <v>#REF!</v>
      </c>
      <c r="AV67">
        <f>VLOOKUP(I67,Input!A:B,2,FALSE)</f>
        <v>129.22</v>
      </c>
      <c r="AW67">
        <f t="shared" si="57"/>
        <v>129.88999999999999</v>
      </c>
      <c r="AX67" s="15">
        <f>VLOOKUP(A67,Input!A:B,2,FALSE)</f>
        <v>128.13999999999999</v>
      </c>
      <c r="AY67" t="e">
        <f t="shared" ca="1" si="54"/>
        <v>#REF!</v>
      </c>
    </row>
    <row r="68" spans="1:51" x14ac:dyDescent="0.25">
      <c r="A68" s="1">
        <f t="shared" si="28"/>
        <v>43195</v>
      </c>
      <c r="B68">
        <f>VLOOKUP(A68,Input!C:D,2,FALSE)</f>
        <v>137.82</v>
      </c>
      <c r="C68">
        <f>VLOOKUP(A68,Input!E:F,2,FALSE)</f>
        <v>118.64</v>
      </c>
      <c r="D68">
        <f>VLOOKUP(A68,Input!G:H,2,FALSE)</f>
        <v>147.91</v>
      </c>
      <c r="F68" s="13">
        <f t="shared" si="39"/>
        <v>43193</v>
      </c>
      <c r="G68" s="29">
        <v>43224</v>
      </c>
      <c r="H68" s="12">
        <f t="shared" si="40"/>
        <v>0</v>
      </c>
      <c r="I68" s="1">
        <f t="shared" si="41"/>
        <v>43194</v>
      </c>
      <c r="J68" s="1">
        <f t="shared" si="58"/>
        <v>43157</v>
      </c>
      <c r="L68">
        <f t="shared" si="42"/>
        <v>1.8900843268392364E-3</v>
      </c>
      <c r="M68">
        <f t="shared" si="43"/>
        <v>-1.6854879487604446E-4</v>
      </c>
      <c r="N68">
        <f t="shared" si="44"/>
        <v>2.705078785418813E-4</v>
      </c>
      <c r="P68" s="22">
        <f t="shared" ca="1" si="0"/>
        <v>5.1409183917413101E-2</v>
      </c>
      <c r="Q68" s="22">
        <f t="shared" ca="1" si="1"/>
        <v>3.8458733608943529E-2</v>
      </c>
      <c r="R68" s="22">
        <f t="shared" ca="1" si="2"/>
        <v>3.9880682211463701E-2</v>
      </c>
      <c r="T68">
        <f t="shared" ca="1" si="59"/>
        <v>1</v>
      </c>
      <c r="U68">
        <f t="shared" ca="1" si="60"/>
        <v>1</v>
      </c>
      <c r="V68">
        <f t="shared" ca="1" si="61"/>
        <v>1</v>
      </c>
      <c r="W68" t="e">
        <f t="shared" ca="1" si="45"/>
        <v>#REF!</v>
      </c>
      <c r="X68" s="9" t="e">
        <f t="shared" ca="1" si="62"/>
        <v>#REF!</v>
      </c>
      <c r="Y68" t="e">
        <f t="shared" ca="1" si="46"/>
        <v>#REF!</v>
      </c>
      <c r="AA68" s="14">
        <f t="shared" si="33"/>
        <v>1.8900843268392364E-3</v>
      </c>
      <c r="AB68" s="14">
        <f t="shared" si="34"/>
        <v>-1.6854879487604446E-4</v>
      </c>
      <c r="AC68" s="14">
        <f t="shared" si="35"/>
        <v>2.705078785418813E-4</v>
      </c>
      <c r="AE68" s="6">
        <f t="shared" ca="1" si="47"/>
        <v>0.30159045985333044</v>
      </c>
      <c r="AF68" s="6">
        <f t="shared" ca="1" si="48"/>
        <v>0.35176554632693052</v>
      </c>
      <c r="AG68" s="6">
        <f t="shared" ca="1" si="49"/>
        <v>0.34664399381973898</v>
      </c>
      <c r="AI68" s="6">
        <f t="shared" ca="1" si="50"/>
        <v>0.30188925344360429</v>
      </c>
      <c r="AJ68" s="6">
        <f t="shared" ca="1" si="51"/>
        <v>0.35179518820759492</v>
      </c>
      <c r="AK68" s="6">
        <f t="shared" ca="1" si="52"/>
        <v>0.34631555834880079</v>
      </c>
      <c r="AM68" s="5">
        <f t="shared" ca="1" si="36"/>
        <v>4.1544021724181589E-4</v>
      </c>
      <c r="AN68" s="5">
        <f t="shared" ca="1" si="37"/>
        <v>2.5833879321221785E-4</v>
      </c>
      <c r="AO68" s="5">
        <f t="shared" ca="1" si="38"/>
        <v>1.382128533620417E-4</v>
      </c>
      <c r="AS68">
        <f t="shared" ca="1" si="55"/>
        <v>6.0451167375816294E-4</v>
      </c>
      <c r="AT68">
        <f t="shared" ca="1" si="56"/>
        <v>3.4943812182098807E-4</v>
      </c>
      <c r="AU68">
        <f t="shared" ca="1" si="53"/>
        <v>128.21711268775354</v>
      </c>
      <c r="AV68">
        <f>VLOOKUP(I68,Input!A:B,2,FALSE)</f>
        <v>128.13999999999999</v>
      </c>
      <c r="AW68">
        <f t="shared" si="57"/>
        <v>129.22</v>
      </c>
      <c r="AX68" s="15">
        <f>VLOOKUP(A68,Input!A:B,2,FALSE)</f>
        <v>128.21</v>
      </c>
      <c r="AY68">
        <f t="shared" ca="1" si="54"/>
        <v>-9.9999999999909051E-3</v>
      </c>
    </row>
    <row r="69" spans="1:51" x14ac:dyDescent="0.25">
      <c r="A69" s="1">
        <f t="shared" si="28"/>
        <v>43196</v>
      </c>
      <c r="B69">
        <f>VLOOKUP(A69,Input!C:D,2,FALSE)</f>
        <v>137.77000000000001</v>
      </c>
      <c r="C69">
        <f>VLOOKUP(A69,Input!E:F,2,FALSE)</f>
        <v>118.69</v>
      </c>
      <c r="D69">
        <f>VLOOKUP(A69,Input!G:H,2,FALSE)</f>
        <v>148.13</v>
      </c>
      <c r="F69" s="13">
        <f t="shared" si="39"/>
        <v>43193</v>
      </c>
      <c r="G69" s="29">
        <v>43224</v>
      </c>
      <c r="H69" s="12">
        <f t="shared" si="40"/>
        <v>0</v>
      </c>
      <c r="I69" s="1">
        <f t="shared" si="41"/>
        <v>43194</v>
      </c>
      <c r="J69" s="1">
        <f t="shared" si="58"/>
        <v>43157</v>
      </c>
      <c r="L69">
        <f t="shared" si="42"/>
        <v>-3.6279204759814832E-4</v>
      </c>
      <c r="M69">
        <f t="shared" si="43"/>
        <v>4.2144302090352248E-4</v>
      </c>
      <c r="N69">
        <f t="shared" si="44"/>
        <v>1.4873909810020347E-3</v>
      </c>
      <c r="P69" s="22">
        <f t="shared" ref="P69:P132" ca="1" si="63">_xlfn.STDEV.S(OFFSET(L69,-1,0,-63,1))*SQRT(252)</f>
        <v>5.1150917776395285E-2</v>
      </c>
      <c r="Q69" s="22">
        <f t="shared" ref="Q69:Q132" ca="1" si="64">_xlfn.STDEV.S(OFFSET(M69,-1,0,-63,1))*SQRT(252)</f>
        <v>3.8153363679263898E-2</v>
      </c>
      <c r="R69" s="22">
        <f t="shared" ref="R69:R132" ca="1" si="65">_xlfn.STDEV.S(OFFSET(N69,-1,0,-63,1))*SQRT(252)</f>
        <v>3.9576334793181088E-2</v>
      </c>
      <c r="T69">
        <f t="shared" ca="1" si="59"/>
        <v>1</v>
      </c>
      <c r="U69">
        <f t="shared" ca="1" si="60"/>
        <v>1</v>
      </c>
      <c r="V69">
        <f t="shared" ca="1" si="61"/>
        <v>1</v>
      </c>
      <c r="W69">
        <f t="shared" ca="1" si="45"/>
        <v>5.540039554434717E-4</v>
      </c>
      <c r="X69" s="9" t="e">
        <f t="shared" ca="1" si="62"/>
        <v>#REF!</v>
      </c>
      <c r="Y69" t="e">
        <f t="shared" ca="1" si="46"/>
        <v>#REF!</v>
      </c>
      <c r="AA69" s="14">
        <f t="shared" ref="AA69:AA100" si="66">B69/VLOOKUP($I69,$A:$D,AA$2,FALSE)-1</f>
        <v>1.5266065716779131E-3</v>
      </c>
      <c r="AB69" s="14">
        <f t="shared" ref="AB69:AB100" si="67">C69/VLOOKUP($I69,$A:$D,AB$2,FALSE)-1</f>
        <v>2.5282319231423322E-4</v>
      </c>
      <c r="AC69" s="14">
        <f t="shared" ref="AC69:AC100" si="68">D69/VLOOKUP($I69,$A:$D,AC$2,FALSE)-1</f>
        <v>1.7583012105226725E-3</v>
      </c>
      <c r="AE69" s="6">
        <f t="shared" ca="1" si="47"/>
        <v>0.30159045985333044</v>
      </c>
      <c r="AF69" s="6">
        <f t="shared" ca="1" si="48"/>
        <v>0.35176554632693052</v>
      </c>
      <c r="AG69" s="6">
        <f t="shared" ca="1" si="49"/>
        <v>0.34664399381973898</v>
      </c>
      <c r="AI69" s="6">
        <f t="shared" ca="1" si="50"/>
        <v>0.30188925344360429</v>
      </c>
      <c r="AJ69" s="6">
        <f t="shared" ca="1" si="51"/>
        <v>0.35179518820759492</v>
      </c>
      <c r="AK69" s="6">
        <f t="shared" ca="1" si="52"/>
        <v>0.34631555834880079</v>
      </c>
      <c r="AM69" s="5">
        <f t="shared" ref="AM69:AM100" ca="1" si="69">ABS(AE69*$AV69-(AI69*$AW69*(VLOOKUP($I69,$A:$D,AM$2,FALSE)/VLOOKUP($J69,$A:$D,AM$2,FALSE))))*AM$1</f>
        <v>4.1544021724181589E-4</v>
      </c>
      <c r="AN69" s="5">
        <f t="shared" ref="AN69:AN100" ca="1" si="70">ABS(AF69*$AV69-(AJ69*$AW69*(VLOOKUP($I69,$A:$D,AN$2,FALSE)/VLOOKUP($J69,$A:$D,AN$2,FALSE))))*AN$1</f>
        <v>2.5833879321221785E-4</v>
      </c>
      <c r="AO69" s="5">
        <f t="shared" ref="AO69:AO100" ca="1" si="71">ABS(AG69*$AV69-(AK69*$AW69*(VLOOKUP($I69,$A:$D,AO$2,FALSE)/VLOOKUP($J69,$A:$D,AO$2,FALSE))))*AO$1</f>
        <v>1.382128533620417E-4</v>
      </c>
      <c r="AS69">
        <f t="shared" ca="1" si="55"/>
        <v>1.1588490202896538E-3</v>
      </c>
      <c r="AT69">
        <f t="shared" ca="1" si="56"/>
        <v>3.4943812182098807E-4</v>
      </c>
      <c r="AU69">
        <f t="shared" ca="1" si="53"/>
        <v>128.2881454753381</v>
      </c>
      <c r="AV69">
        <f>VLOOKUP(I69,Input!A:B,2,FALSE)</f>
        <v>128.13999999999999</v>
      </c>
      <c r="AW69">
        <f t="shared" si="57"/>
        <v>129.22</v>
      </c>
      <c r="AX69" s="15">
        <f>VLOOKUP(A69,Input!A:B,2,FALSE)</f>
        <v>128.29</v>
      </c>
      <c r="AY69">
        <f t="shared" ca="1" si="54"/>
        <v>0</v>
      </c>
    </row>
    <row r="70" spans="1:51" x14ac:dyDescent="0.25">
      <c r="A70" s="1">
        <f t="shared" si="28"/>
        <v>43199</v>
      </c>
      <c r="B70">
        <f>VLOOKUP(A70,Input!C:D,2,FALSE)</f>
        <v>137.6</v>
      </c>
      <c r="C70">
        <f>VLOOKUP(A70,Input!E:F,2,FALSE)</f>
        <v>118.78</v>
      </c>
      <c r="D70">
        <f>VLOOKUP(A70,Input!G:H,2,FALSE)</f>
        <v>148.06</v>
      </c>
      <c r="F70" s="13">
        <f t="shared" si="39"/>
        <v>43193</v>
      </c>
      <c r="G70" s="29">
        <v>43224</v>
      </c>
      <c r="H70" s="12">
        <f t="shared" si="40"/>
        <v>0</v>
      </c>
      <c r="I70" s="1">
        <f t="shared" si="41"/>
        <v>43194</v>
      </c>
      <c r="J70" s="1">
        <f t="shared" si="58"/>
        <v>43157</v>
      </c>
      <c r="L70">
        <f t="shared" si="42"/>
        <v>-1.2339406256806074E-3</v>
      </c>
      <c r="M70">
        <f t="shared" si="43"/>
        <v>7.582778667116763E-4</v>
      </c>
      <c r="N70">
        <f t="shared" si="44"/>
        <v>-4.725578883413295E-4</v>
      </c>
      <c r="P70" s="22">
        <f t="shared" ca="1" si="63"/>
        <v>5.1152823102167858E-2</v>
      </c>
      <c r="Q70" s="22">
        <f t="shared" ca="1" si="64"/>
        <v>3.8197766648979108E-2</v>
      </c>
      <c r="R70" s="22">
        <f t="shared" ca="1" si="65"/>
        <v>3.9672430786364364E-2</v>
      </c>
      <c r="T70">
        <f t="shared" ca="1" si="59"/>
        <v>1</v>
      </c>
      <c r="U70">
        <f t="shared" ca="1" si="60"/>
        <v>1</v>
      </c>
      <c r="V70">
        <f t="shared" ca="1" si="61"/>
        <v>1</v>
      </c>
      <c r="W70">
        <f t="shared" ca="1" si="45"/>
        <v>-2.6969495383788455E-4</v>
      </c>
      <c r="X70" s="9" t="e">
        <f t="shared" ca="1" si="62"/>
        <v>#REF!</v>
      </c>
      <c r="Y70" t="e">
        <f t="shared" ca="1" si="46"/>
        <v>#REF!</v>
      </c>
      <c r="AA70" s="14">
        <f t="shared" si="66"/>
        <v>2.9078220412914746E-4</v>
      </c>
      <c r="AB70" s="14">
        <f t="shared" si="67"/>
        <v>1.0112927692567109E-3</v>
      </c>
      <c r="AC70" s="14">
        <f t="shared" si="68"/>
        <v>1.2849124230742692E-3</v>
      </c>
      <c r="AE70" s="6">
        <f t="shared" ca="1" si="47"/>
        <v>0.30159045985333044</v>
      </c>
      <c r="AF70" s="6">
        <f t="shared" ca="1" si="48"/>
        <v>0.35176554632693052</v>
      </c>
      <c r="AG70" s="6">
        <f t="shared" ca="1" si="49"/>
        <v>0.34664399381973898</v>
      </c>
      <c r="AI70" s="6">
        <f t="shared" ca="1" si="50"/>
        <v>0.30188925344360429</v>
      </c>
      <c r="AJ70" s="6">
        <f t="shared" ca="1" si="51"/>
        <v>0.35179518820759492</v>
      </c>
      <c r="AK70" s="6">
        <f t="shared" ca="1" si="52"/>
        <v>0.34631555834880079</v>
      </c>
      <c r="AM70" s="5">
        <f t="shared" ca="1" si="69"/>
        <v>4.1544021724181589E-4</v>
      </c>
      <c r="AN70" s="5">
        <f t="shared" ca="1" si="70"/>
        <v>2.5833879321221785E-4</v>
      </c>
      <c r="AO70" s="5">
        <f t="shared" ca="1" si="71"/>
        <v>1.382128533620417E-4</v>
      </c>
      <c r="AS70">
        <f t="shared" ca="1" si="55"/>
        <v>8.8884226617759877E-4</v>
      </c>
      <c r="AT70">
        <f t="shared" ca="1" si="56"/>
        <v>3.4943812182098807E-4</v>
      </c>
      <c r="AU70">
        <f t="shared" ca="1" si="53"/>
        <v>128.25354680986618</v>
      </c>
      <c r="AV70">
        <f>VLOOKUP(I70,Input!A:B,2,FALSE)</f>
        <v>128.13999999999999</v>
      </c>
      <c r="AW70">
        <f t="shared" si="57"/>
        <v>129.22</v>
      </c>
      <c r="AX70" s="15">
        <f>VLOOKUP(A70,Input!A:B,2,FALSE)</f>
        <v>128.25</v>
      </c>
      <c r="AY70">
        <f t="shared" ca="1" si="54"/>
        <v>0</v>
      </c>
    </row>
    <row r="71" spans="1:51" x14ac:dyDescent="0.25">
      <c r="A71" s="1">
        <f t="shared" ref="A71:A134" si="72">WORKDAY(A70,1,Holi)</f>
        <v>43200</v>
      </c>
      <c r="B71">
        <f>VLOOKUP(A71,Input!C:D,2,FALSE)</f>
        <v>137.12</v>
      </c>
      <c r="C71">
        <f>VLOOKUP(A71,Input!E:F,2,FALSE)</f>
        <v>118.71</v>
      </c>
      <c r="D71">
        <f>VLOOKUP(A71,Input!G:H,2,FALSE)</f>
        <v>148.03</v>
      </c>
      <c r="F71" s="13">
        <f t="shared" si="39"/>
        <v>43193</v>
      </c>
      <c r="G71" s="29">
        <v>43224</v>
      </c>
      <c r="H71" s="12">
        <f t="shared" si="40"/>
        <v>0</v>
      </c>
      <c r="I71" s="1">
        <f t="shared" si="41"/>
        <v>43194</v>
      </c>
      <c r="J71" s="1">
        <f t="shared" si="58"/>
        <v>43157</v>
      </c>
      <c r="L71">
        <f t="shared" si="42"/>
        <v>-3.4883720930232176E-3</v>
      </c>
      <c r="M71">
        <f t="shared" si="43"/>
        <v>-5.8932480215534433E-4</v>
      </c>
      <c r="N71">
        <f t="shared" si="44"/>
        <v>-2.0262055923270239E-4</v>
      </c>
      <c r="P71" s="22">
        <f t="shared" ca="1" si="63"/>
        <v>5.0456587960904638E-2</v>
      </c>
      <c r="Q71" s="22">
        <f t="shared" ca="1" si="64"/>
        <v>3.8271085035581492E-2</v>
      </c>
      <c r="R71" s="22">
        <f t="shared" ca="1" si="65"/>
        <v>3.8434208881244887E-2</v>
      </c>
      <c r="T71">
        <f t="shared" ca="1" si="59"/>
        <v>1</v>
      </c>
      <c r="U71">
        <f t="shared" ca="1" si="60"/>
        <v>1</v>
      </c>
      <c r="V71">
        <f t="shared" ca="1" si="61"/>
        <v>1</v>
      </c>
      <c r="W71">
        <f t="shared" ca="1" si="45"/>
        <v>-1.3290292455517827E-3</v>
      </c>
      <c r="X71" s="9" t="e">
        <f t="shared" ca="1" si="62"/>
        <v>#REF!</v>
      </c>
      <c r="Y71" t="e">
        <f t="shared" ca="1" si="46"/>
        <v>#REF!</v>
      </c>
      <c r="AA71" s="14">
        <f t="shared" si="66"/>
        <v>-3.198604245420178E-3</v>
      </c>
      <c r="AB71" s="14">
        <f t="shared" si="67"/>
        <v>4.2137198719016666E-4</v>
      </c>
      <c r="AC71" s="14">
        <f t="shared" si="68"/>
        <v>1.0820315141677472E-3</v>
      </c>
      <c r="AE71" s="6">
        <f t="shared" ca="1" si="47"/>
        <v>0.30159045985333044</v>
      </c>
      <c r="AF71" s="6">
        <f t="shared" ca="1" si="48"/>
        <v>0.35176554632693052</v>
      </c>
      <c r="AG71" s="6">
        <f t="shared" ca="1" si="49"/>
        <v>0.34664399381973898</v>
      </c>
      <c r="AI71" s="6">
        <f t="shared" ca="1" si="50"/>
        <v>0.30188925344360429</v>
      </c>
      <c r="AJ71" s="6">
        <f t="shared" ca="1" si="51"/>
        <v>0.35179518820759492</v>
      </c>
      <c r="AK71" s="6">
        <f t="shared" ca="1" si="52"/>
        <v>0.34631555834880079</v>
      </c>
      <c r="AM71" s="5">
        <f t="shared" ca="1" si="69"/>
        <v>4.1544021724181589E-4</v>
      </c>
      <c r="AN71" s="5">
        <f t="shared" ca="1" si="70"/>
        <v>2.5833879321221785E-4</v>
      </c>
      <c r="AO71" s="5">
        <f t="shared" ca="1" si="71"/>
        <v>1.382128533620417E-4</v>
      </c>
      <c r="AS71">
        <f t="shared" ca="1" si="55"/>
        <v>-4.4136465247434568E-4</v>
      </c>
      <c r="AT71">
        <f t="shared" ca="1" si="56"/>
        <v>3.4943812182098807E-4</v>
      </c>
      <c r="AU71">
        <f t="shared" ca="1" si="53"/>
        <v>128.08309409531012</v>
      </c>
      <c r="AV71">
        <f>VLOOKUP(I71,Input!A:B,2,FALSE)</f>
        <v>128.13999999999999</v>
      </c>
      <c r="AW71">
        <f t="shared" si="57"/>
        <v>129.22</v>
      </c>
      <c r="AX71" s="15">
        <f>VLOOKUP(A71,Input!A:B,2,FALSE)</f>
        <v>128.08000000000001</v>
      </c>
      <c r="AY71">
        <f t="shared" ca="1" si="54"/>
        <v>0</v>
      </c>
    </row>
    <row r="72" spans="1:51" x14ac:dyDescent="0.25">
      <c r="A72" s="1">
        <f t="shared" si="72"/>
        <v>43201</v>
      </c>
      <c r="B72">
        <f>VLOOKUP(A72,Input!C:D,2,FALSE)</f>
        <v>137.22</v>
      </c>
      <c r="C72">
        <f>VLOOKUP(A72,Input!E:F,2,FALSE)</f>
        <v>118.61</v>
      </c>
      <c r="D72">
        <f>VLOOKUP(A72,Input!G:H,2,FALSE)</f>
        <v>147.97</v>
      </c>
      <c r="F72" s="13">
        <f t="shared" si="39"/>
        <v>43193</v>
      </c>
      <c r="G72" s="29">
        <v>43224</v>
      </c>
      <c r="H72" s="12">
        <f t="shared" si="40"/>
        <v>0</v>
      </c>
      <c r="I72" s="1">
        <f t="shared" si="41"/>
        <v>43194</v>
      </c>
      <c r="J72" s="1">
        <f t="shared" si="58"/>
        <v>43157</v>
      </c>
      <c r="L72">
        <f t="shared" si="42"/>
        <v>7.2928821470230609E-4</v>
      </c>
      <c r="M72">
        <f t="shared" si="43"/>
        <v>-8.4238901524724685E-4</v>
      </c>
      <c r="N72">
        <f t="shared" si="44"/>
        <v>-4.0532324528808061E-4</v>
      </c>
      <c r="P72" s="22">
        <f t="shared" ca="1" si="63"/>
        <v>5.0541971880968616E-2</v>
      </c>
      <c r="Q72" s="22">
        <f t="shared" ca="1" si="64"/>
        <v>3.8125337986963354E-2</v>
      </c>
      <c r="R72" s="22">
        <f t="shared" ca="1" si="65"/>
        <v>3.8376231350547706E-2</v>
      </c>
      <c r="T72">
        <f t="shared" ca="1" si="59"/>
        <v>1</v>
      </c>
      <c r="U72">
        <f t="shared" ca="1" si="60"/>
        <v>1</v>
      </c>
      <c r="V72">
        <f t="shared" ca="1" si="61"/>
        <v>1</v>
      </c>
      <c r="W72">
        <f t="shared" ca="1" si="45"/>
        <v>-2.1795713792294169E-4</v>
      </c>
      <c r="X72" s="9" t="e">
        <f t="shared" ca="1" si="62"/>
        <v>#REF!</v>
      </c>
      <c r="Y72" t="e">
        <f t="shared" ca="1" si="46"/>
        <v>#REF!</v>
      </c>
      <c r="AA72" s="14">
        <f t="shared" si="66"/>
        <v>-2.4716487350974203E-3</v>
      </c>
      <c r="AB72" s="14">
        <f t="shared" si="67"/>
        <v>-4.2137198719027769E-4</v>
      </c>
      <c r="AC72" s="14">
        <f t="shared" si="68"/>
        <v>6.7626969635492529E-4</v>
      </c>
      <c r="AE72" s="6">
        <f t="shared" ca="1" si="47"/>
        <v>0.30159045985333044</v>
      </c>
      <c r="AF72" s="6">
        <f t="shared" ca="1" si="48"/>
        <v>0.35176554632693052</v>
      </c>
      <c r="AG72" s="6">
        <f t="shared" ca="1" si="49"/>
        <v>0.34664399381973898</v>
      </c>
      <c r="AI72" s="6">
        <f t="shared" ca="1" si="50"/>
        <v>0.30188925344360429</v>
      </c>
      <c r="AJ72" s="6">
        <f t="shared" ca="1" si="51"/>
        <v>0.35179518820759492</v>
      </c>
      <c r="AK72" s="6">
        <f t="shared" ca="1" si="52"/>
        <v>0.34631555834880079</v>
      </c>
      <c r="AM72" s="5">
        <f t="shared" ca="1" si="69"/>
        <v>4.1544021724181589E-4</v>
      </c>
      <c r="AN72" s="5">
        <f t="shared" ca="1" si="70"/>
        <v>2.5833879321221785E-4</v>
      </c>
      <c r="AO72" s="5">
        <f t="shared" ca="1" si="71"/>
        <v>1.382128533620417E-4</v>
      </c>
      <c r="AS72">
        <f t="shared" ca="1" si="55"/>
        <v>-6.5922499745105245E-4</v>
      </c>
      <c r="AT72">
        <f t="shared" ca="1" si="56"/>
        <v>3.4943812182098807E-4</v>
      </c>
      <c r="AU72">
        <f t="shared" ca="1" si="53"/>
        <v>128.05517747070479</v>
      </c>
      <c r="AV72">
        <f>VLOOKUP(I72,Input!A:B,2,FALSE)</f>
        <v>128.13999999999999</v>
      </c>
      <c r="AW72">
        <f t="shared" si="57"/>
        <v>129.22</v>
      </c>
      <c r="AX72" s="15">
        <f>VLOOKUP(A72,Input!A:B,2,FALSE)</f>
        <v>128.05000000000001</v>
      </c>
      <c r="AY72">
        <f t="shared" ca="1" si="54"/>
        <v>-9.9999999999909051E-3</v>
      </c>
    </row>
    <row r="73" spans="1:51" x14ac:dyDescent="0.25">
      <c r="A73" s="1">
        <f t="shared" si="72"/>
        <v>43202</v>
      </c>
      <c r="B73">
        <f>VLOOKUP(A73,Input!C:D,2,FALSE)</f>
        <v>137.6</v>
      </c>
      <c r="C73">
        <f>VLOOKUP(A73,Input!E:F,2,FALSE)</f>
        <v>118.61</v>
      </c>
      <c r="D73">
        <f>VLOOKUP(A73,Input!G:H,2,FALSE)</f>
        <v>147.63</v>
      </c>
      <c r="F73" s="13">
        <f t="shared" si="39"/>
        <v>43193</v>
      </c>
      <c r="G73" s="29">
        <v>43224</v>
      </c>
      <c r="H73" s="12">
        <f t="shared" si="40"/>
        <v>0</v>
      </c>
      <c r="I73" s="1">
        <f t="shared" si="41"/>
        <v>43194</v>
      </c>
      <c r="J73" s="1">
        <f t="shared" si="58"/>
        <v>43157</v>
      </c>
      <c r="L73">
        <f t="shared" si="42"/>
        <v>2.7692756157993159E-3</v>
      </c>
      <c r="M73">
        <f t="shared" si="43"/>
        <v>0</v>
      </c>
      <c r="N73">
        <f t="shared" si="44"/>
        <v>-2.2977630600797827E-3</v>
      </c>
      <c r="P73" s="22">
        <f t="shared" ca="1" si="63"/>
        <v>5.0547285835136235E-2</v>
      </c>
      <c r="Q73" s="22">
        <f t="shared" ca="1" si="64"/>
        <v>3.812273718579362E-2</v>
      </c>
      <c r="R73" s="22">
        <f t="shared" ca="1" si="65"/>
        <v>3.8377086836943783E-2</v>
      </c>
      <c r="T73">
        <f t="shared" ca="1" si="59"/>
        <v>1</v>
      </c>
      <c r="U73">
        <f t="shared" ca="1" si="60"/>
        <v>1</v>
      </c>
      <c r="V73">
        <f t="shared" ca="1" si="61"/>
        <v>1</v>
      </c>
      <c r="W73">
        <f t="shared" ca="1" si="45"/>
        <v>3.6102298554441248E-5</v>
      </c>
      <c r="X73" s="9" t="e">
        <f t="shared" ca="1" si="62"/>
        <v>#REF!</v>
      </c>
      <c r="Y73" t="e">
        <f t="shared" ca="1" si="46"/>
        <v>#REF!</v>
      </c>
      <c r="AA73" s="14">
        <f t="shared" si="66"/>
        <v>2.9078220412914746E-4</v>
      </c>
      <c r="AB73" s="14">
        <f t="shared" si="67"/>
        <v>-4.2137198719027769E-4</v>
      </c>
      <c r="AC73" s="14">
        <f t="shared" si="68"/>
        <v>-1.6230472712518429E-3</v>
      </c>
      <c r="AE73" s="6">
        <f t="shared" ca="1" si="47"/>
        <v>0.30159045985333044</v>
      </c>
      <c r="AF73" s="6">
        <f t="shared" ca="1" si="48"/>
        <v>0.35176554632693052</v>
      </c>
      <c r="AG73" s="6">
        <f t="shared" ca="1" si="49"/>
        <v>0.34664399381973898</v>
      </c>
      <c r="AI73" s="6">
        <f t="shared" ca="1" si="50"/>
        <v>0.30188925344360429</v>
      </c>
      <c r="AJ73" s="6">
        <f t="shared" ca="1" si="51"/>
        <v>0.35179518820759492</v>
      </c>
      <c r="AK73" s="6">
        <f t="shared" ca="1" si="52"/>
        <v>0.34631555834880079</v>
      </c>
      <c r="AM73" s="5">
        <f t="shared" ca="1" si="69"/>
        <v>4.1544021724181589E-4</v>
      </c>
      <c r="AN73" s="5">
        <f t="shared" ca="1" si="70"/>
        <v>2.5833879321221785E-4</v>
      </c>
      <c r="AO73" s="5">
        <f t="shared" ca="1" si="71"/>
        <v>1.382128533620417E-4</v>
      </c>
      <c r="AS73">
        <f t="shared" ca="1" si="55"/>
        <v>-6.2314659688534593E-4</v>
      </c>
      <c r="AT73">
        <f t="shared" ca="1" si="56"/>
        <v>3.4943812182098807E-4</v>
      </c>
      <c r="AU73">
        <f t="shared" ca="1" si="53"/>
        <v>128.05980055695329</v>
      </c>
      <c r="AV73">
        <f>VLOOKUP(I73,Input!A:B,2,FALSE)</f>
        <v>128.13999999999999</v>
      </c>
      <c r="AW73">
        <f t="shared" si="57"/>
        <v>129.22</v>
      </c>
      <c r="AX73" s="15">
        <f>VLOOKUP(A73,Input!A:B,2,FALSE)</f>
        <v>128.06</v>
      </c>
      <c r="AY73">
        <f t="shared" ca="1" si="54"/>
        <v>0</v>
      </c>
    </row>
    <row r="74" spans="1:51" x14ac:dyDescent="0.25">
      <c r="A74" s="1">
        <f t="shared" si="72"/>
        <v>43203</v>
      </c>
      <c r="B74">
        <f>VLOOKUP(A74,Input!C:D,2,FALSE)</f>
        <v>137.6</v>
      </c>
      <c r="C74">
        <f>VLOOKUP(A74,Input!E:F,2,FALSE)</f>
        <v>118.78</v>
      </c>
      <c r="D74">
        <f>VLOOKUP(A74,Input!G:H,2,FALSE)</f>
        <v>147.65</v>
      </c>
      <c r="F74" s="13">
        <f t="shared" si="39"/>
        <v>43193</v>
      </c>
      <c r="G74" s="29">
        <v>43224</v>
      </c>
      <c r="H74" s="12">
        <f t="shared" si="40"/>
        <v>0</v>
      </c>
      <c r="I74" s="1">
        <f t="shared" si="41"/>
        <v>43194</v>
      </c>
      <c r="J74" s="1">
        <f t="shared" si="58"/>
        <v>43157</v>
      </c>
      <c r="L74">
        <f t="shared" si="42"/>
        <v>0</v>
      </c>
      <c r="M74">
        <f t="shared" si="43"/>
        <v>1.4332686957254648E-3</v>
      </c>
      <c r="N74">
        <f t="shared" si="44"/>
        <v>1.35473819684373E-4</v>
      </c>
      <c r="P74" s="22">
        <f t="shared" ca="1" si="63"/>
        <v>5.0818359566857541E-2</v>
      </c>
      <c r="Q74" s="22">
        <f t="shared" ca="1" si="64"/>
        <v>3.8106618292344081E-2</v>
      </c>
      <c r="R74" s="22">
        <f t="shared" ca="1" si="65"/>
        <v>3.7913809654887207E-2</v>
      </c>
      <c r="T74">
        <f t="shared" ca="1" si="59"/>
        <v>1</v>
      </c>
      <c r="U74">
        <f t="shared" ca="1" si="60"/>
        <v>1</v>
      </c>
      <c r="V74">
        <f t="shared" ca="1" si="61"/>
        <v>1</v>
      </c>
      <c r="W74">
        <f t="shared" ca="1" si="45"/>
        <v>5.5119204299169944E-4</v>
      </c>
      <c r="X74" s="9" t="e">
        <f t="shared" ca="1" si="62"/>
        <v>#REF!</v>
      </c>
      <c r="Y74" t="e">
        <f t="shared" ca="1" si="46"/>
        <v>#REF!</v>
      </c>
      <c r="AA74" s="14">
        <f t="shared" si="66"/>
        <v>2.9078220412914746E-4</v>
      </c>
      <c r="AB74" s="14">
        <f t="shared" si="67"/>
        <v>1.0112927692567109E-3</v>
      </c>
      <c r="AC74" s="14">
        <f t="shared" si="68"/>
        <v>-1.4877933319807912E-3</v>
      </c>
      <c r="AE74" s="6">
        <f t="shared" ca="1" si="47"/>
        <v>0.30159045985333044</v>
      </c>
      <c r="AF74" s="6">
        <f t="shared" ca="1" si="48"/>
        <v>0.35176554632693052</v>
      </c>
      <c r="AG74" s="6">
        <f t="shared" ca="1" si="49"/>
        <v>0.34664399381973898</v>
      </c>
      <c r="AI74" s="6">
        <f t="shared" ca="1" si="50"/>
        <v>0.30188925344360429</v>
      </c>
      <c r="AJ74" s="6">
        <f t="shared" ca="1" si="51"/>
        <v>0.35179518820759492</v>
      </c>
      <c r="AK74" s="6">
        <f t="shared" ca="1" si="52"/>
        <v>0.34631555834880079</v>
      </c>
      <c r="AM74" s="5">
        <f t="shared" ca="1" si="69"/>
        <v>4.1544021724181589E-4</v>
      </c>
      <c r="AN74" s="5">
        <f t="shared" ca="1" si="70"/>
        <v>2.5833879321221785E-4</v>
      </c>
      <c r="AO74" s="5">
        <f t="shared" ca="1" si="71"/>
        <v>1.382128533620417E-4</v>
      </c>
      <c r="AS74">
        <f t="shared" ca="1" si="55"/>
        <v>-7.2299530441662335E-5</v>
      </c>
      <c r="AT74">
        <f t="shared" ca="1" si="56"/>
        <v>3.4943812182098807E-4</v>
      </c>
      <c r="AU74">
        <f t="shared" ca="1" si="53"/>
        <v>128.13038610004739</v>
      </c>
      <c r="AV74">
        <f>VLOOKUP(I74,Input!A:B,2,FALSE)</f>
        <v>128.13999999999999</v>
      </c>
      <c r="AW74">
        <f t="shared" si="57"/>
        <v>129.22</v>
      </c>
      <c r="AX74" s="15">
        <f>VLOOKUP(A74,Input!A:B,2,FALSE)</f>
        <v>128.13</v>
      </c>
      <c r="AY74">
        <f t="shared" ca="1" si="54"/>
        <v>0</v>
      </c>
    </row>
    <row r="75" spans="1:51" x14ac:dyDescent="0.25">
      <c r="A75" s="1">
        <f t="shared" si="72"/>
        <v>43206</v>
      </c>
      <c r="B75">
        <f>VLOOKUP(A75,Input!C:D,2,FALSE)</f>
        <v>137.56</v>
      </c>
      <c r="C75">
        <f>VLOOKUP(A75,Input!E:F,2,FALSE)</f>
        <v>118.67</v>
      </c>
      <c r="D75">
        <f>VLOOKUP(A75,Input!G:H,2,FALSE)</f>
        <v>147.46</v>
      </c>
      <c r="F75" s="13">
        <f t="shared" si="39"/>
        <v>43193</v>
      </c>
      <c r="G75" s="29">
        <v>43224</v>
      </c>
      <c r="H75" s="12">
        <f t="shared" si="40"/>
        <v>0</v>
      </c>
      <c r="I75" s="1">
        <f t="shared" si="41"/>
        <v>43194</v>
      </c>
      <c r="J75" s="1">
        <f t="shared" si="58"/>
        <v>43157</v>
      </c>
      <c r="L75">
        <f t="shared" si="42"/>
        <v>-2.9069767441858296E-4</v>
      </c>
      <c r="M75">
        <f t="shared" si="43"/>
        <v>-9.2608183195819205E-4</v>
      </c>
      <c r="N75">
        <f t="shared" si="44"/>
        <v>-1.2868269556383094E-3</v>
      </c>
      <c r="P75" s="22">
        <f t="shared" ca="1" si="63"/>
        <v>5.0700882051722317E-2</v>
      </c>
      <c r="Q75" s="22">
        <f t="shared" ca="1" si="64"/>
        <v>3.8097912215978282E-2</v>
      </c>
      <c r="R75" s="22">
        <f t="shared" ca="1" si="65"/>
        <v>3.7798090862759239E-2</v>
      </c>
      <c r="T75">
        <f t="shared" ca="1" si="59"/>
        <v>1</v>
      </c>
      <c r="U75">
        <f t="shared" ca="1" si="60"/>
        <v>1</v>
      </c>
      <c r="V75">
        <f t="shared" ca="1" si="61"/>
        <v>1</v>
      </c>
      <c r="W75">
        <f t="shared" ca="1" si="45"/>
        <v>-8.5926190416318882E-4</v>
      </c>
      <c r="X75" s="9" t="e">
        <f t="shared" ca="1" si="62"/>
        <v>#REF!</v>
      </c>
      <c r="Y75" t="e">
        <f t="shared" ca="1" si="46"/>
        <v>#REF!</v>
      </c>
      <c r="AA75" s="14">
        <f t="shared" si="66"/>
        <v>0</v>
      </c>
      <c r="AB75" s="14">
        <f t="shared" si="67"/>
        <v>8.4274397438077742E-5</v>
      </c>
      <c r="AC75" s="14">
        <f t="shared" si="68"/>
        <v>-2.7727057550550605E-3</v>
      </c>
      <c r="AE75" s="6">
        <f t="shared" ca="1" si="47"/>
        <v>0.30159045985333044</v>
      </c>
      <c r="AF75" s="6">
        <f t="shared" ca="1" si="48"/>
        <v>0.35176554632693052</v>
      </c>
      <c r="AG75" s="6">
        <f t="shared" ca="1" si="49"/>
        <v>0.34664399381973898</v>
      </c>
      <c r="AI75" s="6">
        <f t="shared" ca="1" si="50"/>
        <v>0.30188925344360429</v>
      </c>
      <c r="AJ75" s="6">
        <f t="shared" ca="1" si="51"/>
        <v>0.35179518820759492</v>
      </c>
      <c r="AK75" s="6">
        <f t="shared" ca="1" si="52"/>
        <v>0.34631555834880079</v>
      </c>
      <c r="AM75" s="5">
        <f t="shared" ca="1" si="69"/>
        <v>4.1544021724181589E-4</v>
      </c>
      <c r="AN75" s="5">
        <f t="shared" ca="1" si="70"/>
        <v>2.5833879321221785E-4</v>
      </c>
      <c r="AO75" s="5">
        <f t="shared" ca="1" si="71"/>
        <v>1.382128533620417E-4</v>
      </c>
      <c r="AS75">
        <f t="shared" ca="1" si="55"/>
        <v>-9.3149696716308278E-4</v>
      </c>
      <c r="AT75">
        <f t="shared" ca="1" si="56"/>
        <v>3.4943812182098807E-4</v>
      </c>
      <c r="AU75">
        <f t="shared" ca="1" si="53"/>
        <v>128.0202885405059</v>
      </c>
      <c r="AV75">
        <f>VLOOKUP(I75,Input!A:B,2,FALSE)</f>
        <v>128.13999999999999</v>
      </c>
      <c r="AW75">
        <f t="shared" si="57"/>
        <v>129.22</v>
      </c>
      <c r="AX75" s="15">
        <f>VLOOKUP(A75,Input!A:B,2,FALSE)</f>
        <v>128.02000000000001</v>
      </c>
      <c r="AY75">
        <f t="shared" ca="1" si="54"/>
        <v>0</v>
      </c>
    </row>
    <row r="76" spans="1:51" x14ac:dyDescent="0.25">
      <c r="A76" s="1">
        <f t="shared" si="72"/>
        <v>43207</v>
      </c>
      <c r="B76">
        <f>VLOOKUP(A76,Input!C:D,2,FALSE)</f>
        <v>137.6</v>
      </c>
      <c r="C76">
        <f>VLOOKUP(A76,Input!E:F,2,FALSE)</f>
        <v>118.84</v>
      </c>
      <c r="D76">
        <f>VLOOKUP(A76,Input!G:H,2,FALSE)</f>
        <v>147.53</v>
      </c>
      <c r="F76" s="13">
        <f t="shared" si="39"/>
        <v>43193</v>
      </c>
      <c r="G76" s="29">
        <v>43224</v>
      </c>
      <c r="H76" s="12">
        <f t="shared" si="40"/>
        <v>0</v>
      </c>
      <c r="I76" s="1">
        <f t="shared" si="41"/>
        <v>43194</v>
      </c>
      <c r="J76" s="1">
        <f t="shared" si="58"/>
        <v>43157</v>
      </c>
      <c r="L76">
        <f t="shared" si="42"/>
        <v>2.9078220412914746E-4</v>
      </c>
      <c r="M76">
        <f t="shared" si="43"/>
        <v>1.4325440296620862E-3</v>
      </c>
      <c r="N76">
        <f t="shared" si="44"/>
        <v>4.747050047471113E-4</v>
      </c>
      <c r="P76" s="22">
        <f t="shared" ca="1" si="63"/>
        <v>4.7983044007132811E-2</v>
      </c>
      <c r="Q76" s="22">
        <f t="shared" ca="1" si="64"/>
        <v>3.7241825529932403E-2</v>
      </c>
      <c r="R76" s="22">
        <f t="shared" ca="1" si="65"/>
        <v>3.7724300177361295E-2</v>
      </c>
      <c r="T76">
        <f t="shared" ca="1" si="59"/>
        <v>1</v>
      </c>
      <c r="U76">
        <f t="shared" ca="1" si="60"/>
        <v>1</v>
      </c>
      <c r="V76">
        <f t="shared" ca="1" si="61"/>
        <v>1</v>
      </c>
      <c r="W76">
        <f t="shared" ca="1" si="45"/>
        <v>7.5646332549705875E-4</v>
      </c>
      <c r="X76" s="9" t="e">
        <f t="shared" ca="1" si="62"/>
        <v>#REF!</v>
      </c>
      <c r="Y76" t="e">
        <f t="shared" ca="1" si="46"/>
        <v>#REF!</v>
      </c>
      <c r="AA76" s="14">
        <f t="shared" si="66"/>
        <v>2.9078220412914746E-4</v>
      </c>
      <c r="AB76" s="14">
        <f t="shared" si="67"/>
        <v>1.5169391538851773E-3</v>
      </c>
      <c r="AC76" s="14">
        <f t="shared" si="68"/>
        <v>-2.2993169676066572E-3</v>
      </c>
      <c r="AE76" s="6">
        <f t="shared" ca="1" si="47"/>
        <v>0.30159045985333044</v>
      </c>
      <c r="AF76" s="6">
        <f t="shared" ca="1" si="48"/>
        <v>0.35176554632693052</v>
      </c>
      <c r="AG76" s="6">
        <f t="shared" ca="1" si="49"/>
        <v>0.34664399381973898</v>
      </c>
      <c r="AI76" s="6">
        <f t="shared" ca="1" si="50"/>
        <v>0.30188925344360429</v>
      </c>
      <c r="AJ76" s="6">
        <f t="shared" ca="1" si="51"/>
        <v>0.35179518820759492</v>
      </c>
      <c r="AK76" s="6">
        <f t="shared" ca="1" si="52"/>
        <v>0.34631555834880079</v>
      </c>
      <c r="AM76" s="5">
        <f t="shared" ca="1" si="69"/>
        <v>4.1544021724181589E-4</v>
      </c>
      <c r="AN76" s="5">
        <f t="shared" ca="1" si="70"/>
        <v>2.5833879321221785E-4</v>
      </c>
      <c r="AO76" s="5">
        <f t="shared" ca="1" si="71"/>
        <v>1.382128533620417E-4</v>
      </c>
      <c r="AS76">
        <f t="shared" ca="1" si="55"/>
        <v>-1.757403478370573E-4</v>
      </c>
      <c r="AT76">
        <f t="shared" ca="1" si="56"/>
        <v>3.4943812182098807E-4</v>
      </c>
      <c r="AU76">
        <f t="shared" ca="1" si="53"/>
        <v>128.11713119370634</v>
      </c>
      <c r="AV76">
        <f>VLOOKUP(I76,Input!A:B,2,FALSE)</f>
        <v>128.13999999999999</v>
      </c>
      <c r="AW76">
        <f t="shared" si="57"/>
        <v>129.22</v>
      </c>
      <c r="AX76" s="15">
        <f>VLOOKUP(A76,Input!A:B,2,FALSE)</f>
        <v>128.11000000000001</v>
      </c>
      <c r="AY76">
        <f t="shared" ca="1" si="54"/>
        <v>-9.9999999999909051E-3</v>
      </c>
    </row>
    <row r="77" spans="1:51" x14ac:dyDescent="0.25">
      <c r="A77" s="1">
        <f t="shared" si="72"/>
        <v>43208</v>
      </c>
      <c r="B77">
        <f>VLOOKUP(A77,Input!C:D,2,FALSE)</f>
        <v>137.41999999999999</v>
      </c>
      <c r="C77">
        <f>VLOOKUP(A77,Input!E:F,2,FALSE)</f>
        <v>119.19</v>
      </c>
      <c r="D77">
        <f>VLOOKUP(A77,Input!G:H,2,FALSE)</f>
        <v>146.85</v>
      </c>
      <c r="F77" s="13">
        <f t="shared" si="39"/>
        <v>43193</v>
      </c>
      <c r="G77" s="29">
        <v>43224</v>
      </c>
      <c r="H77" s="12">
        <f t="shared" si="40"/>
        <v>0</v>
      </c>
      <c r="I77" s="1">
        <f t="shared" si="41"/>
        <v>43194</v>
      </c>
      <c r="J77" s="1">
        <f t="shared" si="58"/>
        <v>43157</v>
      </c>
      <c r="L77">
        <f t="shared" si="42"/>
        <v>-1.3081395348837344E-3</v>
      </c>
      <c r="M77">
        <f t="shared" si="43"/>
        <v>2.945136317738184E-3</v>
      </c>
      <c r="N77">
        <f t="shared" si="44"/>
        <v>-4.6092320206060355E-3</v>
      </c>
      <c r="P77" s="22">
        <f t="shared" ca="1" si="63"/>
        <v>4.6836531623250806E-2</v>
      </c>
      <c r="Q77" s="22">
        <f t="shared" ca="1" si="64"/>
        <v>3.7107475755102329E-2</v>
      </c>
      <c r="R77" s="22">
        <f t="shared" ca="1" si="65"/>
        <v>3.6603843322330569E-2</v>
      </c>
      <c r="T77">
        <f t="shared" ca="1" si="59"/>
        <v>1</v>
      </c>
      <c r="U77">
        <f t="shared" ca="1" si="60"/>
        <v>1</v>
      </c>
      <c r="V77">
        <f t="shared" ca="1" si="61"/>
        <v>1</v>
      </c>
      <c r="W77">
        <f t="shared" ca="1" si="45"/>
        <v>-9.5132670718056644E-4</v>
      </c>
      <c r="X77" s="9" t="e">
        <f t="shared" ca="1" si="62"/>
        <v>#REF!</v>
      </c>
      <c r="Y77" t="e">
        <f t="shared" ca="1" si="46"/>
        <v>#REF!</v>
      </c>
      <c r="AA77" s="14">
        <f t="shared" si="66"/>
        <v>-1.0177377144520161E-3</v>
      </c>
      <c r="AB77" s="14">
        <f t="shared" si="67"/>
        <v>4.4665430642170101E-3</v>
      </c>
      <c r="AC77" s="14">
        <f t="shared" si="68"/>
        <v>-6.8979509028200825E-3</v>
      </c>
      <c r="AE77" s="6">
        <f t="shared" ca="1" si="47"/>
        <v>0.30159045985333044</v>
      </c>
      <c r="AF77" s="6">
        <f t="shared" ca="1" si="48"/>
        <v>0.35176554632693052</v>
      </c>
      <c r="AG77" s="6">
        <f t="shared" ca="1" si="49"/>
        <v>0.34664399381973898</v>
      </c>
      <c r="AI77" s="6">
        <f t="shared" ca="1" si="50"/>
        <v>0.30188925344360429</v>
      </c>
      <c r="AJ77" s="6">
        <f t="shared" ca="1" si="51"/>
        <v>0.35179518820759492</v>
      </c>
      <c r="AK77" s="6">
        <f t="shared" ca="1" si="52"/>
        <v>0.34631555834880079</v>
      </c>
      <c r="AM77" s="5">
        <f t="shared" ca="1" si="69"/>
        <v>4.1544021724181589E-4</v>
      </c>
      <c r="AN77" s="5">
        <f t="shared" ca="1" si="70"/>
        <v>2.5833879321221785E-4</v>
      </c>
      <c r="AO77" s="5">
        <f t="shared" ca="1" si="71"/>
        <v>1.382128533620417E-4</v>
      </c>
      <c r="AS77">
        <f t="shared" ca="1" si="55"/>
        <v>-1.1268972742606298E-3</v>
      </c>
      <c r="AT77">
        <f t="shared" ca="1" si="56"/>
        <v>3.4943812182098807E-4</v>
      </c>
      <c r="AU77">
        <f t="shared" ca="1" si="53"/>
        <v>127.99524994515441</v>
      </c>
      <c r="AV77">
        <f>VLOOKUP(I77,Input!A:B,2,FALSE)</f>
        <v>128.13999999999999</v>
      </c>
      <c r="AW77">
        <f t="shared" si="57"/>
        <v>129.22</v>
      </c>
      <c r="AX77" s="15">
        <f>VLOOKUP(A77,Input!A:B,2,FALSE)</f>
        <v>127.99</v>
      </c>
      <c r="AY77">
        <f t="shared" ca="1" si="54"/>
        <v>-1.0000000000005116E-2</v>
      </c>
    </row>
    <row r="78" spans="1:51" x14ac:dyDescent="0.25">
      <c r="A78" s="1">
        <f t="shared" si="72"/>
        <v>43209</v>
      </c>
      <c r="B78">
        <f>VLOOKUP(A78,Input!C:D,2,FALSE)</f>
        <v>137.41</v>
      </c>
      <c r="C78">
        <f>VLOOKUP(A78,Input!E:F,2,FALSE)</f>
        <v>119.35</v>
      </c>
      <c r="D78">
        <f>VLOOKUP(A78,Input!G:H,2,FALSE)</f>
        <v>147.27000000000001</v>
      </c>
      <c r="F78" s="13">
        <f t="shared" si="39"/>
        <v>43193</v>
      </c>
      <c r="G78" s="29">
        <v>43224</v>
      </c>
      <c r="H78" s="12">
        <f t="shared" si="40"/>
        <v>0</v>
      </c>
      <c r="I78" s="1">
        <f t="shared" si="41"/>
        <v>43194</v>
      </c>
      <c r="J78" s="1">
        <f t="shared" si="58"/>
        <v>43157</v>
      </c>
      <c r="L78">
        <f t="shared" si="42"/>
        <v>-7.2769611410228308E-5</v>
      </c>
      <c r="M78">
        <f t="shared" si="43"/>
        <v>1.342394496182564E-3</v>
      </c>
      <c r="N78">
        <f t="shared" si="44"/>
        <v>2.8600612870277597E-3</v>
      </c>
      <c r="P78" s="22">
        <f t="shared" ca="1" si="63"/>
        <v>4.6879915473525789E-2</v>
      </c>
      <c r="Q78" s="22">
        <f t="shared" ca="1" si="64"/>
        <v>3.7551820050951444E-2</v>
      </c>
      <c r="R78" s="22">
        <f t="shared" ca="1" si="65"/>
        <v>3.7285169435664164E-2</v>
      </c>
      <c r="T78">
        <f t="shared" ca="1" si="59"/>
        <v>1</v>
      </c>
      <c r="U78">
        <f t="shared" ca="1" si="60"/>
        <v>1</v>
      </c>
      <c r="V78">
        <f t="shared" ca="1" si="61"/>
        <v>1</v>
      </c>
      <c r="W78">
        <f t="shared" ca="1" si="45"/>
        <v>1.4386023462324982E-3</v>
      </c>
      <c r="X78" s="9" t="e">
        <f t="shared" ca="1" si="62"/>
        <v>#REF!</v>
      </c>
      <c r="Y78" t="e">
        <f t="shared" ca="1" si="46"/>
        <v>#REF!</v>
      </c>
      <c r="AA78" s="14">
        <f t="shared" si="66"/>
        <v>-1.0904332654841919E-3</v>
      </c>
      <c r="AB78" s="14">
        <f t="shared" si="67"/>
        <v>5.8149334232260319E-3</v>
      </c>
      <c r="AC78" s="14">
        <f t="shared" si="68"/>
        <v>-4.0576181781294407E-3</v>
      </c>
      <c r="AE78" s="6">
        <f t="shared" ca="1" si="47"/>
        <v>0.30159045985333044</v>
      </c>
      <c r="AF78" s="6">
        <f t="shared" ca="1" si="48"/>
        <v>0.35176554632693052</v>
      </c>
      <c r="AG78" s="6">
        <f t="shared" ca="1" si="49"/>
        <v>0.34664399381973898</v>
      </c>
      <c r="AI78" s="6">
        <f t="shared" ca="1" si="50"/>
        <v>0.30188925344360429</v>
      </c>
      <c r="AJ78" s="6">
        <f t="shared" ca="1" si="51"/>
        <v>0.35179518820759492</v>
      </c>
      <c r="AK78" s="6">
        <f t="shared" ca="1" si="52"/>
        <v>0.34631555834880079</v>
      </c>
      <c r="AM78" s="5">
        <f t="shared" ca="1" si="69"/>
        <v>4.1544021724181589E-4</v>
      </c>
      <c r="AN78" s="5">
        <f t="shared" ca="1" si="70"/>
        <v>2.5833879321221785E-4</v>
      </c>
      <c r="AO78" s="5">
        <f t="shared" ca="1" si="71"/>
        <v>1.382128533620417E-4</v>
      </c>
      <c r="AS78">
        <f t="shared" ca="1" si="55"/>
        <v>3.1007999183672494E-4</v>
      </c>
      <c r="AT78">
        <f t="shared" ca="1" si="56"/>
        <v>3.4943812182098807E-4</v>
      </c>
      <c r="AU78">
        <f t="shared" ca="1" si="53"/>
        <v>128.17938421203212</v>
      </c>
      <c r="AV78">
        <f>VLOOKUP(I78,Input!A:B,2,FALSE)</f>
        <v>128.13999999999999</v>
      </c>
      <c r="AW78">
        <f t="shared" si="57"/>
        <v>129.22</v>
      </c>
      <c r="AX78" s="15">
        <f>VLOOKUP(A78,Input!A:B,2,FALSE)</f>
        <v>128.18</v>
      </c>
      <c r="AY78">
        <f t="shared" ca="1" si="54"/>
        <v>0</v>
      </c>
    </row>
    <row r="79" spans="1:51" x14ac:dyDescent="0.25">
      <c r="A79" s="1">
        <f t="shared" si="72"/>
        <v>43210</v>
      </c>
      <c r="B79">
        <f>VLOOKUP(A79,Input!C:D,2,FALSE)</f>
        <v>137.91999999999999</v>
      </c>
      <c r="C79">
        <f>VLOOKUP(A79,Input!E:F,2,FALSE)</f>
        <v>119.97</v>
      </c>
      <c r="D79">
        <f>VLOOKUP(A79,Input!G:H,2,FALSE)</f>
        <v>147.51</v>
      </c>
      <c r="F79" s="13">
        <f t="shared" si="39"/>
        <v>43193</v>
      </c>
      <c r="G79" s="29">
        <v>43224</v>
      </c>
      <c r="H79" s="12">
        <f t="shared" si="40"/>
        <v>0</v>
      </c>
      <c r="I79" s="1">
        <f t="shared" si="41"/>
        <v>43194</v>
      </c>
      <c r="J79" s="1">
        <f t="shared" si="58"/>
        <v>43157</v>
      </c>
      <c r="L79">
        <f t="shared" si="42"/>
        <v>3.7115202678115189E-3</v>
      </c>
      <c r="M79">
        <f t="shared" si="43"/>
        <v>5.1948051948051965E-3</v>
      </c>
      <c r="N79">
        <f t="shared" si="44"/>
        <v>1.6296598085148162E-3</v>
      </c>
      <c r="P79" s="22">
        <f t="shared" ca="1" si="63"/>
        <v>4.6788447531959466E-2</v>
      </c>
      <c r="Q79" s="22">
        <f t="shared" ca="1" si="64"/>
        <v>3.7560266412217845E-2</v>
      </c>
      <c r="R79" s="22">
        <f t="shared" ca="1" si="65"/>
        <v>3.7529062823103046E-2</v>
      </c>
      <c r="T79">
        <f t="shared" ca="1" si="59"/>
        <v>1</v>
      </c>
      <c r="U79">
        <f t="shared" ca="1" si="60"/>
        <v>1</v>
      </c>
      <c r="V79">
        <f t="shared" ca="1" si="61"/>
        <v>1</v>
      </c>
      <c r="W79">
        <f t="shared" ca="1" si="45"/>
        <v>3.5176563702681296E-3</v>
      </c>
      <c r="X79" s="9" t="e">
        <f t="shared" ca="1" si="62"/>
        <v>#REF!</v>
      </c>
      <c r="Y79" t="e">
        <f t="shared" ca="1" si="46"/>
        <v>#REF!</v>
      </c>
      <c r="AA79" s="14">
        <f t="shared" si="66"/>
        <v>2.617039837161883E-3</v>
      </c>
      <c r="AB79" s="14">
        <f t="shared" si="67"/>
        <v>1.1039946064385742E-2</v>
      </c>
      <c r="AC79" s="14">
        <f t="shared" si="68"/>
        <v>-2.4345709068777088E-3</v>
      </c>
      <c r="AE79" s="6">
        <f t="shared" ca="1" si="47"/>
        <v>0.30159045985333044</v>
      </c>
      <c r="AF79" s="6">
        <f t="shared" ca="1" si="48"/>
        <v>0.35176554632693052</v>
      </c>
      <c r="AG79" s="6">
        <f t="shared" ca="1" si="49"/>
        <v>0.34664399381973898</v>
      </c>
      <c r="AI79" s="6">
        <f t="shared" ca="1" si="50"/>
        <v>0.30188925344360429</v>
      </c>
      <c r="AJ79" s="6">
        <f t="shared" ca="1" si="51"/>
        <v>0.35179518820759492</v>
      </c>
      <c r="AK79" s="6">
        <f t="shared" ca="1" si="52"/>
        <v>0.34631555834880079</v>
      </c>
      <c r="AM79" s="5">
        <f t="shared" ca="1" si="69"/>
        <v>4.1544021724181589E-4</v>
      </c>
      <c r="AN79" s="5">
        <f t="shared" ca="1" si="70"/>
        <v>2.5833879321221785E-4</v>
      </c>
      <c r="AO79" s="5">
        <f t="shared" ca="1" si="71"/>
        <v>1.382128533620417E-4</v>
      </c>
      <c r="AS79">
        <f t="shared" ca="1" si="55"/>
        <v>3.8288175243052012E-3</v>
      </c>
      <c r="AT79">
        <f t="shared" ca="1" si="56"/>
        <v>3.4943812182098807E-4</v>
      </c>
      <c r="AU79">
        <f t="shared" ca="1" si="53"/>
        <v>128.63027523944262</v>
      </c>
      <c r="AV79">
        <f>VLOOKUP(I79,Input!A:B,2,FALSE)</f>
        <v>128.13999999999999</v>
      </c>
      <c r="AW79">
        <f t="shared" si="57"/>
        <v>129.22</v>
      </c>
      <c r="AX79" s="15">
        <f>VLOOKUP(A79,Input!A:B,2,FALSE)</f>
        <v>128.63</v>
      </c>
      <c r="AY79">
        <f t="shared" ca="1" si="54"/>
        <v>0</v>
      </c>
    </row>
    <row r="80" spans="1:51" x14ac:dyDescent="0.25">
      <c r="A80" s="1">
        <f t="shared" si="72"/>
        <v>43213</v>
      </c>
      <c r="B80">
        <f>VLOOKUP(A80,Input!C:D,2,FALSE)</f>
        <v>137.83000000000001</v>
      </c>
      <c r="C80">
        <f>VLOOKUP(A80,Input!E:F,2,FALSE)</f>
        <v>120.19</v>
      </c>
      <c r="D80">
        <f>VLOOKUP(A80,Input!G:H,2,FALSE)</f>
        <v>147.22</v>
      </c>
      <c r="F80" s="13">
        <f t="shared" si="39"/>
        <v>43193</v>
      </c>
      <c r="G80" s="29">
        <v>43224</v>
      </c>
      <c r="H80" s="12">
        <f t="shared" si="40"/>
        <v>0</v>
      </c>
      <c r="I80" s="1">
        <f t="shared" si="41"/>
        <v>43194</v>
      </c>
      <c r="J80" s="1">
        <f t="shared" si="58"/>
        <v>43157</v>
      </c>
      <c r="L80">
        <f t="shared" si="42"/>
        <v>-6.525522041761489E-4</v>
      </c>
      <c r="M80">
        <f t="shared" si="43"/>
        <v>1.8337917812787374E-3</v>
      </c>
      <c r="N80">
        <f t="shared" si="44"/>
        <v>-1.9659684089213814E-3</v>
      </c>
      <c r="P80" s="22">
        <f t="shared" ca="1" si="63"/>
        <v>4.7107408101588304E-2</v>
      </c>
      <c r="Q80" s="22">
        <f t="shared" ca="1" si="64"/>
        <v>3.90748363981488E-2</v>
      </c>
      <c r="R80" s="22">
        <f t="shared" ca="1" si="65"/>
        <v>3.7214468412476651E-2</v>
      </c>
      <c r="T80">
        <f t="shared" ref="T80:T143" ca="1" si="73">IF($H80=1,IF(P80&gt;$U$1,MAX(T79*0.9,1),MIN(T79*1.1,1)),T79)</f>
        <v>1</v>
      </c>
      <c r="U80">
        <f t="shared" ref="U80:U143" ca="1" si="74">IF($H80=1,IF(Q80&gt;$U$1,MAX(U79*0.9,1),MIN(U79*1.1,1)),U79)</f>
        <v>1</v>
      </c>
      <c r="V80">
        <f t="shared" ref="V80:V143" ca="1" si="75">IF($H80=1,IF(R80&gt;$U$1,MAX(V79*0.9,1),MIN(V79*1.1,1)),V79)</f>
        <v>1</v>
      </c>
      <c r="W80">
        <f t="shared" ca="1" si="45"/>
        <v>-2.2410686329144003E-4</v>
      </c>
      <c r="X80" s="9" t="e">
        <f t="shared" ca="1" si="62"/>
        <v>#REF!</v>
      </c>
      <c r="Y80" t="e">
        <f t="shared" ca="1" si="46"/>
        <v>#REF!</v>
      </c>
      <c r="AA80" s="14">
        <f t="shared" si="66"/>
        <v>1.9627798778716343E-3</v>
      </c>
      <c r="AB80" s="14">
        <f t="shared" si="67"/>
        <v>1.2893982808023008E-2</v>
      </c>
      <c r="AC80" s="14">
        <f t="shared" si="68"/>
        <v>-4.3957530263069033E-3</v>
      </c>
      <c r="AE80" s="6">
        <f t="shared" ca="1" si="47"/>
        <v>0.30159045985333044</v>
      </c>
      <c r="AF80" s="6">
        <f t="shared" ca="1" si="48"/>
        <v>0.35176554632693052</v>
      </c>
      <c r="AG80" s="6">
        <f t="shared" ca="1" si="49"/>
        <v>0.34664399381973898</v>
      </c>
      <c r="AI80" s="6">
        <f t="shared" ca="1" si="50"/>
        <v>0.30188925344360429</v>
      </c>
      <c r="AJ80" s="6">
        <f t="shared" ca="1" si="51"/>
        <v>0.35179518820759492</v>
      </c>
      <c r="AK80" s="6">
        <f t="shared" ca="1" si="52"/>
        <v>0.34631555834880079</v>
      </c>
      <c r="AM80" s="5">
        <f t="shared" ca="1" si="69"/>
        <v>4.1544021724181589E-4</v>
      </c>
      <c r="AN80" s="5">
        <f t="shared" ca="1" si="70"/>
        <v>2.5833879321221785E-4</v>
      </c>
      <c r="AO80" s="5">
        <f t="shared" ca="1" si="71"/>
        <v>1.382128533620417E-4</v>
      </c>
      <c r="AS80">
        <f t="shared" ca="1" si="55"/>
        <v>3.6038532078682042E-3</v>
      </c>
      <c r="AT80">
        <f t="shared" ca="1" si="56"/>
        <v>3.4943812182098807E-4</v>
      </c>
      <c r="AU80">
        <f t="shared" ca="1" si="53"/>
        <v>128.6014483119344</v>
      </c>
      <c r="AV80">
        <f>VLOOKUP(I80,Input!A:B,2,FALSE)</f>
        <v>128.13999999999999</v>
      </c>
      <c r="AW80">
        <f t="shared" si="57"/>
        <v>129.22</v>
      </c>
      <c r="AX80" s="15">
        <f>VLOOKUP(A80,Input!A:B,2,FALSE)</f>
        <v>128.6</v>
      </c>
      <c r="AY80">
        <f t="shared" ca="1" si="54"/>
        <v>0</v>
      </c>
    </row>
    <row r="81" spans="1:51" x14ac:dyDescent="0.25">
      <c r="A81" s="1">
        <f t="shared" si="72"/>
        <v>43214</v>
      </c>
      <c r="B81">
        <f>VLOOKUP(A81,Input!C:D,2,FALSE)</f>
        <v>137.96</v>
      </c>
      <c r="C81">
        <f>VLOOKUP(A81,Input!E:F,2,FALSE)</f>
        <v>119.91</v>
      </c>
      <c r="D81">
        <f>VLOOKUP(A81,Input!G:H,2,FALSE)</f>
        <v>147.28</v>
      </c>
      <c r="F81" s="13">
        <f t="shared" si="39"/>
        <v>43193</v>
      </c>
      <c r="G81" s="29">
        <v>43224</v>
      </c>
      <c r="H81" s="12">
        <f t="shared" si="40"/>
        <v>0</v>
      </c>
      <c r="I81" s="1">
        <f t="shared" si="41"/>
        <v>43194</v>
      </c>
      <c r="J81" s="1">
        <f t="shared" si="58"/>
        <v>43157</v>
      </c>
      <c r="L81">
        <f t="shared" si="42"/>
        <v>9.4319088732497391E-4</v>
      </c>
      <c r="M81">
        <f t="shared" si="43"/>
        <v>-2.329644729178848E-3</v>
      </c>
      <c r="N81">
        <f t="shared" si="44"/>
        <v>4.0755332155950619E-4</v>
      </c>
      <c r="P81" s="22">
        <f t="shared" ca="1" si="63"/>
        <v>4.6880499841728068E-2</v>
      </c>
      <c r="Q81" s="22">
        <f t="shared" ca="1" si="64"/>
        <v>3.8427162945019688E-2</v>
      </c>
      <c r="R81" s="22">
        <f t="shared" ca="1" si="65"/>
        <v>3.6853710937464319E-2</v>
      </c>
      <c r="T81">
        <f t="shared" ca="1" si="73"/>
        <v>1</v>
      </c>
      <c r="U81">
        <f t="shared" ca="1" si="74"/>
        <v>1</v>
      </c>
      <c r="V81">
        <f t="shared" ca="1" si="75"/>
        <v>1</v>
      </c>
      <c r="W81">
        <f t="shared" ca="1" si="45"/>
        <v>-4.0293361227017321E-4</v>
      </c>
      <c r="X81" s="9" t="e">
        <f t="shared" ca="1" si="62"/>
        <v>#REF!</v>
      </c>
      <c r="Y81" t="e">
        <f t="shared" ca="1" si="46"/>
        <v>#REF!</v>
      </c>
      <c r="AA81" s="14">
        <f t="shared" si="66"/>
        <v>2.9078220412910305E-3</v>
      </c>
      <c r="AB81" s="14">
        <f t="shared" si="67"/>
        <v>1.0534299679757275E-2</v>
      </c>
      <c r="AC81" s="14">
        <f t="shared" si="68"/>
        <v>-3.9899912084939704E-3</v>
      </c>
      <c r="AE81" s="6">
        <f t="shared" ca="1" si="47"/>
        <v>0.30159045985333044</v>
      </c>
      <c r="AF81" s="6">
        <f t="shared" ca="1" si="48"/>
        <v>0.35176554632693052</v>
      </c>
      <c r="AG81" s="6">
        <f t="shared" ca="1" si="49"/>
        <v>0.34664399381973898</v>
      </c>
      <c r="AI81" s="6">
        <f t="shared" ca="1" si="50"/>
        <v>0.30188925344360429</v>
      </c>
      <c r="AJ81" s="6">
        <f t="shared" ca="1" si="51"/>
        <v>0.35179518820759492</v>
      </c>
      <c r="AK81" s="6">
        <f t="shared" ca="1" si="52"/>
        <v>0.34631555834880079</v>
      </c>
      <c r="AM81" s="5">
        <f t="shared" ca="1" si="69"/>
        <v>4.1544021724181589E-4</v>
      </c>
      <c r="AN81" s="5">
        <f t="shared" ca="1" si="70"/>
        <v>2.5833879321221785E-4</v>
      </c>
      <c r="AO81" s="5">
        <f t="shared" ca="1" si="71"/>
        <v>1.382128533620417E-4</v>
      </c>
      <c r="AS81">
        <f t="shared" ca="1" si="55"/>
        <v>3.1994685808080423E-3</v>
      </c>
      <c r="AT81">
        <f t="shared" ca="1" si="56"/>
        <v>3.4943812182098807E-4</v>
      </c>
      <c r="AU81">
        <f t="shared" ca="1" si="53"/>
        <v>128.5496304658229</v>
      </c>
      <c r="AV81">
        <f>VLOOKUP(I81,Input!A:B,2,FALSE)</f>
        <v>128.13999999999999</v>
      </c>
      <c r="AW81">
        <f t="shared" si="57"/>
        <v>129.22</v>
      </c>
      <c r="AX81" s="15">
        <f>VLOOKUP(A81,Input!A:B,2,FALSE)</f>
        <v>128.55000000000001</v>
      </c>
      <c r="AY81">
        <f t="shared" ca="1" si="54"/>
        <v>0</v>
      </c>
    </row>
    <row r="82" spans="1:51" x14ac:dyDescent="0.25">
      <c r="A82" s="1">
        <f t="shared" si="72"/>
        <v>43215</v>
      </c>
      <c r="B82">
        <f>VLOOKUP(A82,Input!C:D,2,FALSE)</f>
        <v>137.91</v>
      </c>
      <c r="C82">
        <f>VLOOKUP(A82,Input!E:F,2,FALSE)</f>
        <v>119.83</v>
      </c>
      <c r="D82">
        <f>VLOOKUP(A82,Input!G:H,2,FALSE)</f>
        <v>147.80000000000001</v>
      </c>
      <c r="F82" s="13">
        <f t="shared" si="39"/>
        <v>43193</v>
      </c>
      <c r="G82" s="29">
        <v>43224</v>
      </c>
      <c r="H82" s="12">
        <f t="shared" si="40"/>
        <v>0</v>
      </c>
      <c r="I82" s="1">
        <f t="shared" si="41"/>
        <v>43194</v>
      </c>
      <c r="J82" s="1">
        <f t="shared" si="58"/>
        <v>43157</v>
      </c>
      <c r="L82">
        <f t="shared" si="42"/>
        <v>-3.6242389098295469E-4</v>
      </c>
      <c r="M82">
        <f t="shared" si="43"/>
        <v>-6.671670419481357E-4</v>
      </c>
      <c r="N82">
        <f t="shared" si="44"/>
        <v>3.5306898424769528E-3</v>
      </c>
      <c r="P82" s="22">
        <f t="shared" ca="1" si="63"/>
        <v>4.6673682047591945E-2</v>
      </c>
      <c r="Q82" s="22">
        <f t="shared" ca="1" si="64"/>
        <v>3.8664375960117472E-2</v>
      </c>
      <c r="R82" s="22">
        <f t="shared" ca="1" si="65"/>
        <v>3.6835710928807684E-2</v>
      </c>
      <c r="T82">
        <f t="shared" ca="1" si="73"/>
        <v>1</v>
      </c>
      <c r="U82">
        <f t="shared" ca="1" si="74"/>
        <v>1</v>
      </c>
      <c r="V82">
        <f t="shared" ca="1" si="75"/>
        <v>1</v>
      </c>
      <c r="W82">
        <f t="shared" ca="1" si="45"/>
        <v>8.6944964310831097E-4</v>
      </c>
      <c r="X82" s="9" t="e">
        <f t="shared" ca="1" si="62"/>
        <v>#REF!</v>
      </c>
      <c r="Y82" t="e">
        <f t="shared" ca="1" si="46"/>
        <v>#REF!</v>
      </c>
      <c r="AA82" s="14">
        <f t="shared" si="66"/>
        <v>2.5443442861297072E-3</v>
      </c>
      <c r="AB82" s="14">
        <f t="shared" si="67"/>
        <v>9.8601045002528753E-3</v>
      </c>
      <c r="AC82" s="14">
        <f t="shared" si="68"/>
        <v>-4.7338878744840329E-4</v>
      </c>
      <c r="AE82" s="6">
        <f t="shared" ca="1" si="47"/>
        <v>0.30159045985333044</v>
      </c>
      <c r="AF82" s="6">
        <f t="shared" ca="1" si="48"/>
        <v>0.35176554632693052</v>
      </c>
      <c r="AG82" s="6">
        <f t="shared" ca="1" si="49"/>
        <v>0.34664399381973898</v>
      </c>
      <c r="AI82" s="6">
        <f t="shared" ca="1" si="50"/>
        <v>0.30188925344360429</v>
      </c>
      <c r="AJ82" s="6">
        <f t="shared" ca="1" si="51"/>
        <v>0.35179518820759492</v>
      </c>
      <c r="AK82" s="6">
        <f t="shared" ca="1" si="52"/>
        <v>0.34631555834880079</v>
      </c>
      <c r="AM82" s="5">
        <f t="shared" ca="1" si="69"/>
        <v>4.1544021724181589E-4</v>
      </c>
      <c r="AN82" s="5">
        <f t="shared" ca="1" si="70"/>
        <v>2.5833879321221785E-4</v>
      </c>
      <c r="AO82" s="5">
        <f t="shared" ca="1" si="71"/>
        <v>1.382128533620417E-4</v>
      </c>
      <c r="AS82">
        <f t="shared" ca="1" si="55"/>
        <v>4.0716976297405331E-3</v>
      </c>
      <c r="AT82">
        <f t="shared" ca="1" si="56"/>
        <v>3.4943812182098807E-4</v>
      </c>
      <c r="AU82">
        <f t="shared" ca="1" si="53"/>
        <v>128.66139789615312</v>
      </c>
      <c r="AV82">
        <f>VLOOKUP(I82,Input!A:B,2,FALSE)</f>
        <v>128.13999999999999</v>
      </c>
      <c r="AW82">
        <f t="shared" si="57"/>
        <v>129.22</v>
      </c>
      <c r="AX82" s="15">
        <f>VLOOKUP(A82,Input!A:B,2,FALSE)</f>
        <v>128.66</v>
      </c>
      <c r="AY82">
        <f t="shared" ca="1" si="54"/>
        <v>0</v>
      </c>
    </row>
    <row r="83" spans="1:51" x14ac:dyDescent="0.25">
      <c r="A83" s="1">
        <f t="shared" si="72"/>
        <v>43216</v>
      </c>
      <c r="B83">
        <f>VLOOKUP(A83,Input!C:D,2,FALSE)</f>
        <v>137.66</v>
      </c>
      <c r="C83">
        <f>VLOOKUP(A83,Input!E:F,2,FALSE)</f>
        <v>119.57</v>
      </c>
      <c r="D83">
        <f>VLOOKUP(A83,Input!G:H,2,FALSE)</f>
        <v>147.71</v>
      </c>
      <c r="F83" s="13">
        <f t="shared" si="39"/>
        <v>43193</v>
      </c>
      <c r="G83" s="29">
        <v>43224</v>
      </c>
      <c r="H83" s="12">
        <f t="shared" si="40"/>
        <v>0</v>
      </c>
      <c r="I83" s="1">
        <f t="shared" si="41"/>
        <v>43194</v>
      </c>
      <c r="J83" s="1">
        <f t="shared" si="58"/>
        <v>43157</v>
      </c>
      <c r="L83">
        <f t="shared" si="42"/>
        <v>-1.8127764484083819E-3</v>
      </c>
      <c r="M83">
        <f t="shared" si="43"/>
        <v>-2.1697404656597641E-3</v>
      </c>
      <c r="N83">
        <f t="shared" si="44"/>
        <v>-6.0893098782144328E-4</v>
      </c>
      <c r="P83" s="22">
        <f t="shared" ca="1" si="63"/>
        <v>4.6280813031691841E-2</v>
      </c>
      <c r="Q83" s="22">
        <f t="shared" ca="1" si="64"/>
        <v>3.8671115525168429E-2</v>
      </c>
      <c r="R83" s="22">
        <f t="shared" ca="1" si="65"/>
        <v>3.7606889939098484E-2</v>
      </c>
      <c r="T83">
        <f t="shared" ca="1" si="73"/>
        <v>1</v>
      </c>
      <c r="U83">
        <f t="shared" ca="1" si="74"/>
        <v>1</v>
      </c>
      <c r="V83">
        <f t="shared" ca="1" si="75"/>
        <v>1</v>
      </c>
      <c r="W83">
        <f t="shared" ca="1" si="45"/>
        <v>-1.5236553193476166E-3</v>
      </c>
      <c r="X83" s="9" t="e">
        <f t="shared" ca="1" si="62"/>
        <v>#REF!</v>
      </c>
      <c r="Y83" t="e">
        <f t="shared" ca="1" si="46"/>
        <v>#REF!</v>
      </c>
      <c r="AA83" s="14">
        <f t="shared" si="66"/>
        <v>7.269555103226466E-4</v>
      </c>
      <c r="AB83" s="14">
        <f t="shared" si="67"/>
        <v>7.6689701668632981E-3</v>
      </c>
      <c r="AC83" s="14">
        <f t="shared" si="68"/>
        <v>-1.0820315141678583E-3</v>
      </c>
      <c r="AE83" s="6">
        <f t="shared" ca="1" si="47"/>
        <v>0.30159045985333044</v>
      </c>
      <c r="AF83" s="6">
        <f t="shared" ca="1" si="48"/>
        <v>0.35176554632693052</v>
      </c>
      <c r="AG83" s="6">
        <f t="shared" ca="1" si="49"/>
        <v>0.34664399381973898</v>
      </c>
      <c r="AI83" s="6">
        <f t="shared" ca="1" si="50"/>
        <v>0.30188925344360429</v>
      </c>
      <c r="AJ83" s="6">
        <f t="shared" ca="1" si="51"/>
        <v>0.35179518820759492</v>
      </c>
      <c r="AK83" s="6">
        <f t="shared" ca="1" si="52"/>
        <v>0.34631555834880079</v>
      </c>
      <c r="AM83" s="5">
        <f t="shared" ca="1" si="69"/>
        <v>4.1544021724181589E-4</v>
      </c>
      <c r="AN83" s="5">
        <f t="shared" ca="1" si="70"/>
        <v>2.5833879321221785E-4</v>
      </c>
      <c r="AO83" s="5">
        <f t="shared" ca="1" si="71"/>
        <v>1.382128533620417E-4</v>
      </c>
      <c r="AS83">
        <f t="shared" ca="1" si="55"/>
        <v>2.5418426016527531E-3</v>
      </c>
      <c r="AT83">
        <f t="shared" ca="1" si="56"/>
        <v>3.4943812182098807E-4</v>
      </c>
      <c r="AU83">
        <f t="shared" ca="1" si="53"/>
        <v>128.46536227285395</v>
      </c>
      <c r="AV83">
        <f>VLOOKUP(I83,Input!A:B,2,FALSE)</f>
        <v>128.13999999999999</v>
      </c>
      <c r="AW83">
        <f t="shared" si="57"/>
        <v>129.22</v>
      </c>
      <c r="AX83" s="15">
        <f>VLOOKUP(A83,Input!A:B,2,FALSE)</f>
        <v>128.46</v>
      </c>
      <c r="AY83">
        <f t="shared" ca="1" si="54"/>
        <v>-9.9999999999909051E-3</v>
      </c>
    </row>
    <row r="84" spans="1:51" x14ac:dyDescent="0.25">
      <c r="A84" s="1">
        <f t="shared" si="72"/>
        <v>43217</v>
      </c>
      <c r="B84">
        <f>VLOOKUP(A84,Input!C:D,2,FALSE)</f>
        <v>137.61000000000001</v>
      </c>
      <c r="C84">
        <f>VLOOKUP(A84,Input!E:F,2,FALSE)</f>
        <v>120.05</v>
      </c>
      <c r="D84">
        <f>VLOOKUP(A84,Input!G:H,2,FALSE)</f>
        <v>147.47999999999999</v>
      </c>
      <c r="F84" s="13">
        <f t="shared" si="39"/>
        <v>43193</v>
      </c>
      <c r="G84" s="29">
        <v>43224</v>
      </c>
      <c r="H84" s="12">
        <f t="shared" si="40"/>
        <v>0</v>
      </c>
      <c r="I84" s="1">
        <f t="shared" si="41"/>
        <v>43194</v>
      </c>
      <c r="J84" s="1">
        <f t="shared" si="58"/>
        <v>43157</v>
      </c>
      <c r="L84">
        <f t="shared" si="42"/>
        <v>-3.6321371494973942E-4</v>
      </c>
      <c r="M84">
        <f t="shared" si="43"/>
        <v>4.0143848791502901E-3</v>
      </c>
      <c r="N84">
        <f t="shared" si="44"/>
        <v>-1.5571051384470902E-3</v>
      </c>
      <c r="P84" s="22">
        <f t="shared" ca="1" si="63"/>
        <v>4.6397264543671324E-2</v>
      </c>
      <c r="Q84" s="22">
        <f t="shared" ca="1" si="64"/>
        <v>3.864228656109097E-2</v>
      </c>
      <c r="R84" s="22">
        <f t="shared" ca="1" si="65"/>
        <v>3.7127817068997163E-2</v>
      </c>
      <c r="T84">
        <f t="shared" ca="1" si="73"/>
        <v>1</v>
      </c>
      <c r="U84">
        <f t="shared" ca="1" si="74"/>
        <v>1</v>
      </c>
      <c r="V84">
        <f t="shared" ca="1" si="75"/>
        <v>1</v>
      </c>
      <c r="W84">
        <f t="shared" ca="1" si="45"/>
        <v>7.7219259887684188E-4</v>
      </c>
      <c r="X84" s="9" t="e">
        <f t="shared" ca="1" si="62"/>
        <v>#REF!</v>
      </c>
      <c r="Y84" t="e">
        <f t="shared" ca="1" si="46"/>
        <v>#REF!</v>
      </c>
      <c r="AA84" s="14">
        <f t="shared" si="66"/>
        <v>3.6347775516154535E-4</v>
      </c>
      <c r="AB84" s="14">
        <f t="shared" si="67"/>
        <v>1.1714141243890142E-2</v>
      </c>
      <c r="AC84" s="14">
        <f t="shared" si="68"/>
        <v>-2.6374518157842308E-3</v>
      </c>
      <c r="AE84" s="6">
        <f t="shared" ca="1" si="47"/>
        <v>0.30159045985333044</v>
      </c>
      <c r="AF84" s="6">
        <f t="shared" ca="1" si="48"/>
        <v>0.35176554632693052</v>
      </c>
      <c r="AG84" s="6">
        <f t="shared" ca="1" si="49"/>
        <v>0.34664399381973898</v>
      </c>
      <c r="AI84" s="6">
        <f t="shared" ca="1" si="50"/>
        <v>0.30188925344360429</v>
      </c>
      <c r="AJ84" s="6">
        <f t="shared" ca="1" si="51"/>
        <v>0.35179518820759492</v>
      </c>
      <c r="AK84" s="6">
        <f t="shared" ca="1" si="52"/>
        <v>0.34631555834880079</v>
      </c>
      <c r="AM84" s="5">
        <f t="shared" ca="1" si="69"/>
        <v>4.1544021724181589E-4</v>
      </c>
      <c r="AN84" s="5">
        <f t="shared" ca="1" si="70"/>
        <v>2.5833879321221785E-4</v>
      </c>
      <c r="AO84" s="5">
        <f t="shared" ca="1" si="71"/>
        <v>1.382128533620417E-4</v>
      </c>
      <c r="AS84">
        <f t="shared" ca="1" si="55"/>
        <v>3.3159958868029036E-3</v>
      </c>
      <c r="AT84">
        <f t="shared" ca="1" si="56"/>
        <v>3.4943812182098807E-4</v>
      </c>
      <c r="AU84">
        <f t="shared" ca="1" si="53"/>
        <v>128.56456227481308</v>
      </c>
      <c r="AV84">
        <f>VLOOKUP(I84,Input!A:B,2,FALSE)</f>
        <v>128.13999999999999</v>
      </c>
      <c r="AW84">
        <f t="shared" si="57"/>
        <v>129.22</v>
      </c>
      <c r="AX84" s="15">
        <f>VLOOKUP(A84,Input!A:B,2,FALSE)</f>
        <v>128.56</v>
      </c>
      <c r="AY84">
        <f t="shared" ca="1" si="54"/>
        <v>0</v>
      </c>
    </row>
    <row r="85" spans="1:51" x14ac:dyDescent="0.25">
      <c r="A85" s="1">
        <f t="shared" si="72"/>
        <v>43220</v>
      </c>
      <c r="B85">
        <f>VLOOKUP(A85,Input!C:D,2,FALSE)</f>
        <v>137.91</v>
      </c>
      <c r="C85">
        <f>VLOOKUP(A85,Input!E:F,2,FALSE)</f>
        <v>120.12</v>
      </c>
      <c r="D85">
        <f>VLOOKUP(A85,Input!G:H,2,FALSE)</f>
        <v>147.1</v>
      </c>
      <c r="F85" s="13">
        <f t="shared" si="39"/>
        <v>43193</v>
      </c>
      <c r="G85" s="29">
        <v>43224</v>
      </c>
      <c r="H85" s="12">
        <f t="shared" si="40"/>
        <v>0</v>
      </c>
      <c r="I85" s="1">
        <f t="shared" si="41"/>
        <v>43194</v>
      </c>
      <c r="J85" s="1">
        <f t="shared" si="58"/>
        <v>43157</v>
      </c>
      <c r="L85">
        <f t="shared" si="42"/>
        <v>2.1800741225199705E-3</v>
      </c>
      <c r="M85">
        <f t="shared" si="43"/>
        <v>5.8309037900872163E-4</v>
      </c>
      <c r="N85">
        <f t="shared" si="44"/>
        <v>-2.5766205587197666E-3</v>
      </c>
      <c r="P85" s="22">
        <f t="shared" ca="1" si="63"/>
        <v>3.7885801231908128E-2</v>
      </c>
      <c r="Q85" s="22">
        <f t="shared" ca="1" si="64"/>
        <v>3.9510663576891543E-2</v>
      </c>
      <c r="R85" s="22">
        <f t="shared" ca="1" si="65"/>
        <v>3.6115426506270087E-2</v>
      </c>
      <c r="T85">
        <f t="shared" ca="1" si="73"/>
        <v>1</v>
      </c>
      <c r="U85">
        <f t="shared" ca="1" si="74"/>
        <v>1</v>
      </c>
      <c r="V85">
        <f t="shared" ca="1" si="75"/>
        <v>1</v>
      </c>
      <c r="W85">
        <f t="shared" ca="1" si="45"/>
        <v>-2.5487554817127389E-5</v>
      </c>
      <c r="X85" s="9" t="e">
        <f t="shared" ca="1" si="62"/>
        <v>#REF!</v>
      </c>
      <c r="Y85" t="e">
        <f t="shared" ca="1" si="46"/>
        <v>#REF!</v>
      </c>
      <c r="AA85" s="14">
        <f t="shared" si="66"/>
        <v>2.5443442861297072E-3</v>
      </c>
      <c r="AB85" s="14">
        <f t="shared" si="67"/>
        <v>1.2304062025956686E-2</v>
      </c>
      <c r="AC85" s="14">
        <f t="shared" si="68"/>
        <v>-5.2072766619328803E-3</v>
      </c>
      <c r="AE85" s="6">
        <f t="shared" ca="1" si="47"/>
        <v>0.30159045985333044</v>
      </c>
      <c r="AF85" s="6">
        <f t="shared" ca="1" si="48"/>
        <v>0.35176554632693052</v>
      </c>
      <c r="AG85" s="6">
        <f t="shared" ca="1" si="49"/>
        <v>0.34664399381973898</v>
      </c>
      <c r="AI85" s="6">
        <f t="shared" ca="1" si="50"/>
        <v>0.30188925344360429</v>
      </c>
      <c r="AJ85" s="6">
        <f t="shared" ca="1" si="51"/>
        <v>0.35179518820759492</v>
      </c>
      <c r="AK85" s="6">
        <f t="shared" ca="1" si="52"/>
        <v>0.34631555834880079</v>
      </c>
      <c r="AM85" s="5">
        <f t="shared" ca="1" si="69"/>
        <v>4.1544021724181589E-4</v>
      </c>
      <c r="AN85" s="5">
        <f t="shared" ca="1" si="70"/>
        <v>2.5833879321221785E-4</v>
      </c>
      <c r="AO85" s="5">
        <f t="shared" ca="1" si="71"/>
        <v>1.382128533620417E-4</v>
      </c>
      <c r="AS85">
        <f t="shared" ca="1" si="55"/>
        <v>3.2904238848634132E-3</v>
      </c>
      <c r="AT85">
        <f t="shared" ca="1" si="56"/>
        <v>3.4943812182098807E-4</v>
      </c>
      <c r="AU85">
        <f t="shared" ca="1" si="53"/>
        <v>128.56128547848456</v>
      </c>
      <c r="AV85">
        <f>VLOOKUP(I85,Input!A:B,2,FALSE)</f>
        <v>128.13999999999999</v>
      </c>
      <c r="AW85">
        <f t="shared" si="57"/>
        <v>129.22</v>
      </c>
      <c r="AX85" s="15">
        <f>VLOOKUP(A85,Input!A:B,2,FALSE)</f>
        <v>128.56</v>
      </c>
      <c r="AY85">
        <f t="shared" ca="1" si="54"/>
        <v>0</v>
      </c>
    </row>
    <row r="86" spans="1:51" x14ac:dyDescent="0.25">
      <c r="A86" s="1">
        <f t="shared" si="72"/>
        <v>43222</v>
      </c>
      <c r="B86">
        <f>VLOOKUP(A86,Input!C:D,2,FALSE)</f>
        <v>137.94</v>
      </c>
      <c r="C86">
        <f>VLOOKUP(A86,Input!E:F,2,FALSE)</f>
        <v>120.21</v>
      </c>
      <c r="D86">
        <f>VLOOKUP(A86,Input!G:H,2,FALSE)</f>
        <v>147.07</v>
      </c>
      <c r="F86" s="13">
        <f t="shared" si="39"/>
        <v>43193</v>
      </c>
      <c r="G86" s="29">
        <v>43224</v>
      </c>
      <c r="H86" s="12">
        <f t="shared" si="40"/>
        <v>0</v>
      </c>
      <c r="I86" s="1">
        <f t="shared" si="41"/>
        <v>43194</v>
      </c>
      <c r="J86" s="1">
        <f t="shared" si="58"/>
        <v>43157</v>
      </c>
      <c r="L86">
        <f t="shared" si="42"/>
        <v>2.1753317380901471E-4</v>
      </c>
      <c r="M86">
        <f t="shared" si="43"/>
        <v>7.492507492505851E-4</v>
      </c>
      <c r="N86">
        <f t="shared" si="44"/>
        <v>-2.0394289598912874E-4</v>
      </c>
      <c r="P86" s="22">
        <f t="shared" ca="1" si="63"/>
        <v>3.3206261277049016E-2</v>
      </c>
      <c r="Q86" s="22">
        <f t="shared" ca="1" si="64"/>
        <v>3.8379564258778781E-2</v>
      </c>
      <c r="R86" s="22">
        <f t="shared" ca="1" si="65"/>
        <v>3.5527352266833449E-2</v>
      </c>
      <c r="T86">
        <f t="shared" ca="1" si="73"/>
        <v>1</v>
      </c>
      <c r="U86">
        <f t="shared" ca="1" si="74"/>
        <v>1</v>
      </c>
      <c r="V86">
        <f t="shared" ca="1" si="75"/>
        <v>1</v>
      </c>
      <c r="W86">
        <f t="shared" ca="1" si="45"/>
        <v>2.6138950111986858E-4</v>
      </c>
      <c r="X86" s="9" t="e">
        <f t="shared" ca="1" si="62"/>
        <v>#REF!</v>
      </c>
      <c r="Y86" t="e">
        <f t="shared" ca="1" si="46"/>
        <v>#REF!</v>
      </c>
      <c r="AA86" s="14">
        <f t="shared" si="66"/>
        <v>2.7624309392264568E-3</v>
      </c>
      <c r="AB86" s="14">
        <f t="shared" si="67"/>
        <v>1.3062531602898941E-2</v>
      </c>
      <c r="AC86" s="14">
        <f t="shared" si="68"/>
        <v>-5.4101575708392913E-3</v>
      </c>
      <c r="AE86" s="6">
        <f t="shared" ca="1" si="47"/>
        <v>0.30159045985333044</v>
      </c>
      <c r="AF86" s="6">
        <f t="shared" ca="1" si="48"/>
        <v>0.35176554632693052</v>
      </c>
      <c r="AG86" s="6">
        <f t="shared" ca="1" si="49"/>
        <v>0.34664399381973898</v>
      </c>
      <c r="AI86" s="6">
        <f t="shared" ca="1" si="50"/>
        <v>0.30188925344360429</v>
      </c>
      <c r="AJ86" s="6">
        <f t="shared" ca="1" si="51"/>
        <v>0.35179518820759492</v>
      </c>
      <c r="AK86" s="6">
        <f t="shared" ca="1" si="52"/>
        <v>0.34631555834880079</v>
      </c>
      <c r="AM86" s="5">
        <f t="shared" ca="1" si="69"/>
        <v>4.1544021724181589E-4</v>
      </c>
      <c r="AN86" s="5">
        <f t="shared" ca="1" si="70"/>
        <v>2.5833879321221785E-4</v>
      </c>
      <c r="AO86" s="5">
        <f t="shared" ca="1" si="71"/>
        <v>1.382128533620417E-4</v>
      </c>
      <c r="AS86">
        <f t="shared" ca="1" si="55"/>
        <v>3.5526727554310864E-3</v>
      </c>
      <c r="AT86">
        <f t="shared" ca="1" si="56"/>
        <v>3.4943812182098807E-4</v>
      </c>
      <c r="AU86">
        <f t="shared" ca="1" si="53"/>
        <v>128.59489004875911</v>
      </c>
      <c r="AV86">
        <f>VLOOKUP(I86,Input!A:B,2,FALSE)</f>
        <v>128.13999999999999</v>
      </c>
      <c r="AW86">
        <f t="shared" si="57"/>
        <v>129.22</v>
      </c>
      <c r="AX86" s="15">
        <f>VLOOKUP(A86,Input!A:B,2,FALSE)</f>
        <v>128.59</v>
      </c>
      <c r="AY86">
        <f t="shared" ca="1" si="54"/>
        <v>0</v>
      </c>
    </row>
    <row r="87" spans="1:51" x14ac:dyDescent="0.25">
      <c r="A87" s="1">
        <f t="shared" si="72"/>
        <v>43223</v>
      </c>
      <c r="B87">
        <f>VLOOKUP(A87,Input!C:D,2,FALSE)</f>
        <v>138.35</v>
      </c>
      <c r="C87">
        <f>VLOOKUP(A87,Input!E:F,2,FALSE)</f>
        <v>120.39</v>
      </c>
      <c r="D87">
        <f>VLOOKUP(A87,Input!G:H,2,FALSE)</f>
        <v>147.44999999999999</v>
      </c>
      <c r="F87" s="13">
        <f t="shared" si="39"/>
        <v>43193</v>
      </c>
      <c r="G87" s="29">
        <v>43224</v>
      </c>
      <c r="H87" s="12">
        <f t="shared" si="40"/>
        <v>0</v>
      </c>
      <c r="I87" s="1">
        <f t="shared" si="41"/>
        <v>43194</v>
      </c>
      <c r="J87" s="1">
        <f t="shared" si="58"/>
        <v>43157</v>
      </c>
      <c r="L87">
        <f t="shared" si="42"/>
        <v>2.972306800058E-3</v>
      </c>
      <c r="M87">
        <f t="shared" si="43"/>
        <v>1.4973795857249339E-3</v>
      </c>
      <c r="N87">
        <f t="shared" si="44"/>
        <v>2.5838036309240309E-3</v>
      </c>
      <c r="P87" s="22">
        <f t="shared" ca="1" si="63"/>
        <v>3.2548460788267695E-2</v>
      </c>
      <c r="Q87" s="22">
        <f t="shared" ca="1" si="64"/>
        <v>3.8370681407307441E-2</v>
      </c>
      <c r="R87" s="22">
        <f t="shared" ca="1" si="65"/>
        <v>3.552712230376958E-2</v>
      </c>
      <c r="T87">
        <f t="shared" ca="1" si="73"/>
        <v>1</v>
      </c>
      <c r="U87">
        <f t="shared" ca="1" si="74"/>
        <v>1</v>
      </c>
      <c r="V87">
        <f t="shared" ca="1" si="75"/>
        <v>1</v>
      </c>
      <c r="W87">
        <f t="shared" ca="1" si="45"/>
        <v>2.315098475566435E-3</v>
      </c>
      <c r="X87" s="9" t="e">
        <f t="shared" ca="1" si="62"/>
        <v>#REF!</v>
      </c>
      <c r="Y87" t="e">
        <f t="shared" ca="1" si="46"/>
        <v>#REF!</v>
      </c>
      <c r="AA87" s="14">
        <f t="shared" si="66"/>
        <v>5.7429485315498852E-3</v>
      </c>
      <c r="AB87" s="14">
        <f t="shared" si="67"/>
        <v>1.4579470756784119E-2</v>
      </c>
      <c r="AC87" s="14">
        <f t="shared" si="68"/>
        <v>-2.8403327246907528E-3</v>
      </c>
      <c r="AE87" s="6">
        <f t="shared" ca="1" si="47"/>
        <v>0.30159045985333044</v>
      </c>
      <c r="AF87" s="6">
        <f t="shared" ca="1" si="48"/>
        <v>0.35176554632693052</v>
      </c>
      <c r="AG87" s="6">
        <f t="shared" ca="1" si="49"/>
        <v>0.34664399381973898</v>
      </c>
      <c r="AI87" s="6">
        <f t="shared" ca="1" si="50"/>
        <v>0.30188925344360429</v>
      </c>
      <c r="AJ87" s="6">
        <f t="shared" ca="1" si="51"/>
        <v>0.35179518820759492</v>
      </c>
      <c r="AK87" s="6">
        <f t="shared" ca="1" si="52"/>
        <v>0.34631555834880079</v>
      </c>
      <c r="AM87" s="5">
        <f t="shared" ca="1" si="69"/>
        <v>4.1544021724181589E-4</v>
      </c>
      <c r="AN87" s="5">
        <f t="shared" ca="1" si="70"/>
        <v>2.5833879321221785E-4</v>
      </c>
      <c r="AO87" s="5">
        <f t="shared" ca="1" si="71"/>
        <v>1.382128533620417E-4</v>
      </c>
      <c r="AS87">
        <f t="shared" ca="1" si="55"/>
        <v>5.8759897049981066E-3</v>
      </c>
      <c r="AT87">
        <f t="shared" ca="1" si="56"/>
        <v>3.4943812182098807E-4</v>
      </c>
      <c r="AU87">
        <f t="shared" ca="1" si="53"/>
        <v>128.89259988267662</v>
      </c>
      <c r="AV87">
        <f>VLOOKUP(I87,Input!A:B,2,FALSE)</f>
        <v>128.13999999999999</v>
      </c>
      <c r="AW87">
        <f t="shared" si="57"/>
        <v>129.22</v>
      </c>
      <c r="AX87" s="15">
        <f>VLOOKUP(A87,Input!A:B,2,FALSE)</f>
        <v>128.88999999999999</v>
      </c>
      <c r="AY87">
        <f t="shared" ca="1" si="54"/>
        <v>0</v>
      </c>
    </row>
    <row r="88" spans="1:51" x14ac:dyDescent="0.25">
      <c r="A88" s="1">
        <f t="shared" si="72"/>
        <v>43224</v>
      </c>
      <c r="B88">
        <f>VLOOKUP(A88,Input!C:D,2,FALSE)</f>
        <v>138.18</v>
      </c>
      <c r="C88">
        <f>VLOOKUP(A88,Input!E:F,2,FALSE)</f>
        <v>120.07</v>
      </c>
      <c r="D88">
        <f>VLOOKUP(A88,Input!G:H,2,FALSE)</f>
        <v>147.49</v>
      </c>
      <c r="F88" s="13">
        <f t="shared" si="39"/>
        <v>43224</v>
      </c>
      <c r="G88" s="13">
        <f t="shared" ref="G88:G149" si="76">WORKDAY((F88+35)+(5-WEEKDAY(F88+35,2))-1,1,Holi)</f>
        <v>43259</v>
      </c>
      <c r="H88" s="12">
        <f t="shared" si="40"/>
        <v>0</v>
      </c>
      <c r="I88" s="1">
        <f t="shared" si="41"/>
        <v>43194</v>
      </c>
      <c r="J88" s="1">
        <f t="shared" si="58"/>
        <v>43157</v>
      </c>
      <c r="L88">
        <f t="shared" si="42"/>
        <v>-1.2287676183591056E-3</v>
      </c>
      <c r="M88">
        <f t="shared" si="43"/>
        <v>-2.6580280754215924E-3</v>
      </c>
      <c r="N88">
        <f t="shared" si="44"/>
        <v>2.7127839945761956E-4</v>
      </c>
      <c r="P88" s="22">
        <f t="shared" ca="1" si="63"/>
        <v>3.2663079380518788E-2</v>
      </c>
      <c r="Q88" s="22">
        <f t="shared" ca="1" si="64"/>
        <v>3.6580151187509416E-2</v>
      </c>
      <c r="R88" s="22">
        <f t="shared" ca="1" si="65"/>
        <v>3.5006256436837024E-2</v>
      </c>
      <c r="T88">
        <f t="shared" ca="1" si="73"/>
        <v>1</v>
      </c>
      <c r="U88">
        <f t="shared" ca="1" si="74"/>
        <v>1</v>
      </c>
      <c r="V88">
        <f t="shared" ca="1" si="75"/>
        <v>1</v>
      </c>
      <c r="W88">
        <f t="shared" ca="1" si="45"/>
        <v>-1.2204096639658601E-3</v>
      </c>
      <c r="X88" s="9" t="e">
        <f t="shared" ca="1" si="62"/>
        <v>#REF!</v>
      </c>
      <c r="Y88" t="e">
        <f t="shared" ca="1" si="46"/>
        <v>#REF!</v>
      </c>
      <c r="AA88" s="14">
        <f t="shared" si="66"/>
        <v>4.5071241640011195E-3</v>
      </c>
      <c r="AB88" s="14">
        <f t="shared" si="67"/>
        <v>1.1882690038766297E-2</v>
      </c>
      <c r="AC88" s="14">
        <f t="shared" si="68"/>
        <v>-2.5698248461486495E-3</v>
      </c>
      <c r="AE88" s="6">
        <f t="shared" ca="1" si="47"/>
        <v>0.30159045985333044</v>
      </c>
      <c r="AF88" s="6">
        <f t="shared" ca="1" si="48"/>
        <v>0.35176554632693052</v>
      </c>
      <c r="AG88" s="6">
        <f t="shared" ca="1" si="49"/>
        <v>0.34664399381973898</v>
      </c>
      <c r="AI88" s="6">
        <f t="shared" ca="1" si="50"/>
        <v>0.30188925344360429</v>
      </c>
      <c r="AJ88" s="6">
        <f t="shared" ca="1" si="51"/>
        <v>0.35179518820759492</v>
      </c>
      <c r="AK88" s="6">
        <f t="shared" ca="1" si="52"/>
        <v>0.34631555834880079</v>
      </c>
      <c r="AM88" s="5">
        <f t="shared" ca="1" si="69"/>
        <v>4.1544021724181589E-4</v>
      </c>
      <c r="AN88" s="5">
        <f t="shared" ca="1" si="70"/>
        <v>2.5833879321221785E-4</v>
      </c>
      <c r="AO88" s="5">
        <f t="shared" ca="1" si="71"/>
        <v>1.382128533620417E-4</v>
      </c>
      <c r="AS88">
        <f t="shared" ca="1" si="55"/>
        <v>4.6484122544711926E-3</v>
      </c>
      <c r="AT88">
        <f t="shared" ca="1" si="56"/>
        <v>3.4943812182098807E-4</v>
      </c>
      <c r="AU88">
        <f t="shared" ca="1" si="53"/>
        <v>128.73529810816612</v>
      </c>
      <c r="AV88">
        <f>VLOOKUP(I88,Input!A:B,2,FALSE)</f>
        <v>128.13999999999999</v>
      </c>
      <c r="AW88">
        <f t="shared" si="57"/>
        <v>129.22</v>
      </c>
      <c r="AX88" s="15">
        <f>VLOOKUP(A88,Input!A:B,2,FALSE)</f>
        <v>128.72999999999999</v>
      </c>
      <c r="AY88">
        <f t="shared" ca="1" si="54"/>
        <v>-1.0000000000019327E-2</v>
      </c>
    </row>
    <row r="89" spans="1:51" x14ac:dyDescent="0.25">
      <c r="A89" s="1">
        <f t="shared" si="72"/>
        <v>43228</v>
      </c>
      <c r="B89">
        <f>VLOOKUP(A89,Input!C:D,2,FALSE)</f>
        <v>138.22999999999999</v>
      </c>
      <c r="C89">
        <f>VLOOKUP(A89,Input!E:F,2,FALSE)</f>
        <v>119.99</v>
      </c>
      <c r="D89">
        <f>VLOOKUP(A89,Input!G:H,2,FALSE)</f>
        <v>147.33000000000001</v>
      </c>
      <c r="F89" s="13">
        <f t="shared" si="39"/>
        <v>43224</v>
      </c>
      <c r="G89" s="13">
        <f t="shared" si="76"/>
        <v>43259</v>
      </c>
      <c r="H89" s="12">
        <f t="shared" si="40"/>
        <v>1</v>
      </c>
      <c r="I89" s="1">
        <f t="shared" si="41"/>
        <v>43194</v>
      </c>
      <c r="J89" s="1">
        <f t="shared" si="58"/>
        <v>43157</v>
      </c>
      <c r="L89">
        <f t="shared" si="42"/>
        <v>3.6184686640594599E-4</v>
      </c>
      <c r="M89">
        <f t="shared" si="43"/>
        <v>-6.6627800449736707E-4</v>
      </c>
      <c r="N89">
        <f t="shared" si="44"/>
        <v>-1.0848193097836578E-3</v>
      </c>
      <c r="P89" s="22">
        <f t="shared" ca="1" si="63"/>
        <v>3.2574558627496399E-2</v>
      </c>
      <c r="Q89" s="22">
        <f t="shared" ca="1" si="64"/>
        <v>3.6341519729133867E-2</v>
      </c>
      <c r="R89" s="22">
        <f t="shared" ca="1" si="65"/>
        <v>3.4034156200773207E-2</v>
      </c>
      <c r="T89">
        <f t="shared" ca="1" si="73"/>
        <v>1</v>
      </c>
      <c r="U89">
        <f t="shared" ca="1" si="74"/>
        <v>1</v>
      </c>
      <c r="V89">
        <f t="shared" ca="1" si="75"/>
        <v>1</v>
      </c>
      <c r="W89">
        <f t="shared" ca="1" si="45"/>
        <v>-5.0029273525209472E-4</v>
      </c>
      <c r="X89" s="9" t="e">
        <f t="shared" ca="1" si="62"/>
        <v>#REF!</v>
      </c>
      <c r="Y89" t="e">
        <f t="shared" ca="1" si="46"/>
        <v>#REF!</v>
      </c>
      <c r="AA89" s="14">
        <f t="shared" si="66"/>
        <v>4.8706019191624428E-3</v>
      </c>
      <c r="AB89" s="14">
        <f t="shared" si="67"/>
        <v>1.1208494859261675E-2</v>
      </c>
      <c r="AC89" s="14">
        <f t="shared" si="68"/>
        <v>-3.6518563603163967E-3</v>
      </c>
      <c r="AE89" s="6">
        <f t="shared" ca="1" si="47"/>
        <v>0.34179463617767025</v>
      </c>
      <c r="AF89" s="6">
        <f t="shared" ca="1" si="48"/>
        <v>0.32349957780392241</v>
      </c>
      <c r="AG89" s="6">
        <f t="shared" ca="1" si="49"/>
        <v>0.33470578601840739</v>
      </c>
      <c r="AI89" s="6">
        <f t="shared" ca="1" si="50"/>
        <v>0.30159045985333044</v>
      </c>
      <c r="AJ89" s="6">
        <f t="shared" ca="1" si="51"/>
        <v>0.35176554632693052</v>
      </c>
      <c r="AK89" s="6">
        <f t="shared" ca="1" si="52"/>
        <v>0.34664399381973898</v>
      </c>
      <c r="AM89" s="5">
        <f t="shared" ca="1" si="69"/>
        <v>4.7749836329850984E-3</v>
      </c>
      <c r="AN89" s="5">
        <f t="shared" ca="1" si="70"/>
        <v>3.3598861901255007E-3</v>
      </c>
      <c r="AO89" s="5">
        <f t="shared" ca="1" si="71"/>
        <v>1.4335436514070069E-3</v>
      </c>
      <c r="AS89">
        <f t="shared" ca="1" si="55"/>
        <v>4.1457953166373993E-3</v>
      </c>
      <c r="AT89">
        <f t="shared" ca="1" si="56"/>
        <v>3.4943812182098807E-4</v>
      </c>
      <c r="AU89">
        <f t="shared" ca="1" si="53"/>
        <v>128.67089277375209</v>
      </c>
      <c r="AV89">
        <f>VLOOKUP(I89,Input!A:B,2,FALSE)</f>
        <v>128.13999999999999</v>
      </c>
      <c r="AW89">
        <f t="shared" si="57"/>
        <v>129.22</v>
      </c>
      <c r="AX89" s="15">
        <f>VLOOKUP(A89,Input!A:B,2,FALSE)</f>
        <v>128.66999999999999</v>
      </c>
      <c r="AY89">
        <f t="shared" ca="1" si="54"/>
        <v>0</v>
      </c>
    </row>
    <row r="90" spans="1:51" x14ac:dyDescent="0.25">
      <c r="A90" s="1">
        <f t="shared" si="72"/>
        <v>43229</v>
      </c>
      <c r="B90">
        <f>VLOOKUP(A90,Input!C:D,2,FALSE)</f>
        <v>138.22999999999999</v>
      </c>
      <c r="C90">
        <f>VLOOKUP(A90,Input!E:F,2,FALSE)</f>
        <v>120.02</v>
      </c>
      <c r="D90">
        <f>VLOOKUP(A90,Input!G:H,2,FALSE)</f>
        <v>147.35</v>
      </c>
      <c r="F90" s="13">
        <f t="shared" si="39"/>
        <v>43224</v>
      </c>
      <c r="G90" s="13">
        <f t="shared" si="76"/>
        <v>43259</v>
      </c>
      <c r="H90" s="12">
        <f t="shared" si="40"/>
        <v>0</v>
      </c>
      <c r="I90" s="1">
        <f t="shared" si="41"/>
        <v>43228</v>
      </c>
      <c r="J90" s="1">
        <f t="shared" si="58"/>
        <v>43194</v>
      </c>
      <c r="L90">
        <f t="shared" si="42"/>
        <v>0</v>
      </c>
      <c r="M90">
        <f t="shared" si="43"/>
        <v>2.5002083506953099E-4</v>
      </c>
      <c r="N90">
        <f t="shared" si="44"/>
        <v>1.3574967759444334E-4</v>
      </c>
      <c r="P90" s="22">
        <f t="shared" ca="1" si="63"/>
        <v>2.9338281201895546E-2</v>
      </c>
      <c r="Q90" s="22">
        <f t="shared" ca="1" si="64"/>
        <v>3.6304791690875873E-2</v>
      </c>
      <c r="R90" s="22">
        <f t="shared" ca="1" si="65"/>
        <v>3.4042435706569917E-2</v>
      </c>
      <c r="T90">
        <f t="shared" ca="1" si="73"/>
        <v>1</v>
      </c>
      <c r="U90">
        <f t="shared" ca="1" si="74"/>
        <v>1</v>
      </c>
      <c r="V90">
        <f t="shared" ca="1" si="75"/>
        <v>1</v>
      </c>
      <c r="W90">
        <f t="shared" ca="1" si="45"/>
        <v>4.5015067136056075E-5</v>
      </c>
      <c r="X90" s="9" t="e">
        <f t="shared" ca="1" si="62"/>
        <v>#REF!</v>
      </c>
      <c r="Y90" t="e">
        <f t="shared" ca="1" si="46"/>
        <v>#REF!</v>
      </c>
      <c r="AA90" s="14">
        <f t="shared" si="66"/>
        <v>0</v>
      </c>
      <c r="AB90" s="14">
        <f t="shared" si="67"/>
        <v>2.5002083506953099E-4</v>
      </c>
      <c r="AC90" s="14">
        <f t="shared" si="68"/>
        <v>1.3574967759444334E-4</v>
      </c>
      <c r="AE90" s="6">
        <f t="shared" ca="1" si="47"/>
        <v>0.34179463617767025</v>
      </c>
      <c r="AF90" s="6">
        <f t="shared" ca="1" si="48"/>
        <v>0.32349957780392241</v>
      </c>
      <c r="AG90" s="6">
        <f t="shared" ca="1" si="49"/>
        <v>0.33470578601840739</v>
      </c>
      <c r="AI90" s="6">
        <f t="shared" ca="1" si="50"/>
        <v>0.30159045985333044</v>
      </c>
      <c r="AJ90" s="6">
        <f t="shared" ca="1" si="51"/>
        <v>0.35176554632693052</v>
      </c>
      <c r="AK90" s="6">
        <f t="shared" ca="1" si="52"/>
        <v>0.34664399381973898</v>
      </c>
      <c r="AM90" s="5">
        <f t="shared" ca="1" si="69"/>
        <v>5.1446859962968857E-3</v>
      </c>
      <c r="AN90" s="5">
        <f t="shared" ca="1" si="70"/>
        <v>3.9557719936885076E-3</v>
      </c>
      <c r="AO90" s="5">
        <f t="shared" ca="1" si="71"/>
        <v>1.1901562144822719E-3</v>
      </c>
      <c r="AS90">
        <f t="shared" ca="1" si="55"/>
        <v>1.2631783712817093E-4</v>
      </c>
      <c r="AT90">
        <f t="shared" ca="1" si="56"/>
        <v>9.5684134745176071E-3</v>
      </c>
      <c r="AU90">
        <f t="shared" ca="1" si="53"/>
        <v>128.67668490262875</v>
      </c>
      <c r="AV90">
        <f>VLOOKUP(I90,Input!A:B,2,FALSE)</f>
        <v>128.66999999999999</v>
      </c>
      <c r="AW90">
        <f t="shared" si="57"/>
        <v>128.13999999999999</v>
      </c>
      <c r="AX90" s="15">
        <f>VLOOKUP(A90,Input!A:B,2,FALSE)</f>
        <v>128.68</v>
      </c>
      <c r="AY90">
        <f t="shared" ca="1" si="54"/>
        <v>0</v>
      </c>
    </row>
    <row r="91" spans="1:51" x14ac:dyDescent="0.25">
      <c r="A91" s="1">
        <f t="shared" si="72"/>
        <v>43230</v>
      </c>
      <c r="B91">
        <f>VLOOKUP(A91,Input!C:D,2,FALSE)</f>
        <v>138.12</v>
      </c>
      <c r="C91">
        <f>VLOOKUP(A91,Input!E:F,2,FALSE)</f>
        <v>120.5</v>
      </c>
      <c r="D91">
        <f>VLOOKUP(A91,Input!G:H,2,FALSE)</f>
        <v>147.31</v>
      </c>
      <c r="F91" s="13">
        <f t="shared" si="39"/>
        <v>43224</v>
      </c>
      <c r="G91" s="13">
        <f t="shared" si="76"/>
        <v>43259</v>
      </c>
      <c r="H91" s="12">
        <f t="shared" si="40"/>
        <v>0</v>
      </c>
      <c r="I91" s="1">
        <f t="shared" si="41"/>
        <v>43228</v>
      </c>
      <c r="J91" s="1">
        <f t="shared" si="58"/>
        <v>43194</v>
      </c>
      <c r="L91">
        <f t="shared" si="42"/>
        <v>-7.9577515734630122E-4</v>
      </c>
      <c r="M91">
        <f t="shared" si="43"/>
        <v>3.9993334444259343E-3</v>
      </c>
      <c r="N91">
        <f t="shared" si="44"/>
        <v>-2.7146250424159302E-4</v>
      </c>
      <c r="P91" s="22">
        <f t="shared" ca="1" si="63"/>
        <v>2.9272122703340033E-2</v>
      </c>
      <c r="Q91" s="22">
        <f t="shared" ca="1" si="64"/>
        <v>3.6261171758146318E-2</v>
      </c>
      <c r="R91" s="22">
        <f t="shared" ca="1" si="65"/>
        <v>3.3456942006607322E-2</v>
      </c>
      <c r="T91">
        <f t="shared" ca="1" si="73"/>
        <v>1</v>
      </c>
      <c r="U91">
        <f t="shared" ca="1" si="74"/>
        <v>1</v>
      </c>
      <c r="V91">
        <f t="shared" ca="1" si="75"/>
        <v>1</v>
      </c>
      <c r="W91">
        <f t="shared" ca="1" si="45"/>
        <v>9.3119368882610409E-4</v>
      </c>
      <c r="X91" s="9" t="e">
        <f t="shared" ca="1" si="62"/>
        <v>#REF!</v>
      </c>
      <c r="Y91" t="e">
        <f t="shared" ca="1" si="46"/>
        <v>#REF!</v>
      </c>
      <c r="AA91" s="14">
        <f t="shared" si="66"/>
        <v>-7.9577515734630122E-4</v>
      </c>
      <c r="AB91" s="14">
        <f t="shared" si="67"/>
        <v>4.250354196183137E-3</v>
      </c>
      <c r="AC91" s="14">
        <f t="shared" si="68"/>
        <v>-1.3574967759455436E-4</v>
      </c>
      <c r="AE91" s="6">
        <f t="shared" ca="1" si="47"/>
        <v>0.34179463617767025</v>
      </c>
      <c r="AF91" s="6">
        <f t="shared" ca="1" si="48"/>
        <v>0.32349957780392241</v>
      </c>
      <c r="AG91" s="6">
        <f t="shared" ca="1" si="49"/>
        <v>0.33470578601840739</v>
      </c>
      <c r="AI91" s="6">
        <f t="shared" ca="1" si="50"/>
        <v>0.30159045985333044</v>
      </c>
      <c r="AJ91" s="6">
        <f t="shared" ca="1" si="51"/>
        <v>0.35176554632693052</v>
      </c>
      <c r="AK91" s="6">
        <f t="shared" ca="1" si="52"/>
        <v>0.34664399381973898</v>
      </c>
      <c r="AM91" s="5">
        <f t="shared" ca="1" si="69"/>
        <v>5.1446859962968857E-3</v>
      </c>
      <c r="AN91" s="5">
        <f t="shared" ca="1" si="70"/>
        <v>3.9557719936885076E-3</v>
      </c>
      <c r="AO91" s="5">
        <f t="shared" ca="1" si="71"/>
        <v>1.1901562144822719E-3</v>
      </c>
      <c r="AS91">
        <f t="shared" ca="1" si="55"/>
        <v>1.057559905056937E-3</v>
      </c>
      <c r="AT91">
        <f t="shared" ca="1" si="56"/>
        <v>9.5684134745176071E-3</v>
      </c>
      <c r="AU91">
        <f t="shared" ca="1" si="53"/>
        <v>128.79650781950915</v>
      </c>
      <c r="AV91">
        <f>VLOOKUP(I91,Input!A:B,2,FALSE)</f>
        <v>128.66999999999999</v>
      </c>
      <c r="AW91">
        <f t="shared" si="57"/>
        <v>128.13999999999999</v>
      </c>
      <c r="AX91" s="15">
        <f>VLOOKUP(A91,Input!A:B,2,FALSE)</f>
        <v>128.80000000000001</v>
      </c>
      <c r="AY91">
        <f t="shared" ca="1" si="54"/>
        <v>0</v>
      </c>
    </row>
    <row r="92" spans="1:51" x14ac:dyDescent="0.25">
      <c r="A92" s="1">
        <f t="shared" si="72"/>
        <v>43231</v>
      </c>
      <c r="B92">
        <f>VLOOKUP(A92,Input!C:D,2,FALSE)</f>
        <v>137.88999999999999</v>
      </c>
      <c r="C92">
        <f>VLOOKUP(A92,Input!E:F,2,FALSE)</f>
        <v>120.54</v>
      </c>
      <c r="D92">
        <f>VLOOKUP(A92,Input!G:H,2,FALSE)</f>
        <v>147.31</v>
      </c>
      <c r="F92" s="13">
        <f t="shared" si="39"/>
        <v>43224</v>
      </c>
      <c r="G92" s="13">
        <f t="shared" si="76"/>
        <v>43259</v>
      </c>
      <c r="H92" s="12">
        <f t="shared" si="40"/>
        <v>0</v>
      </c>
      <c r="I92" s="1">
        <f t="shared" si="41"/>
        <v>43228</v>
      </c>
      <c r="J92" s="1">
        <f t="shared" si="58"/>
        <v>43194</v>
      </c>
      <c r="L92">
        <f t="shared" si="42"/>
        <v>-1.6652186504489963E-3</v>
      </c>
      <c r="M92">
        <f t="shared" si="43"/>
        <v>3.3195020746901172E-4</v>
      </c>
      <c r="N92">
        <f t="shared" si="44"/>
        <v>0</v>
      </c>
      <c r="P92" s="22">
        <f t="shared" ca="1" si="63"/>
        <v>2.7895960830167123E-2</v>
      </c>
      <c r="Q92" s="22">
        <f t="shared" ca="1" si="64"/>
        <v>3.6898082299780317E-2</v>
      </c>
      <c r="R92" s="22">
        <f t="shared" ca="1" si="65"/>
        <v>3.2150995088987194E-2</v>
      </c>
      <c r="T92">
        <f t="shared" ca="1" si="73"/>
        <v>1</v>
      </c>
      <c r="U92">
        <f t="shared" ca="1" si="74"/>
        <v>1</v>
      </c>
      <c r="V92">
        <f t="shared" ca="1" si="75"/>
        <v>1</v>
      </c>
      <c r="W92">
        <f t="shared" ca="1" si="45"/>
        <v>-4.6041501954752206E-4</v>
      </c>
      <c r="X92" s="9" t="e">
        <f t="shared" ca="1" si="62"/>
        <v>#REF!</v>
      </c>
      <c r="Y92" t="e">
        <f t="shared" ca="1" si="46"/>
        <v>#REF!</v>
      </c>
      <c r="AA92" s="14">
        <f t="shared" si="66"/>
        <v>-2.4596686681618296E-3</v>
      </c>
      <c r="AB92" s="14">
        <f t="shared" si="67"/>
        <v>4.5837153096093264E-3</v>
      </c>
      <c r="AC92" s="14">
        <f t="shared" si="68"/>
        <v>-1.3574967759455436E-4</v>
      </c>
      <c r="AE92" s="6">
        <f t="shared" ca="1" si="47"/>
        <v>0.34179463617767025</v>
      </c>
      <c r="AF92" s="6">
        <f t="shared" ca="1" si="48"/>
        <v>0.32349957780392241</v>
      </c>
      <c r="AG92" s="6">
        <f t="shared" ca="1" si="49"/>
        <v>0.33470578601840739</v>
      </c>
      <c r="AI92" s="6">
        <f t="shared" ca="1" si="50"/>
        <v>0.30159045985333044</v>
      </c>
      <c r="AJ92" s="6">
        <f t="shared" ca="1" si="51"/>
        <v>0.35176554632693052</v>
      </c>
      <c r="AK92" s="6">
        <f t="shared" ca="1" si="52"/>
        <v>0.34664399381973898</v>
      </c>
      <c r="AM92" s="5">
        <f t="shared" ca="1" si="69"/>
        <v>5.1446859962968857E-3</v>
      </c>
      <c r="AN92" s="5">
        <f t="shared" ca="1" si="70"/>
        <v>3.9557719936885076E-3</v>
      </c>
      <c r="AO92" s="5">
        <f t="shared" ca="1" si="71"/>
        <v>1.1901562144822719E-3</v>
      </c>
      <c r="AS92">
        <f t="shared" ca="1" si="55"/>
        <v>5.9669220733897456E-4</v>
      </c>
      <c r="AT92">
        <f t="shared" ca="1" si="56"/>
        <v>9.5684134745176071E-3</v>
      </c>
      <c r="AU92">
        <f t="shared" ca="1" si="53"/>
        <v>128.73720797284378</v>
      </c>
      <c r="AV92">
        <f>VLOOKUP(I92,Input!A:B,2,FALSE)</f>
        <v>128.66999999999999</v>
      </c>
      <c r="AW92">
        <f t="shared" si="57"/>
        <v>128.13999999999999</v>
      </c>
      <c r="AX92" s="15">
        <f>VLOOKUP(A92,Input!A:B,2,FALSE)</f>
        <v>128.74</v>
      </c>
      <c r="AY92">
        <f t="shared" ca="1" si="54"/>
        <v>0</v>
      </c>
    </row>
    <row r="93" spans="1:51" x14ac:dyDescent="0.25">
      <c r="A93" s="1">
        <f t="shared" si="72"/>
        <v>43234</v>
      </c>
      <c r="B93">
        <f>VLOOKUP(A93,Input!C:D,2,FALSE)</f>
        <v>137.72999999999999</v>
      </c>
      <c r="C93">
        <f>VLOOKUP(A93,Input!E:F,2,FALSE)</f>
        <v>120.64</v>
      </c>
      <c r="D93">
        <f>VLOOKUP(A93,Input!G:H,2,FALSE)</f>
        <v>147.41</v>
      </c>
      <c r="F93" s="13">
        <f t="shared" si="39"/>
        <v>43224</v>
      </c>
      <c r="G93" s="13">
        <f t="shared" si="76"/>
        <v>43259</v>
      </c>
      <c r="H93" s="12">
        <f t="shared" si="40"/>
        <v>0</v>
      </c>
      <c r="I93" s="1">
        <f t="shared" si="41"/>
        <v>43228</v>
      </c>
      <c r="J93" s="1">
        <f t="shared" si="58"/>
        <v>43194</v>
      </c>
      <c r="L93">
        <f t="shared" si="42"/>
        <v>-1.1603452026978101E-3</v>
      </c>
      <c r="M93">
        <f t="shared" si="43"/>
        <v>8.2960013273591926E-4</v>
      </c>
      <c r="N93">
        <f t="shared" si="44"/>
        <v>6.7884054035705077E-4</v>
      </c>
      <c r="P93" s="22">
        <f t="shared" ca="1" si="63"/>
        <v>2.8125684261773694E-2</v>
      </c>
      <c r="Q93" s="22">
        <f t="shared" ca="1" si="64"/>
        <v>3.5801726212939221E-2</v>
      </c>
      <c r="R93" s="22">
        <f t="shared" ca="1" si="65"/>
        <v>3.1073204702663365E-2</v>
      </c>
      <c r="T93">
        <f t="shared" ca="1" si="73"/>
        <v>1</v>
      </c>
      <c r="U93">
        <f t="shared" ca="1" si="74"/>
        <v>1</v>
      </c>
      <c r="V93">
        <f t="shared" ca="1" si="75"/>
        <v>1</v>
      </c>
      <c r="W93">
        <f t="shared" ca="1" si="45"/>
        <v>1.0110938666518798E-4</v>
      </c>
      <c r="X93" s="9" t="e">
        <f t="shared" ca="1" si="62"/>
        <v>#REF!</v>
      </c>
      <c r="Y93" t="e">
        <f t="shared" ca="1" si="46"/>
        <v>#REF!</v>
      </c>
      <c r="AA93" s="14">
        <f t="shared" si="66"/>
        <v>-3.617159806120207E-3</v>
      </c>
      <c r="AB93" s="14">
        <f t="shared" si="67"/>
        <v>5.4171180931745777E-3</v>
      </c>
      <c r="AC93" s="14">
        <f t="shared" si="68"/>
        <v>5.4299871037799541E-4</v>
      </c>
      <c r="AE93" s="6">
        <f t="shared" ca="1" si="47"/>
        <v>0.34179463617767025</v>
      </c>
      <c r="AF93" s="6">
        <f t="shared" ca="1" si="48"/>
        <v>0.32349957780392241</v>
      </c>
      <c r="AG93" s="6">
        <f t="shared" ca="1" si="49"/>
        <v>0.33470578601840739</v>
      </c>
      <c r="AI93" s="6">
        <f t="shared" ca="1" si="50"/>
        <v>0.30159045985333044</v>
      </c>
      <c r="AJ93" s="6">
        <f t="shared" ca="1" si="51"/>
        <v>0.35176554632693052</v>
      </c>
      <c r="AK93" s="6">
        <f t="shared" ca="1" si="52"/>
        <v>0.34664399381973898</v>
      </c>
      <c r="AM93" s="5">
        <f t="shared" ca="1" si="69"/>
        <v>5.1446859962968857E-3</v>
      </c>
      <c r="AN93" s="5">
        <f t="shared" ca="1" si="70"/>
        <v>3.9557719936885076E-3</v>
      </c>
      <c r="AO93" s="5">
        <f t="shared" ca="1" si="71"/>
        <v>1.1901562144822719E-3</v>
      </c>
      <c r="AS93">
        <f t="shared" ca="1" si="55"/>
        <v>6.978544062906651E-4</v>
      </c>
      <c r="AT93">
        <f t="shared" ca="1" si="56"/>
        <v>9.5684134745176071E-3</v>
      </c>
      <c r="AU93">
        <f t="shared" ca="1" si="53"/>
        <v>128.7502245129829</v>
      </c>
      <c r="AV93">
        <f>VLOOKUP(I93,Input!A:B,2,FALSE)</f>
        <v>128.66999999999999</v>
      </c>
      <c r="AW93">
        <f t="shared" si="57"/>
        <v>128.13999999999999</v>
      </c>
      <c r="AX93" s="15">
        <f>VLOOKUP(A93,Input!A:B,2,FALSE)</f>
        <v>128.76</v>
      </c>
      <c r="AY93">
        <f t="shared" ca="1" si="54"/>
        <v>9.9999999999909051E-3</v>
      </c>
    </row>
    <row r="94" spans="1:51" x14ac:dyDescent="0.25">
      <c r="A94" s="1">
        <f t="shared" si="72"/>
        <v>43235</v>
      </c>
      <c r="B94">
        <f>VLOOKUP(A94,Input!C:D,2,FALSE)</f>
        <v>137.93</v>
      </c>
      <c r="C94">
        <f>VLOOKUP(A94,Input!E:F,2,FALSE)</f>
        <v>120.75</v>
      </c>
      <c r="D94">
        <f>VLOOKUP(A94,Input!G:H,2,FALSE)</f>
        <v>147.86000000000001</v>
      </c>
      <c r="F94" s="13">
        <f t="shared" si="39"/>
        <v>43224</v>
      </c>
      <c r="G94" s="13">
        <f t="shared" si="76"/>
        <v>43259</v>
      </c>
      <c r="H94" s="12">
        <f t="shared" si="40"/>
        <v>0</v>
      </c>
      <c r="I94" s="1">
        <f t="shared" si="41"/>
        <v>43228</v>
      </c>
      <c r="J94" s="1">
        <f t="shared" si="58"/>
        <v>43194</v>
      </c>
      <c r="L94">
        <f t="shared" si="42"/>
        <v>1.4521164597403047E-3</v>
      </c>
      <c r="M94">
        <f t="shared" si="43"/>
        <v>9.1180371352783673E-4</v>
      </c>
      <c r="N94">
        <f t="shared" si="44"/>
        <v>3.0527101282138425E-3</v>
      </c>
      <c r="P94" s="22">
        <f t="shared" ca="1" si="63"/>
        <v>2.7949116409073438E-2</v>
      </c>
      <c r="Q94" s="22">
        <f t="shared" ca="1" si="64"/>
        <v>3.5848477661592007E-2</v>
      </c>
      <c r="R94" s="22">
        <f t="shared" ca="1" si="65"/>
        <v>3.1087716798525067E-2</v>
      </c>
      <c r="T94">
        <f t="shared" ca="1" si="73"/>
        <v>1</v>
      </c>
      <c r="U94">
        <f t="shared" ca="1" si="74"/>
        <v>1</v>
      </c>
      <c r="V94">
        <f t="shared" ca="1" si="75"/>
        <v>1</v>
      </c>
      <c r="W94">
        <f t="shared" ca="1" si="45"/>
        <v>1.8122809388183558E-3</v>
      </c>
      <c r="X94" s="9" t="e">
        <f t="shared" ca="1" si="62"/>
        <v>#REF!</v>
      </c>
      <c r="Y94" t="e">
        <f t="shared" ca="1" si="46"/>
        <v>#REF!</v>
      </c>
      <c r="AA94" s="14">
        <f t="shared" si="66"/>
        <v>-2.1702958836720132E-3</v>
      </c>
      <c r="AB94" s="14">
        <f t="shared" si="67"/>
        <v>6.3338611550962653E-3</v>
      </c>
      <c r="AC94" s="14">
        <f t="shared" si="68"/>
        <v>3.5973664562547469E-3</v>
      </c>
      <c r="AE94" s="6">
        <f t="shared" ca="1" si="47"/>
        <v>0.34179463617767025</v>
      </c>
      <c r="AF94" s="6">
        <f t="shared" ca="1" si="48"/>
        <v>0.32349957780392241</v>
      </c>
      <c r="AG94" s="6">
        <f t="shared" ca="1" si="49"/>
        <v>0.33470578601840739</v>
      </c>
      <c r="AI94" s="6">
        <f t="shared" ca="1" si="50"/>
        <v>0.30159045985333044</v>
      </c>
      <c r="AJ94" s="6">
        <f t="shared" ca="1" si="51"/>
        <v>0.35176554632693052</v>
      </c>
      <c r="AK94" s="6">
        <f t="shared" ca="1" si="52"/>
        <v>0.34664399381973898</v>
      </c>
      <c r="AM94" s="5">
        <f t="shared" ca="1" si="69"/>
        <v>5.1446859962968857E-3</v>
      </c>
      <c r="AN94" s="5">
        <f t="shared" ca="1" si="70"/>
        <v>3.9557719936885076E-3</v>
      </c>
      <c r="AO94" s="5">
        <f t="shared" ca="1" si="71"/>
        <v>1.1901562144822719E-3</v>
      </c>
      <c r="AS94">
        <f t="shared" ca="1" si="55"/>
        <v>2.5112652849217333E-3</v>
      </c>
      <c r="AT94">
        <f t="shared" ca="1" si="56"/>
        <v>9.5684134745176071E-3</v>
      </c>
      <c r="AU94">
        <f t="shared" ca="1" si="53"/>
        <v>128.98355609073636</v>
      </c>
      <c r="AV94">
        <f>VLOOKUP(I94,Input!A:B,2,FALSE)</f>
        <v>128.66999999999999</v>
      </c>
      <c r="AW94">
        <f t="shared" si="57"/>
        <v>128.13999999999999</v>
      </c>
      <c r="AX94" s="15">
        <f>VLOOKUP(A94,Input!A:B,2,FALSE)</f>
        <v>128.99</v>
      </c>
      <c r="AY94">
        <f t="shared" ca="1" si="54"/>
        <v>1.0000000000019327E-2</v>
      </c>
    </row>
    <row r="95" spans="1:51" x14ac:dyDescent="0.25">
      <c r="A95" s="1">
        <f t="shared" si="72"/>
        <v>43236</v>
      </c>
      <c r="B95">
        <f>VLOOKUP(A95,Input!C:D,2,FALSE)</f>
        <v>138.29</v>
      </c>
      <c r="C95">
        <f>VLOOKUP(A95,Input!E:F,2,FALSE)</f>
        <v>120.83</v>
      </c>
      <c r="D95">
        <f>VLOOKUP(A95,Input!G:H,2,FALSE)</f>
        <v>147.5</v>
      </c>
      <c r="F95" s="13">
        <f t="shared" si="39"/>
        <v>43224</v>
      </c>
      <c r="G95" s="13">
        <f t="shared" si="76"/>
        <v>43259</v>
      </c>
      <c r="H95" s="12">
        <f t="shared" si="40"/>
        <v>0</v>
      </c>
      <c r="I95" s="1">
        <f t="shared" si="41"/>
        <v>43228</v>
      </c>
      <c r="J95" s="1">
        <f t="shared" si="58"/>
        <v>43194</v>
      </c>
      <c r="L95">
        <f t="shared" si="42"/>
        <v>2.610019575146616E-3</v>
      </c>
      <c r="M95">
        <f t="shared" si="43"/>
        <v>6.6252587991710854E-4</v>
      </c>
      <c r="N95">
        <f t="shared" si="44"/>
        <v>-2.4347355606655352E-3</v>
      </c>
      <c r="P95" s="22">
        <f t="shared" ca="1" si="63"/>
        <v>2.8049648626276697E-2</v>
      </c>
      <c r="Q95" s="22">
        <f t="shared" ca="1" si="64"/>
        <v>3.2313447662022828E-2</v>
      </c>
      <c r="R95" s="22">
        <f t="shared" ca="1" si="65"/>
        <v>3.1723217066657136E-2</v>
      </c>
      <c r="T95">
        <f t="shared" ca="1" si="73"/>
        <v>1</v>
      </c>
      <c r="U95">
        <f t="shared" ca="1" si="74"/>
        <v>1</v>
      </c>
      <c r="V95">
        <f t="shared" ca="1" si="75"/>
        <v>1</v>
      </c>
      <c r="W95">
        <f t="shared" ca="1" si="45"/>
        <v>2.8728721292625714E-4</v>
      </c>
      <c r="X95" s="9" t="e">
        <f t="shared" ca="1" si="62"/>
        <v>#REF!</v>
      </c>
      <c r="Y95" t="e">
        <f t="shared" ca="1" si="46"/>
        <v>#REF!</v>
      </c>
      <c r="AA95" s="14">
        <f t="shared" si="66"/>
        <v>4.3405917673444705E-4</v>
      </c>
      <c r="AB95" s="14">
        <f t="shared" si="67"/>
        <v>7.000583381948422E-3</v>
      </c>
      <c r="AC95" s="14">
        <f t="shared" si="68"/>
        <v>1.1538722595532125E-3</v>
      </c>
      <c r="AE95" s="6">
        <f t="shared" ca="1" si="47"/>
        <v>0.34179463617767025</v>
      </c>
      <c r="AF95" s="6">
        <f t="shared" ca="1" si="48"/>
        <v>0.32349957780392241</v>
      </c>
      <c r="AG95" s="6">
        <f t="shared" ca="1" si="49"/>
        <v>0.33470578601840739</v>
      </c>
      <c r="AI95" s="6">
        <f t="shared" ca="1" si="50"/>
        <v>0.30159045985333044</v>
      </c>
      <c r="AJ95" s="6">
        <f t="shared" ca="1" si="51"/>
        <v>0.35176554632693052</v>
      </c>
      <c r="AK95" s="6">
        <f t="shared" ca="1" si="52"/>
        <v>0.34664399381973898</v>
      </c>
      <c r="AM95" s="5">
        <f t="shared" ca="1" si="69"/>
        <v>5.1446859962968857E-3</v>
      </c>
      <c r="AN95" s="5">
        <f t="shared" ca="1" si="70"/>
        <v>3.9557719936885076E-3</v>
      </c>
      <c r="AO95" s="5">
        <f t="shared" ca="1" si="71"/>
        <v>1.1901562144822719E-3</v>
      </c>
      <c r="AS95">
        <f t="shared" ca="1" si="55"/>
        <v>2.7992525884315933E-3</v>
      </c>
      <c r="AT95">
        <f t="shared" ca="1" si="56"/>
        <v>9.5684134745176071E-3</v>
      </c>
      <c r="AU95">
        <f t="shared" ca="1" si="53"/>
        <v>129.02061141707898</v>
      </c>
      <c r="AV95">
        <f>VLOOKUP(I95,Input!A:B,2,FALSE)</f>
        <v>128.66999999999999</v>
      </c>
      <c r="AW95">
        <f t="shared" si="57"/>
        <v>128.13999999999999</v>
      </c>
      <c r="AX95" s="15">
        <f>VLOOKUP(A95,Input!A:B,2,FALSE)</f>
        <v>129.02000000000001</v>
      </c>
      <c r="AY95">
        <f t="shared" ca="1" si="54"/>
        <v>0</v>
      </c>
    </row>
    <row r="96" spans="1:51" x14ac:dyDescent="0.25">
      <c r="A96" s="1">
        <f t="shared" si="72"/>
        <v>43237</v>
      </c>
      <c r="B96">
        <f>VLOOKUP(A96,Input!C:D,2,FALSE)</f>
        <v>138.66</v>
      </c>
      <c r="C96">
        <f>VLOOKUP(A96,Input!E:F,2,FALSE)</f>
        <v>120.68</v>
      </c>
      <c r="D96">
        <f>VLOOKUP(A96,Input!G:H,2,FALSE)</f>
        <v>147.61000000000001</v>
      </c>
      <c r="F96" s="13">
        <f t="shared" si="39"/>
        <v>43224</v>
      </c>
      <c r="G96" s="13">
        <f t="shared" si="76"/>
        <v>43259</v>
      </c>
      <c r="H96" s="12">
        <f t="shared" si="40"/>
        <v>0</v>
      </c>
      <c r="I96" s="1">
        <f t="shared" si="41"/>
        <v>43228</v>
      </c>
      <c r="J96" s="1">
        <f t="shared" si="58"/>
        <v>43194</v>
      </c>
      <c r="L96">
        <f t="shared" si="42"/>
        <v>2.6755369151783004E-3</v>
      </c>
      <c r="M96">
        <f t="shared" si="43"/>
        <v>-1.2414135562359707E-3</v>
      </c>
      <c r="N96">
        <f t="shared" si="44"/>
        <v>7.4576271186455045E-4</v>
      </c>
      <c r="P96" s="22">
        <f t="shared" ca="1" si="63"/>
        <v>2.8416778054417148E-2</v>
      </c>
      <c r="Q96" s="22">
        <f t="shared" ca="1" si="64"/>
        <v>3.2190677779042005E-2</v>
      </c>
      <c r="R96" s="22">
        <f t="shared" ca="1" si="65"/>
        <v>3.0729589134099438E-2</v>
      </c>
      <c r="T96">
        <f t="shared" ca="1" si="73"/>
        <v>1</v>
      </c>
      <c r="U96">
        <f t="shared" ca="1" si="74"/>
        <v>1</v>
      </c>
      <c r="V96">
        <f t="shared" ca="1" si="75"/>
        <v>1</v>
      </c>
      <c r="W96">
        <f t="shared" ca="1" si="45"/>
        <v>7.5830574909097059E-4</v>
      </c>
      <c r="X96" s="9" t="e">
        <f t="shared" ca="1" si="62"/>
        <v>#REF!</v>
      </c>
      <c r="Y96" t="e">
        <f t="shared" ca="1" si="46"/>
        <v>#REF!</v>
      </c>
      <c r="AA96" s="14">
        <f t="shared" si="66"/>
        <v>3.1107574332633892E-3</v>
      </c>
      <c r="AB96" s="14">
        <f t="shared" si="67"/>
        <v>5.750479206600545E-3</v>
      </c>
      <c r="AC96" s="14">
        <f t="shared" si="68"/>
        <v>1.900495486323317E-3</v>
      </c>
      <c r="AE96" s="6">
        <f t="shared" ca="1" si="47"/>
        <v>0.34179463617767025</v>
      </c>
      <c r="AF96" s="6">
        <f t="shared" ca="1" si="48"/>
        <v>0.32349957780392241</v>
      </c>
      <c r="AG96" s="6">
        <f t="shared" ca="1" si="49"/>
        <v>0.33470578601840739</v>
      </c>
      <c r="AI96" s="6">
        <f t="shared" ca="1" si="50"/>
        <v>0.30159045985333044</v>
      </c>
      <c r="AJ96" s="6">
        <f t="shared" ca="1" si="51"/>
        <v>0.35176554632693052</v>
      </c>
      <c r="AK96" s="6">
        <f t="shared" ca="1" si="52"/>
        <v>0.34664399381973898</v>
      </c>
      <c r="AM96" s="5">
        <f t="shared" ca="1" si="69"/>
        <v>5.1446859962968857E-3</v>
      </c>
      <c r="AN96" s="5">
        <f t="shared" ca="1" si="70"/>
        <v>3.9557719936885076E-3</v>
      </c>
      <c r="AO96" s="5">
        <f t="shared" ca="1" si="71"/>
        <v>1.1901562144822719E-3</v>
      </c>
      <c r="AS96">
        <f t="shared" ca="1" si="55"/>
        <v>3.5596246362190357E-3</v>
      </c>
      <c r="AT96">
        <f t="shared" ca="1" si="56"/>
        <v>9.5684134745176071E-3</v>
      </c>
      <c r="AU96">
        <f t="shared" ca="1" si="53"/>
        <v>129.11844848846778</v>
      </c>
      <c r="AV96">
        <f>VLOOKUP(I96,Input!A:B,2,FALSE)</f>
        <v>128.66999999999999</v>
      </c>
      <c r="AW96">
        <f t="shared" si="57"/>
        <v>128.13999999999999</v>
      </c>
      <c r="AX96" s="15">
        <f>VLOOKUP(A96,Input!A:B,2,FALSE)</f>
        <v>129.12</v>
      </c>
      <c r="AY96">
        <f t="shared" ca="1" si="54"/>
        <v>0</v>
      </c>
    </row>
    <row r="97" spans="1:51" x14ac:dyDescent="0.25">
      <c r="A97" s="1">
        <f t="shared" si="72"/>
        <v>43238</v>
      </c>
      <c r="B97">
        <f>VLOOKUP(A97,Input!C:D,2,FALSE)</f>
        <v>138.81</v>
      </c>
      <c r="C97">
        <f>VLOOKUP(A97,Input!E:F,2,FALSE)</f>
        <v>120.9</v>
      </c>
      <c r="D97">
        <f>VLOOKUP(A97,Input!G:H,2,FALSE)</f>
        <v>148.08000000000001</v>
      </c>
      <c r="F97" s="13">
        <f t="shared" si="39"/>
        <v>43224</v>
      </c>
      <c r="G97" s="13">
        <f t="shared" si="76"/>
        <v>43259</v>
      </c>
      <c r="H97" s="12">
        <f t="shared" si="40"/>
        <v>0</v>
      </c>
      <c r="I97" s="1">
        <f t="shared" si="41"/>
        <v>43228</v>
      </c>
      <c r="J97" s="1">
        <f t="shared" si="58"/>
        <v>43194</v>
      </c>
      <c r="L97">
        <f t="shared" si="42"/>
        <v>1.081782778018292E-3</v>
      </c>
      <c r="M97">
        <f t="shared" si="43"/>
        <v>1.8230029830956784E-3</v>
      </c>
      <c r="N97">
        <f t="shared" si="44"/>
        <v>3.1840661201816278E-3</v>
      </c>
      <c r="P97" s="22">
        <f t="shared" ca="1" si="63"/>
        <v>2.8293756981569936E-2</v>
      </c>
      <c r="Q97" s="22">
        <f t="shared" ca="1" si="64"/>
        <v>3.2124467279513957E-2</v>
      </c>
      <c r="R97" s="22">
        <f t="shared" ca="1" si="65"/>
        <v>3.0391804746976964E-2</v>
      </c>
      <c r="T97">
        <f t="shared" ca="1" si="73"/>
        <v>1</v>
      </c>
      <c r="U97">
        <f t="shared" ca="1" si="74"/>
        <v>1</v>
      </c>
      <c r="V97">
        <f t="shared" ca="1" si="75"/>
        <v>1</v>
      </c>
      <c r="W97">
        <f t="shared" ca="1" si="45"/>
        <v>2.0247238024597713E-3</v>
      </c>
      <c r="X97" s="9" t="e">
        <f t="shared" ca="1" si="62"/>
        <v>#REF!</v>
      </c>
      <c r="Y97" t="e">
        <f t="shared" ca="1" si="46"/>
        <v>#REF!</v>
      </c>
      <c r="AA97" s="14">
        <f t="shared" si="66"/>
        <v>4.1959053750995068E-3</v>
      </c>
      <c r="AB97" s="14">
        <f t="shared" si="67"/>
        <v>7.5839653304443644E-3</v>
      </c>
      <c r="AC97" s="14">
        <f t="shared" si="68"/>
        <v>5.0906129097942898E-3</v>
      </c>
      <c r="AE97" s="6">
        <f t="shared" ca="1" si="47"/>
        <v>0.34179463617767025</v>
      </c>
      <c r="AF97" s="6">
        <f t="shared" ca="1" si="48"/>
        <v>0.32349957780392241</v>
      </c>
      <c r="AG97" s="6">
        <f t="shared" ca="1" si="49"/>
        <v>0.33470578601840739</v>
      </c>
      <c r="AI97" s="6">
        <f t="shared" ca="1" si="50"/>
        <v>0.30159045985333044</v>
      </c>
      <c r="AJ97" s="6">
        <f t="shared" ca="1" si="51"/>
        <v>0.35176554632693052</v>
      </c>
      <c r="AK97" s="6">
        <f t="shared" ca="1" si="52"/>
        <v>0.34664399381973898</v>
      </c>
      <c r="AM97" s="5">
        <f t="shared" ca="1" si="69"/>
        <v>5.1446859962968857E-3</v>
      </c>
      <c r="AN97" s="5">
        <f t="shared" ca="1" si="70"/>
        <v>3.9557719936885076E-3</v>
      </c>
      <c r="AO97" s="5">
        <f t="shared" ca="1" si="71"/>
        <v>1.1901562144822719E-3</v>
      </c>
      <c r="AS97">
        <f t="shared" ca="1" si="55"/>
        <v>5.5914051288845539E-3</v>
      </c>
      <c r="AT97">
        <f t="shared" ca="1" si="56"/>
        <v>9.5684134745176071E-3</v>
      </c>
      <c r="AU97">
        <f t="shared" ca="1" si="53"/>
        <v>129.37987768445905</v>
      </c>
      <c r="AV97">
        <f>VLOOKUP(I97,Input!A:B,2,FALSE)</f>
        <v>128.66999999999999</v>
      </c>
      <c r="AW97">
        <f t="shared" si="57"/>
        <v>128.13999999999999</v>
      </c>
      <c r="AX97" s="15">
        <f>VLOOKUP(A97,Input!A:B,2,FALSE)</f>
        <v>129.38</v>
      </c>
      <c r="AY97">
        <f t="shared" ca="1" si="54"/>
        <v>0</v>
      </c>
    </row>
    <row r="98" spans="1:51" x14ac:dyDescent="0.25">
      <c r="A98" s="1">
        <f t="shared" si="72"/>
        <v>43241</v>
      </c>
      <c r="B98">
        <f>VLOOKUP(A98,Input!C:D,2,FALSE)</f>
        <v>138.91</v>
      </c>
      <c r="C98">
        <f>VLOOKUP(A98,Input!E:F,2,FALSE)</f>
        <v>120.92</v>
      </c>
      <c r="D98">
        <f>VLOOKUP(A98,Input!G:H,2,FALSE)</f>
        <v>147.80000000000001</v>
      </c>
      <c r="F98" s="13">
        <f t="shared" si="39"/>
        <v>43224</v>
      </c>
      <c r="G98" s="13">
        <f t="shared" si="76"/>
        <v>43259</v>
      </c>
      <c r="H98" s="12">
        <f t="shared" si="40"/>
        <v>0</v>
      </c>
      <c r="I98" s="1">
        <f t="shared" si="41"/>
        <v>43228</v>
      </c>
      <c r="J98" s="1">
        <f t="shared" si="58"/>
        <v>43194</v>
      </c>
      <c r="L98">
        <f t="shared" si="42"/>
        <v>7.2040919242133405E-4</v>
      </c>
      <c r="M98">
        <f t="shared" si="43"/>
        <v>1.6542597187751973E-4</v>
      </c>
      <c r="N98">
        <f t="shared" si="44"/>
        <v>-1.8908698001081081E-3</v>
      </c>
      <c r="P98" s="22">
        <f t="shared" ca="1" si="63"/>
        <v>2.7646800672757352E-2</v>
      </c>
      <c r="Q98" s="22">
        <f t="shared" ca="1" si="64"/>
        <v>3.2298341781581336E-2</v>
      </c>
      <c r="R98" s="22">
        <f t="shared" ca="1" si="65"/>
        <v>3.1186402620680037E-2</v>
      </c>
      <c r="T98">
        <f t="shared" ca="1" si="73"/>
        <v>1</v>
      </c>
      <c r="U98">
        <f t="shared" ca="1" si="74"/>
        <v>1</v>
      </c>
      <c r="V98">
        <f t="shared" ca="1" si="75"/>
        <v>1</v>
      </c>
      <c r="W98">
        <f t="shared" ca="1" si="45"/>
        <v>-3.3308294952549833E-4</v>
      </c>
      <c r="X98" s="9" t="e">
        <f t="shared" ca="1" si="62"/>
        <v>#REF!</v>
      </c>
      <c r="Y98" t="e">
        <f t="shared" ca="1" si="46"/>
        <v>#REF!</v>
      </c>
      <c r="AA98" s="14">
        <f t="shared" si="66"/>
        <v>4.9193373363236592E-3</v>
      </c>
      <c r="AB98" s="14">
        <f t="shared" si="67"/>
        <v>7.750645887157237E-3</v>
      </c>
      <c r="AC98" s="14">
        <f t="shared" si="68"/>
        <v>3.1901174234711949E-3</v>
      </c>
      <c r="AE98" s="6">
        <f t="shared" ca="1" si="47"/>
        <v>0.34179463617767025</v>
      </c>
      <c r="AF98" s="6">
        <f t="shared" ca="1" si="48"/>
        <v>0.32349957780392241</v>
      </c>
      <c r="AG98" s="6">
        <f t="shared" ca="1" si="49"/>
        <v>0.33470578601840739</v>
      </c>
      <c r="AI98" s="6">
        <f t="shared" ca="1" si="50"/>
        <v>0.30159045985333044</v>
      </c>
      <c r="AJ98" s="6">
        <f t="shared" ca="1" si="51"/>
        <v>0.35176554632693052</v>
      </c>
      <c r="AK98" s="6">
        <f t="shared" ca="1" si="52"/>
        <v>0.34664399381973898</v>
      </c>
      <c r="AM98" s="5">
        <f t="shared" ca="1" si="69"/>
        <v>5.1446859962968857E-3</v>
      </c>
      <c r="AN98" s="5">
        <f t="shared" ca="1" si="70"/>
        <v>3.9557719936885076E-3</v>
      </c>
      <c r="AO98" s="5">
        <f t="shared" ca="1" si="71"/>
        <v>1.1901562144822719E-3</v>
      </c>
      <c r="AS98">
        <f t="shared" ca="1" si="55"/>
        <v>5.2564845470209915E-3</v>
      </c>
      <c r="AT98">
        <f t="shared" ca="1" si="56"/>
        <v>9.5684134745176071E-3</v>
      </c>
      <c r="AU98">
        <f t="shared" ca="1" si="53"/>
        <v>129.33678345319066</v>
      </c>
      <c r="AV98">
        <f>VLOOKUP(I98,Input!A:B,2,FALSE)</f>
        <v>128.66999999999999</v>
      </c>
      <c r="AW98">
        <f t="shared" si="57"/>
        <v>128.13999999999999</v>
      </c>
      <c r="AX98" s="15">
        <f>VLOOKUP(A98,Input!A:B,2,FALSE)</f>
        <v>129.34</v>
      </c>
      <c r="AY98">
        <f t="shared" ca="1" si="54"/>
        <v>0</v>
      </c>
    </row>
    <row r="99" spans="1:51" x14ac:dyDescent="0.25">
      <c r="A99" s="1">
        <f t="shared" si="72"/>
        <v>43242</v>
      </c>
      <c r="B99">
        <f>VLOOKUP(A99,Input!C:D,2,FALSE)</f>
        <v>138.94999999999999</v>
      </c>
      <c r="C99">
        <f>VLOOKUP(A99,Input!E:F,2,FALSE)</f>
        <v>120.52</v>
      </c>
      <c r="D99">
        <f>VLOOKUP(A99,Input!G:H,2,FALSE)</f>
        <v>147.86000000000001</v>
      </c>
      <c r="F99" s="13">
        <f t="shared" si="39"/>
        <v>43224</v>
      </c>
      <c r="G99" s="13">
        <f t="shared" si="76"/>
        <v>43259</v>
      </c>
      <c r="H99" s="12">
        <f t="shared" si="40"/>
        <v>0</v>
      </c>
      <c r="I99" s="1">
        <f t="shared" si="41"/>
        <v>43228</v>
      </c>
      <c r="J99" s="1">
        <f t="shared" si="58"/>
        <v>43194</v>
      </c>
      <c r="L99">
        <f t="shared" si="42"/>
        <v>2.8795623065280829E-4</v>
      </c>
      <c r="M99">
        <f t="shared" si="43"/>
        <v>-3.3079722130334721E-3</v>
      </c>
      <c r="N99">
        <f t="shared" si="44"/>
        <v>4.059539918810362E-4</v>
      </c>
      <c r="P99" s="22">
        <f t="shared" ca="1" si="63"/>
        <v>2.7569642683929509E-2</v>
      </c>
      <c r="Q99" s="22">
        <f t="shared" ca="1" si="64"/>
        <v>3.2240317894444766E-2</v>
      </c>
      <c r="R99" s="22">
        <f t="shared" ca="1" si="65"/>
        <v>2.887043020130969E-2</v>
      </c>
      <c r="T99">
        <f t="shared" ca="1" si="73"/>
        <v>1</v>
      </c>
      <c r="U99">
        <f t="shared" ca="1" si="74"/>
        <v>1</v>
      </c>
      <c r="V99">
        <f t="shared" ca="1" si="75"/>
        <v>1</v>
      </c>
      <c r="W99">
        <f t="shared" ca="1" si="45"/>
        <v>-8.3886004737521169E-4</v>
      </c>
      <c r="X99" s="9" t="e">
        <f t="shared" ca="1" si="62"/>
        <v>#REF!</v>
      </c>
      <c r="Y99" t="e">
        <f t="shared" ca="1" si="46"/>
        <v>#REF!</v>
      </c>
      <c r="AA99" s="14">
        <f t="shared" si="66"/>
        <v>5.2087101208131426E-3</v>
      </c>
      <c r="AB99" s="14">
        <f t="shared" si="67"/>
        <v>4.4170347528960097E-3</v>
      </c>
      <c r="AC99" s="14">
        <f t="shared" si="68"/>
        <v>3.5973664562547469E-3</v>
      </c>
      <c r="AE99" s="6">
        <f t="shared" ca="1" si="47"/>
        <v>0.34179463617767025</v>
      </c>
      <c r="AF99" s="6">
        <f t="shared" ca="1" si="48"/>
        <v>0.32349957780392241</v>
      </c>
      <c r="AG99" s="6">
        <f t="shared" ca="1" si="49"/>
        <v>0.33470578601840739</v>
      </c>
      <c r="AI99" s="6">
        <f t="shared" ca="1" si="50"/>
        <v>0.30159045985333044</v>
      </c>
      <c r="AJ99" s="6">
        <f t="shared" ca="1" si="51"/>
        <v>0.35176554632693052</v>
      </c>
      <c r="AK99" s="6">
        <f t="shared" ca="1" si="52"/>
        <v>0.34664399381973898</v>
      </c>
      <c r="AM99" s="5">
        <f t="shared" ca="1" si="69"/>
        <v>5.1446859962968857E-3</v>
      </c>
      <c r="AN99" s="5">
        <f t="shared" ca="1" si="70"/>
        <v>3.9557719936885076E-3</v>
      </c>
      <c r="AO99" s="5">
        <f t="shared" ca="1" si="71"/>
        <v>1.1901562144822719E-3</v>
      </c>
      <c r="AS99">
        <f t="shared" ca="1" si="55"/>
        <v>4.4132774257423868E-3</v>
      </c>
      <c r="AT99">
        <f t="shared" ca="1" si="56"/>
        <v>9.5684134745176071E-3</v>
      </c>
      <c r="AU99">
        <f t="shared" ca="1" si="53"/>
        <v>129.22828799289576</v>
      </c>
      <c r="AV99">
        <f>VLOOKUP(I99,Input!A:B,2,FALSE)</f>
        <v>128.66999999999999</v>
      </c>
      <c r="AW99">
        <f t="shared" si="57"/>
        <v>128.13999999999999</v>
      </c>
      <c r="AX99" s="15">
        <f>VLOOKUP(A99,Input!A:B,2,FALSE)</f>
        <v>129.22999999999999</v>
      </c>
      <c r="AY99">
        <f t="shared" ca="1" si="54"/>
        <v>0</v>
      </c>
    </row>
    <row r="100" spans="1:51" x14ac:dyDescent="0.25">
      <c r="A100" s="1">
        <f t="shared" si="72"/>
        <v>43243</v>
      </c>
      <c r="B100">
        <f>VLOOKUP(A100,Input!C:D,2,FALSE)</f>
        <v>139.24</v>
      </c>
      <c r="C100">
        <f>VLOOKUP(A100,Input!E:F,2,FALSE)</f>
        <v>120.59</v>
      </c>
      <c r="D100">
        <f>VLOOKUP(A100,Input!G:H,2,FALSE)</f>
        <v>147.82</v>
      </c>
      <c r="F100" s="13">
        <f t="shared" si="39"/>
        <v>43224</v>
      </c>
      <c r="G100" s="13">
        <f t="shared" si="76"/>
        <v>43259</v>
      </c>
      <c r="H100" s="12">
        <f t="shared" si="40"/>
        <v>0</v>
      </c>
      <c r="I100" s="1">
        <f t="shared" si="41"/>
        <v>43228</v>
      </c>
      <c r="J100" s="1">
        <f t="shared" si="58"/>
        <v>43194</v>
      </c>
      <c r="L100">
        <f t="shared" si="42"/>
        <v>2.0870816840592443E-3</v>
      </c>
      <c r="M100">
        <f t="shared" si="43"/>
        <v>5.8081646199803494E-4</v>
      </c>
      <c r="N100">
        <f t="shared" si="44"/>
        <v>-2.7052617340739271E-4</v>
      </c>
      <c r="P100" s="22">
        <f t="shared" ca="1" si="63"/>
        <v>2.7432099861436989E-2</v>
      </c>
      <c r="Q100" s="22">
        <f t="shared" ca="1" si="64"/>
        <v>3.2814352775189633E-2</v>
      </c>
      <c r="R100" s="22">
        <f t="shared" ca="1" si="65"/>
        <v>2.8763968282397842E-2</v>
      </c>
      <c r="T100">
        <f t="shared" ca="1" si="73"/>
        <v>1</v>
      </c>
      <c r="U100">
        <f t="shared" ca="1" si="74"/>
        <v>1</v>
      </c>
      <c r="V100">
        <f t="shared" ca="1" si="75"/>
        <v>1</v>
      </c>
      <c r="W100">
        <f t="shared" ca="1" si="45"/>
        <v>8.1139979105149251E-4</v>
      </c>
      <c r="X100" s="9" t="e">
        <f t="shared" ca="1" si="62"/>
        <v>#REF!</v>
      </c>
      <c r="Y100" t="e">
        <f t="shared" ca="1" si="46"/>
        <v>#REF!</v>
      </c>
      <c r="AA100" s="14">
        <f t="shared" si="66"/>
        <v>7.306662808363118E-3</v>
      </c>
      <c r="AB100" s="14">
        <f t="shared" si="67"/>
        <v>5.000416701391952E-3</v>
      </c>
      <c r="AC100" s="14">
        <f t="shared" si="68"/>
        <v>3.3258671010654162E-3</v>
      </c>
      <c r="AE100" s="6">
        <f t="shared" ca="1" si="47"/>
        <v>0.34179463617767025</v>
      </c>
      <c r="AF100" s="6">
        <f t="shared" ca="1" si="48"/>
        <v>0.32349957780392241</v>
      </c>
      <c r="AG100" s="6">
        <f t="shared" ca="1" si="49"/>
        <v>0.33470578601840739</v>
      </c>
      <c r="AI100" s="6">
        <f t="shared" ca="1" si="50"/>
        <v>0.30159045985333044</v>
      </c>
      <c r="AJ100" s="6">
        <f t="shared" ca="1" si="51"/>
        <v>0.35176554632693052</v>
      </c>
      <c r="AK100" s="6">
        <f t="shared" ca="1" si="52"/>
        <v>0.34664399381973898</v>
      </c>
      <c r="AM100" s="5">
        <f t="shared" ca="1" si="69"/>
        <v>5.1446859962968857E-3</v>
      </c>
      <c r="AN100" s="5">
        <f t="shared" ca="1" si="70"/>
        <v>3.9557719936885076E-3</v>
      </c>
      <c r="AO100" s="5">
        <f t="shared" ca="1" si="71"/>
        <v>1.1901562144822719E-3</v>
      </c>
      <c r="AS100">
        <f t="shared" ca="1" si="55"/>
        <v>5.2281978102562271E-3</v>
      </c>
      <c r="AT100">
        <f t="shared" ca="1" si="56"/>
        <v>9.5684134745176071E-3</v>
      </c>
      <c r="AU100">
        <f t="shared" ca="1" si="53"/>
        <v>129.33314379877115</v>
      </c>
      <c r="AV100">
        <f>VLOOKUP(I100,Input!A:B,2,FALSE)</f>
        <v>128.66999999999999</v>
      </c>
      <c r="AW100">
        <f t="shared" si="57"/>
        <v>128.13999999999999</v>
      </c>
      <c r="AX100" s="15">
        <f>VLOOKUP(A100,Input!A:B,2,FALSE)</f>
        <v>129.34</v>
      </c>
      <c r="AY100">
        <f t="shared" ca="1" si="54"/>
        <v>9.9999999999909051E-3</v>
      </c>
    </row>
    <row r="101" spans="1:51" x14ac:dyDescent="0.25">
      <c r="A101" s="1">
        <f t="shared" si="72"/>
        <v>43244</v>
      </c>
      <c r="B101">
        <f>VLOOKUP(A101,Input!C:D,2,FALSE)</f>
        <v>139.44999999999999</v>
      </c>
      <c r="C101">
        <f>VLOOKUP(A101,Input!E:F,2,FALSE)</f>
        <v>120.42</v>
      </c>
      <c r="D101">
        <f>VLOOKUP(A101,Input!G:H,2,FALSE)</f>
        <v>147.77000000000001</v>
      </c>
      <c r="F101" s="13">
        <f t="shared" si="39"/>
        <v>43224</v>
      </c>
      <c r="G101" s="13">
        <f t="shared" si="76"/>
        <v>43259</v>
      </c>
      <c r="H101" s="12">
        <f t="shared" si="40"/>
        <v>0</v>
      </c>
      <c r="I101" s="1">
        <f t="shared" si="41"/>
        <v>43228</v>
      </c>
      <c r="J101" s="1">
        <f t="shared" si="58"/>
        <v>43194</v>
      </c>
      <c r="L101">
        <f t="shared" si="42"/>
        <v>1.508187302499131E-3</v>
      </c>
      <c r="M101">
        <f t="shared" si="43"/>
        <v>-1.4097354672858442E-3</v>
      </c>
      <c r="N101">
        <f t="shared" si="44"/>
        <v>-3.3824922202663199E-4</v>
      </c>
      <c r="P101" s="22">
        <f t="shared" ca="1" si="63"/>
        <v>2.7702814426842651E-2</v>
      </c>
      <c r="Q101" s="22">
        <f t="shared" ca="1" si="64"/>
        <v>3.2814391672578595E-2</v>
      </c>
      <c r="R101" s="22">
        <f t="shared" ca="1" si="65"/>
        <v>2.8696553090946372E-2</v>
      </c>
      <c r="T101">
        <f t="shared" ca="1" si="73"/>
        <v>1</v>
      </c>
      <c r="U101">
        <f t="shared" ca="1" si="74"/>
        <v>1</v>
      </c>
      <c r="V101">
        <f t="shared" ca="1" si="75"/>
        <v>1</v>
      </c>
      <c r="W101">
        <f t="shared" ca="1" si="45"/>
        <v>-5.2392900340980653E-5</v>
      </c>
      <c r="X101" s="9" t="e">
        <f t="shared" ca="1" si="62"/>
        <v>#REF!</v>
      </c>
      <c r="Y101" t="e">
        <f t="shared" ca="1" si="46"/>
        <v>#REF!</v>
      </c>
      <c r="AA101" s="14">
        <f t="shared" ref="AA101:AA132" si="77">B101/VLOOKUP($I101,$A:$D,AA$2,FALSE)-1</f>
        <v>8.8258699269334606E-3</v>
      </c>
      <c r="AB101" s="14">
        <f t="shared" ref="AB101:AB132" si="78">C101/VLOOKUP($I101,$A:$D,AB$2,FALSE)-1</f>
        <v>3.5836319693307583E-3</v>
      </c>
      <c r="AC101" s="14">
        <f t="shared" ref="AC101:AC132" si="79">D101/VLOOKUP($I101,$A:$D,AC$2,FALSE)-1</f>
        <v>2.9864929070793078E-3</v>
      </c>
      <c r="AE101" s="6">
        <f t="shared" ca="1" si="47"/>
        <v>0.34179463617767025</v>
      </c>
      <c r="AF101" s="6">
        <f t="shared" ca="1" si="48"/>
        <v>0.32349957780392241</v>
      </c>
      <c r="AG101" s="6">
        <f t="shared" ca="1" si="49"/>
        <v>0.33470578601840739</v>
      </c>
      <c r="AI101" s="6">
        <f t="shared" ca="1" si="50"/>
        <v>0.30159045985333044</v>
      </c>
      <c r="AJ101" s="6">
        <f t="shared" ca="1" si="51"/>
        <v>0.35176554632693052</v>
      </c>
      <c r="AK101" s="6">
        <f t="shared" ca="1" si="52"/>
        <v>0.34664399381973898</v>
      </c>
      <c r="AM101" s="5">
        <f t="shared" ref="AM101:AM132" ca="1" si="80">ABS(AE101*$AV101-(AI101*$AW101*(VLOOKUP($I101,$A:$D,AM$2,FALSE)/VLOOKUP($J101,$A:$D,AM$2,FALSE))))*AM$1</f>
        <v>5.1446859962968857E-3</v>
      </c>
      <c r="AN101" s="5">
        <f t="shared" ref="AN101:AN132" ca="1" si="81">ABS(AF101*$AV101-(AJ101*$AW101*(VLOOKUP($I101,$A:$D,AN$2,FALSE)/VLOOKUP($J101,$A:$D,AN$2,FALSE))))*AN$1</f>
        <v>3.9557719936885076E-3</v>
      </c>
      <c r="AO101" s="5">
        <f t="shared" ref="AO101:AO132" ca="1" si="82">ABS(AG101*$AV101-(AK101*$AW101*(VLOOKUP($I101,$A:$D,AO$2,FALSE)/VLOOKUP($J101,$A:$D,AO$2,FALSE))))*AO$1</f>
        <v>1.1901562144822719E-3</v>
      </c>
      <c r="AS101">
        <f t="shared" ca="1" si="55"/>
        <v>5.1755348856131816E-3</v>
      </c>
      <c r="AT101">
        <f t="shared" ca="1" si="56"/>
        <v>9.5684134745176071E-3</v>
      </c>
      <c r="AU101">
        <f t="shared" ca="1" si="53"/>
        <v>129.32636766025732</v>
      </c>
      <c r="AV101">
        <f>VLOOKUP(I101,Input!A:B,2,FALSE)</f>
        <v>128.66999999999999</v>
      </c>
      <c r="AW101">
        <f t="shared" si="57"/>
        <v>128.13999999999999</v>
      </c>
      <c r="AX101" s="15">
        <f>VLOOKUP(A101,Input!A:B,2,FALSE)</f>
        <v>129.33000000000001</v>
      </c>
      <c r="AY101">
        <f t="shared" ca="1" si="54"/>
        <v>0</v>
      </c>
    </row>
    <row r="102" spans="1:51" x14ac:dyDescent="0.25">
      <c r="A102" s="1">
        <f t="shared" si="72"/>
        <v>43245</v>
      </c>
      <c r="B102">
        <f>VLOOKUP(A102,Input!C:D,2,FALSE)</f>
        <v>139.83000000000001</v>
      </c>
      <c r="C102">
        <f>VLOOKUP(A102,Input!E:F,2,FALSE)</f>
        <v>120.48</v>
      </c>
      <c r="D102">
        <f>VLOOKUP(A102,Input!G:H,2,FALSE)</f>
        <v>148.08000000000001</v>
      </c>
      <c r="F102" s="13">
        <f t="shared" si="39"/>
        <v>43224</v>
      </c>
      <c r="G102" s="13">
        <f t="shared" si="76"/>
        <v>43259</v>
      </c>
      <c r="H102" s="12">
        <f t="shared" si="40"/>
        <v>0</v>
      </c>
      <c r="I102" s="1">
        <f t="shared" si="41"/>
        <v>43228</v>
      </c>
      <c r="J102" s="1">
        <f t="shared" si="58"/>
        <v>43194</v>
      </c>
      <c r="L102">
        <f t="shared" si="42"/>
        <v>2.7249910362139307E-3</v>
      </c>
      <c r="M102">
        <f t="shared" si="43"/>
        <v>4.9825610363729567E-4</v>
      </c>
      <c r="N102">
        <f t="shared" si="44"/>
        <v>2.0978547743113474E-3</v>
      </c>
      <c r="P102" s="22">
        <f t="shared" ca="1" si="63"/>
        <v>2.7394261927244173E-2</v>
      </c>
      <c r="Q102" s="22">
        <f t="shared" ca="1" si="64"/>
        <v>3.2802488671937302E-2</v>
      </c>
      <c r="R102" s="22">
        <f t="shared" ca="1" si="65"/>
        <v>2.8597141139681932E-2</v>
      </c>
      <c r="T102">
        <f t="shared" ca="1" si="73"/>
        <v>1</v>
      </c>
      <c r="U102">
        <f t="shared" ca="1" si="74"/>
        <v>1</v>
      </c>
      <c r="V102">
        <f t="shared" ca="1" si="75"/>
        <v>1</v>
      </c>
      <c r="W102">
        <f t="shared" ca="1" si="45"/>
        <v>1.7964679417119545E-3</v>
      </c>
      <c r="X102" s="9" t="e">
        <f t="shared" ca="1" si="62"/>
        <v>#REF!</v>
      </c>
      <c r="Y102" t="e">
        <f t="shared" ca="1" si="46"/>
        <v>#REF!</v>
      </c>
      <c r="AA102" s="14">
        <f t="shared" si="77"/>
        <v>1.1574911379584885E-2</v>
      </c>
      <c r="AB102" s="14">
        <f t="shared" si="78"/>
        <v>4.0836736394700424E-3</v>
      </c>
      <c r="AC102" s="14">
        <f t="shared" si="79"/>
        <v>5.0906129097942898E-3</v>
      </c>
      <c r="AE102" s="6">
        <f t="shared" ca="1" si="47"/>
        <v>0.34179463617767025</v>
      </c>
      <c r="AF102" s="6">
        <f t="shared" ca="1" si="48"/>
        <v>0.32349957780392241</v>
      </c>
      <c r="AG102" s="6">
        <f t="shared" ca="1" si="49"/>
        <v>0.33470578601840739</v>
      </c>
      <c r="AI102" s="6">
        <f t="shared" ca="1" si="50"/>
        <v>0.30159045985333044</v>
      </c>
      <c r="AJ102" s="6">
        <f t="shared" ca="1" si="51"/>
        <v>0.35176554632693052</v>
      </c>
      <c r="AK102" s="6">
        <f t="shared" ca="1" si="52"/>
        <v>0.34664399381973898</v>
      </c>
      <c r="AM102" s="5">
        <f t="shared" ca="1" si="80"/>
        <v>5.1446859962968857E-3</v>
      </c>
      <c r="AN102" s="5">
        <f t="shared" ca="1" si="81"/>
        <v>3.9557719936885076E-3</v>
      </c>
      <c r="AO102" s="5">
        <f t="shared" ca="1" si="82"/>
        <v>1.1901562144822719E-3</v>
      </c>
      <c r="AS102">
        <f t="shared" ca="1" si="55"/>
        <v>6.9811669173197068E-3</v>
      </c>
      <c r="AT102">
        <f t="shared" ca="1" si="56"/>
        <v>9.5684134745176071E-3</v>
      </c>
      <c r="AU102">
        <f t="shared" ca="1" si="53"/>
        <v>129.55869833377702</v>
      </c>
      <c r="AV102">
        <f>VLOOKUP(I102,Input!A:B,2,FALSE)</f>
        <v>128.66999999999999</v>
      </c>
      <c r="AW102">
        <f t="shared" si="57"/>
        <v>128.13999999999999</v>
      </c>
      <c r="AX102" s="15">
        <f>VLOOKUP(A102,Input!A:B,2,FALSE)</f>
        <v>129.56</v>
      </c>
      <c r="AY102">
        <f t="shared" ca="1" si="54"/>
        <v>0</v>
      </c>
    </row>
    <row r="103" spans="1:51" x14ac:dyDescent="0.25">
      <c r="A103" s="1">
        <f t="shared" si="72"/>
        <v>43249</v>
      </c>
      <c r="B103">
        <f>VLOOKUP(A103,Input!C:D,2,FALSE)</f>
        <v>141.13999999999999</v>
      </c>
      <c r="C103">
        <f>VLOOKUP(A103,Input!E:F,2,FALSE)</f>
        <v>120.66</v>
      </c>
      <c r="D103">
        <f>VLOOKUP(A103,Input!G:H,2,FALSE)</f>
        <v>148.41</v>
      </c>
      <c r="F103" s="13">
        <f t="shared" si="39"/>
        <v>43224</v>
      </c>
      <c r="G103" s="13">
        <f t="shared" si="76"/>
        <v>43259</v>
      </c>
      <c r="H103" s="12">
        <f t="shared" si="40"/>
        <v>0</v>
      </c>
      <c r="I103" s="1">
        <f t="shared" si="41"/>
        <v>43228</v>
      </c>
      <c r="J103" s="1">
        <f t="shared" si="58"/>
        <v>43194</v>
      </c>
      <c r="L103">
        <f t="shared" si="42"/>
        <v>9.3685189158261295E-3</v>
      </c>
      <c r="M103">
        <f t="shared" si="43"/>
        <v>1.4940239043823578E-3</v>
      </c>
      <c r="N103">
        <f t="shared" si="44"/>
        <v>2.2285251215559132E-3</v>
      </c>
      <c r="P103" s="22">
        <f t="shared" ca="1" si="63"/>
        <v>2.7648468060449023E-2</v>
      </c>
      <c r="Q103" s="22">
        <f t="shared" ca="1" si="64"/>
        <v>3.256363926991647E-2</v>
      </c>
      <c r="R103" s="22">
        <f t="shared" ca="1" si="65"/>
        <v>2.8412509776263101E-2</v>
      </c>
      <c r="T103">
        <f t="shared" ca="1" si="73"/>
        <v>1</v>
      </c>
      <c r="U103">
        <f t="shared" ca="1" si="74"/>
        <v>1</v>
      </c>
      <c r="V103">
        <f t="shared" ca="1" si="75"/>
        <v>1</v>
      </c>
      <c r="W103">
        <f t="shared" ca="1" si="45"/>
        <v>4.4434706217284514E-3</v>
      </c>
      <c r="X103" s="9" t="e">
        <f t="shared" ca="1" si="62"/>
        <v>#REF!</v>
      </c>
      <c r="Y103" t="e">
        <f t="shared" ca="1" si="46"/>
        <v>#REF!</v>
      </c>
      <c r="AA103" s="14">
        <f t="shared" si="77"/>
        <v>2.1051870071619794E-2</v>
      </c>
      <c r="AB103" s="14">
        <f t="shared" si="78"/>
        <v>5.5837986498874503E-3</v>
      </c>
      <c r="AC103" s="14">
        <f t="shared" si="79"/>
        <v>7.3304825901037152E-3</v>
      </c>
      <c r="AE103" s="6">
        <f t="shared" ca="1" si="47"/>
        <v>0.34179463617767025</v>
      </c>
      <c r="AF103" s="6">
        <f t="shared" ca="1" si="48"/>
        <v>0.32349957780392241</v>
      </c>
      <c r="AG103" s="6">
        <f t="shared" ca="1" si="49"/>
        <v>0.33470578601840739</v>
      </c>
      <c r="AI103" s="6">
        <f t="shared" ca="1" si="50"/>
        <v>0.30159045985333044</v>
      </c>
      <c r="AJ103" s="6">
        <f t="shared" ca="1" si="51"/>
        <v>0.35176554632693052</v>
      </c>
      <c r="AK103" s="6">
        <f t="shared" ca="1" si="52"/>
        <v>0.34664399381973898</v>
      </c>
      <c r="AM103" s="5">
        <f t="shared" ca="1" si="80"/>
        <v>5.1446859962968857E-3</v>
      </c>
      <c r="AN103" s="5">
        <f t="shared" ca="1" si="81"/>
        <v>3.9557719936885076E-3</v>
      </c>
      <c r="AO103" s="5">
        <f t="shared" ca="1" si="82"/>
        <v>1.1901562144822719E-3</v>
      </c>
      <c r="AS103">
        <f t="shared" ca="1" si="55"/>
        <v>1.145532771498449E-2</v>
      </c>
      <c r="AT103">
        <f t="shared" ca="1" si="56"/>
        <v>9.5684134745176071E-3</v>
      </c>
      <c r="AU103">
        <f t="shared" ca="1" si="53"/>
        <v>130.13438860361254</v>
      </c>
      <c r="AV103">
        <f>VLOOKUP(I103,Input!A:B,2,FALSE)</f>
        <v>128.66999999999999</v>
      </c>
      <c r="AW103">
        <f t="shared" si="57"/>
        <v>128.13999999999999</v>
      </c>
      <c r="AX103" s="15">
        <f>VLOOKUP(A103,Input!A:B,2,FALSE)</f>
        <v>130.13999999999999</v>
      </c>
      <c r="AY103">
        <f t="shared" ca="1" si="54"/>
        <v>9.9999999999909051E-3</v>
      </c>
    </row>
    <row r="104" spans="1:51" x14ac:dyDescent="0.25">
      <c r="A104" s="1">
        <f t="shared" si="72"/>
        <v>43250</v>
      </c>
      <c r="B104">
        <f>VLOOKUP(A104,Input!C:D,2,FALSE)</f>
        <v>140.71</v>
      </c>
      <c r="C104">
        <f>VLOOKUP(A104,Input!E:F,2,FALSE)</f>
        <v>120.68</v>
      </c>
      <c r="D104">
        <f>VLOOKUP(A104,Input!G:H,2,FALSE)</f>
        <v>148.71</v>
      </c>
      <c r="F104" s="13">
        <f t="shared" si="39"/>
        <v>43224</v>
      </c>
      <c r="G104" s="13">
        <f t="shared" si="76"/>
        <v>43259</v>
      </c>
      <c r="H104" s="12">
        <f t="shared" si="40"/>
        <v>0</v>
      </c>
      <c r="I104" s="1">
        <f t="shared" si="41"/>
        <v>43228</v>
      </c>
      <c r="J104" s="1">
        <f t="shared" si="58"/>
        <v>43194</v>
      </c>
      <c r="L104">
        <f t="shared" si="42"/>
        <v>-3.0466203769305977E-3</v>
      </c>
      <c r="M104">
        <f t="shared" si="43"/>
        <v>1.6575501408921944E-4</v>
      </c>
      <c r="N104">
        <f t="shared" si="44"/>
        <v>2.0214271275520446E-3</v>
      </c>
      <c r="P104" s="22">
        <f t="shared" ca="1" si="63"/>
        <v>3.308146491874963E-2</v>
      </c>
      <c r="Q104" s="22">
        <f t="shared" ca="1" si="64"/>
        <v>3.2703124102917508E-2</v>
      </c>
      <c r="R104" s="22">
        <f t="shared" ca="1" si="65"/>
        <v>2.8754340925081768E-2</v>
      </c>
      <c r="T104">
        <f t="shared" ca="1" si="73"/>
        <v>1</v>
      </c>
      <c r="U104">
        <f t="shared" ca="1" si="74"/>
        <v>1</v>
      </c>
      <c r="V104">
        <f t="shared" ca="1" si="75"/>
        <v>1</v>
      </c>
      <c r="W104">
        <f t="shared" ca="1" si="45"/>
        <v>-3.2408764753610875E-4</v>
      </c>
      <c r="X104" s="9" t="e">
        <f t="shared" ca="1" si="62"/>
        <v>#REF!</v>
      </c>
      <c r="Y104" t="e">
        <f t="shared" ca="1" si="46"/>
        <v>#REF!</v>
      </c>
      <c r="AA104" s="14">
        <f t="shared" si="77"/>
        <v>1.7941112638356405E-2</v>
      </c>
      <c r="AB104" s="14">
        <f t="shared" si="78"/>
        <v>5.750479206600545E-3</v>
      </c>
      <c r="AC104" s="14">
        <f t="shared" si="79"/>
        <v>9.3667277540214755E-3</v>
      </c>
      <c r="AE104" s="6">
        <f t="shared" ca="1" si="47"/>
        <v>0.34179463617767025</v>
      </c>
      <c r="AF104" s="6">
        <f t="shared" ca="1" si="48"/>
        <v>0.32349957780392241</v>
      </c>
      <c r="AG104" s="6">
        <f t="shared" ca="1" si="49"/>
        <v>0.33470578601840739</v>
      </c>
      <c r="AI104" s="6">
        <f t="shared" ca="1" si="50"/>
        <v>0.30159045985333044</v>
      </c>
      <c r="AJ104" s="6">
        <f t="shared" ca="1" si="51"/>
        <v>0.35176554632693052</v>
      </c>
      <c r="AK104" s="6">
        <f t="shared" ca="1" si="52"/>
        <v>0.34664399381973898</v>
      </c>
      <c r="AM104" s="5">
        <f t="shared" ca="1" si="80"/>
        <v>5.1446859962968857E-3</v>
      </c>
      <c r="AN104" s="5">
        <f t="shared" ca="1" si="81"/>
        <v>3.9557719936885076E-3</v>
      </c>
      <c r="AO104" s="5">
        <f t="shared" ca="1" si="82"/>
        <v>1.1901562144822719E-3</v>
      </c>
      <c r="AS104">
        <f t="shared" ca="1" si="55"/>
        <v>1.1127551637685329E-2</v>
      </c>
      <c r="AT104">
        <f t="shared" ca="1" si="56"/>
        <v>9.5684134745176071E-3</v>
      </c>
      <c r="AU104">
        <f t="shared" ca="1" si="53"/>
        <v>130.09221365574643</v>
      </c>
      <c r="AV104">
        <f>VLOOKUP(I104,Input!A:B,2,FALSE)</f>
        <v>128.66999999999999</v>
      </c>
      <c r="AW104">
        <f t="shared" si="57"/>
        <v>128.13999999999999</v>
      </c>
      <c r="AX104" s="15">
        <f>VLOOKUP(A104,Input!A:B,2,FALSE)</f>
        <v>130.1</v>
      </c>
      <c r="AY104">
        <f t="shared" ca="1" si="54"/>
        <v>9.9999999999909051E-3</v>
      </c>
    </row>
    <row r="105" spans="1:51" x14ac:dyDescent="0.25">
      <c r="A105" s="1">
        <f t="shared" si="72"/>
        <v>43251</v>
      </c>
      <c r="B105">
        <f>VLOOKUP(A105,Input!C:D,2,FALSE)</f>
        <v>140.19</v>
      </c>
      <c r="C105">
        <f>VLOOKUP(A105,Input!E:F,2,FALSE)</f>
        <v>120.77</v>
      </c>
      <c r="D105">
        <f>VLOOKUP(A105,Input!G:H,2,FALSE)</f>
        <v>147.87</v>
      </c>
      <c r="F105" s="13">
        <f t="shared" si="39"/>
        <v>43224</v>
      </c>
      <c r="G105" s="13">
        <f t="shared" si="76"/>
        <v>43259</v>
      </c>
      <c r="H105" s="12">
        <f t="shared" si="40"/>
        <v>0</v>
      </c>
      <c r="I105" s="1">
        <f t="shared" si="41"/>
        <v>43228</v>
      </c>
      <c r="J105" s="1">
        <f t="shared" si="58"/>
        <v>43194</v>
      </c>
      <c r="L105">
        <f t="shared" si="42"/>
        <v>-3.6955440267216755E-3</v>
      </c>
      <c r="M105">
        <f t="shared" si="43"/>
        <v>7.4577394762997962E-4</v>
      </c>
      <c r="N105">
        <f t="shared" si="44"/>
        <v>-5.64857776881178E-3</v>
      </c>
      <c r="P105" s="22">
        <f t="shared" ca="1" si="63"/>
        <v>3.2854265048628338E-2</v>
      </c>
      <c r="Q105" s="22">
        <f t="shared" ca="1" si="64"/>
        <v>3.2684041929499759E-2</v>
      </c>
      <c r="R105" s="22">
        <f t="shared" ca="1" si="65"/>
        <v>2.9069042841972925E-2</v>
      </c>
      <c r="T105">
        <f t="shared" ca="1" si="73"/>
        <v>1</v>
      </c>
      <c r="U105">
        <f t="shared" ca="1" si="74"/>
        <v>1</v>
      </c>
      <c r="V105">
        <f t="shared" ca="1" si="75"/>
        <v>1</v>
      </c>
      <c r="W105">
        <f t="shared" ca="1" si="45"/>
        <v>-2.9191881215755444E-3</v>
      </c>
      <c r="X105" s="9" t="e">
        <f t="shared" ca="1" si="62"/>
        <v>#REF!</v>
      </c>
      <c r="Y105" t="e">
        <f t="shared" ca="1" si="46"/>
        <v>#REF!</v>
      </c>
      <c r="AA105" s="14">
        <f t="shared" si="77"/>
        <v>1.4179266439991345E-2</v>
      </c>
      <c r="AB105" s="14">
        <f t="shared" si="78"/>
        <v>6.50054171180936E-3</v>
      </c>
      <c r="AC105" s="14">
        <f t="shared" si="79"/>
        <v>3.6652412950519686E-3</v>
      </c>
      <c r="AE105" s="6">
        <f t="shared" ca="1" si="47"/>
        <v>0.34179463617767025</v>
      </c>
      <c r="AF105" s="6">
        <f t="shared" ca="1" si="48"/>
        <v>0.32349957780392241</v>
      </c>
      <c r="AG105" s="6">
        <f t="shared" ca="1" si="49"/>
        <v>0.33470578601840739</v>
      </c>
      <c r="AI105" s="6">
        <f t="shared" ca="1" si="50"/>
        <v>0.30159045985333044</v>
      </c>
      <c r="AJ105" s="6">
        <f t="shared" ca="1" si="51"/>
        <v>0.35176554632693052</v>
      </c>
      <c r="AK105" s="6">
        <f t="shared" ca="1" si="52"/>
        <v>0.34664399381973898</v>
      </c>
      <c r="AM105" s="5">
        <f t="shared" ca="1" si="80"/>
        <v>5.1446859962968857E-3</v>
      </c>
      <c r="AN105" s="5">
        <f t="shared" ca="1" si="81"/>
        <v>3.9557719936885076E-3</v>
      </c>
      <c r="AO105" s="5">
        <f t="shared" ca="1" si="82"/>
        <v>1.1901562144822719E-3</v>
      </c>
      <c r="AS105">
        <f t="shared" ca="1" si="55"/>
        <v>8.1760971819977019E-3</v>
      </c>
      <c r="AT105">
        <f t="shared" ca="1" si="56"/>
        <v>9.5684134745176071E-3</v>
      </c>
      <c r="AU105">
        <f t="shared" ca="1" si="53"/>
        <v>129.71245001093311</v>
      </c>
      <c r="AV105">
        <f>VLOOKUP(I105,Input!A:B,2,FALSE)</f>
        <v>128.66999999999999</v>
      </c>
      <c r="AW105">
        <f t="shared" si="57"/>
        <v>128.13999999999999</v>
      </c>
      <c r="AX105" s="15">
        <f>VLOOKUP(A105,Input!A:B,2,FALSE)</f>
        <v>129.72</v>
      </c>
      <c r="AY105">
        <f t="shared" ca="1" si="54"/>
        <v>9.9999999999909051E-3</v>
      </c>
    </row>
    <row r="106" spans="1:51" x14ac:dyDescent="0.25">
      <c r="A106" s="1">
        <f t="shared" si="72"/>
        <v>43252</v>
      </c>
      <c r="B106">
        <f>VLOOKUP(A106,Input!C:D,2,FALSE)</f>
        <v>139.36000000000001</v>
      </c>
      <c r="C106">
        <f>VLOOKUP(A106,Input!E:F,2,FALSE)</f>
        <v>120.77</v>
      </c>
      <c r="D106">
        <f>VLOOKUP(A106,Input!G:H,2,FALSE)</f>
        <v>147.79</v>
      </c>
      <c r="F106" s="13">
        <f t="shared" ref="F106:F169" si="83">IF(A106=G105,G105,F105)</f>
        <v>43224</v>
      </c>
      <c r="G106" s="13">
        <f t="shared" si="76"/>
        <v>43259</v>
      </c>
      <c r="H106" s="12">
        <f t="shared" ref="H106:H169" si="84">IF(F105&lt;&gt;F104,1,0)</f>
        <v>0</v>
      </c>
      <c r="I106" s="1">
        <f t="shared" ref="I106:I169" si="85">IF(H105=1,A105,I105)</f>
        <v>43228</v>
      </c>
      <c r="J106" s="1">
        <f t="shared" si="58"/>
        <v>43194</v>
      </c>
      <c r="L106">
        <f t="shared" ref="L106:L169" si="86">B106/B105-1</f>
        <v>-5.9205364148654516E-3</v>
      </c>
      <c r="M106">
        <f t="shared" ref="M106:M169" si="87">C106/C105-1</f>
        <v>0</v>
      </c>
      <c r="N106">
        <f t="shared" ref="N106:N169" si="88">D106/D105-1</f>
        <v>-5.4101575708398464E-4</v>
      </c>
      <c r="P106" s="22">
        <f t="shared" ca="1" si="63"/>
        <v>3.3724892216433461E-2</v>
      </c>
      <c r="Q106" s="22">
        <f t="shared" ca="1" si="64"/>
        <v>3.2209507677169874E-2</v>
      </c>
      <c r="R106" s="22">
        <f t="shared" ca="1" si="65"/>
        <v>3.1113740944359418E-2</v>
      </c>
      <c r="T106">
        <f t="shared" ca="1" si="73"/>
        <v>1</v>
      </c>
      <c r="U106">
        <f t="shared" ca="1" si="74"/>
        <v>1</v>
      </c>
      <c r="V106">
        <f t="shared" ca="1" si="75"/>
        <v>1</v>
      </c>
      <c r="W106">
        <f t="shared" ref="W106:W169" ca="1" si="89">AU106/AU105-1</f>
        <v>-2.216091489252503E-3</v>
      </c>
      <c r="X106" s="9" t="e">
        <f t="shared" ref="X106:X169" ca="1" si="90">SQRT(SUM((W44:W106-AVERAGE(W44:W106))^2)*252/62)</f>
        <v>#REF!</v>
      </c>
      <c r="Y106" t="e">
        <f t="shared" ref="Y106:Y169" ca="1" si="91">IF($H105&lt;&gt;$H106,IF(X105&gt;$U$1,IF(Y105*0.9&lt;1,Y105*0.9,1),IF(Y105*1.1&lt;1,Y105*1.1,1)),Y105)</f>
        <v>#REF!</v>
      </c>
      <c r="AA106" s="14">
        <f t="shared" si="77"/>
        <v>8.1747811618320121E-3</v>
      </c>
      <c r="AB106" s="14">
        <f t="shared" si="78"/>
        <v>6.50054171180936E-3</v>
      </c>
      <c r="AC106" s="14">
        <f t="shared" si="79"/>
        <v>3.1222425846737512E-3</v>
      </c>
      <c r="AE106" s="6">
        <f t="shared" ref="AE106:AE169" ca="1" si="92">IF($H106=1,0.5*(1-(P106/SUM($P106:$R106)))*T106,AE105)</f>
        <v>0.34179463617767025</v>
      </c>
      <c r="AF106" s="6">
        <f t="shared" ref="AF106:AF169" ca="1" si="93">IF($H106=1,0.5*(1-(Q106/SUM($P106:$R106)))*U106,AF105)</f>
        <v>0.32349957780392241</v>
      </c>
      <c r="AG106" s="6">
        <f t="shared" ref="AG106:AG169" ca="1" si="94">IF($H106=1,0.5*(1-(R106/SUM($P106:$R106)))*V106,AG105)</f>
        <v>0.33470578601840739</v>
      </c>
      <c r="AI106" s="6">
        <f t="shared" ref="AI106:AI169" ca="1" si="95">IF(AE106&lt;&gt;AE105,AE105,AI105)</f>
        <v>0.30159045985333044</v>
      </c>
      <c r="AJ106" s="6">
        <f t="shared" ref="AJ106:AJ169" ca="1" si="96">IF(AF106&lt;&gt;AF105,AF105,AJ105)</f>
        <v>0.35176554632693052</v>
      </c>
      <c r="AK106" s="6">
        <f t="shared" ref="AK106:AK169" ca="1" si="97">IF(AG106&lt;&gt;AG105,AG105,AK105)</f>
        <v>0.34664399381973898</v>
      </c>
      <c r="AM106" s="5">
        <f t="shared" ca="1" si="80"/>
        <v>5.1446859962968857E-3</v>
      </c>
      <c r="AN106" s="5">
        <f t="shared" ca="1" si="81"/>
        <v>3.9557719936885076E-3</v>
      </c>
      <c r="AO106" s="5">
        <f t="shared" ca="1" si="82"/>
        <v>1.1901562144822719E-3</v>
      </c>
      <c r="AS106">
        <f t="shared" ca="1" si="55"/>
        <v>5.9420515107509331E-3</v>
      </c>
      <c r="AT106">
        <f t="shared" ca="1" si="56"/>
        <v>9.5684134745176071E-3</v>
      </c>
      <c r="AU106">
        <f t="shared" ref="AU106:AU169" ca="1" si="98">(AV106-AT106)+(AV106*AS106)</f>
        <v>129.4249953544138</v>
      </c>
      <c r="AV106">
        <f>VLOOKUP(I106,Input!A:B,2,FALSE)</f>
        <v>128.66999999999999</v>
      </c>
      <c r="AW106">
        <f t="shared" si="57"/>
        <v>128.13999999999999</v>
      </c>
      <c r="AX106" s="15">
        <f>VLOOKUP(A106,Input!A:B,2,FALSE)</f>
        <v>129.43</v>
      </c>
      <c r="AY106">
        <f t="shared" ref="AY106:AY169" ca="1" si="99">AX106-ROUND(AU106,2)</f>
        <v>1.0000000000019327E-2</v>
      </c>
    </row>
    <row r="107" spans="1:51" x14ac:dyDescent="0.25">
      <c r="A107" s="1">
        <f t="shared" si="72"/>
        <v>43255</v>
      </c>
      <c r="B107">
        <f>VLOOKUP(A107,Input!C:D,2,FALSE)</f>
        <v>139.59</v>
      </c>
      <c r="C107">
        <f>VLOOKUP(A107,Input!E:F,2,FALSE)</f>
        <v>120.82</v>
      </c>
      <c r="D107">
        <f>VLOOKUP(A107,Input!G:H,2,FALSE)</f>
        <v>147.65</v>
      </c>
      <c r="F107" s="13">
        <f t="shared" si="83"/>
        <v>43224</v>
      </c>
      <c r="G107" s="13">
        <f t="shared" si="76"/>
        <v>43259</v>
      </c>
      <c r="H107" s="12">
        <f t="shared" si="84"/>
        <v>0</v>
      </c>
      <c r="I107" s="1">
        <f t="shared" si="85"/>
        <v>43228</v>
      </c>
      <c r="J107" s="1">
        <f t="shared" si="58"/>
        <v>43194</v>
      </c>
      <c r="L107">
        <f t="shared" si="86"/>
        <v>1.6504018369689621E-3</v>
      </c>
      <c r="M107">
        <f t="shared" si="87"/>
        <v>4.1401010184638487E-4</v>
      </c>
      <c r="N107">
        <f t="shared" si="88"/>
        <v>-9.4729007375315977E-4</v>
      </c>
      <c r="P107" s="22">
        <f t="shared" ca="1" si="63"/>
        <v>3.5865898549781658E-2</v>
      </c>
      <c r="Q107" s="22">
        <f t="shared" ca="1" si="64"/>
        <v>3.1844108180793189E-2</v>
      </c>
      <c r="R107" s="22">
        <f t="shared" ca="1" si="65"/>
        <v>3.0725936318902466E-2</v>
      </c>
      <c r="T107">
        <f t="shared" ca="1" si="73"/>
        <v>1</v>
      </c>
      <c r="U107">
        <f t="shared" ca="1" si="74"/>
        <v>1</v>
      </c>
      <c r="V107">
        <f t="shared" ca="1" si="75"/>
        <v>1</v>
      </c>
      <c r="W107">
        <f t="shared" ca="1" si="89"/>
        <v>3.8321062349577772E-4</v>
      </c>
      <c r="X107" s="9" t="e">
        <f t="shared" ca="1" si="90"/>
        <v>#REF!</v>
      </c>
      <c r="Y107" t="e">
        <f t="shared" ca="1" si="91"/>
        <v>#REF!</v>
      </c>
      <c r="AA107" s="14">
        <f t="shared" si="77"/>
        <v>9.8386746726470964E-3</v>
      </c>
      <c r="AB107" s="14">
        <f t="shared" si="78"/>
        <v>6.9172431035919857E-3</v>
      </c>
      <c r="AC107" s="14">
        <f t="shared" si="79"/>
        <v>2.1719948415122037E-3</v>
      </c>
      <c r="AE107" s="6">
        <f t="shared" ca="1" si="92"/>
        <v>0.34179463617767025</v>
      </c>
      <c r="AF107" s="6">
        <f t="shared" ca="1" si="93"/>
        <v>0.32349957780392241</v>
      </c>
      <c r="AG107" s="6">
        <f t="shared" ca="1" si="94"/>
        <v>0.33470578601840739</v>
      </c>
      <c r="AI107" s="6">
        <f t="shared" ca="1" si="95"/>
        <v>0.30159045985333044</v>
      </c>
      <c r="AJ107" s="6">
        <f t="shared" ca="1" si="96"/>
        <v>0.35176554632693052</v>
      </c>
      <c r="AK107" s="6">
        <f t="shared" ca="1" si="97"/>
        <v>0.34664399381973898</v>
      </c>
      <c r="AM107" s="5">
        <f t="shared" ca="1" si="80"/>
        <v>5.1446859962968857E-3</v>
      </c>
      <c r="AN107" s="5">
        <f t="shared" ca="1" si="81"/>
        <v>3.9557719936885076E-3</v>
      </c>
      <c r="AO107" s="5">
        <f t="shared" ca="1" si="82"/>
        <v>1.1901562144822719E-3</v>
      </c>
      <c r="AS107">
        <f t="shared" ca="1" si="55"/>
        <v>6.3275106944432431E-3</v>
      </c>
      <c r="AT107">
        <f t="shared" ca="1" si="56"/>
        <v>9.5684134745176071E-3</v>
      </c>
      <c r="AU107">
        <f t="shared" ca="1" si="98"/>
        <v>129.47459238757949</v>
      </c>
      <c r="AV107">
        <f>VLOOKUP(I107,Input!A:B,2,FALSE)</f>
        <v>128.66999999999999</v>
      </c>
      <c r="AW107">
        <f t="shared" si="57"/>
        <v>128.13999999999999</v>
      </c>
      <c r="AX107" s="15">
        <f>VLOOKUP(A107,Input!A:B,2,FALSE)</f>
        <v>129.47999999999999</v>
      </c>
      <c r="AY107">
        <f t="shared" ca="1" si="99"/>
        <v>9.9999999999909051E-3</v>
      </c>
    </row>
    <row r="108" spans="1:51" x14ac:dyDescent="0.25">
      <c r="A108" s="1">
        <f t="shared" si="72"/>
        <v>43256</v>
      </c>
      <c r="B108">
        <f>VLOOKUP(A108,Input!C:D,2,FALSE)</f>
        <v>139.86000000000001</v>
      </c>
      <c r="C108">
        <f>VLOOKUP(A108,Input!E:F,2,FALSE)</f>
        <v>120.76</v>
      </c>
      <c r="D108">
        <f>VLOOKUP(A108,Input!G:H,2,FALSE)</f>
        <v>147.75</v>
      </c>
      <c r="F108" s="13">
        <f t="shared" si="83"/>
        <v>43224</v>
      </c>
      <c r="G108" s="13">
        <f t="shared" si="76"/>
        <v>43259</v>
      </c>
      <c r="H108" s="12">
        <f t="shared" si="84"/>
        <v>0</v>
      </c>
      <c r="I108" s="1">
        <f t="shared" si="85"/>
        <v>43228</v>
      </c>
      <c r="J108" s="1">
        <f t="shared" si="58"/>
        <v>43194</v>
      </c>
      <c r="L108">
        <f t="shared" si="86"/>
        <v>1.9342359767893225E-3</v>
      </c>
      <c r="M108">
        <f t="shared" si="87"/>
        <v>-4.9660652209893019E-4</v>
      </c>
      <c r="N108">
        <f t="shared" si="88"/>
        <v>6.772773450727243E-4</v>
      </c>
      <c r="P108" s="22">
        <f t="shared" ca="1" si="63"/>
        <v>3.597918858388708E-2</v>
      </c>
      <c r="Q108" s="22">
        <f t="shared" ca="1" si="64"/>
        <v>3.1764563292117888E-2</v>
      </c>
      <c r="R108" s="22">
        <f t="shared" ca="1" si="65"/>
        <v>3.0637769881516407E-2</v>
      </c>
      <c r="T108">
        <f t="shared" ca="1" si="73"/>
        <v>1</v>
      </c>
      <c r="U108">
        <f t="shared" ca="1" si="74"/>
        <v>1</v>
      </c>
      <c r="V108">
        <f t="shared" ca="1" si="75"/>
        <v>1</v>
      </c>
      <c r="W108">
        <f t="shared" ca="1" si="89"/>
        <v>7.2847840395517949E-4</v>
      </c>
      <c r="X108" s="9" t="e">
        <f t="shared" ca="1" si="90"/>
        <v>#REF!</v>
      </c>
      <c r="Y108" t="e">
        <f t="shared" ca="1" si="91"/>
        <v>#REF!</v>
      </c>
      <c r="AA108" s="14">
        <f t="shared" si="77"/>
        <v>1.1791940967952108E-2</v>
      </c>
      <c r="AB108" s="14">
        <f t="shared" si="78"/>
        <v>6.4172014334529237E-3</v>
      </c>
      <c r="AC108" s="14">
        <f t="shared" si="79"/>
        <v>2.8507432294846424E-3</v>
      </c>
      <c r="AE108" s="6">
        <f t="shared" ca="1" si="92"/>
        <v>0.34179463617767025</v>
      </c>
      <c r="AF108" s="6">
        <f t="shared" ca="1" si="93"/>
        <v>0.32349957780392241</v>
      </c>
      <c r="AG108" s="6">
        <f t="shared" ca="1" si="94"/>
        <v>0.33470578601840739</v>
      </c>
      <c r="AI108" s="6">
        <f t="shared" ca="1" si="95"/>
        <v>0.30159045985333044</v>
      </c>
      <c r="AJ108" s="6">
        <f t="shared" ca="1" si="96"/>
        <v>0.35176554632693052</v>
      </c>
      <c r="AK108" s="6">
        <f t="shared" ca="1" si="97"/>
        <v>0.34664399381973898</v>
      </c>
      <c r="AM108" s="5">
        <f t="shared" ca="1" si="80"/>
        <v>5.1446859962968857E-3</v>
      </c>
      <c r="AN108" s="5">
        <f t="shared" ca="1" si="81"/>
        <v>3.9557719936885076E-3</v>
      </c>
      <c r="AO108" s="5">
        <f t="shared" ca="1" si="82"/>
        <v>1.1901562144822719E-3</v>
      </c>
      <c r="AS108">
        <f t="shared" ref="AS108:AS171" ca="1" si="100">SUMPRODUCT(AA108:AC108,AE107:AG107)</f>
        <v>7.060544380735812E-3</v>
      </c>
      <c r="AT108">
        <f t="shared" ref="AT108:AT171" ca="1" si="101">IF($H107=1,SUM(AM107:AO107),AT107)</f>
        <v>9.5684134745176071E-3</v>
      </c>
      <c r="AU108">
        <f t="shared" ca="1" si="98"/>
        <v>129.56891183199474</v>
      </c>
      <c r="AV108">
        <f>VLOOKUP(I108,Input!A:B,2,FALSE)</f>
        <v>128.66999999999999</v>
      </c>
      <c r="AW108">
        <f t="shared" si="57"/>
        <v>128.13999999999999</v>
      </c>
      <c r="AX108" s="15">
        <f>VLOOKUP(A108,Input!A:B,2,FALSE)</f>
        <v>129.57</v>
      </c>
      <c r="AY108">
        <f t="shared" ca="1" si="99"/>
        <v>0</v>
      </c>
    </row>
    <row r="109" spans="1:51" x14ac:dyDescent="0.25">
      <c r="A109" s="1">
        <f t="shared" si="72"/>
        <v>43257</v>
      </c>
      <c r="B109">
        <f>VLOOKUP(A109,Input!C:D,2,FALSE)</f>
        <v>139.36000000000001</v>
      </c>
      <c r="C109">
        <f>VLOOKUP(A109,Input!E:F,2,FALSE)</f>
        <v>120.74</v>
      </c>
      <c r="D109">
        <f>VLOOKUP(A109,Input!G:H,2,FALSE)</f>
        <v>147.81</v>
      </c>
      <c r="F109" s="13">
        <f t="shared" si="83"/>
        <v>43224</v>
      </c>
      <c r="G109" s="13">
        <f t="shared" si="76"/>
        <v>43259</v>
      </c>
      <c r="H109" s="12">
        <f t="shared" si="84"/>
        <v>0</v>
      </c>
      <c r="I109" s="1">
        <f t="shared" si="85"/>
        <v>43228</v>
      </c>
      <c r="J109" s="1">
        <f t="shared" si="58"/>
        <v>43194</v>
      </c>
      <c r="L109">
        <f t="shared" si="86"/>
        <v>-3.5750035750036213E-3</v>
      </c>
      <c r="M109">
        <f t="shared" si="87"/>
        <v>-1.6561775422330172E-4</v>
      </c>
      <c r="N109">
        <f t="shared" si="88"/>
        <v>4.0609137055835909E-4</v>
      </c>
      <c r="P109" s="22">
        <f t="shared" ca="1" si="63"/>
        <v>3.6046921218926838E-2</v>
      </c>
      <c r="Q109" s="22">
        <f t="shared" ca="1" si="64"/>
        <v>3.1729558051603796E-2</v>
      </c>
      <c r="R109" s="22">
        <f t="shared" ca="1" si="65"/>
        <v>3.0645118142006312E-2</v>
      </c>
      <c r="T109">
        <f t="shared" ca="1" si="73"/>
        <v>1</v>
      </c>
      <c r="U109">
        <f t="shared" ca="1" si="74"/>
        <v>1</v>
      </c>
      <c r="V109">
        <f t="shared" ca="1" si="75"/>
        <v>1</v>
      </c>
      <c r="W109">
        <f t="shared" ca="1" si="89"/>
        <v>-1.145932610091327E-3</v>
      </c>
      <c r="X109" s="9" t="e">
        <f t="shared" ca="1" si="90"/>
        <v>#REF!</v>
      </c>
      <c r="Y109" t="e">
        <f t="shared" ca="1" si="91"/>
        <v>#REF!</v>
      </c>
      <c r="AA109" s="14">
        <f t="shared" si="77"/>
        <v>8.1747811618320121E-3</v>
      </c>
      <c r="AB109" s="14">
        <f t="shared" si="78"/>
        <v>6.250520876739829E-3</v>
      </c>
      <c r="AC109" s="14">
        <f t="shared" si="79"/>
        <v>3.2579922622684165E-3</v>
      </c>
      <c r="AE109" s="6">
        <f t="shared" ca="1" si="92"/>
        <v>0.34179463617767025</v>
      </c>
      <c r="AF109" s="6">
        <f t="shared" ca="1" si="93"/>
        <v>0.32349957780392241</v>
      </c>
      <c r="AG109" s="6">
        <f t="shared" ca="1" si="94"/>
        <v>0.33470578601840739</v>
      </c>
      <c r="AI109" s="6">
        <f t="shared" ca="1" si="95"/>
        <v>0.30159045985333044</v>
      </c>
      <c r="AJ109" s="6">
        <f t="shared" ca="1" si="96"/>
        <v>0.35176554632693052</v>
      </c>
      <c r="AK109" s="6">
        <f t="shared" ca="1" si="97"/>
        <v>0.34664399381973898</v>
      </c>
      <c r="AM109" s="5">
        <f t="shared" ca="1" si="80"/>
        <v>5.1446859962968857E-3</v>
      </c>
      <c r="AN109" s="5">
        <f t="shared" ca="1" si="81"/>
        <v>3.9557719936885076E-3</v>
      </c>
      <c r="AO109" s="5">
        <f t="shared" ca="1" si="82"/>
        <v>1.1901562144822719E-3</v>
      </c>
      <c r="AS109">
        <f t="shared" ca="1" si="100"/>
        <v>5.906606078704823E-3</v>
      </c>
      <c r="AT109">
        <f t="shared" ca="1" si="101"/>
        <v>9.5684134745176071E-3</v>
      </c>
      <c r="AU109">
        <f t="shared" ca="1" si="98"/>
        <v>129.42043459067241</v>
      </c>
      <c r="AV109">
        <f>VLOOKUP(I109,Input!A:B,2,FALSE)</f>
        <v>128.66999999999999</v>
      </c>
      <c r="AW109">
        <f t="shared" ref="AW109:AW166" si="102">IF($H108=1,AV108,AW108)</f>
        <v>128.13999999999999</v>
      </c>
      <c r="AX109" s="15">
        <f>VLOOKUP(A109,Input!A:B,2,FALSE)</f>
        <v>129.41999999999999</v>
      </c>
      <c r="AY109">
        <f t="shared" ca="1" si="99"/>
        <v>0</v>
      </c>
    </row>
    <row r="110" spans="1:51" x14ac:dyDescent="0.25">
      <c r="A110" s="1">
        <f t="shared" si="72"/>
        <v>43258</v>
      </c>
      <c r="B110">
        <f>VLOOKUP(A110,Input!C:D,2,FALSE)</f>
        <v>139.53</v>
      </c>
      <c r="C110">
        <f>VLOOKUP(A110,Input!E:F,2,FALSE)</f>
        <v>120.8</v>
      </c>
      <c r="D110">
        <f>VLOOKUP(A110,Input!G:H,2,FALSE)</f>
        <v>147.6</v>
      </c>
      <c r="F110" s="13">
        <f t="shared" si="83"/>
        <v>43224</v>
      </c>
      <c r="G110" s="13">
        <f t="shared" si="76"/>
        <v>43259</v>
      </c>
      <c r="H110" s="12">
        <f t="shared" si="84"/>
        <v>0</v>
      </c>
      <c r="I110" s="1">
        <f t="shared" si="85"/>
        <v>43228</v>
      </c>
      <c r="J110" s="1">
        <f t="shared" si="58"/>
        <v>43194</v>
      </c>
      <c r="L110">
        <f t="shared" si="86"/>
        <v>1.2198622273247306E-3</v>
      </c>
      <c r="M110">
        <f t="shared" si="87"/>
        <v>4.969355640218609E-4</v>
      </c>
      <c r="N110">
        <f t="shared" si="88"/>
        <v>-1.4207428455450533E-3</v>
      </c>
      <c r="P110" s="22">
        <f t="shared" ca="1" si="63"/>
        <v>3.6765628479136975E-2</v>
      </c>
      <c r="Q110" s="22">
        <f t="shared" ca="1" si="64"/>
        <v>3.1545752995824933E-2</v>
      </c>
      <c r="R110" s="22">
        <f t="shared" ca="1" si="65"/>
        <v>3.029556932923087E-2</v>
      </c>
      <c r="T110">
        <f t="shared" ca="1" si="73"/>
        <v>1</v>
      </c>
      <c r="U110">
        <f t="shared" ca="1" si="74"/>
        <v>1</v>
      </c>
      <c r="V110">
        <f t="shared" ca="1" si="75"/>
        <v>1</v>
      </c>
      <c r="W110">
        <f t="shared" ca="1" si="89"/>
        <v>1.0442489003015254E-4</v>
      </c>
      <c r="X110" s="9" t="e">
        <f t="shared" ca="1" si="90"/>
        <v>#REF!</v>
      </c>
      <c r="Y110" t="e">
        <f t="shared" ca="1" si="91"/>
        <v>#REF!</v>
      </c>
      <c r="AA110" s="14">
        <f t="shared" si="77"/>
        <v>9.4046154959126493E-3</v>
      </c>
      <c r="AB110" s="14">
        <f t="shared" si="78"/>
        <v>6.750562546878891E-3</v>
      </c>
      <c r="AC110" s="14">
        <f t="shared" si="79"/>
        <v>1.8326206475258733E-3</v>
      </c>
      <c r="AE110" s="6">
        <f t="shared" ca="1" si="92"/>
        <v>0.34179463617767025</v>
      </c>
      <c r="AF110" s="6">
        <f t="shared" ca="1" si="93"/>
        <v>0.32349957780392241</v>
      </c>
      <c r="AG110" s="6">
        <f t="shared" ca="1" si="94"/>
        <v>0.33470578601840739</v>
      </c>
      <c r="AI110" s="6">
        <f t="shared" ca="1" si="95"/>
        <v>0.30159045985333044</v>
      </c>
      <c r="AJ110" s="6">
        <f t="shared" ca="1" si="96"/>
        <v>0.35176554632693052</v>
      </c>
      <c r="AK110" s="6">
        <f t="shared" ca="1" si="97"/>
        <v>0.34664399381973898</v>
      </c>
      <c r="AM110" s="5">
        <f t="shared" ca="1" si="80"/>
        <v>5.1446859962968857E-3</v>
      </c>
      <c r="AN110" s="5">
        <f t="shared" ca="1" si="81"/>
        <v>3.9557719936885076E-3</v>
      </c>
      <c r="AO110" s="5">
        <f t="shared" ca="1" si="82"/>
        <v>1.1901562144822719E-3</v>
      </c>
      <c r="AS110">
        <f t="shared" ca="1" si="100"/>
        <v>6.0116399999743464E-3</v>
      </c>
      <c r="AT110">
        <f t="shared" ca="1" si="101"/>
        <v>9.5684134745176071E-3</v>
      </c>
      <c r="AU110">
        <f t="shared" ca="1" si="98"/>
        <v>129.43394930532219</v>
      </c>
      <c r="AV110">
        <f>VLOOKUP(I110,Input!A:B,2,FALSE)</f>
        <v>128.66999999999999</v>
      </c>
      <c r="AW110">
        <f t="shared" si="102"/>
        <v>128.13999999999999</v>
      </c>
      <c r="AX110" s="15">
        <f>VLOOKUP(A110,Input!A:B,2,FALSE)</f>
        <v>129.44</v>
      </c>
      <c r="AY110">
        <f t="shared" ca="1" si="99"/>
        <v>9.9999999999909051E-3</v>
      </c>
    </row>
    <row r="111" spans="1:51" x14ac:dyDescent="0.25">
      <c r="A111" s="1">
        <f t="shared" si="72"/>
        <v>43259</v>
      </c>
      <c r="B111">
        <f>VLOOKUP(A111,Input!C:D,2,FALSE)</f>
        <v>139.38999999999999</v>
      </c>
      <c r="C111">
        <f>VLOOKUP(A111,Input!E:F,2,FALSE)</f>
        <v>120.89</v>
      </c>
      <c r="D111">
        <f>VLOOKUP(A111,Input!G:H,2,FALSE)</f>
        <v>147.72999999999999</v>
      </c>
      <c r="F111" s="13">
        <f t="shared" si="83"/>
        <v>43259</v>
      </c>
      <c r="G111" s="13">
        <f t="shared" si="76"/>
        <v>43294</v>
      </c>
      <c r="H111" s="12">
        <f t="shared" si="84"/>
        <v>0</v>
      </c>
      <c r="I111" s="1">
        <f t="shared" si="85"/>
        <v>43228</v>
      </c>
      <c r="J111" s="1">
        <f t="shared" si="58"/>
        <v>43194</v>
      </c>
      <c r="L111">
        <f t="shared" si="86"/>
        <v>-1.0033684512292806E-3</v>
      </c>
      <c r="M111">
        <f t="shared" si="87"/>
        <v>7.4503311258289351E-4</v>
      </c>
      <c r="N111">
        <f t="shared" si="88"/>
        <v>8.80758807588089E-4</v>
      </c>
      <c r="P111" s="22">
        <f t="shared" ca="1" si="63"/>
        <v>3.6803811341761895E-2</v>
      </c>
      <c r="Q111" s="22">
        <f t="shared" ca="1" si="64"/>
        <v>3.1466401920984537E-2</v>
      </c>
      <c r="R111" s="22">
        <f t="shared" ca="1" si="65"/>
        <v>3.0202150737012143E-2</v>
      </c>
      <c r="T111">
        <f t="shared" ca="1" si="73"/>
        <v>1</v>
      </c>
      <c r="U111">
        <f t="shared" ca="1" si="74"/>
        <v>1</v>
      </c>
      <c r="V111">
        <f t="shared" ca="1" si="75"/>
        <v>1</v>
      </c>
      <c r="W111">
        <f t="shared" ca="1" si="89"/>
        <v>1.9067688937535188E-4</v>
      </c>
      <c r="X111" s="9" t="e">
        <f t="shared" ca="1" si="90"/>
        <v>#REF!</v>
      </c>
      <c r="Y111" t="e">
        <f t="shared" ca="1" si="91"/>
        <v>#REF!</v>
      </c>
      <c r="AA111" s="14">
        <f t="shared" si="77"/>
        <v>8.3918107501990136E-3</v>
      </c>
      <c r="AB111" s="14">
        <f t="shared" si="78"/>
        <v>7.500625052087706E-3</v>
      </c>
      <c r="AC111" s="14">
        <f t="shared" si="79"/>
        <v>2.7149935518901991E-3</v>
      </c>
      <c r="AE111" s="6">
        <f t="shared" ca="1" si="92"/>
        <v>0.34179463617767025</v>
      </c>
      <c r="AF111" s="6">
        <f t="shared" ca="1" si="93"/>
        <v>0.32349957780392241</v>
      </c>
      <c r="AG111" s="6">
        <f t="shared" ca="1" si="94"/>
        <v>0.33470578601840739</v>
      </c>
      <c r="AI111" s="6">
        <f t="shared" ca="1" si="95"/>
        <v>0.30159045985333044</v>
      </c>
      <c r="AJ111" s="6">
        <f t="shared" ca="1" si="96"/>
        <v>0.35176554632693052</v>
      </c>
      <c r="AK111" s="6">
        <f t="shared" ca="1" si="97"/>
        <v>0.34664399381973898</v>
      </c>
      <c r="AM111" s="5">
        <f t="shared" ca="1" si="80"/>
        <v>5.1446859962968857E-3</v>
      </c>
      <c r="AN111" s="5">
        <f t="shared" ca="1" si="81"/>
        <v>3.9557719936885076E-3</v>
      </c>
      <c r="AO111" s="5">
        <f t="shared" ca="1" si="82"/>
        <v>1.1901562144822719E-3</v>
      </c>
      <c r="AS111">
        <f t="shared" ca="1" si="100"/>
        <v>6.2034489906723465E-3</v>
      </c>
      <c r="AT111">
        <f t="shared" ca="1" si="101"/>
        <v>9.5684134745176071E-3</v>
      </c>
      <c r="AU111">
        <f t="shared" ca="1" si="98"/>
        <v>129.4586293681553</v>
      </c>
      <c r="AV111">
        <f>VLOOKUP(I111,Input!A:B,2,FALSE)</f>
        <v>128.66999999999999</v>
      </c>
      <c r="AW111">
        <f t="shared" si="102"/>
        <v>128.13999999999999</v>
      </c>
      <c r="AX111" s="15">
        <f>VLOOKUP(A111,Input!A:B,2,FALSE)</f>
        <v>129.46</v>
      </c>
      <c r="AY111">
        <f t="shared" ca="1" si="99"/>
        <v>0</v>
      </c>
    </row>
    <row r="112" spans="1:51" x14ac:dyDescent="0.25">
      <c r="A112" s="1">
        <f t="shared" si="72"/>
        <v>43262</v>
      </c>
      <c r="B112">
        <f>VLOOKUP(A112,Input!C:D,2,FALSE)</f>
        <v>139.25</v>
      </c>
      <c r="C112">
        <f>VLOOKUP(A112,Input!E:F,2,FALSE)</f>
        <v>121.01</v>
      </c>
      <c r="D112">
        <f>VLOOKUP(A112,Input!G:H,2,FALSE)</f>
        <v>147.78</v>
      </c>
      <c r="F112" s="13">
        <f t="shared" si="83"/>
        <v>43259</v>
      </c>
      <c r="G112" s="13">
        <f t="shared" si="76"/>
        <v>43294</v>
      </c>
      <c r="H112" s="12">
        <f t="shared" si="84"/>
        <v>1</v>
      </c>
      <c r="I112" s="1">
        <f t="shared" si="85"/>
        <v>43228</v>
      </c>
      <c r="J112" s="1">
        <f t="shared" si="58"/>
        <v>43194</v>
      </c>
      <c r="L112">
        <f t="shared" si="86"/>
        <v>-1.0043762106319853E-3</v>
      </c>
      <c r="M112">
        <f t="shared" si="87"/>
        <v>9.9263793531312317E-4</v>
      </c>
      <c r="N112">
        <f t="shared" si="88"/>
        <v>3.3845529005627206E-4</v>
      </c>
      <c r="P112" s="22">
        <f t="shared" ca="1" si="63"/>
        <v>3.6878608482756023E-2</v>
      </c>
      <c r="Q112" s="22">
        <f t="shared" ca="1" si="64"/>
        <v>3.1417541281914346E-2</v>
      </c>
      <c r="R112" s="22">
        <f t="shared" ca="1" si="65"/>
        <v>2.9938973607783748E-2</v>
      </c>
      <c r="T112">
        <f t="shared" ca="1" si="73"/>
        <v>1</v>
      </c>
      <c r="U112">
        <f t="shared" ca="1" si="74"/>
        <v>1</v>
      </c>
      <c r="V112">
        <f t="shared" ca="1" si="75"/>
        <v>1</v>
      </c>
      <c r="W112">
        <f t="shared" ca="1" si="89"/>
        <v>9.0391796118360901E-5</v>
      </c>
      <c r="X112" s="9" t="e">
        <f t="shared" ca="1" si="90"/>
        <v>#REF!</v>
      </c>
      <c r="Y112" t="e">
        <f t="shared" ca="1" si="91"/>
        <v>#REF!</v>
      </c>
      <c r="AA112" s="14">
        <f t="shared" si="77"/>
        <v>7.3790060044853778E-3</v>
      </c>
      <c r="AB112" s="14">
        <f t="shared" si="78"/>
        <v>8.500708392366052E-3</v>
      </c>
      <c r="AC112" s="14">
        <f t="shared" si="79"/>
        <v>3.0543677458765295E-3</v>
      </c>
      <c r="AE112" s="6">
        <f t="shared" ca="1" si="92"/>
        <v>0.31229418146637627</v>
      </c>
      <c r="AF112" s="6">
        <f t="shared" ca="1" si="93"/>
        <v>0.34009008080136405</v>
      </c>
      <c r="AG112" s="6">
        <f t="shared" ca="1" si="94"/>
        <v>0.34761573773225973</v>
      </c>
      <c r="AI112" s="6">
        <f t="shared" ca="1" si="95"/>
        <v>0.34179463617767025</v>
      </c>
      <c r="AJ112" s="6">
        <f t="shared" ca="1" si="96"/>
        <v>0.32349957780392241</v>
      </c>
      <c r="AK112" s="6">
        <f t="shared" ca="1" si="97"/>
        <v>0.33470578601840739</v>
      </c>
      <c r="AM112" s="5">
        <f t="shared" ca="1" si="80"/>
        <v>3.8279928531121427E-3</v>
      </c>
      <c r="AN112" s="5">
        <f t="shared" ca="1" si="81"/>
        <v>1.8415264154342807E-3</v>
      </c>
      <c r="AO112" s="5">
        <f t="shared" ca="1" si="82"/>
        <v>1.9951427493034046E-3</v>
      </c>
      <c r="AS112">
        <f t="shared" ca="1" si="100"/>
        <v>6.2943948057934771E-3</v>
      </c>
      <c r="AT112">
        <f t="shared" ca="1" si="101"/>
        <v>9.5684134745176071E-3</v>
      </c>
      <c r="AU112">
        <f t="shared" ca="1" si="98"/>
        <v>129.47033136618691</v>
      </c>
      <c r="AV112">
        <f>VLOOKUP(I112,Input!A:B,2,FALSE)</f>
        <v>128.66999999999999</v>
      </c>
      <c r="AW112">
        <f t="shared" si="102"/>
        <v>128.13999999999999</v>
      </c>
      <c r="AX112" s="15">
        <f>VLOOKUP(A112,Input!A:B,2,FALSE)</f>
        <v>129.47</v>
      </c>
      <c r="AY112">
        <f t="shared" ca="1" si="99"/>
        <v>0</v>
      </c>
    </row>
    <row r="113" spans="1:51" x14ac:dyDescent="0.25">
      <c r="A113" s="1">
        <f t="shared" si="72"/>
        <v>43263</v>
      </c>
      <c r="B113">
        <f>VLOOKUP(A113,Input!C:D,2,FALSE)</f>
        <v>139.27000000000001</v>
      </c>
      <c r="C113">
        <f>VLOOKUP(A113,Input!E:F,2,FALSE)</f>
        <v>120.96</v>
      </c>
      <c r="D113">
        <f>VLOOKUP(A113,Input!G:H,2,FALSE)</f>
        <v>147.55000000000001</v>
      </c>
      <c r="F113" s="13">
        <f t="shared" si="83"/>
        <v>43259</v>
      </c>
      <c r="G113" s="13">
        <f t="shared" si="76"/>
        <v>43294</v>
      </c>
      <c r="H113" s="12">
        <f t="shared" si="84"/>
        <v>0</v>
      </c>
      <c r="I113" s="1">
        <f t="shared" si="85"/>
        <v>43262</v>
      </c>
      <c r="J113" s="1">
        <f t="shared" si="58"/>
        <v>43228</v>
      </c>
      <c r="L113">
        <f t="shared" si="86"/>
        <v>1.4362657091560038E-4</v>
      </c>
      <c r="M113">
        <f t="shared" si="87"/>
        <v>-4.1318899264530806E-4</v>
      </c>
      <c r="N113">
        <f t="shared" si="88"/>
        <v>-1.5563675734199256E-3</v>
      </c>
      <c r="P113" s="22">
        <f t="shared" ca="1" si="63"/>
        <v>3.6418587863076814E-2</v>
      </c>
      <c r="Q113" s="22">
        <f t="shared" ca="1" si="64"/>
        <v>3.1468370248819433E-2</v>
      </c>
      <c r="R113" s="22">
        <f t="shared" ca="1" si="65"/>
        <v>2.9929863834652209E-2</v>
      </c>
      <c r="T113">
        <f t="shared" ca="1" si="73"/>
        <v>1</v>
      </c>
      <c r="U113">
        <f t="shared" ca="1" si="74"/>
        <v>1</v>
      </c>
      <c r="V113">
        <f t="shared" ca="1" si="75"/>
        <v>1</v>
      </c>
      <c r="W113">
        <f t="shared" ca="1" si="89"/>
        <v>-6.9844350891967721E-4</v>
      </c>
      <c r="X113" s="9" t="e">
        <f t="shared" ca="1" si="90"/>
        <v>#REF!</v>
      </c>
      <c r="Y113" t="e">
        <f t="shared" ca="1" si="91"/>
        <v>#REF!</v>
      </c>
      <c r="AA113" s="14">
        <f t="shared" si="77"/>
        <v>1.4362657091560038E-4</v>
      </c>
      <c r="AB113" s="14">
        <f t="shared" si="78"/>
        <v>-4.1318899264530806E-4</v>
      </c>
      <c r="AC113" s="14">
        <f t="shared" si="79"/>
        <v>-1.5563675734199256E-3</v>
      </c>
      <c r="AE113" s="6">
        <f t="shared" ca="1" si="92"/>
        <v>0.31229418146637627</v>
      </c>
      <c r="AF113" s="6">
        <f t="shared" ca="1" si="93"/>
        <v>0.34009008080136405</v>
      </c>
      <c r="AG113" s="6">
        <f t="shared" ca="1" si="94"/>
        <v>0.34761573773225973</v>
      </c>
      <c r="AI113" s="6">
        <f t="shared" ca="1" si="95"/>
        <v>0.34179463617767025</v>
      </c>
      <c r="AJ113" s="6">
        <f t="shared" ca="1" si="96"/>
        <v>0.32349957780392241</v>
      </c>
      <c r="AK113" s="6">
        <f t="shared" ca="1" si="97"/>
        <v>0.33470578601840739</v>
      </c>
      <c r="AM113" s="5">
        <f t="shared" ca="1" si="80"/>
        <v>3.8705073707597324E-3</v>
      </c>
      <c r="AN113" s="5">
        <f t="shared" ca="1" si="81"/>
        <v>2.0529327279625279E-3</v>
      </c>
      <c r="AO113" s="5">
        <f t="shared" ca="1" si="82"/>
        <v>1.8076748631357588E-3</v>
      </c>
      <c r="AS113">
        <f t="shared" ca="1" si="100"/>
        <v>-6.3668559771100147E-4</v>
      </c>
      <c r="AT113">
        <f t="shared" ca="1" si="101"/>
        <v>7.6646620178498284E-3</v>
      </c>
      <c r="AU113">
        <f t="shared" ca="1" si="98"/>
        <v>129.37990365364652</v>
      </c>
      <c r="AV113">
        <f>VLOOKUP(I113,Input!A:B,2,FALSE)</f>
        <v>129.47</v>
      </c>
      <c r="AW113">
        <f t="shared" si="102"/>
        <v>128.66999999999999</v>
      </c>
      <c r="AX113" s="15">
        <f>VLOOKUP(A113,Input!A:B,2,FALSE)</f>
        <v>129.38999999999999</v>
      </c>
      <c r="AY113">
        <f t="shared" ca="1" si="99"/>
        <v>9.9999999999909051E-3</v>
      </c>
    </row>
    <row r="114" spans="1:51" x14ac:dyDescent="0.25">
      <c r="A114" s="1">
        <f t="shared" si="72"/>
        <v>43264</v>
      </c>
      <c r="B114">
        <f>VLOOKUP(A114,Input!C:D,2,FALSE)</f>
        <v>139.05000000000001</v>
      </c>
      <c r="C114">
        <f>VLOOKUP(A114,Input!E:F,2,FALSE)</f>
        <v>120.8</v>
      </c>
      <c r="D114">
        <f>VLOOKUP(A114,Input!G:H,2,FALSE)</f>
        <v>147.37</v>
      </c>
      <c r="F114" s="13">
        <f t="shared" si="83"/>
        <v>43259</v>
      </c>
      <c r="G114" s="13">
        <f t="shared" si="76"/>
        <v>43294</v>
      </c>
      <c r="H114" s="12">
        <f t="shared" si="84"/>
        <v>0</v>
      </c>
      <c r="I114" s="1">
        <f t="shared" si="85"/>
        <v>43262</v>
      </c>
      <c r="J114" s="1">
        <f t="shared" si="58"/>
        <v>43228</v>
      </c>
      <c r="L114">
        <f t="shared" si="86"/>
        <v>-1.5796653981474673E-3</v>
      </c>
      <c r="M114">
        <f t="shared" si="87"/>
        <v>-1.322751322751281E-3</v>
      </c>
      <c r="N114">
        <f t="shared" si="88"/>
        <v>-1.219925449000403E-3</v>
      </c>
      <c r="P114" s="22">
        <f t="shared" ca="1" si="63"/>
        <v>3.6063813613862128E-2</v>
      </c>
      <c r="Q114" s="22">
        <f t="shared" ca="1" si="64"/>
        <v>3.1159605154197606E-2</v>
      </c>
      <c r="R114" s="22">
        <f t="shared" ca="1" si="65"/>
        <v>3.0047202326955392E-2</v>
      </c>
      <c r="T114">
        <f t="shared" ca="1" si="73"/>
        <v>1</v>
      </c>
      <c r="U114">
        <f t="shared" ca="1" si="74"/>
        <v>1</v>
      </c>
      <c r="V114">
        <f t="shared" ca="1" si="75"/>
        <v>1</v>
      </c>
      <c r="W114">
        <f t="shared" ca="1" si="89"/>
        <v>-1.3674167451686037E-3</v>
      </c>
      <c r="X114" s="9" t="e">
        <f t="shared" ca="1" si="90"/>
        <v>#REF!</v>
      </c>
      <c r="Y114" t="e">
        <f t="shared" ca="1" si="91"/>
        <v>#REF!</v>
      </c>
      <c r="AA114" s="14">
        <f t="shared" si="77"/>
        <v>-1.4362657091561148E-3</v>
      </c>
      <c r="AB114" s="14">
        <f t="shared" si="78"/>
        <v>-1.7353937691100274E-3</v>
      </c>
      <c r="AC114" s="14">
        <f t="shared" si="79"/>
        <v>-2.7743943700094809E-3</v>
      </c>
      <c r="AE114" s="6">
        <f t="shared" ca="1" si="92"/>
        <v>0.31229418146637627</v>
      </c>
      <c r="AF114" s="6">
        <f t="shared" ca="1" si="93"/>
        <v>0.34009008080136405</v>
      </c>
      <c r="AG114" s="6">
        <f t="shared" ca="1" si="94"/>
        <v>0.34761573773225973</v>
      </c>
      <c r="AI114" s="6">
        <f t="shared" ca="1" si="95"/>
        <v>0.34179463617767025</v>
      </c>
      <c r="AJ114" s="6">
        <f t="shared" ca="1" si="96"/>
        <v>0.32349957780392241</v>
      </c>
      <c r="AK114" s="6">
        <f t="shared" ca="1" si="97"/>
        <v>0.33470578601840739</v>
      </c>
      <c r="AM114" s="5">
        <f t="shared" ca="1" si="80"/>
        <v>3.8705073707597324E-3</v>
      </c>
      <c r="AN114" s="5">
        <f t="shared" ca="1" si="81"/>
        <v>2.0529327279625279E-3</v>
      </c>
      <c r="AO114" s="5">
        <f t="shared" ca="1" si="82"/>
        <v>1.8076748631357588E-3</v>
      </c>
      <c r="AS114">
        <f t="shared" ca="1" si="100"/>
        <v>-2.0031507768590198E-3</v>
      </c>
      <c r="AT114">
        <f t="shared" ca="1" si="101"/>
        <v>7.6646620178498284E-3</v>
      </c>
      <c r="AU114">
        <f t="shared" ca="1" si="98"/>
        <v>129.20298740690222</v>
      </c>
      <c r="AV114">
        <f>VLOOKUP(I114,Input!A:B,2,FALSE)</f>
        <v>129.47</v>
      </c>
      <c r="AW114">
        <f t="shared" si="102"/>
        <v>128.66999999999999</v>
      </c>
      <c r="AX114" s="15">
        <f>VLOOKUP(A114,Input!A:B,2,FALSE)</f>
        <v>129.22</v>
      </c>
      <c r="AY114">
        <f t="shared" ca="1" si="99"/>
        <v>2.0000000000010232E-2</v>
      </c>
    </row>
    <row r="115" spans="1:51" x14ac:dyDescent="0.25">
      <c r="A115" s="1">
        <f t="shared" si="72"/>
        <v>43265</v>
      </c>
      <c r="B115">
        <f>VLOOKUP(A115,Input!C:D,2,FALSE)</f>
        <v>139.91999999999999</v>
      </c>
      <c r="C115">
        <f>VLOOKUP(A115,Input!E:F,2,FALSE)</f>
        <v>120.54</v>
      </c>
      <c r="D115">
        <f>VLOOKUP(A115,Input!G:H,2,FALSE)</f>
        <v>147.13</v>
      </c>
      <c r="F115" s="13">
        <f t="shared" si="83"/>
        <v>43259</v>
      </c>
      <c r="G115" s="13">
        <f t="shared" si="76"/>
        <v>43294</v>
      </c>
      <c r="H115" s="12">
        <f t="shared" si="84"/>
        <v>0</v>
      </c>
      <c r="I115" s="1">
        <f t="shared" si="85"/>
        <v>43262</v>
      </c>
      <c r="J115" s="1">
        <f t="shared" si="58"/>
        <v>43228</v>
      </c>
      <c r="L115">
        <f t="shared" si="86"/>
        <v>6.2567421790720168E-3</v>
      </c>
      <c r="M115">
        <f t="shared" si="87"/>
        <v>-2.1523178807946186E-3</v>
      </c>
      <c r="N115">
        <f t="shared" si="88"/>
        <v>-1.6285539797789017E-3</v>
      </c>
      <c r="P115" s="22">
        <f t="shared" ca="1" si="63"/>
        <v>3.6087808829163459E-2</v>
      </c>
      <c r="Q115" s="22">
        <f t="shared" ca="1" si="64"/>
        <v>3.1252229851870171E-2</v>
      </c>
      <c r="R115" s="22">
        <f t="shared" ca="1" si="65"/>
        <v>3.012430477578603E-2</v>
      </c>
      <c r="T115">
        <f t="shared" ca="1" si="73"/>
        <v>1</v>
      </c>
      <c r="U115">
        <f t="shared" ca="1" si="74"/>
        <v>1</v>
      </c>
      <c r="V115">
        <f t="shared" ca="1" si="75"/>
        <v>1</v>
      </c>
      <c r="W115">
        <f t="shared" ca="1" si="89"/>
        <v>6.5724119349930277E-4</v>
      </c>
      <c r="X115" s="9" t="e">
        <f t="shared" ca="1" si="90"/>
        <v>#REF!</v>
      </c>
      <c r="Y115" t="e">
        <f t="shared" ca="1" si="91"/>
        <v>#REF!</v>
      </c>
      <c r="AA115" s="14">
        <f t="shared" si="77"/>
        <v>4.8114901256730569E-3</v>
      </c>
      <c r="AB115" s="14">
        <f t="shared" si="78"/>
        <v>-3.8839765308652519E-3</v>
      </c>
      <c r="AC115" s="14">
        <f t="shared" si="79"/>
        <v>-4.3984300987955915E-3</v>
      </c>
      <c r="AE115" s="6">
        <f t="shared" ca="1" si="92"/>
        <v>0.31229418146637627</v>
      </c>
      <c r="AF115" s="6">
        <f t="shared" ca="1" si="93"/>
        <v>0.34009008080136405</v>
      </c>
      <c r="AG115" s="6">
        <f t="shared" ca="1" si="94"/>
        <v>0.34761573773225973</v>
      </c>
      <c r="AI115" s="6">
        <f t="shared" ca="1" si="95"/>
        <v>0.34179463617767025</v>
      </c>
      <c r="AJ115" s="6">
        <f t="shared" ca="1" si="96"/>
        <v>0.32349957780392241</v>
      </c>
      <c r="AK115" s="6">
        <f t="shared" ca="1" si="97"/>
        <v>0.33470578601840739</v>
      </c>
      <c r="AM115" s="5">
        <f t="shared" ca="1" si="80"/>
        <v>3.8705073707597324E-3</v>
      </c>
      <c r="AN115" s="5">
        <f t="shared" ca="1" si="81"/>
        <v>2.0529327279625279E-3</v>
      </c>
      <c r="AO115" s="5">
        <f t="shared" ca="1" si="82"/>
        <v>1.8076748631357588E-3</v>
      </c>
      <c r="AS115">
        <f t="shared" ca="1" si="100"/>
        <v>-1.3472650454385514E-3</v>
      </c>
      <c r="AT115">
        <f t="shared" ca="1" si="101"/>
        <v>7.6646620178498284E-3</v>
      </c>
      <c r="AU115">
        <f t="shared" ca="1" si="98"/>
        <v>129.28790493254922</v>
      </c>
      <c r="AV115">
        <f>VLOOKUP(I115,Input!A:B,2,FALSE)</f>
        <v>129.47</v>
      </c>
      <c r="AW115">
        <f t="shared" si="102"/>
        <v>128.66999999999999</v>
      </c>
      <c r="AX115" s="15">
        <f>VLOOKUP(A115,Input!A:B,2,FALSE)</f>
        <v>129.30000000000001</v>
      </c>
      <c r="AY115">
        <f t="shared" ca="1" si="99"/>
        <v>1.0000000000019327E-2</v>
      </c>
    </row>
    <row r="116" spans="1:51" x14ac:dyDescent="0.25">
      <c r="A116" s="1">
        <f t="shared" si="72"/>
        <v>43266</v>
      </c>
      <c r="B116">
        <f>VLOOKUP(A116,Input!C:D,2,FALSE)</f>
        <v>140.63999999999999</v>
      </c>
      <c r="C116">
        <f>VLOOKUP(A116,Input!E:F,2,FALSE)</f>
        <v>120.7</v>
      </c>
      <c r="D116">
        <f>VLOOKUP(A116,Input!G:H,2,FALSE)</f>
        <v>146.91</v>
      </c>
      <c r="F116" s="13">
        <f t="shared" si="83"/>
        <v>43259</v>
      </c>
      <c r="G116" s="13">
        <f t="shared" si="76"/>
        <v>43294</v>
      </c>
      <c r="H116" s="12">
        <f t="shared" si="84"/>
        <v>0</v>
      </c>
      <c r="I116" s="1">
        <f t="shared" si="85"/>
        <v>43262</v>
      </c>
      <c r="J116" s="1">
        <f t="shared" si="58"/>
        <v>43228</v>
      </c>
      <c r="L116">
        <f t="shared" si="86"/>
        <v>5.145797598627766E-3</v>
      </c>
      <c r="M116">
        <f t="shared" si="87"/>
        <v>1.3273602123775596E-3</v>
      </c>
      <c r="N116">
        <f t="shared" si="88"/>
        <v>-1.495276286277436E-3</v>
      </c>
      <c r="P116" s="22">
        <f t="shared" ca="1" si="63"/>
        <v>3.7372891436276492E-2</v>
      </c>
      <c r="Q116" s="22">
        <f t="shared" ca="1" si="64"/>
        <v>3.157016144510285E-2</v>
      </c>
      <c r="R116" s="22">
        <f t="shared" ca="1" si="65"/>
        <v>3.0246096180025793E-2</v>
      </c>
      <c r="T116">
        <f t="shared" ca="1" si="73"/>
        <v>1</v>
      </c>
      <c r="U116">
        <f t="shared" ca="1" si="74"/>
        <v>1</v>
      </c>
      <c r="V116">
        <f t="shared" ca="1" si="75"/>
        <v>1</v>
      </c>
      <c r="W116">
        <f t="shared" ca="1" si="89"/>
        <v>1.5490868461847107E-3</v>
      </c>
      <c r="X116" s="9" t="e">
        <f t="shared" ca="1" si="90"/>
        <v>#REF!</v>
      </c>
      <c r="Y116" t="e">
        <f t="shared" ca="1" si="91"/>
        <v>#REF!</v>
      </c>
      <c r="AA116" s="14">
        <f t="shared" si="77"/>
        <v>9.9820466786355588E-3</v>
      </c>
      <c r="AB116" s="14">
        <f t="shared" si="78"/>
        <v>-2.5617717544005325E-3</v>
      </c>
      <c r="AC116" s="14">
        <f t="shared" si="79"/>
        <v>-5.8871295168494431E-3</v>
      </c>
      <c r="AE116" s="6">
        <f t="shared" ca="1" si="92"/>
        <v>0.31229418146637627</v>
      </c>
      <c r="AF116" s="6">
        <f t="shared" ca="1" si="93"/>
        <v>0.34009008080136405</v>
      </c>
      <c r="AG116" s="6">
        <f t="shared" ca="1" si="94"/>
        <v>0.34761573773225973</v>
      </c>
      <c r="AI116" s="6">
        <f t="shared" ca="1" si="95"/>
        <v>0.34179463617767025</v>
      </c>
      <c r="AJ116" s="6">
        <f t="shared" ca="1" si="96"/>
        <v>0.32349957780392241</v>
      </c>
      <c r="AK116" s="6">
        <f t="shared" ca="1" si="97"/>
        <v>0.33470578601840739</v>
      </c>
      <c r="AM116" s="5">
        <f t="shared" ca="1" si="80"/>
        <v>3.8705073707597324E-3</v>
      </c>
      <c r="AN116" s="5">
        <f t="shared" ca="1" si="81"/>
        <v>2.0529327279625279E-3</v>
      </c>
      <c r="AO116" s="5">
        <f t="shared" ca="1" si="82"/>
        <v>1.8076748631357588E-3</v>
      </c>
      <c r="AS116">
        <f t="shared" ca="1" si="100"/>
        <v>1.9964306378994143E-4</v>
      </c>
      <c r="AT116">
        <f t="shared" ca="1" si="101"/>
        <v>7.6646620178498284E-3</v>
      </c>
      <c r="AU116">
        <f t="shared" ca="1" si="98"/>
        <v>129.48818312545103</v>
      </c>
      <c r="AV116">
        <f>VLOOKUP(I116,Input!A:B,2,FALSE)</f>
        <v>129.47</v>
      </c>
      <c r="AW116">
        <f t="shared" si="102"/>
        <v>128.66999999999999</v>
      </c>
      <c r="AX116" s="15">
        <f>VLOOKUP(A116,Input!A:B,2,FALSE)</f>
        <v>129.5</v>
      </c>
      <c r="AY116">
        <f t="shared" ca="1" si="99"/>
        <v>9.9999999999909051E-3</v>
      </c>
    </row>
    <row r="117" spans="1:51" x14ac:dyDescent="0.25">
      <c r="A117" s="1">
        <f t="shared" si="72"/>
        <v>43269</v>
      </c>
      <c r="B117">
        <f>VLOOKUP(A117,Input!C:D,2,FALSE)</f>
        <v>141.26</v>
      </c>
      <c r="C117">
        <f>VLOOKUP(A117,Input!E:F,2,FALSE)</f>
        <v>120.79</v>
      </c>
      <c r="D117">
        <f>VLOOKUP(A117,Input!G:H,2,FALSE)</f>
        <v>147.09</v>
      </c>
      <c r="F117" s="13">
        <f t="shared" si="83"/>
        <v>43259</v>
      </c>
      <c r="G117" s="13">
        <f t="shared" si="76"/>
        <v>43294</v>
      </c>
      <c r="H117" s="12">
        <f t="shared" si="84"/>
        <v>0</v>
      </c>
      <c r="I117" s="1">
        <f t="shared" si="85"/>
        <v>43262</v>
      </c>
      <c r="J117" s="1">
        <f t="shared" ref="J117:J180" si="103">IF(H116=1,I116,J116)</f>
        <v>43228</v>
      </c>
      <c r="L117">
        <f t="shared" si="86"/>
        <v>4.4084186575654716E-3</v>
      </c>
      <c r="M117">
        <f t="shared" si="87"/>
        <v>7.4565037282514623E-4</v>
      </c>
      <c r="N117">
        <f t="shared" si="88"/>
        <v>1.2252399428220873E-3</v>
      </c>
      <c r="P117" s="22">
        <f t="shared" ca="1" si="63"/>
        <v>3.8580894734805138E-2</v>
      </c>
      <c r="Q117" s="22">
        <f t="shared" ca="1" si="64"/>
        <v>3.167361413918672E-2</v>
      </c>
      <c r="R117" s="22">
        <f t="shared" ca="1" si="65"/>
        <v>3.0361069917580714E-2</v>
      </c>
      <c r="T117">
        <f t="shared" ca="1" si="73"/>
        <v>1</v>
      </c>
      <c r="U117">
        <f t="shared" ca="1" si="74"/>
        <v>1</v>
      </c>
      <c r="V117">
        <f t="shared" ca="1" si="75"/>
        <v>1</v>
      </c>
      <c r="W117">
        <f t="shared" ca="1" si="89"/>
        <v>2.0665197303579852E-3</v>
      </c>
      <c r="X117" s="9" t="e">
        <f t="shared" ca="1" si="90"/>
        <v>#REF!</v>
      </c>
      <c r="Y117" t="e">
        <f t="shared" ca="1" si="91"/>
        <v>#REF!</v>
      </c>
      <c r="AA117" s="14">
        <f t="shared" si="77"/>
        <v>1.4434470377019615E-2</v>
      </c>
      <c r="AB117" s="14">
        <f t="shared" si="78"/>
        <v>-1.8180315676390446E-3</v>
      </c>
      <c r="AC117" s="14">
        <f t="shared" si="79"/>
        <v>-4.6691027202597768E-3</v>
      </c>
      <c r="AE117" s="6">
        <f t="shared" ca="1" si="92"/>
        <v>0.31229418146637627</v>
      </c>
      <c r="AF117" s="6">
        <f t="shared" ca="1" si="93"/>
        <v>0.34009008080136405</v>
      </c>
      <c r="AG117" s="6">
        <f t="shared" ca="1" si="94"/>
        <v>0.34761573773225973</v>
      </c>
      <c r="AI117" s="6">
        <f t="shared" ca="1" si="95"/>
        <v>0.34179463617767025</v>
      </c>
      <c r="AJ117" s="6">
        <f t="shared" ca="1" si="96"/>
        <v>0.32349957780392241</v>
      </c>
      <c r="AK117" s="6">
        <f t="shared" ca="1" si="97"/>
        <v>0.33470578601840739</v>
      </c>
      <c r="AM117" s="5">
        <f t="shared" ca="1" si="80"/>
        <v>3.8705073707597324E-3</v>
      </c>
      <c r="AN117" s="5">
        <f t="shared" ca="1" si="81"/>
        <v>2.0529327279625279E-3</v>
      </c>
      <c r="AO117" s="5">
        <f t="shared" ca="1" si="82"/>
        <v>1.8076748631357588E-3</v>
      </c>
      <c r="AS117">
        <f t="shared" ca="1" si="100"/>
        <v>2.2664530219034E-3</v>
      </c>
      <c r="AT117">
        <f t="shared" ca="1" si="101"/>
        <v>7.6646620178498284E-3</v>
      </c>
      <c r="AU117">
        <f t="shared" ca="1" si="98"/>
        <v>129.75577301072798</v>
      </c>
      <c r="AV117">
        <f>VLOOKUP(I117,Input!A:B,2,FALSE)</f>
        <v>129.47</v>
      </c>
      <c r="AW117">
        <f t="shared" si="102"/>
        <v>128.66999999999999</v>
      </c>
      <c r="AX117" s="15">
        <f>VLOOKUP(A117,Input!A:B,2,FALSE)</f>
        <v>129.77000000000001</v>
      </c>
      <c r="AY117">
        <f t="shared" ca="1" si="99"/>
        <v>1.0000000000019327E-2</v>
      </c>
    </row>
    <row r="118" spans="1:51" x14ac:dyDescent="0.25">
      <c r="A118" s="1">
        <f t="shared" si="72"/>
        <v>43270</v>
      </c>
      <c r="B118">
        <f>VLOOKUP(A118,Input!C:D,2,FALSE)</f>
        <v>141.35</v>
      </c>
      <c r="C118">
        <f>VLOOKUP(A118,Input!E:F,2,FALSE)</f>
        <v>120.79</v>
      </c>
      <c r="D118">
        <f>VLOOKUP(A118,Input!G:H,2,FALSE)</f>
        <v>147.33000000000001</v>
      </c>
      <c r="F118" s="13">
        <f t="shared" si="83"/>
        <v>43259</v>
      </c>
      <c r="G118" s="13">
        <f t="shared" si="76"/>
        <v>43294</v>
      </c>
      <c r="H118" s="12">
        <f t="shared" si="84"/>
        <v>0</v>
      </c>
      <c r="I118" s="1">
        <f t="shared" si="85"/>
        <v>43262</v>
      </c>
      <c r="J118" s="1">
        <f t="shared" si="103"/>
        <v>43228</v>
      </c>
      <c r="L118">
        <f t="shared" si="86"/>
        <v>6.3712303553731253E-4</v>
      </c>
      <c r="M118">
        <f t="shared" si="87"/>
        <v>0</v>
      </c>
      <c r="N118">
        <f t="shared" si="88"/>
        <v>1.6316540893330789E-3</v>
      </c>
      <c r="P118" s="22">
        <f t="shared" ca="1" si="63"/>
        <v>3.9350222013224558E-2</v>
      </c>
      <c r="Q118" s="22">
        <f t="shared" ca="1" si="64"/>
        <v>3.1695197237496434E-2</v>
      </c>
      <c r="R118" s="22">
        <f t="shared" ca="1" si="65"/>
        <v>2.9237317821833718E-2</v>
      </c>
      <c r="T118">
        <f t="shared" ca="1" si="73"/>
        <v>1</v>
      </c>
      <c r="U118">
        <f t="shared" ca="1" si="74"/>
        <v>1</v>
      </c>
      <c r="V118">
        <f t="shared" ca="1" si="75"/>
        <v>1</v>
      </c>
      <c r="W118">
        <f t="shared" ca="1" si="89"/>
        <v>7.6469434509007783E-4</v>
      </c>
      <c r="X118" s="9" t="e">
        <f t="shared" ca="1" si="90"/>
        <v>#REF!</v>
      </c>
      <c r="Y118" t="e">
        <f t="shared" ca="1" si="91"/>
        <v>#REF!</v>
      </c>
      <c r="AA118" s="14">
        <f t="shared" si="77"/>
        <v>1.5080789946140039E-2</v>
      </c>
      <c r="AB118" s="14">
        <f t="shared" si="78"/>
        <v>-1.8180315676390446E-3</v>
      </c>
      <c r="AC118" s="14">
        <f t="shared" si="79"/>
        <v>-3.0450669914737771E-3</v>
      </c>
      <c r="AE118" s="6">
        <f t="shared" ca="1" si="92"/>
        <v>0.31229418146637627</v>
      </c>
      <c r="AF118" s="6">
        <f t="shared" ca="1" si="93"/>
        <v>0.34009008080136405</v>
      </c>
      <c r="AG118" s="6">
        <f t="shared" ca="1" si="94"/>
        <v>0.34761573773225973</v>
      </c>
      <c r="AI118" s="6">
        <f t="shared" ca="1" si="95"/>
        <v>0.34179463617767025</v>
      </c>
      <c r="AJ118" s="6">
        <f t="shared" ca="1" si="96"/>
        <v>0.32349957780392241</v>
      </c>
      <c r="AK118" s="6">
        <f t="shared" ca="1" si="97"/>
        <v>0.33470578601840739</v>
      </c>
      <c r="AM118" s="5">
        <f t="shared" ca="1" si="80"/>
        <v>3.8705073707597324E-3</v>
      </c>
      <c r="AN118" s="5">
        <f t="shared" ca="1" si="81"/>
        <v>2.0529327279625279E-3</v>
      </c>
      <c r="AO118" s="5">
        <f t="shared" ca="1" si="82"/>
        <v>1.8076748631357588E-3</v>
      </c>
      <c r="AS118">
        <f t="shared" ca="1" si="100"/>
        <v>3.0328352406730564E-3</v>
      </c>
      <c r="AT118">
        <f t="shared" ca="1" si="101"/>
        <v>7.6646620178498284E-3</v>
      </c>
      <c r="AU118">
        <f t="shared" ca="1" si="98"/>
        <v>129.85499651659208</v>
      </c>
      <c r="AV118">
        <f>VLOOKUP(I118,Input!A:B,2,FALSE)</f>
        <v>129.47</v>
      </c>
      <c r="AW118">
        <f t="shared" si="102"/>
        <v>128.66999999999999</v>
      </c>
      <c r="AX118" s="15">
        <f>VLOOKUP(A118,Input!A:B,2,FALSE)</f>
        <v>129.86000000000001</v>
      </c>
      <c r="AY118">
        <f t="shared" ca="1" si="99"/>
        <v>1.0000000000019327E-2</v>
      </c>
    </row>
    <row r="119" spans="1:51" x14ac:dyDescent="0.25">
      <c r="A119" s="1">
        <f t="shared" si="72"/>
        <v>43271</v>
      </c>
      <c r="B119">
        <f>VLOOKUP(A119,Input!C:D,2,FALSE)</f>
        <v>141.49</v>
      </c>
      <c r="C119">
        <f>VLOOKUP(A119,Input!E:F,2,FALSE)</f>
        <v>120.95</v>
      </c>
      <c r="D119">
        <f>VLOOKUP(A119,Input!G:H,2,FALSE)</f>
        <v>147.26</v>
      </c>
      <c r="F119" s="13">
        <f t="shared" si="83"/>
        <v>43259</v>
      </c>
      <c r="G119" s="13">
        <f t="shared" si="76"/>
        <v>43294</v>
      </c>
      <c r="H119" s="12">
        <f t="shared" si="84"/>
        <v>0</v>
      </c>
      <c r="I119" s="1">
        <f t="shared" si="85"/>
        <v>43262</v>
      </c>
      <c r="J119" s="1">
        <f t="shared" si="103"/>
        <v>43228</v>
      </c>
      <c r="L119">
        <f t="shared" si="86"/>
        <v>9.9044923947655406E-4</v>
      </c>
      <c r="M119">
        <f t="shared" si="87"/>
        <v>1.3246129646493632E-3</v>
      </c>
      <c r="N119">
        <f t="shared" si="88"/>
        <v>-4.7512387158099578E-4</v>
      </c>
      <c r="P119" s="22">
        <f t="shared" ca="1" si="63"/>
        <v>3.9327433449966594E-2</v>
      </c>
      <c r="Q119" s="22">
        <f t="shared" ca="1" si="64"/>
        <v>3.1459149522098682E-2</v>
      </c>
      <c r="R119" s="22">
        <f t="shared" ca="1" si="65"/>
        <v>2.9312852527223768E-2</v>
      </c>
      <c r="T119">
        <f t="shared" ca="1" si="73"/>
        <v>1</v>
      </c>
      <c r="U119">
        <f t="shared" ca="1" si="74"/>
        <v>1</v>
      </c>
      <c r="V119">
        <f t="shared" ca="1" si="75"/>
        <v>1</v>
      </c>
      <c r="W119">
        <f t="shared" ca="1" si="89"/>
        <v>5.9721142706004038E-4</v>
      </c>
      <c r="X119" s="9" t="e">
        <f t="shared" ca="1" si="90"/>
        <v>#REF!</v>
      </c>
      <c r="Y119" t="e">
        <f t="shared" ca="1" si="91"/>
        <v>#REF!</v>
      </c>
      <c r="AA119" s="14">
        <f t="shared" si="77"/>
        <v>1.6086175942549463E-2</v>
      </c>
      <c r="AB119" s="14">
        <f t="shared" si="78"/>
        <v>-4.9582679117432527E-4</v>
      </c>
      <c r="AC119" s="14">
        <f t="shared" si="79"/>
        <v>-3.5187440790365176E-3</v>
      </c>
      <c r="AE119" s="6">
        <f t="shared" ca="1" si="92"/>
        <v>0.31229418146637627</v>
      </c>
      <c r="AF119" s="6">
        <f t="shared" ca="1" si="93"/>
        <v>0.34009008080136405</v>
      </c>
      <c r="AG119" s="6">
        <f t="shared" ca="1" si="94"/>
        <v>0.34761573773225973</v>
      </c>
      <c r="AI119" s="6">
        <f t="shared" ca="1" si="95"/>
        <v>0.34179463617767025</v>
      </c>
      <c r="AJ119" s="6">
        <f t="shared" ca="1" si="96"/>
        <v>0.32349957780392241</v>
      </c>
      <c r="AK119" s="6">
        <f t="shared" ca="1" si="97"/>
        <v>0.33470578601840739</v>
      </c>
      <c r="AM119" s="5">
        <f t="shared" ca="1" si="80"/>
        <v>3.8705073707597324E-3</v>
      </c>
      <c r="AN119" s="5">
        <f t="shared" ca="1" si="81"/>
        <v>2.0529327279625279E-3</v>
      </c>
      <c r="AO119" s="5">
        <f t="shared" ca="1" si="82"/>
        <v>1.8076748631357588E-3</v>
      </c>
      <c r="AS119">
        <f t="shared" ca="1" si="100"/>
        <v>3.6318225565033415E-3</v>
      </c>
      <c r="AT119">
        <f t="shared" ca="1" si="101"/>
        <v>7.6646620178498284E-3</v>
      </c>
      <c r="AU119">
        <f t="shared" ca="1" si="98"/>
        <v>129.93254740437263</v>
      </c>
      <c r="AV119">
        <f>VLOOKUP(I119,Input!A:B,2,FALSE)</f>
        <v>129.47</v>
      </c>
      <c r="AW119">
        <f t="shared" si="102"/>
        <v>128.66999999999999</v>
      </c>
      <c r="AX119" s="15">
        <f>VLOOKUP(A119,Input!A:B,2,FALSE)</f>
        <v>129.94</v>
      </c>
      <c r="AY119">
        <f t="shared" ca="1" si="99"/>
        <v>9.9999999999909051E-3</v>
      </c>
    </row>
    <row r="120" spans="1:51" x14ac:dyDescent="0.25">
      <c r="A120" s="1">
        <f t="shared" si="72"/>
        <v>43272</v>
      </c>
      <c r="B120">
        <f>VLOOKUP(A120,Input!C:D,2,FALSE)</f>
        <v>141.81</v>
      </c>
      <c r="C120">
        <f>VLOOKUP(A120,Input!E:F,2,FALSE)</f>
        <v>120.74</v>
      </c>
      <c r="D120">
        <f>VLOOKUP(A120,Input!G:H,2,FALSE)</f>
        <v>147.38999999999999</v>
      </c>
      <c r="F120" s="13">
        <f t="shared" si="83"/>
        <v>43259</v>
      </c>
      <c r="G120" s="13">
        <f t="shared" si="76"/>
        <v>43294</v>
      </c>
      <c r="H120" s="12">
        <f t="shared" si="84"/>
        <v>0</v>
      </c>
      <c r="I120" s="1">
        <f t="shared" si="85"/>
        <v>43262</v>
      </c>
      <c r="J120" s="1">
        <f t="shared" si="103"/>
        <v>43228</v>
      </c>
      <c r="L120">
        <f t="shared" si="86"/>
        <v>2.2616439324334436E-3</v>
      </c>
      <c r="M120">
        <f t="shared" si="87"/>
        <v>-1.7362546506821674E-3</v>
      </c>
      <c r="N120">
        <f t="shared" si="88"/>
        <v>8.8279234007870855E-4</v>
      </c>
      <c r="P120" s="22">
        <f t="shared" ca="1" si="63"/>
        <v>3.9324854085845684E-2</v>
      </c>
      <c r="Q120" s="22">
        <f t="shared" ca="1" si="64"/>
        <v>3.1553946815710762E-2</v>
      </c>
      <c r="R120" s="22">
        <f t="shared" ca="1" si="65"/>
        <v>2.9293975611564892E-2</v>
      </c>
      <c r="T120">
        <f t="shared" ca="1" si="73"/>
        <v>1</v>
      </c>
      <c r="U120">
        <f t="shared" ca="1" si="74"/>
        <v>1</v>
      </c>
      <c r="V120">
        <f t="shared" ca="1" si="75"/>
        <v>1</v>
      </c>
      <c r="W120">
        <f t="shared" ca="1" si="89"/>
        <v>4.317200034915647E-4</v>
      </c>
      <c r="X120" s="9" t="e">
        <f t="shared" ca="1" si="90"/>
        <v>#REF!</v>
      </c>
      <c r="Y120" t="e">
        <f t="shared" ca="1" si="91"/>
        <v>#REF!</v>
      </c>
      <c r="AA120" s="14">
        <f t="shared" si="77"/>
        <v>1.8384201077199291E-2</v>
      </c>
      <c r="AB120" s="14">
        <f t="shared" si="78"/>
        <v>-2.2312205602843527E-3</v>
      </c>
      <c r="AC120" s="14">
        <f t="shared" si="79"/>
        <v>-2.6390580592774437E-3</v>
      </c>
      <c r="AE120" s="6">
        <f t="shared" ca="1" si="92"/>
        <v>0.31229418146637627</v>
      </c>
      <c r="AF120" s="6">
        <f t="shared" ca="1" si="93"/>
        <v>0.34009008080136405</v>
      </c>
      <c r="AG120" s="6">
        <f t="shared" ca="1" si="94"/>
        <v>0.34761573773225973</v>
      </c>
      <c r="AI120" s="6">
        <f t="shared" ca="1" si="95"/>
        <v>0.34179463617767025</v>
      </c>
      <c r="AJ120" s="6">
        <f t="shared" ca="1" si="96"/>
        <v>0.32349957780392241</v>
      </c>
      <c r="AK120" s="6">
        <f t="shared" ca="1" si="97"/>
        <v>0.33470578601840739</v>
      </c>
      <c r="AM120" s="5">
        <f t="shared" ca="1" si="80"/>
        <v>3.8705073707597324E-3</v>
      </c>
      <c r="AN120" s="5">
        <f t="shared" ca="1" si="81"/>
        <v>2.0529327279625279E-3</v>
      </c>
      <c r="AO120" s="5">
        <f t="shared" ca="1" si="82"/>
        <v>1.8076748631357588E-3</v>
      </c>
      <c r="AS120">
        <f t="shared" ca="1" si="100"/>
        <v>4.0650849324904616E-3</v>
      </c>
      <c r="AT120">
        <f t="shared" ca="1" si="101"/>
        <v>7.6646620178498284E-3</v>
      </c>
      <c r="AU120">
        <f t="shared" ca="1" si="98"/>
        <v>129.98864188419171</v>
      </c>
      <c r="AV120">
        <f>VLOOKUP(I120,Input!A:B,2,FALSE)</f>
        <v>129.47</v>
      </c>
      <c r="AW120">
        <f t="shared" si="102"/>
        <v>128.66999999999999</v>
      </c>
      <c r="AX120" s="15">
        <f>VLOOKUP(A120,Input!A:B,2,FALSE)</f>
        <v>130</v>
      </c>
      <c r="AY120">
        <f t="shared" ca="1" si="99"/>
        <v>9.9999999999909051E-3</v>
      </c>
    </row>
    <row r="121" spans="1:51" x14ac:dyDescent="0.25">
      <c r="A121" s="1">
        <f t="shared" si="72"/>
        <v>43273</v>
      </c>
      <c r="B121">
        <f>VLOOKUP(A121,Input!C:D,2,FALSE)</f>
        <v>141.63</v>
      </c>
      <c r="C121">
        <f>VLOOKUP(A121,Input!E:F,2,FALSE)</f>
        <v>120.53</v>
      </c>
      <c r="D121">
        <f>VLOOKUP(A121,Input!G:H,2,FALSE)</f>
        <v>147.38999999999999</v>
      </c>
      <c r="F121" s="13">
        <f t="shared" si="83"/>
        <v>43259</v>
      </c>
      <c r="G121" s="13">
        <f t="shared" si="76"/>
        <v>43294</v>
      </c>
      <c r="H121" s="12">
        <f t="shared" si="84"/>
        <v>0</v>
      </c>
      <c r="I121" s="1">
        <f t="shared" si="85"/>
        <v>43262</v>
      </c>
      <c r="J121" s="1">
        <f t="shared" si="103"/>
        <v>43228</v>
      </c>
      <c r="L121">
        <f t="shared" si="86"/>
        <v>-1.2693039983076027E-3</v>
      </c>
      <c r="M121">
        <f t="shared" si="87"/>
        <v>-1.7392744740765131E-3</v>
      </c>
      <c r="N121">
        <f t="shared" si="88"/>
        <v>0</v>
      </c>
      <c r="P121" s="22">
        <f t="shared" ca="1" si="63"/>
        <v>3.926396866215686E-2</v>
      </c>
      <c r="Q121" s="22">
        <f t="shared" ca="1" si="64"/>
        <v>3.0155136158704035E-2</v>
      </c>
      <c r="R121" s="22">
        <f t="shared" ca="1" si="65"/>
        <v>2.9285272619991299E-2</v>
      </c>
      <c r="T121">
        <f t="shared" ca="1" si="73"/>
        <v>1</v>
      </c>
      <c r="U121">
        <f t="shared" ca="1" si="74"/>
        <v>1</v>
      </c>
      <c r="V121">
        <f t="shared" ca="1" si="75"/>
        <v>1</v>
      </c>
      <c r="W121">
        <f t="shared" ca="1" si="89"/>
        <v>-9.8990842979429505E-4</v>
      </c>
      <c r="X121" s="9" t="e">
        <f t="shared" ca="1" si="90"/>
        <v>#REF!</v>
      </c>
      <c r="Y121" t="e">
        <f t="shared" ca="1" si="91"/>
        <v>#REF!</v>
      </c>
      <c r="AA121" s="14">
        <f t="shared" si="77"/>
        <v>1.7091561938958666E-2</v>
      </c>
      <c r="AB121" s="14">
        <f t="shared" si="78"/>
        <v>-3.9666143293942691E-3</v>
      </c>
      <c r="AC121" s="14">
        <f t="shared" si="79"/>
        <v>-2.6390580592774437E-3</v>
      </c>
      <c r="AE121" s="6">
        <f t="shared" ca="1" si="92"/>
        <v>0.31229418146637627</v>
      </c>
      <c r="AF121" s="6">
        <f t="shared" ca="1" si="93"/>
        <v>0.34009008080136405</v>
      </c>
      <c r="AG121" s="6">
        <f t="shared" ca="1" si="94"/>
        <v>0.34761573773225973</v>
      </c>
      <c r="AI121" s="6">
        <f t="shared" ca="1" si="95"/>
        <v>0.34179463617767025</v>
      </c>
      <c r="AJ121" s="6">
        <f t="shared" ca="1" si="96"/>
        <v>0.32349957780392241</v>
      </c>
      <c r="AK121" s="6">
        <f t="shared" ca="1" si="97"/>
        <v>0.33470578601840739</v>
      </c>
      <c r="AM121" s="5">
        <f t="shared" ca="1" si="80"/>
        <v>3.8705073707597324E-3</v>
      </c>
      <c r="AN121" s="5">
        <f t="shared" ca="1" si="81"/>
        <v>2.0529327279625279E-3</v>
      </c>
      <c r="AO121" s="5">
        <f t="shared" ca="1" si="82"/>
        <v>1.8076748631357588E-3</v>
      </c>
      <c r="AS121">
        <f t="shared" ca="1" si="100"/>
        <v>3.0712110437234276E-3</v>
      </c>
      <c r="AT121">
        <f t="shared" ca="1" si="101"/>
        <v>7.6646620178498284E-3</v>
      </c>
      <c r="AU121">
        <f t="shared" ca="1" si="98"/>
        <v>129.85996503181303</v>
      </c>
      <c r="AV121">
        <f>VLOOKUP(I121,Input!A:B,2,FALSE)</f>
        <v>129.47</v>
      </c>
      <c r="AW121">
        <f t="shared" si="102"/>
        <v>128.66999999999999</v>
      </c>
      <c r="AX121" s="15">
        <f>VLOOKUP(A121,Input!A:B,2,FALSE)</f>
        <v>129.87</v>
      </c>
      <c r="AY121">
        <f t="shared" ca="1" si="99"/>
        <v>9.9999999999909051E-3</v>
      </c>
    </row>
    <row r="122" spans="1:51" x14ac:dyDescent="0.25">
      <c r="A122" s="1">
        <f t="shared" si="72"/>
        <v>43276</v>
      </c>
      <c r="B122">
        <f>VLOOKUP(A122,Input!C:D,2,FALSE)</f>
        <v>141.55000000000001</v>
      </c>
      <c r="C122">
        <f>VLOOKUP(A122,Input!E:F,2,FALSE)</f>
        <v>120.48</v>
      </c>
      <c r="D122">
        <f>VLOOKUP(A122,Input!G:H,2,FALSE)</f>
        <v>147.36000000000001</v>
      </c>
      <c r="F122" s="13">
        <f t="shared" si="83"/>
        <v>43259</v>
      </c>
      <c r="G122" s="13">
        <f t="shared" si="76"/>
        <v>43294</v>
      </c>
      <c r="H122" s="12">
        <f t="shared" si="84"/>
        <v>0</v>
      </c>
      <c r="I122" s="1">
        <f t="shared" si="85"/>
        <v>43262</v>
      </c>
      <c r="J122" s="1">
        <f t="shared" si="103"/>
        <v>43228</v>
      </c>
      <c r="L122">
        <f t="shared" si="86"/>
        <v>-5.6485207936163295E-4</v>
      </c>
      <c r="M122">
        <f t="shared" si="87"/>
        <v>-4.148344810420701E-4</v>
      </c>
      <c r="N122">
        <f t="shared" si="88"/>
        <v>-2.0354162426194922E-4</v>
      </c>
      <c r="P122" s="22">
        <f t="shared" ca="1" si="63"/>
        <v>3.9282533350380906E-2</v>
      </c>
      <c r="Q122" s="22">
        <f t="shared" ca="1" si="64"/>
        <v>2.8937949034979718E-2</v>
      </c>
      <c r="R122" s="22">
        <f t="shared" ca="1" si="65"/>
        <v>2.8582008250587806E-2</v>
      </c>
      <c r="T122">
        <f t="shared" ca="1" si="73"/>
        <v>1</v>
      </c>
      <c r="U122">
        <f t="shared" ca="1" si="74"/>
        <v>1</v>
      </c>
      <c r="V122">
        <f t="shared" ca="1" si="75"/>
        <v>1</v>
      </c>
      <c r="W122">
        <f t="shared" ca="1" si="89"/>
        <v>-3.8933132460916564E-4</v>
      </c>
      <c r="X122" s="9" t="e">
        <f t="shared" ca="1" si="90"/>
        <v>#REF!</v>
      </c>
      <c r="Y122" t="e">
        <f t="shared" ca="1" si="91"/>
        <v>#REF!</v>
      </c>
      <c r="AA122" s="14">
        <f t="shared" si="77"/>
        <v>1.6517055655296264E-2</v>
      </c>
      <c r="AB122" s="14">
        <f t="shared" si="78"/>
        <v>-4.3798033220394661E-3</v>
      </c>
      <c r="AC122" s="14">
        <f t="shared" si="79"/>
        <v>-2.8420625253754439E-3</v>
      </c>
      <c r="AE122" s="6">
        <f t="shared" ca="1" si="92"/>
        <v>0.31229418146637627</v>
      </c>
      <c r="AF122" s="6">
        <f t="shared" ca="1" si="93"/>
        <v>0.34009008080136405</v>
      </c>
      <c r="AG122" s="6">
        <f t="shared" ca="1" si="94"/>
        <v>0.34761573773225973</v>
      </c>
      <c r="AI122" s="6">
        <f t="shared" ca="1" si="95"/>
        <v>0.34179463617767025</v>
      </c>
      <c r="AJ122" s="6">
        <f t="shared" ca="1" si="96"/>
        <v>0.32349957780392241</v>
      </c>
      <c r="AK122" s="6">
        <f t="shared" ca="1" si="97"/>
        <v>0.33470578601840739</v>
      </c>
      <c r="AM122" s="5">
        <f t="shared" ca="1" si="80"/>
        <v>3.8705073707597324E-3</v>
      </c>
      <c r="AN122" s="5">
        <f t="shared" ca="1" si="81"/>
        <v>2.0529327279625279E-3</v>
      </c>
      <c r="AO122" s="5">
        <f t="shared" ca="1" si="82"/>
        <v>1.8076748631357588E-3</v>
      </c>
      <c r="AS122">
        <f t="shared" ca="1" si="100"/>
        <v>2.6807070489792495E-3</v>
      </c>
      <c r="AT122">
        <f t="shared" ca="1" si="101"/>
        <v>7.6646620178498284E-3</v>
      </c>
      <c r="AU122">
        <f t="shared" ca="1" si="98"/>
        <v>129.8094064796135</v>
      </c>
      <c r="AV122">
        <f>VLOOKUP(I122,Input!A:B,2,FALSE)</f>
        <v>129.47</v>
      </c>
      <c r="AW122">
        <f t="shared" si="102"/>
        <v>128.66999999999999</v>
      </c>
      <c r="AX122" s="15">
        <f>VLOOKUP(A122,Input!A:B,2,FALSE)</f>
        <v>129.82</v>
      </c>
      <c r="AY122">
        <f t="shared" ca="1" si="99"/>
        <v>9.9999999999909051E-3</v>
      </c>
    </row>
    <row r="123" spans="1:51" x14ac:dyDescent="0.25">
      <c r="A123" s="1">
        <f t="shared" si="72"/>
        <v>43277</v>
      </c>
      <c r="B123">
        <f>VLOOKUP(A123,Input!C:D,2,FALSE)</f>
        <v>141.31</v>
      </c>
      <c r="C123">
        <f>VLOOKUP(A123,Input!E:F,2,FALSE)</f>
        <v>120.61</v>
      </c>
      <c r="D123">
        <f>VLOOKUP(A123,Input!G:H,2,FALSE)</f>
        <v>147.51</v>
      </c>
      <c r="F123" s="13">
        <f t="shared" si="83"/>
        <v>43259</v>
      </c>
      <c r="G123" s="13">
        <f t="shared" si="76"/>
        <v>43294</v>
      </c>
      <c r="H123" s="12">
        <f t="shared" si="84"/>
        <v>0</v>
      </c>
      <c r="I123" s="1">
        <f t="shared" si="85"/>
        <v>43262</v>
      </c>
      <c r="J123" s="1">
        <f t="shared" si="103"/>
        <v>43228</v>
      </c>
      <c r="L123">
        <f t="shared" si="86"/>
        <v>-1.6955139526669827E-3</v>
      </c>
      <c r="M123">
        <f t="shared" si="87"/>
        <v>1.079017264276283E-3</v>
      </c>
      <c r="N123">
        <f t="shared" si="88"/>
        <v>1.0179153094460602E-3</v>
      </c>
      <c r="P123" s="22">
        <f t="shared" ca="1" si="63"/>
        <v>3.9276371993939435E-2</v>
      </c>
      <c r="Q123" s="22">
        <f t="shared" ca="1" si="64"/>
        <v>2.558963493275309E-2</v>
      </c>
      <c r="R123" s="22">
        <f t="shared" ca="1" si="65"/>
        <v>2.8336585143159617E-2</v>
      </c>
      <c r="T123">
        <f t="shared" ca="1" si="73"/>
        <v>1</v>
      </c>
      <c r="U123">
        <f t="shared" ca="1" si="74"/>
        <v>1</v>
      </c>
      <c r="V123">
        <f t="shared" ca="1" si="75"/>
        <v>1</v>
      </c>
      <c r="W123">
        <f t="shared" ca="1" si="89"/>
        <v>1.7947816671770589E-4</v>
      </c>
      <c r="X123" s="9" t="e">
        <f t="shared" ca="1" si="90"/>
        <v>#REF!</v>
      </c>
      <c r="Y123" t="e">
        <f t="shared" ca="1" si="91"/>
        <v>#REF!</v>
      </c>
      <c r="AA123" s="14">
        <f t="shared" si="77"/>
        <v>1.4793536804308838E-2</v>
      </c>
      <c r="AB123" s="14">
        <f t="shared" si="78"/>
        <v>-3.3055119411619094E-3</v>
      </c>
      <c r="AC123" s="14">
        <f t="shared" si="79"/>
        <v>-1.8270401948843329E-3</v>
      </c>
      <c r="AE123" s="6">
        <f t="shared" ca="1" si="92"/>
        <v>0.31229418146637627</v>
      </c>
      <c r="AF123" s="6">
        <f t="shared" ca="1" si="93"/>
        <v>0.34009008080136405</v>
      </c>
      <c r="AG123" s="6">
        <f t="shared" ca="1" si="94"/>
        <v>0.34761573773225973</v>
      </c>
      <c r="AI123" s="6">
        <f t="shared" ca="1" si="95"/>
        <v>0.34179463617767025</v>
      </c>
      <c r="AJ123" s="6">
        <f t="shared" ca="1" si="96"/>
        <v>0.32349957780392241</v>
      </c>
      <c r="AK123" s="6">
        <f t="shared" ca="1" si="97"/>
        <v>0.33470578601840739</v>
      </c>
      <c r="AM123" s="5">
        <f t="shared" ca="1" si="80"/>
        <v>3.8705073707597324E-3</v>
      </c>
      <c r="AN123" s="5">
        <f t="shared" ca="1" si="81"/>
        <v>2.0529327279625279E-3</v>
      </c>
      <c r="AO123" s="5">
        <f t="shared" ca="1" si="82"/>
        <v>1.8076748631357588E-3</v>
      </c>
      <c r="AS123">
        <f t="shared" ca="1" si="100"/>
        <v>2.8606557189235042E-3</v>
      </c>
      <c r="AT123">
        <f t="shared" ca="1" si="101"/>
        <v>7.6646620178498284E-3</v>
      </c>
      <c r="AU123">
        <f t="shared" ca="1" si="98"/>
        <v>129.83270443391118</v>
      </c>
      <c r="AV123">
        <f>VLOOKUP(I123,Input!A:B,2,FALSE)</f>
        <v>129.47</v>
      </c>
      <c r="AW123">
        <f t="shared" si="102"/>
        <v>128.66999999999999</v>
      </c>
      <c r="AX123" s="15">
        <f>VLOOKUP(A123,Input!A:B,2,FALSE)</f>
        <v>129.84</v>
      </c>
      <c r="AY123">
        <f t="shared" ca="1" si="99"/>
        <v>9.9999999999909051E-3</v>
      </c>
    </row>
    <row r="124" spans="1:51" x14ac:dyDescent="0.25">
      <c r="A124" s="1">
        <f t="shared" si="72"/>
        <v>43278</v>
      </c>
      <c r="B124">
        <f>VLOOKUP(A124,Input!C:D,2,FALSE)</f>
        <v>141.13999999999999</v>
      </c>
      <c r="C124">
        <f>VLOOKUP(A124,Input!E:F,2,FALSE)</f>
        <v>120.4</v>
      </c>
      <c r="D124">
        <f>VLOOKUP(A124,Input!G:H,2,FALSE)</f>
        <v>147.5</v>
      </c>
      <c r="F124" s="13">
        <f t="shared" si="83"/>
        <v>43259</v>
      </c>
      <c r="G124" s="13">
        <f t="shared" si="76"/>
        <v>43294</v>
      </c>
      <c r="H124" s="12">
        <f t="shared" si="84"/>
        <v>0</v>
      </c>
      <c r="I124" s="1">
        <f t="shared" si="85"/>
        <v>43262</v>
      </c>
      <c r="J124" s="1">
        <f t="shared" si="103"/>
        <v>43228</v>
      </c>
      <c r="L124">
        <f t="shared" si="86"/>
        <v>-1.2030288019249102E-3</v>
      </c>
      <c r="M124">
        <f t="shared" si="87"/>
        <v>-1.7411491584444772E-3</v>
      </c>
      <c r="N124">
        <f t="shared" si="88"/>
        <v>-6.7792014100676035E-5</v>
      </c>
      <c r="P124" s="22">
        <f t="shared" ca="1" si="63"/>
        <v>3.9382322498570661E-2</v>
      </c>
      <c r="Q124" s="22">
        <f t="shared" ca="1" si="64"/>
        <v>2.5587010682668193E-2</v>
      </c>
      <c r="R124" s="22">
        <f t="shared" ca="1" si="65"/>
        <v>2.7844567141279367E-2</v>
      </c>
      <c r="T124">
        <f t="shared" ca="1" si="73"/>
        <v>1</v>
      </c>
      <c r="U124">
        <f t="shared" ca="1" si="74"/>
        <v>1</v>
      </c>
      <c r="V124">
        <f t="shared" ca="1" si="75"/>
        <v>1</v>
      </c>
      <c r="W124">
        <f t="shared" ca="1" si="89"/>
        <v>-9.9218995737604398E-4</v>
      </c>
      <c r="X124" s="9" t="e">
        <f t="shared" ca="1" si="90"/>
        <v>#REF!</v>
      </c>
      <c r="Y124" t="e">
        <f t="shared" ca="1" si="91"/>
        <v>#REF!</v>
      </c>
      <c r="AA124" s="14">
        <f t="shared" si="77"/>
        <v>1.3572710951526012E-2</v>
      </c>
      <c r="AB124" s="14">
        <f t="shared" si="78"/>
        <v>-5.0409057102718258E-3</v>
      </c>
      <c r="AC124" s="14">
        <f t="shared" si="79"/>
        <v>-1.894708350250407E-3</v>
      </c>
      <c r="AE124" s="6">
        <f t="shared" ca="1" si="92"/>
        <v>0.31229418146637627</v>
      </c>
      <c r="AF124" s="6">
        <f t="shared" ca="1" si="93"/>
        <v>0.34009008080136405</v>
      </c>
      <c r="AG124" s="6">
        <f t="shared" ca="1" si="94"/>
        <v>0.34761573773225973</v>
      </c>
      <c r="AI124" s="6">
        <f t="shared" ca="1" si="95"/>
        <v>0.34179463617767025</v>
      </c>
      <c r="AJ124" s="6">
        <f t="shared" ca="1" si="96"/>
        <v>0.32349957780392241</v>
      </c>
      <c r="AK124" s="6">
        <f t="shared" ca="1" si="97"/>
        <v>0.33470578601840739</v>
      </c>
      <c r="AM124" s="5">
        <f t="shared" ca="1" si="80"/>
        <v>3.8705073707597324E-3</v>
      </c>
      <c r="AN124" s="5">
        <f t="shared" ca="1" si="81"/>
        <v>2.0529327279625279E-3</v>
      </c>
      <c r="AO124" s="5">
        <f t="shared" ca="1" si="82"/>
        <v>1.8076748631357588E-3</v>
      </c>
      <c r="AS124">
        <f t="shared" ca="1" si="100"/>
        <v>1.8656861856083666E-3</v>
      </c>
      <c r="AT124">
        <f t="shared" ca="1" si="101"/>
        <v>7.6646620178498284E-3</v>
      </c>
      <c r="AU124">
        <f t="shared" ca="1" si="98"/>
        <v>129.70388572843288</v>
      </c>
      <c r="AV124">
        <f>VLOOKUP(I124,Input!A:B,2,FALSE)</f>
        <v>129.47</v>
      </c>
      <c r="AW124">
        <f t="shared" si="102"/>
        <v>128.66999999999999</v>
      </c>
      <c r="AX124" s="15">
        <f>VLOOKUP(A124,Input!A:B,2,FALSE)</f>
        <v>129.72</v>
      </c>
      <c r="AY124">
        <f t="shared" ca="1" si="99"/>
        <v>2.0000000000010232E-2</v>
      </c>
    </row>
    <row r="125" spans="1:51" x14ac:dyDescent="0.25">
      <c r="A125" s="1">
        <f t="shared" si="72"/>
        <v>43279</v>
      </c>
      <c r="B125">
        <f>VLOOKUP(A125,Input!C:D,2,FALSE)</f>
        <v>140.77000000000001</v>
      </c>
      <c r="C125">
        <f>VLOOKUP(A125,Input!E:F,2,FALSE)</f>
        <v>120.49</v>
      </c>
      <c r="D125">
        <f>VLOOKUP(A125,Input!G:H,2,FALSE)</f>
        <v>147.22999999999999</v>
      </c>
      <c r="F125" s="13">
        <f t="shared" si="83"/>
        <v>43259</v>
      </c>
      <c r="G125" s="13">
        <f t="shared" si="76"/>
        <v>43294</v>
      </c>
      <c r="H125" s="12">
        <f t="shared" si="84"/>
        <v>0</v>
      </c>
      <c r="I125" s="1">
        <f t="shared" si="85"/>
        <v>43262</v>
      </c>
      <c r="J125" s="1">
        <f t="shared" si="103"/>
        <v>43228</v>
      </c>
      <c r="L125">
        <f t="shared" si="86"/>
        <v>-2.6215105568937469E-3</v>
      </c>
      <c r="M125">
        <f t="shared" si="87"/>
        <v>7.475083056478482E-4</v>
      </c>
      <c r="N125">
        <f t="shared" si="88"/>
        <v>-1.8305084745763311E-3</v>
      </c>
      <c r="P125" s="22">
        <f t="shared" ca="1" si="63"/>
        <v>3.9514387538914689E-2</v>
      </c>
      <c r="Q125" s="22">
        <f t="shared" ca="1" si="64"/>
        <v>2.5722706654519829E-2</v>
      </c>
      <c r="R125" s="22">
        <f t="shared" ca="1" si="65"/>
        <v>2.7128120753734011E-2</v>
      </c>
      <c r="T125">
        <f t="shared" ca="1" si="73"/>
        <v>1</v>
      </c>
      <c r="U125">
        <f t="shared" ca="1" si="74"/>
        <v>1</v>
      </c>
      <c r="V125">
        <f t="shared" ca="1" si="75"/>
        <v>1</v>
      </c>
      <c r="W125">
        <f t="shared" ca="1" si="89"/>
        <v>-1.2097780524331636E-3</v>
      </c>
      <c r="X125" s="9" t="e">
        <f t="shared" ca="1" si="90"/>
        <v>#REF!</v>
      </c>
      <c r="Y125" t="e">
        <f t="shared" ca="1" si="91"/>
        <v>#REF!</v>
      </c>
      <c r="AA125" s="14">
        <f t="shared" si="77"/>
        <v>1.0915619389587183E-2</v>
      </c>
      <c r="AB125" s="14">
        <f t="shared" si="78"/>
        <v>-4.2971655235105599E-3</v>
      </c>
      <c r="AC125" s="14">
        <f t="shared" si="79"/>
        <v>-3.7217485451347398E-3</v>
      </c>
      <c r="AE125" s="6">
        <f t="shared" ca="1" si="92"/>
        <v>0.31229418146637627</v>
      </c>
      <c r="AF125" s="6">
        <f t="shared" ca="1" si="93"/>
        <v>0.34009008080136405</v>
      </c>
      <c r="AG125" s="6">
        <f t="shared" ca="1" si="94"/>
        <v>0.34761573773225973</v>
      </c>
      <c r="AI125" s="6">
        <f t="shared" ca="1" si="95"/>
        <v>0.34179463617767025</v>
      </c>
      <c r="AJ125" s="6">
        <f t="shared" ca="1" si="96"/>
        <v>0.32349957780392241</v>
      </c>
      <c r="AK125" s="6">
        <f t="shared" ca="1" si="97"/>
        <v>0.33470578601840739</v>
      </c>
      <c r="AM125" s="5">
        <f t="shared" ca="1" si="80"/>
        <v>3.8705073707597324E-3</v>
      </c>
      <c r="AN125" s="5">
        <f t="shared" ca="1" si="81"/>
        <v>2.0529327279625279E-3</v>
      </c>
      <c r="AO125" s="5">
        <f t="shared" ca="1" si="82"/>
        <v>1.8076748631357588E-3</v>
      </c>
      <c r="AS125">
        <f t="shared" ca="1" si="100"/>
        <v>6.5372268619111611E-4</v>
      </c>
      <c r="AT125">
        <f t="shared" ca="1" si="101"/>
        <v>7.6646620178498284E-3</v>
      </c>
      <c r="AU125">
        <f t="shared" ca="1" si="98"/>
        <v>129.54697281416333</v>
      </c>
      <c r="AV125">
        <f>VLOOKUP(I125,Input!A:B,2,FALSE)</f>
        <v>129.47</v>
      </c>
      <c r="AW125">
        <f t="shared" si="102"/>
        <v>128.66999999999999</v>
      </c>
      <c r="AX125" s="15">
        <f>VLOOKUP(A125,Input!A:B,2,FALSE)</f>
        <v>129.56</v>
      </c>
      <c r="AY125">
        <f t="shared" ca="1" si="99"/>
        <v>9.9999999999909051E-3</v>
      </c>
    </row>
    <row r="126" spans="1:51" x14ac:dyDescent="0.25">
      <c r="A126" s="1">
        <f t="shared" si="72"/>
        <v>43280</v>
      </c>
      <c r="B126">
        <f>VLOOKUP(A126,Input!C:D,2,FALSE)</f>
        <v>140.72999999999999</v>
      </c>
      <c r="C126">
        <f>VLOOKUP(A126,Input!E:F,2,FALSE)</f>
        <v>120.49</v>
      </c>
      <c r="D126">
        <f>VLOOKUP(A126,Input!G:H,2,FALSE)</f>
        <v>146.83000000000001</v>
      </c>
      <c r="F126" s="13">
        <f t="shared" si="83"/>
        <v>43259</v>
      </c>
      <c r="G126" s="13">
        <f t="shared" si="76"/>
        <v>43294</v>
      </c>
      <c r="H126" s="12">
        <f t="shared" si="84"/>
        <v>0</v>
      </c>
      <c r="I126" s="1">
        <f t="shared" si="85"/>
        <v>43262</v>
      </c>
      <c r="J126" s="1">
        <f t="shared" si="103"/>
        <v>43228</v>
      </c>
      <c r="L126">
        <f t="shared" si="86"/>
        <v>-2.8415145272442377E-4</v>
      </c>
      <c r="M126">
        <f t="shared" si="87"/>
        <v>0</v>
      </c>
      <c r="N126">
        <f t="shared" si="88"/>
        <v>-2.7168376010322515E-3</v>
      </c>
      <c r="P126" s="22">
        <f t="shared" ca="1" si="63"/>
        <v>3.9978352328733466E-2</v>
      </c>
      <c r="Q126" s="22">
        <f t="shared" ca="1" si="64"/>
        <v>2.572569270648916E-2</v>
      </c>
      <c r="R126" s="22">
        <f t="shared" ca="1" si="65"/>
        <v>2.7148068539118511E-2</v>
      </c>
      <c r="T126">
        <f t="shared" ca="1" si="73"/>
        <v>1</v>
      </c>
      <c r="U126">
        <f t="shared" ca="1" si="74"/>
        <v>1</v>
      </c>
      <c r="V126">
        <f t="shared" ca="1" si="75"/>
        <v>1</v>
      </c>
      <c r="W126">
        <f t="shared" ca="1" si="89"/>
        <v>-1.0299957592013742E-3</v>
      </c>
      <c r="X126" s="9" t="e">
        <f t="shared" ca="1" si="90"/>
        <v>#REF!</v>
      </c>
      <c r="Y126" t="e">
        <f t="shared" ca="1" si="91"/>
        <v>#REF!</v>
      </c>
      <c r="AA126" s="14">
        <f t="shared" si="77"/>
        <v>1.0628366247755761E-2</v>
      </c>
      <c r="AB126" s="14">
        <f t="shared" si="78"/>
        <v>-4.2971655235105599E-3</v>
      </c>
      <c r="AC126" s="14">
        <f t="shared" si="79"/>
        <v>-6.4284747597779246E-3</v>
      </c>
      <c r="AE126" s="6">
        <f t="shared" ca="1" si="92"/>
        <v>0.31229418146637627</v>
      </c>
      <c r="AF126" s="6">
        <f t="shared" ca="1" si="93"/>
        <v>0.34009008080136405</v>
      </c>
      <c r="AG126" s="6">
        <f t="shared" ca="1" si="94"/>
        <v>0.34761573773225973</v>
      </c>
      <c r="AI126" s="6">
        <f t="shared" ca="1" si="95"/>
        <v>0.34179463617767025</v>
      </c>
      <c r="AJ126" s="6">
        <f t="shared" ca="1" si="96"/>
        <v>0.32349957780392241</v>
      </c>
      <c r="AK126" s="6">
        <f t="shared" ca="1" si="97"/>
        <v>0.33470578601840739</v>
      </c>
      <c r="AM126" s="5">
        <f t="shared" ca="1" si="80"/>
        <v>3.8705073707597324E-3</v>
      </c>
      <c r="AN126" s="5">
        <f t="shared" ca="1" si="81"/>
        <v>2.0529327279625279E-3</v>
      </c>
      <c r="AO126" s="5">
        <f t="shared" ca="1" si="82"/>
        <v>1.8076748631357588E-3</v>
      </c>
      <c r="AS126">
        <f t="shared" ca="1" si="100"/>
        <v>-3.7688542855321069E-4</v>
      </c>
      <c r="AT126">
        <f t="shared" ca="1" si="101"/>
        <v>7.6646620178498284E-3</v>
      </c>
      <c r="AU126">
        <f t="shared" ca="1" si="98"/>
        <v>129.41353998154736</v>
      </c>
      <c r="AV126">
        <f>VLOOKUP(I126,Input!A:B,2,FALSE)</f>
        <v>129.47</v>
      </c>
      <c r="AW126">
        <f t="shared" si="102"/>
        <v>128.66999999999999</v>
      </c>
      <c r="AX126" s="15">
        <f>VLOOKUP(A126,Input!A:B,2,FALSE)</f>
        <v>129.43</v>
      </c>
      <c r="AY126">
        <f t="shared" ca="1" si="99"/>
        <v>2.0000000000010232E-2</v>
      </c>
    </row>
    <row r="127" spans="1:51" x14ac:dyDescent="0.25">
      <c r="A127" s="1">
        <f t="shared" si="72"/>
        <v>43283</v>
      </c>
      <c r="B127">
        <f>VLOOKUP(A127,Input!C:D,2,FALSE)</f>
        <v>140.91</v>
      </c>
      <c r="C127">
        <f>VLOOKUP(A127,Input!E:F,2,FALSE)</f>
        <v>120.55</v>
      </c>
      <c r="D127">
        <f>VLOOKUP(A127,Input!G:H,2,FALSE)</f>
        <v>147.01</v>
      </c>
      <c r="F127" s="13">
        <f t="shared" si="83"/>
        <v>43259</v>
      </c>
      <c r="G127" s="13">
        <f t="shared" si="76"/>
        <v>43294</v>
      </c>
      <c r="H127" s="12">
        <f t="shared" si="84"/>
        <v>0</v>
      </c>
      <c r="I127" s="1">
        <f t="shared" si="85"/>
        <v>43262</v>
      </c>
      <c r="J127" s="1">
        <f t="shared" si="103"/>
        <v>43228</v>
      </c>
      <c r="L127">
        <f t="shared" si="86"/>
        <v>1.2790449797484005E-3</v>
      </c>
      <c r="M127">
        <f t="shared" si="87"/>
        <v>4.9796663623546955E-4</v>
      </c>
      <c r="N127">
        <f t="shared" si="88"/>
        <v>1.2259075120886198E-3</v>
      </c>
      <c r="P127" s="22">
        <f t="shared" ca="1" si="63"/>
        <v>3.9982889365033095E-2</v>
      </c>
      <c r="Q127" s="22">
        <f t="shared" ca="1" si="64"/>
        <v>2.5731826358167609E-2</v>
      </c>
      <c r="R127" s="22">
        <f t="shared" ca="1" si="65"/>
        <v>2.7483143396191467E-2</v>
      </c>
      <c r="T127">
        <f t="shared" ca="1" si="73"/>
        <v>1</v>
      </c>
      <c r="U127">
        <f t="shared" ca="1" si="74"/>
        <v>1</v>
      </c>
      <c r="V127">
        <f t="shared" ca="1" si="75"/>
        <v>1</v>
      </c>
      <c r="W127">
        <f t="shared" ca="1" si="89"/>
        <v>9.9614914497569984E-4</v>
      </c>
      <c r="X127" s="9" t="e">
        <f t="shared" ca="1" si="90"/>
        <v>#REF!</v>
      </c>
      <c r="Y127" t="e">
        <f t="shared" ca="1" si="91"/>
        <v>#REF!</v>
      </c>
      <c r="AA127" s="14">
        <f t="shared" si="77"/>
        <v>1.1921005385996386E-2</v>
      </c>
      <c r="AB127" s="14">
        <f t="shared" si="78"/>
        <v>-3.8013387323362346E-3</v>
      </c>
      <c r="AC127" s="14">
        <f t="shared" si="79"/>
        <v>-5.2104479631885914E-3</v>
      </c>
      <c r="AE127" s="6">
        <f t="shared" ca="1" si="92"/>
        <v>0.31229418146637627</v>
      </c>
      <c r="AF127" s="6">
        <f t="shared" ca="1" si="93"/>
        <v>0.34009008080136405</v>
      </c>
      <c r="AG127" s="6">
        <f t="shared" ca="1" si="94"/>
        <v>0.34761573773225973</v>
      </c>
      <c r="AI127" s="6">
        <f t="shared" ca="1" si="95"/>
        <v>0.34179463617767025</v>
      </c>
      <c r="AJ127" s="6">
        <f t="shared" ca="1" si="96"/>
        <v>0.32349957780392241</v>
      </c>
      <c r="AK127" s="6">
        <f t="shared" ca="1" si="97"/>
        <v>0.33470578601840739</v>
      </c>
      <c r="AM127" s="5">
        <f t="shared" ca="1" si="80"/>
        <v>3.8705073707597324E-3</v>
      </c>
      <c r="AN127" s="5">
        <f t="shared" ca="1" si="81"/>
        <v>2.0529327279625279E-3</v>
      </c>
      <c r="AO127" s="5">
        <f t="shared" ca="1" si="82"/>
        <v>1.8076748631357588E-3</v>
      </c>
      <c r="AS127">
        <f t="shared" ca="1" si="100"/>
        <v>6.1882931000306748E-4</v>
      </c>
      <c r="AT127">
        <f t="shared" ca="1" si="101"/>
        <v>7.6646620178498284E-3</v>
      </c>
      <c r="AU127">
        <f t="shared" ca="1" si="98"/>
        <v>129.54245516874826</v>
      </c>
      <c r="AV127">
        <f>VLOOKUP(I127,Input!A:B,2,FALSE)</f>
        <v>129.47</v>
      </c>
      <c r="AW127">
        <f t="shared" si="102"/>
        <v>128.66999999999999</v>
      </c>
      <c r="AX127" s="15">
        <f>VLOOKUP(A127,Input!A:B,2,FALSE)</f>
        <v>129.55000000000001</v>
      </c>
      <c r="AY127">
        <f t="shared" ca="1" si="99"/>
        <v>1.0000000000019327E-2</v>
      </c>
    </row>
    <row r="128" spans="1:51" x14ac:dyDescent="0.25">
      <c r="A128" s="1">
        <f t="shared" si="72"/>
        <v>43284</v>
      </c>
      <c r="B128">
        <f>VLOOKUP(A128,Input!C:D,2,FALSE)</f>
        <v>140.62</v>
      </c>
      <c r="C128">
        <f>VLOOKUP(A128,Input!E:F,2,FALSE)</f>
        <v>120.71</v>
      </c>
      <c r="D128">
        <f>VLOOKUP(A128,Input!G:H,2,FALSE)</f>
        <v>147.01</v>
      </c>
      <c r="F128" s="13">
        <f t="shared" si="83"/>
        <v>43259</v>
      </c>
      <c r="G128" s="13">
        <f t="shared" si="76"/>
        <v>43294</v>
      </c>
      <c r="H128" s="12">
        <f t="shared" si="84"/>
        <v>0</v>
      </c>
      <c r="I128" s="1">
        <f t="shared" si="85"/>
        <v>43262</v>
      </c>
      <c r="J128" s="1">
        <f t="shared" si="103"/>
        <v>43228</v>
      </c>
      <c r="L128">
        <f t="shared" si="86"/>
        <v>-2.0580512383790994E-3</v>
      </c>
      <c r="M128">
        <f t="shared" si="87"/>
        <v>1.3272501036913908E-3</v>
      </c>
      <c r="N128">
        <f t="shared" si="88"/>
        <v>0</v>
      </c>
      <c r="P128" s="22">
        <f t="shared" ca="1" si="63"/>
        <v>3.8842245874224322E-2</v>
      </c>
      <c r="Q128" s="22">
        <f t="shared" ca="1" si="64"/>
        <v>2.4528371478139757E-2</v>
      </c>
      <c r="R128" s="22">
        <f t="shared" ca="1" si="65"/>
        <v>2.7617784066874117E-2</v>
      </c>
      <c r="T128">
        <f t="shared" ca="1" si="73"/>
        <v>1</v>
      </c>
      <c r="U128">
        <f t="shared" ca="1" si="74"/>
        <v>1</v>
      </c>
      <c r="V128">
        <f t="shared" ca="1" si="75"/>
        <v>1</v>
      </c>
      <c r="W128">
        <f t="shared" ca="1" si="89"/>
        <v>-2.0059827493434934E-4</v>
      </c>
      <c r="X128" s="9" t="e">
        <f t="shared" ca="1" si="90"/>
        <v>#REF!</v>
      </c>
      <c r="Y128" t="e">
        <f t="shared" ca="1" si="91"/>
        <v>#REF!</v>
      </c>
      <c r="AA128" s="14">
        <f t="shared" si="77"/>
        <v>9.8384201077199585E-3</v>
      </c>
      <c r="AB128" s="14">
        <f t="shared" si="78"/>
        <v>-2.4791339558715153E-3</v>
      </c>
      <c r="AC128" s="14">
        <f t="shared" si="79"/>
        <v>-5.2104479631885914E-3</v>
      </c>
      <c r="AE128" s="6">
        <f t="shared" ca="1" si="92"/>
        <v>0.31229418146637627</v>
      </c>
      <c r="AF128" s="6">
        <f t="shared" ca="1" si="93"/>
        <v>0.34009008080136405</v>
      </c>
      <c r="AG128" s="6">
        <f t="shared" ca="1" si="94"/>
        <v>0.34761573773225973</v>
      </c>
      <c r="AI128" s="6">
        <f t="shared" ca="1" si="95"/>
        <v>0.34179463617767025</v>
      </c>
      <c r="AJ128" s="6">
        <f t="shared" ca="1" si="96"/>
        <v>0.32349957780392241</v>
      </c>
      <c r="AK128" s="6">
        <f t="shared" ca="1" si="97"/>
        <v>0.33470578601840739</v>
      </c>
      <c r="AM128" s="5">
        <f t="shared" ca="1" si="80"/>
        <v>3.8705073707597324E-3</v>
      </c>
      <c r="AN128" s="5">
        <f t="shared" ca="1" si="81"/>
        <v>2.0529327279625279E-3</v>
      </c>
      <c r="AO128" s="5">
        <f t="shared" ca="1" si="82"/>
        <v>1.8076748631357588E-3</v>
      </c>
      <c r="AS128">
        <f t="shared" ca="1" si="100"/>
        <v>4.1811877445364085E-4</v>
      </c>
      <c r="AT128">
        <f t="shared" ca="1" si="101"/>
        <v>7.6646620178498284E-3</v>
      </c>
      <c r="AU128">
        <f t="shared" ca="1" si="98"/>
        <v>129.51646917571065</v>
      </c>
      <c r="AV128">
        <f>VLOOKUP(I128,Input!A:B,2,FALSE)</f>
        <v>129.47</v>
      </c>
      <c r="AW128">
        <f t="shared" si="102"/>
        <v>128.66999999999999</v>
      </c>
      <c r="AX128" s="15">
        <f>VLOOKUP(A128,Input!A:B,2,FALSE)</f>
        <v>129.53</v>
      </c>
      <c r="AY128">
        <f t="shared" ca="1" si="99"/>
        <v>9.9999999999909051E-3</v>
      </c>
    </row>
    <row r="129" spans="1:51" x14ac:dyDescent="0.25">
      <c r="A129" s="1">
        <f t="shared" si="72"/>
        <v>43286</v>
      </c>
      <c r="B129">
        <f>VLOOKUP(A129,Input!C:D,2,FALSE)</f>
        <v>140.44999999999999</v>
      </c>
      <c r="C129">
        <f>VLOOKUP(A129,Input!E:F,2,FALSE)</f>
        <v>120.68</v>
      </c>
      <c r="D129">
        <f>VLOOKUP(A129,Input!G:H,2,FALSE)</f>
        <v>146.75</v>
      </c>
      <c r="F129" s="13">
        <f t="shared" si="83"/>
        <v>43259</v>
      </c>
      <c r="G129" s="13">
        <f t="shared" si="76"/>
        <v>43294</v>
      </c>
      <c r="H129" s="12">
        <f t="shared" si="84"/>
        <v>0</v>
      </c>
      <c r="I129" s="1">
        <f t="shared" si="85"/>
        <v>43262</v>
      </c>
      <c r="J129" s="1">
        <f t="shared" si="103"/>
        <v>43228</v>
      </c>
      <c r="L129">
        <f t="shared" si="86"/>
        <v>-1.2089318731334231E-3</v>
      </c>
      <c r="M129">
        <f t="shared" si="87"/>
        <v>-2.4852953359277841E-4</v>
      </c>
      <c r="N129">
        <f t="shared" si="88"/>
        <v>-1.7685871709406387E-3</v>
      </c>
      <c r="P129" s="22">
        <f t="shared" ca="1" si="63"/>
        <v>3.9142926729112223E-2</v>
      </c>
      <c r="Q129" s="22">
        <f t="shared" ca="1" si="64"/>
        <v>2.4594619786524392E-2</v>
      </c>
      <c r="R129" s="22">
        <f t="shared" ca="1" si="65"/>
        <v>2.7561501453934937E-2</v>
      </c>
      <c r="T129">
        <f t="shared" ca="1" si="73"/>
        <v>1</v>
      </c>
      <c r="U129">
        <f t="shared" ca="1" si="74"/>
        <v>1</v>
      </c>
      <c r="V129">
        <f t="shared" ca="1" si="75"/>
        <v>1</v>
      </c>
      <c r="W129">
        <f t="shared" ca="1" si="89"/>
        <v>-1.0767686344448357E-3</v>
      </c>
      <c r="X129" s="9" t="e">
        <f t="shared" ca="1" si="90"/>
        <v>#REF!</v>
      </c>
      <c r="Y129" t="e">
        <f t="shared" ca="1" si="91"/>
        <v>#REF!</v>
      </c>
      <c r="AA129" s="14">
        <f t="shared" si="77"/>
        <v>8.6175942549371332E-3</v>
      </c>
      <c r="AB129" s="14">
        <f t="shared" si="78"/>
        <v>-2.7270473514585669E-3</v>
      </c>
      <c r="AC129" s="14">
        <f t="shared" si="79"/>
        <v>-6.9698200027067392E-3</v>
      </c>
      <c r="AE129" s="6">
        <f t="shared" ca="1" si="92"/>
        <v>0.31229418146637627</v>
      </c>
      <c r="AF129" s="6">
        <f t="shared" ca="1" si="93"/>
        <v>0.34009008080136405</v>
      </c>
      <c r="AG129" s="6">
        <f t="shared" ca="1" si="94"/>
        <v>0.34761573773225973</v>
      </c>
      <c r="AI129" s="6">
        <f t="shared" ca="1" si="95"/>
        <v>0.34179463617767025</v>
      </c>
      <c r="AJ129" s="6">
        <f t="shared" ca="1" si="96"/>
        <v>0.32349957780392241</v>
      </c>
      <c r="AK129" s="6">
        <f t="shared" ca="1" si="97"/>
        <v>0.33470578601840739</v>
      </c>
      <c r="AM129" s="5">
        <f t="shared" ca="1" si="80"/>
        <v>3.8705073707597324E-3</v>
      </c>
      <c r="AN129" s="5">
        <f t="shared" ca="1" si="81"/>
        <v>2.0529327279625279E-3</v>
      </c>
      <c r="AO129" s="5">
        <f t="shared" ca="1" si="82"/>
        <v>1.8076748631357588E-3</v>
      </c>
      <c r="AS129">
        <f t="shared" ca="1" si="100"/>
        <v>-6.590363321537149E-4</v>
      </c>
      <c r="AT129">
        <f t="shared" ca="1" si="101"/>
        <v>7.6646620178498284E-3</v>
      </c>
      <c r="AU129">
        <f t="shared" ca="1" si="98"/>
        <v>129.37700990405821</v>
      </c>
      <c r="AV129">
        <f>VLOOKUP(I129,Input!A:B,2,FALSE)</f>
        <v>129.47</v>
      </c>
      <c r="AW129">
        <f t="shared" si="102"/>
        <v>128.66999999999999</v>
      </c>
      <c r="AX129" s="15">
        <f>VLOOKUP(A129,Input!A:B,2,FALSE)</f>
        <v>129.38999999999999</v>
      </c>
      <c r="AY129">
        <f t="shared" ca="1" si="99"/>
        <v>9.9999999999909051E-3</v>
      </c>
    </row>
    <row r="130" spans="1:51" x14ac:dyDescent="0.25">
      <c r="A130" s="1">
        <f t="shared" si="72"/>
        <v>43287</v>
      </c>
      <c r="B130">
        <f>VLOOKUP(A130,Input!C:D,2,FALSE)</f>
        <v>140.47</v>
      </c>
      <c r="C130">
        <f>VLOOKUP(A130,Input!E:F,2,FALSE)</f>
        <v>120.7</v>
      </c>
      <c r="D130">
        <f>VLOOKUP(A130,Input!G:H,2,FALSE)</f>
        <v>146.57</v>
      </c>
      <c r="F130" s="13">
        <f t="shared" si="83"/>
        <v>43259</v>
      </c>
      <c r="G130" s="13">
        <f t="shared" si="76"/>
        <v>43294</v>
      </c>
      <c r="H130" s="12">
        <f t="shared" si="84"/>
        <v>0</v>
      </c>
      <c r="I130" s="1">
        <f t="shared" si="85"/>
        <v>43262</v>
      </c>
      <c r="J130" s="1">
        <f t="shared" si="103"/>
        <v>43228</v>
      </c>
      <c r="L130">
        <f t="shared" si="86"/>
        <v>1.4239943040239567E-4</v>
      </c>
      <c r="M130">
        <f t="shared" si="87"/>
        <v>1.6572754391774858E-4</v>
      </c>
      <c r="N130">
        <f t="shared" si="88"/>
        <v>-1.2265758091993817E-3</v>
      </c>
      <c r="P130" s="22">
        <f t="shared" ca="1" si="63"/>
        <v>3.8993318433354199E-2</v>
      </c>
      <c r="Q130" s="22">
        <f t="shared" ca="1" si="64"/>
        <v>2.4586853575396524E-2</v>
      </c>
      <c r="R130" s="22">
        <f t="shared" ca="1" si="65"/>
        <v>2.7749032948796798E-2</v>
      </c>
      <c r="T130">
        <f t="shared" ca="1" si="73"/>
        <v>1</v>
      </c>
      <c r="U130">
        <f t="shared" ca="1" si="74"/>
        <v>1</v>
      </c>
      <c r="V130">
        <f t="shared" ca="1" si="75"/>
        <v>1</v>
      </c>
      <c r="W130">
        <f t="shared" ca="1" si="89"/>
        <v>-3.2257463483253979E-4</v>
      </c>
      <c r="X130" s="9" t="e">
        <f t="shared" ca="1" si="90"/>
        <v>#REF!</v>
      </c>
      <c r="Y130" t="e">
        <f t="shared" ca="1" si="91"/>
        <v>#REF!</v>
      </c>
      <c r="AA130" s="14">
        <f t="shared" si="77"/>
        <v>8.7612208258527335E-3</v>
      </c>
      <c r="AB130" s="14">
        <f t="shared" si="78"/>
        <v>-2.5617717544005325E-3</v>
      </c>
      <c r="AC130" s="14">
        <f t="shared" si="79"/>
        <v>-8.1878467992962944E-3</v>
      </c>
      <c r="AE130" s="6">
        <f t="shared" ca="1" si="92"/>
        <v>0.31229418146637627</v>
      </c>
      <c r="AF130" s="6">
        <f t="shared" ca="1" si="93"/>
        <v>0.34009008080136405</v>
      </c>
      <c r="AG130" s="6">
        <f t="shared" ca="1" si="94"/>
        <v>0.34761573773225973</v>
      </c>
      <c r="AI130" s="6">
        <f t="shared" ca="1" si="95"/>
        <v>0.34179463617767025</v>
      </c>
      <c r="AJ130" s="6">
        <f t="shared" ca="1" si="96"/>
        <v>0.32349957780392241</v>
      </c>
      <c r="AK130" s="6">
        <f t="shared" ca="1" si="97"/>
        <v>0.33470578601840739</v>
      </c>
      <c r="AM130" s="5">
        <f t="shared" ca="1" si="80"/>
        <v>3.8705073707597324E-3</v>
      </c>
      <c r="AN130" s="5">
        <f t="shared" ca="1" si="81"/>
        <v>2.0529327279625279E-3</v>
      </c>
      <c r="AO130" s="5">
        <f t="shared" ca="1" si="82"/>
        <v>1.8076748631357588E-3</v>
      </c>
      <c r="AS130">
        <f t="shared" ca="1" si="100"/>
        <v>-9.8137928206898394E-4</v>
      </c>
      <c r="AT130">
        <f t="shared" ca="1" si="101"/>
        <v>7.6646620178498284E-3</v>
      </c>
      <c r="AU130">
        <f t="shared" ca="1" si="98"/>
        <v>129.33527616233269</v>
      </c>
      <c r="AV130">
        <f>VLOOKUP(I130,Input!A:B,2,FALSE)</f>
        <v>129.47</v>
      </c>
      <c r="AW130">
        <f t="shared" si="102"/>
        <v>128.66999999999999</v>
      </c>
      <c r="AX130" s="15">
        <f>VLOOKUP(A130,Input!A:B,2,FALSE)</f>
        <v>129.34</v>
      </c>
      <c r="AY130">
        <f t="shared" ca="1" si="99"/>
        <v>0</v>
      </c>
    </row>
    <row r="131" spans="1:51" x14ac:dyDescent="0.25">
      <c r="A131" s="1">
        <f t="shared" si="72"/>
        <v>43290</v>
      </c>
      <c r="B131">
        <f>VLOOKUP(A131,Input!C:D,2,FALSE)</f>
        <v>140.74</v>
      </c>
      <c r="C131">
        <f>VLOOKUP(A131,Input!E:F,2,FALSE)</f>
        <v>120.52</v>
      </c>
      <c r="D131">
        <f>VLOOKUP(A131,Input!G:H,2,FALSE)</f>
        <v>147.07</v>
      </c>
      <c r="F131" s="13">
        <f t="shared" si="83"/>
        <v>43259</v>
      </c>
      <c r="G131" s="13">
        <f t="shared" si="76"/>
        <v>43294</v>
      </c>
      <c r="H131" s="12">
        <f t="shared" si="84"/>
        <v>0</v>
      </c>
      <c r="I131" s="1">
        <f t="shared" si="85"/>
        <v>43262</v>
      </c>
      <c r="J131" s="1">
        <f t="shared" si="103"/>
        <v>43228</v>
      </c>
      <c r="L131">
        <f t="shared" si="86"/>
        <v>1.9221186018367753E-3</v>
      </c>
      <c r="M131">
        <f t="shared" si="87"/>
        <v>-1.4913007456504035E-3</v>
      </c>
      <c r="N131">
        <f t="shared" si="88"/>
        <v>3.411339291806037E-3</v>
      </c>
      <c r="P131" s="22">
        <f t="shared" ca="1" si="63"/>
        <v>3.8995173100658725E-2</v>
      </c>
      <c r="Q131" s="22">
        <f t="shared" ca="1" si="64"/>
        <v>2.4326331830548262E-2</v>
      </c>
      <c r="R131" s="22">
        <f t="shared" ca="1" si="65"/>
        <v>2.7575396409801497E-2</v>
      </c>
      <c r="T131">
        <f t="shared" ca="1" si="73"/>
        <v>1</v>
      </c>
      <c r="U131">
        <f t="shared" ca="1" si="74"/>
        <v>1</v>
      </c>
      <c r="V131">
        <f t="shared" ca="1" si="75"/>
        <v>1</v>
      </c>
      <c r="W131">
        <f t="shared" ca="1" si="89"/>
        <v>1.2771029166298575E-3</v>
      </c>
      <c r="X131" s="9">
        <f t="shared" ca="1" si="90"/>
        <v>2.2544370844909426E-3</v>
      </c>
      <c r="Y131" t="e">
        <f t="shared" ca="1" si="91"/>
        <v>#REF!</v>
      </c>
      <c r="AA131" s="14">
        <f t="shared" si="77"/>
        <v>1.0700179533213783E-2</v>
      </c>
      <c r="AB131" s="14">
        <f t="shared" si="78"/>
        <v>-4.0492521279233973E-3</v>
      </c>
      <c r="AC131" s="14">
        <f t="shared" si="79"/>
        <v>-4.804439030992036E-3</v>
      </c>
      <c r="AE131" s="6">
        <f t="shared" ca="1" si="92"/>
        <v>0.31229418146637627</v>
      </c>
      <c r="AF131" s="6">
        <f t="shared" ca="1" si="93"/>
        <v>0.34009008080136405</v>
      </c>
      <c r="AG131" s="6">
        <f t="shared" ca="1" si="94"/>
        <v>0.34761573773225973</v>
      </c>
      <c r="AI131" s="6">
        <f t="shared" ca="1" si="95"/>
        <v>0.34179463617767025</v>
      </c>
      <c r="AJ131" s="6">
        <f t="shared" ca="1" si="96"/>
        <v>0.32349957780392241</v>
      </c>
      <c r="AK131" s="6">
        <f t="shared" ca="1" si="97"/>
        <v>0.33470578601840739</v>
      </c>
      <c r="AM131" s="5">
        <f t="shared" ca="1" si="80"/>
        <v>3.8705073707597324E-3</v>
      </c>
      <c r="AN131" s="5">
        <f t="shared" ca="1" si="81"/>
        <v>2.0529327279625279E-3</v>
      </c>
      <c r="AO131" s="5">
        <f t="shared" ca="1" si="82"/>
        <v>1.8076748631357588E-3</v>
      </c>
      <c r="AS131">
        <f t="shared" ca="1" si="100"/>
        <v>2.9439470734974704E-4</v>
      </c>
      <c r="AT131">
        <f t="shared" ca="1" si="101"/>
        <v>7.6646620178498284E-3</v>
      </c>
      <c r="AU131">
        <f t="shared" ca="1" si="98"/>
        <v>129.50045062074273</v>
      </c>
      <c r="AV131">
        <f>VLOOKUP(I131,Input!A:B,2,FALSE)</f>
        <v>129.47</v>
      </c>
      <c r="AW131">
        <f t="shared" si="102"/>
        <v>128.66999999999999</v>
      </c>
      <c r="AX131" s="15">
        <f>VLOOKUP(A131,Input!A:B,2,FALSE)</f>
        <v>129.51</v>
      </c>
      <c r="AY131">
        <f t="shared" ca="1" si="99"/>
        <v>9.9999999999909051E-3</v>
      </c>
    </row>
    <row r="132" spans="1:51" x14ac:dyDescent="0.25">
      <c r="A132" s="1">
        <f t="shared" si="72"/>
        <v>43291</v>
      </c>
      <c r="B132">
        <f>VLOOKUP(A132,Input!C:D,2,FALSE)</f>
        <v>140.66999999999999</v>
      </c>
      <c r="C132">
        <f>VLOOKUP(A132,Input!E:F,2,FALSE)</f>
        <v>120.35</v>
      </c>
      <c r="D132">
        <f>VLOOKUP(A132,Input!G:H,2,FALSE)</f>
        <v>147.03</v>
      </c>
      <c r="F132" s="13">
        <f t="shared" si="83"/>
        <v>43259</v>
      </c>
      <c r="G132" s="13">
        <f t="shared" si="76"/>
        <v>43294</v>
      </c>
      <c r="H132" s="12">
        <f t="shared" si="84"/>
        <v>0</v>
      </c>
      <c r="I132" s="1">
        <f t="shared" si="85"/>
        <v>43262</v>
      </c>
      <c r="J132" s="1">
        <f t="shared" si="103"/>
        <v>43228</v>
      </c>
      <c r="L132">
        <f t="shared" si="86"/>
        <v>-4.9737103879510247E-4</v>
      </c>
      <c r="M132">
        <f t="shared" si="87"/>
        <v>-1.4105542648523706E-3</v>
      </c>
      <c r="N132">
        <f t="shared" si="88"/>
        <v>-2.7197932957090387E-4</v>
      </c>
      <c r="P132" s="22">
        <f t="shared" ca="1" si="63"/>
        <v>3.900041675718692E-2</v>
      </c>
      <c r="Q132" s="22">
        <f t="shared" ca="1" si="64"/>
        <v>2.4566310731312827E-2</v>
      </c>
      <c r="R132" s="22">
        <f t="shared" ca="1" si="65"/>
        <v>2.8465924424813084E-2</v>
      </c>
      <c r="T132">
        <f t="shared" ca="1" si="73"/>
        <v>1</v>
      </c>
      <c r="U132">
        <f t="shared" ca="1" si="74"/>
        <v>1</v>
      </c>
      <c r="V132">
        <f t="shared" ca="1" si="75"/>
        <v>1</v>
      </c>
      <c r="W132">
        <f t="shared" ca="1" si="89"/>
        <v>-7.2867980482094197E-4</v>
      </c>
      <c r="X132" s="9">
        <f t="shared" ca="1" si="90"/>
        <v>1.7483030913605037E-3</v>
      </c>
      <c r="Y132" t="e">
        <f t="shared" ca="1" si="91"/>
        <v>#REF!</v>
      </c>
      <c r="AA132" s="14">
        <f t="shared" si="77"/>
        <v>1.0197486535008959E-2</v>
      </c>
      <c r="AB132" s="14">
        <f t="shared" si="78"/>
        <v>-5.4540947029172449E-3</v>
      </c>
      <c r="AC132" s="14">
        <f t="shared" si="79"/>
        <v>-5.0751116524563322E-3</v>
      </c>
      <c r="AE132" s="6">
        <f t="shared" ca="1" si="92"/>
        <v>0.31229418146637627</v>
      </c>
      <c r="AF132" s="6">
        <f t="shared" ca="1" si="93"/>
        <v>0.34009008080136405</v>
      </c>
      <c r="AG132" s="6">
        <f t="shared" ca="1" si="94"/>
        <v>0.34761573773225973</v>
      </c>
      <c r="AI132" s="6">
        <f t="shared" ca="1" si="95"/>
        <v>0.34179463617767025</v>
      </c>
      <c r="AJ132" s="6">
        <f t="shared" ca="1" si="96"/>
        <v>0.32349957780392241</v>
      </c>
      <c r="AK132" s="6">
        <f t="shared" ca="1" si="97"/>
        <v>0.33470578601840739</v>
      </c>
      <c r="AM132" s="5">
        <f t="shared" ca="1" si="80"/>
        <v>3.8705073707597324E-3</v>
      </c>
      <c r="AN132" s="5">
        <f t="shared" ca="1" si="81"/>
        <v>2.0529327279625279E-3</v>
      </c>
      <c r="AO132" s="5">
        <f t="shared" ca="1" si="82"/>
        <v>1.8076748631357588E-3</v>
      </c>
      <c r="AS132">
        <f t="shared" ca="1" si="100"/>
        <v>-4.344564788905964E-4</v>
      </c>
      <c r="AT132">
        <f t="shared" ca="1" si="101"/>
        <v>7.6646620178498284E-3</v>
      </c>
      <c r="AU132">
        <f t="shared" ca="1" si="98"/>
        <v>129.40608625766018</v>
      </c>
      <c r="AV132">
        <f>VLOOKUP(I132,Input!A:B,2,FALSE)</f>
        <v>129.47</v>
      </c>
      <c r="AW132">
        <f t="shared" si="102"/>
        <v>128.66999999999999</v>
      </c>
      <c r="AX132" s="15">
        <f>VLOOKUP(A132,Input!A:B,2,FALSE)</f>
        <v>129.41</v>
      </c>
      <c r="AY132">
        <f t="shared" ca="1" si="99"/>
        <v>0</v>
      </c>
    </row>
    <row r="133" spans="1:51" x14ac:dyDescent="0.25">
      <c r="A133" s="1">
        <f t="shared" si="72"/>
        <v>43292</v>
      </c>
      <c r="B133">
        <f>VLOOKUP(A133,Input!C:D,2,FALSE)</f>
        <v>140.44</v>
      </c>
      <c r="C133">
        <f>VLOOKUP(A133,Input!E:F,2,FALSE)</f>
        <v>120.37</v>
      </c>
      <c r="D133">
        <f>VLOOKUP(A133,Input!G:H,2,FALSE)</f>
        <v>146.88</v>
      </c>
      <c r="F133" s="13">
        <f t="shared" si="83"/>
        <v>43259</v>
      </c>
      <c r="G133" s="13">
        <f t="shared" si="76"/>
        <v>43294</v>
      </c>
      <c r="H133" s="12">
        <f t="shared" si="84"/>
        <v>0</v>
      </c>
      <c r="I133" s="1">
        <f t="shared" si="85"/>
        <v>43262</v>
      </c>
      <c r="J133" s="1">
        <f t="shared" si="103"/>
        <v>43228</v>
      </c>
      <c r="L133">
        <f t="shared" si="86"/>
        <v>-1.6350323452050119E-3</v>
      </c>
      <c r="M133">
        <f t="shared" si="87"/>
        <v>1.6618196925644035E-4</v>
      </c>
      <c r="N133">
        <f t="shared" si="88"/>
        <v>-1.020199959192003E-3</v>
      </c>
      <c r="P133" s="22">
        <f t="shared" ref="P133:P166" ca="1" si="104">_xlfn.STDEV.S(OFFSET(L133,-1,0,-63,1))*SQRT(252)</f>
        <v>3.9011142279325124E-2</v>
      </c>
      <c r="Q133" s="22">
        <f t="shared" ref="Q133:Q191" ca="1" si="105">_xlfn.STDEV.S(OFFSET(M133,-1,0,-63,1))*SQRT(252)</f>
        <v>2.4786824578479309E-2</v>
      </c>
      <c r="R133" s="22">
        <f t="shared" ref="R133:R191" ca="1" si="106">_xlfn.STDEV.S(OFFSET(N133,-1,0,-63,1))*SQRT(252)</f>
        <v>2.8286879084919329E-2</v>
      </c>
      <c r="T133">
        <f t="shared" ca="1" si="73"/>
        <v>1</v>
      </c>
      <c r="U133">
        <f t="shared" ca="1" si="74"/>
        <v>1</v>
      </c>
      <c r="V133">
        <f t="shared" ca="1" si="75"/>
        <v>1</v>
      </c>
      <c r="W133">
        <f t="shared" ca="1" si="89"/>
        <v>-8.1284845082352231E-4</v>
      </c>
      <c r="X133" s="9">
        <f t="shared" ca="1" si="90"/>
        <v>1.9006110437306252E-3</v>
      </c>
      <c r="Y133" t="e">
        <f t="shared" ca="1" si="91"/>
        <v>#REF!</v>
      </c>
      <c r="AA133" s="14">
        <f t="shared" ref="AA133:AA164" si="107">B133/VLOOKUP($I133,$A:$D,AA$2,FALSE)-1</f>
        <v>8.545780969479333E-3</v>
      </c>
      <c r="AB133" s="14">
        <f t="shared" ref="AB133:AB164" si="108">C133/VLOOKUP($I133,$A:$D,AB$2,FALSE)-1</f>
        <v>-5.2888191058589884E-3</v>
      </c>
      <c r="AC133" s="14">
        <f t="shared" ref="AC133:AC164" si="109">D133/VLOOKUP($I133,$A:$D,AC$2,FALSE)-1</f>
        <v>-6.0901339829476653E-3</v>
      </c>
      <c r="AE133" s="6">
        <f t="shared" ca="1" si="92"/>
        <v>0.31229418146637627</v>
      </c>
      <c r="AF133" s="6">
        <f t="shared" ca="1" si="93"/>
        <v>0.34009008080136405</v>
      </c>
      <c r="AG133" s="6">
        <f t="shared" ca="1" si="94"/>
        <v>0.34761573773225973</v>
      </c>
      <c r="AI133" s="6">
        <f t="shared" ca="1" si="95"/>
        <v>0.34179463617767025</v>
      </c>
      <c r="AJ133" s="6">
        <f t="shared" ca="1" si="96"/>
        <v>0.32349957780392241</v>
      </c>
      <c r="AK133" s="6">
        <f t="shared" ca="1" si="97"/>
        <v>0.33470578601840739</v>
      </c>
      <c r="AM133" s="5">
        <f t="shared" ref="AM133:AM164" ca="1" si="110">ABS(AE133*$AV133-(AI133*$AW133*(VLOOKUP($I133,$A:$D,AM$2,FALSE)/VLOOKUP($J133,$A:$D,AM$2,FALSE))))*AM$1</f>
        <v>3.8705073707597324E-3</v>
      </c>
      <c r="AN133" s="5">
        <f t="shared" ref="AN133:AN164" ca="1" si="111">ABS(AF133*$AV133-(AJ133*$AW133*(VLOOKUP($I133,$A:$D,AN$2,FALSE)/VLOOKUP($J133,$A:$D,AN$2,FALSE))))*AN$1</f>
        <v>2.0529327279625279E-3</v>
      </c>
      <c r="AO133" s="5">
        <f t="shared" ref="AO133:AO164" ca="1" si="112">ABS(AG133*$AV133-(AK133*$AW133*(VLOOKUP($I133,$A:$D,AO$2,FALSE)/VLOOKUP($J133,$A:$D,AO$2,FALSE))))*AO$1</f>
        <v>1.8076748631357588E-3</v>
      </c>
      <c r="AS133">
        <f t="shared" ca="1" si="100"/>
        <v>-1.2469036615715559E-3</v>
      </c>
      <c r="AT133">
        <f t="shared" ca="1" si="101"/>
        <v>7.6646620178498284E-3</v>
      </c>
      <c r="AU133">
        <f t="shared" ca="1" si="98"/>
        <v>129.3008987209185</v>
      </c>
      <c r="AV133">
        <f>VLOOKUP(I133,Input!A:B,2,FALSE)</f>
        <v>129.47</v>
      </c>
      <c r="AW133">
        <f t="shared" si="102"/>
        <v>128.66999999999999</v>
      </c>
      <c r="AX133" s="15">
        <f>VLOOKUP(A133,Input!A:B,2,FALSE)</f>
        <v>129.31</v>
      </c>
      <c r="AY133">
        <f t="shared" ca="1" si="99"/>
        <v>9.9999999999909051E-3</v>
      </c>
    </row>
    <row r="134" spans="1:51" x14ac:dyDescent="0.25">
      <c r="A134" s="1">
        <f t="shared" si="72"/>
        <v>43293</v>
      </c>
      <c r="B134">
        <f>VLOOKUP(A134,Input!C:D,2,FALSE)</f>
        <v>140.46</v>
      </c>
      <c r="C134">
        <f>VLOOKUP(A134,Input!E:F,2,FALSE)</f>
        <v>120.42</v>
      </c>
      <c r="D134">
        <f>VLOOKUP(A134,Input!G:H,2,FALSE)</f>
        <v>147.02000000000001</v>
      </c>
      <c r="F134" s="13">
        <f t="shared" si="83"/>
        <v>43259</v>
      </c>
      <c r="G134" s="13">
        <f t="shared" si="76"/>
        <v>43294</v>
      </c>
      <c r="H134" s="12">
        <f t="shared" si="84"/>
        <v>0</v>
      </c>
      <c r="I134" s="1">
        <f t="shared" si="85"/>
        <v>43262</v>
      </c>
      <c r="J134" s="1">
        <f t="shared" si="103"/>
        <v>43228</v>
      </c>
      <c r="L134">
        <f t="shared" si="86"/>
        <v>1.4240956992317422E-4</v>
      </c>
      <c r="M134">
        <f t="shared" si="87"/>
        <v>4.1538589349499055E-4</v>
      </c>
      <c r="N134">
        <f t="shared" si="88"/>
        <v>9.5315904139448016E-4</v>
      </c>
      <c r="P134" s="22">
        <f t="shared" ca="1" si="104"/>
        <v>3.9084829641056251E-2</v>
      </c>
      <c r="Q134" s="22">
        <f t="shared" ca="1" si="105"/>
        <v>2.4763002099332881E-2</v>
      </c>
      <c r="R134" s="22">
        <f t="shared" ca="1" si="106"/>
        <v>2.8336040653652195E-2</v>
      </c>
      <c r="T134">
        <f t="shared" ca="1" si="73"/>
        <v>1</v>
      </c>
      <c r="U134">
        <f t="shared" ca="1" si="74"/>
        <v>1</v>
      </c>
      <c r="V134">
        <f t="shared" ca="1" si="75"/>
        <v>1</v>
      </c>
      <c r="W134">
        <f t="shared" ca="1" si="89"/>
        <v>5.1536355915859922E-4</v>
      </c>
      <c r="X134" s="9">
        <f t="shared" ca="1" si="90"/>
        <v>7.1812759962002393E-4</v>
      </c>
      <c r="Y134" t="e">
        <f t="shared" ca="1" si="91"/>
        <v>#REF!</v>
      </c>
      <c r="AA134" s="14">
        <f t="shared" si="107"/>
        <v>8.6894075403949333E-3</v>
      </c>
      <c r="AB134" s="14">
        <f t="shared" si="108"/>
        <v>-4.8756301132137914E-3</v>
      </c>
      <c r="AC134" s="14">
        <f t="shared" si="109"/>
        <v>-5.1427798078224063E-3</v>
      </c>
      <c r="AE134" s="6">
        <f t="shared" ca="1" si="92"/>
        <v>0.31229418146637627</v>
      </c>
      <c r="AF134" s="6">
        <f t="shared" ca="1" si="93"/>
        <v>0.34009008080136405</v>
      </c>
      <c r="AG134" s="6">
        <f t="shared" ca="1" si="94"/>
        <v>0.34761573773225973</v>
      </c>
      <c r="AI134" s="6">
        <f t="shared" ca="1" si="95"/>
        <v>0.34179463617767025</v>
      </c>
      <c r="AJ134" s="6">
        <f t="shared" ca="1" si="96"/>
        <v>0.32349957780392241</v>
      </c>
      <c r="AK134" s="6">
        <f t="shared" ca="1" si="97"/>
        <v>0.33470578601840739</v>
      </c>
      <c r="AM134" s="5">
        <f t="shared" ca="1" si="110"/>
        <v>3.8705073707597324E-3</v>
      </c>
      <c r="AN134" s="5">
        <f t="shared" ca="1" si="111"/>
        <v>2.0529327279625279E-3</v>
      </c>
      <c r="AO134" s="5">
        <f t="shared" ca="1" si="112"/>
        <v>1.8076748631357588E-3</v>
      </c>
      <c r="AS134">
        <f t="shared" ca="1" si="100"/>
        <v>-7.322132207958033E-4</v>
      </c>
      <c r="AT134">
        <f t="shared" ca="1" si="101"/>
        <v>7.6646620178498284E-3</v>
      </c>
      <c r="AU134">
        <f t="shared" ca="1" si="98"/>
        <v>129.36753569228571</v>
      </c>
      <c r="AV134">
        <f>VLOOKUP(I134,Input!A:B,2,FALSE)</f>
        <v>129.47</v>
      </c>
      <c r="AW134">
        <f t="shared" si="102"/>
        <v>128.66999999999999</v>
      </c>
      <c r="AX134" s="15">
        <f>VLOOKUP(A134,Input!A:B,2,FALSE)</f>
        <v>129.38</v>
      </c>
      <c r="AY134">
        <f t="shared" ca="1" si="99"/>
        <v>9.9999999999909051E-3</v>
      </c>
    </row>
    <row r="135" spans="1:51" x14ac:dyDescent="0.25">
      <c r="A135" s="1">
        <f t="shared" ref="A135:A191" si="113">WORKDAY(A134,1,Holi)</f>
        <v>43294</v>
      </c>
      <c r="B135">
        <f>VLOOKUP(A135,Input!C:D,2,FALSE)</f>
        <v>140.88</v>
      </c>
      <c r="C135">
        <f>VLOOKUP(A135,Input!E:F,2,FALSE)</f>
        <v>120.45</v>
      </c>
      <c r="D135">
        <f>VLOOKUP(A135,Input!G:H,2,FALSE)</f>
        <v>147</v>
      </c>
      <c r="F135" s="13">
        <f t="shared" si="83"/>
        <v>43294</v>
      </c>
      <c r="G135" s="13">
        <f t="shared" si="76"/>
        <v>43329</v>
      </c>
      <c r="H135" s="12">
        <f t="shared" si="84"/>
        <v>0</v>
      </c>
      <c r="I135" s="1">
        <f t="shared" si="85"/>
        <v>43262</v>
      </c>
      <c r="J135" s="1">
        <f t="shared" si="103"/>
        <v>43228</v>
      </c>
      <c r="L135">
        <f t="shared" si="86"/>
        <v>2.9901751388294873E-3</v>
      </c>
      <c r="M135">
        <f t="shared" si="87"/>
        <v>2.4912805181864783E-4</v>
      </c>
      <c r="N135">
        <f t="shared" si="88"/>
        <v>-1.3603591348121391E-4</v>
      </c>
      <c r="P135" s="22">
        <f t="shared" ca="1" si="104"/>
        <v>3.8311035169589051E-2</v>
      </c>
      <c r="Q135" s="22">
        <f t="shared" ca="1" si="105"/>
        <v>2.4712284877232781E-2</v>
      </c>
      <c r="R135" s="22">
        <f t="shared" ca="1" si="106"/>
        <v>2.8417412093894687E-2</v>
      </c>
      <c r="T135">
        <f t="shared" ca="1" si="73"/>
        <v>1</v>
      </c>
      <c r="U135">
        <f t="shared" ca="1" si="74"/>
        <v>1</v>
      </c>
      <c r="V135">
        <f t="shared" ca="1" si="75"/>
        <v>1</v>
      </c>
      <c r="W135">
        <f t="shared" ca="1" si="89"/>
        <v>9.7997200875044044E-4</v>
      </c>
      <c r="X135" s="9">
        <f t="shared" ca="1" si="90"/>
        <v>1.6164732488243697E-3</v>
      </c>
      <c r="Y135" t="e">
        <f t="shared" ca="1" si="91"/>
        <v>#REF!</v>
      </c>
      <c r="AA135" s="14">
        <f t="shared" si="107"/>
        <v>1.1705565529622985E-2</v>
      </c>
      <c r="AB135" s="14">
        <f t="shared" si="108"/>
        <v>-4.6277167176266287E-3</v>
      </c>
      <c r="AC135" s="14">
        <f t="shared" si="109"/>
        <v>-5.2781161185546654E-3</v>
      </c>
      <c r="AE135" s="6">
        <f t="shared" ca="1" si="92"/>
        <v>0.31229418146637627</v>
      </c>
      <c r="AF135" s="6">
        <f t="shared" ca="1" si="93"/>
        <v>0.34009008080136405</v>
      </c>
      <c r="AG135" s="6">
        <f t="shared" ca="1" si="94"/>
        <v>0.34761573773225973</v>
      </c>
      <c r="AI135" s="6">
        <f t="shared" ca="1" si="95"/>
        <v>0.34179463617767025</v>
      </c>
      <c r="AJ135" s="6">
        <f t="shared" ca="1" si="96"/>
        <v>0.32349957780392241</v>
      </c>
      <c r="AK135" s="6">
        <f t="shared" ca="1" si="97"/>
        <v>0.33470578601840739</v>
      </c>
      <c r="AM135" s="5">
        <f t="shared" ca="1" si="110"/>
        <v>3.8705073707597324E-3</v>
      </c>
      <c r="AN135" s="5">
        <f t="shared" ca="1" si="111"/>
        <v>2.0529327279625279E-3</v>
      </c>
      <c r="AO135" s="5">
        <f t="shared" ca="1" si="112"/>
        <v>1.8076748631357588E-3</v>
      </c>
      <c r="AS135">
        <f t="shared" ca="1" si="100"/>
        <v>2.4698322486326483E-4</v>
      </c>
      <c r="AT135">
        <f t="shared" ca="1" si="101"/>
        <v>7.6646620178498284E-3</v>
      </c>
      <c r="AU135">
        <f t="shared" ca="1" si="98"/>
        <v>129.49431225610519</v>
      </c>
      <c r="AV135">
        <f>VLOOKUP(I135,Input!A:B,2,FALSE)</f>
        <v>129.47</v>
      </c>
      <c r="AW135">
        <f t="shared" si="102"/>
        <v>128.66999999999999</v>
      </c>
      <c r="AX135" s="15">
        <f>VLOOKUP(A135,Input!A:B,2,FALSE)</f>
        <v>129.5</v>
      </c>
      <c r="AY135">
        <f t="shared" ca="1" si="99"/>
        <v>9.9999999999909051E-3</v>
      </c>
    </row>
    <row r="136" spans="1:51" x14ac:dyDescent="0.25">
      <c r="A136" s="1">
        <f t="shared" si="113"/>
        <v>43297</v>
      </c>
      <c r="B136">
        <f>VLOOKUP(A136,Input!C:D,2,FALSE)</f>
        <v>140.55000000000001</v>
      </c>
      <c r="C136">
        <f>VLOOKUP(A136,Input!E:F,2,FALSE)</f>
        <v>120.5</v>
      </c>
      <c r="D136">
        <f>VLOOKUP(A136,Input!G:H,2,FALSE)</f>
        <v>147.08000000000001</v>
      </c>
      <c r="F136" s="13">
        <f t="shared" si="83"/>
        <v>43294</v>
      </c>
      <c r="G136" s="13">
        <f t="shared" si="76"/>
        <v>43329</v>
      </c>
      <c r="H136" s="12">
        <f t="shared" si="84"/>
        <v>1</v>
      </c>
      <c r="I136" s="1">
        <f t="shared" si="85"/>
        <v>43262</v>
      </c>
      <c r="J136" s="1">
        <f t="shared" si="103"/>
        <v>43228</v>
      </c>
      <c r="L136">
        <f t="shared" si="86"/>
        <v>-2.3424190800680478E-3</v>
      </c>
      <c r="M136">
        <f t="shared" si="87"/>
        <v>4.1511000415117572E-4</v>
      </c>
      <c r="N136">
        <f t="shared" si="88"/>
        <v>5.4421768707491047E-4</v>
      </c>
      <c r="P136" s="22">
        <f t="shared" ca="1" si="104"/>
        <v>3.865890052174481E-2</v>
      </c>
      <c r="Q136" s="22">
        <f t="shared" ca="1" si="105"/>
        <v>2.4616316586954842E-2</v>
      </c>
      <c r="R136" s="22">
        <f t="shared" ca="1" si="106"/>
        <v>2.8411028194091734E-2</v>
      </c>
      <c r="T136">
        <f t="shared" ca="1" si="73"/>
        <v>1</v>
      </c>
      <c r="U136">
        <f t="shared" ca="1" si="74"/>
        <v>1</v>
      </c>
      <c r="V136">
        <f t="shared" ca="1" si="75"/>
        <v>1</v>
      </c>
      <c r="W136">
        <f t="shared" ca="1" si="89"/>
        <v>-4.1130790912669024E-4</v>
      </c>
      <c r="X136" s="9">
        <f t="shared" ca="1" si="90"/>
        <v>1.1741192393585804E-3</v>
      </c>
      <c r="Y136" t="e">
        <f t="shared" ca="1" si="91"/>
        <v>#REF!</v>
      </c>
      <c r="AA136" s="14">
        <f t="shared" si="107"/>
        <v>9.3357271095153571E-3</v>
      </c>
      <c r="AB136" s="14">
        <f t="shared" si="108"/>
        <v>-4.2145277249814317E-3</v>
      </c>
      <c r="AC136" s="14">
        <f t="shared" si="109"/>
        <v>-4.7367708756258509E-3</v>
      </c>
      <c r="AE136" s="6">
        <f t="shared" ca="1" si="92"/>
        <v>0.28917829826014352</v>
      </c>
      <c r="AF136" s="6">
        <f t="shared" ca="1" si="93"/>
        <v>0.36575785437793795</v>
      </c>
      <c r="AG136" s="6">
        <f t="shared" ca="1" si="94"/>
        <v>0.34506384736191853</v>
      </c>
      <c r="AI136" s="6">
        <f t="shared" ca="1" si="95"/>
        <v>0.31229418146637627</v>
      </c>
      <c r="AJ136" s="6">
        <f t="shared" ca="1" si="96"/>
        <v>0.34009008080136405</v>
      </c>
      <c r="AK136" s="6">
        <f t="shared" ca="1" si="97"/>
        <v>0.34761573773225973</v>
      </c>
      <c r="AM136" s="5">
        <f t="shared" ca="1" si="110"/>
        <v>3.0394878573131836E-3</v>
      </c>
      <c r="AN136" s="5">
        <f t="shared" ca="1" si="111"/>
        <v>3.2232928898597636E-3</v>
      </c>
      <c r="AO136" s="5">
        <f t="shared" ca="1" si="112"/>
        <v>1.8891555213437528E-4</v>
      </c>
      <c r="AS136">
        <f t="shared" ca="1" si="100"/>
        <v>-1.6440192086832864E-4</v>
      </c>
      <c r="AT136">
        <f t="shared" ca="1" si="101"/>
        <v>7.6646620178498284E-3</v>
      </c>
      <c r="AU136">
        <f t="shared" ca="1" si="98"/>
        <v>129.44105022128733</v>
      </c>
      <c r="AV136">
        <f>VLOOKUP(I136,Input!A:B,2,FALSE)</f>
        <v>129.47</v>
      </c>
      <c r="AW136">
        <f t="shared" si="102"/>
        <v>128.66999999999999</v>
      </c>
      <c r="AX136" s="15">
        <f>VLOOKUP(A136,Input!A:B,2,FALSE)</f>
        <v>129.44999999999999</v>
      </c>
      <c r="AY136">
        <f t="shared" ca="1" si="99"/>
        <v>9.9999999999909051E-3</v>
      </c>
    </row>
    <row r="137" spans="1:51" x14ac:dyDescent="0.25">
      <c r="A137" s="1">
        <f t="shared" si="113"/>
        <v>43298</v>
      </c>
      <c r="B137">
        <f>VLOOKUP(A137,Input!C:D,2,FALSE)</f>
        <v>140.71</v>
      </c>
      <c r="C137">
        <f>VLOOKUP(A137,Input!E:F,2,FALSE)</f>
        <v>120.51</v>
      </c>
      <c r="D137">
        <f>VLOOKUP(A137,Input!G:H,2,FALSE)</f>
        <v>147.01</v>
      </c>
      <c r="F137" s="13">
        <f t="shared" si="83"/>
        <v>43294</v>
      </c>
      <c r="G137" s="13">
        <f t="shared" si="76"/>
        <v>43329</v>
      </c>
      <c r="H137" s="12">
        <f t="shared" si="84"/>
        <v>0</v>
      </c>
      <c r="I137" s="1">
        <f t="shared" si="85"/>
        <v>43297</v>
      </c>
      <c r="J137" s="1">
        <f t="shared" si="103"/>
        <v>43262</v>
      </c>
      <c r="L137">
        <f t="shared" si="86"/>
        <v>1.1383849163997262E-3</v>
      </c>
      <c r="M137">
        <f t="shared" si="87"/>
        <v>8.298755186730844E-5</v>
      </c>
      <c r="N137">
        <f t="shared" si="88"/>
        <v>-4.7593146586910606E-4</v>
      </c>
      <c r="P137" s="22">
        <f t="shared" ca="1" si="104"/>
        <v>3.8748456035914536E-2</v>
      </c>
      <c r="Q137" s="22">
        <f t="shared" ca="1" si="105"/>
        <v>2.4613485701837023E-2</v>
      </c>
      <c r="R137" s="22">
        <f t="shared" ca="1" si="106"/>
        <v>2.8085316673407322E-2</v>
      </c>
      <c r="T137">
        <f t="shared" ca="1" si="73"/>
        <v>1</v>
      </c>
      <c r="U137">
        <f t="shared" ca="1" si="74"/>
        <v>1</v>
      </c>
      <c r="V137">
        <f t="shared" ca="1" si="75"/>
        <v>1</v>
      </c>
      <c r="W137">
        <f t="shared" ca="1" si="89"/>
        <v>2.1463532086052339E-4</v>
      </c>
      <c r="X137" s="9">
        <f t="shared" ca="1" si="90"/>
        <v>9.8592854842503784E-5</v>
      </c>
      <c r="Y137" t="e">
        <f t="shared" ca="1" si="91"/>
        <v>#REF!</v>
      </c>
      <c r="AA137" s="14">
        <f t="shared" si="107"/>
        <v>1.1383849163997262E-3</v>
      </c>
      <c r="AB137" s="14">
        <f t="shared" si="108"/>
        <v>8.298755186730844E-5</v>
      </c>
      <c r="AC137" s="14">
        <f t="shared" si="109"/>
        <v>-4.7593146586910606E-4</v>
      </c>
      <c r="AE137" s="6">
        <f t="shared" ca="1" si="92"/>
        <v>0.28917829826014352</v>
      </c>
      <c r="AF137" s="6">
        <f t="shared" ca="1" si="93"/>
        <v>0.36575785437793795</v>
      </c>
      <c r="AG137" s="6">
        <f t="shared" ca="1" si="94"/>
        <v>0.34506384736191853</v>
      </c>
      <c r="AI137" s="6">
        <f t="shared" ca="1" si="95"/>
        <v>0.31229418146637627</v>
      </c>
      <c r="AJ137" s="6">
        <f t="shared" ca="1" si="96"/>
        <v>0.34009008080136405</v>
      </c>
      <c r="AK137" s="6">
        <f t="shared" ca="1" si="97"/>
        <v>0.34761573773225973</v>
      </c>
      <c r="AM137" s="5">
        <f t="shared" ca="1" si="110"/>
        <v>3.376065876538192E-3</v>
      </c>
      <c r="AN137" s="5">
        <f t="shared" ca="1" si="111"/>
        <v>3.5014633084506671E-3</v>
      </c>
      <c r="AO137" s="5">
        <f t="shared" ca="1" si="112"/>
        <v>1.2411231521767264E-4</v>
      </c>
      <c r="AS137">
        <f t="shared" ca="1" si="100"/>
        <v>1.9532281910716179E-4</v>
      </c>
      <c r="AT137">
        <f t="shared" ca="1" si="101"/>
        <v>6.4516962993073227E-3</v>
      </c>
      <c r="AU137">
        <f t="shared" ca="1" si="98"/>
        <v>129.4688328426341</v>
      </c>
      <c r="AV137">
        <f>VLOOKUP(I137,Input!A:B,2,FALSE)</f>
        <v>129.44999999999999</v>
      </c>
      <c r="AW137">
        <f t="shared" si="102"/>
        <v>129.47</v>
      </c>
      <c r="AX137" s="15">
        <f>VLOOKUP(A137,Input!A:B,2,FALSE)</f>
        <v>129.47</v>
      </c>
      <c r="AY137">
        <f t="shared" ca="1" si="99"/>
        <v>0</v>
      </c>
    </row>
    <row r="138" spans="1:51" x14ac:dyDescent="0.25">
      <c r="A138" s="1">
        <f t="shared" si="113"/>
        <v>43299</v>
      </c>
      <c r="B138">
        <f>VLOOKUP(A138,Input!C:D,2,FALSE)</f>
        <v>140.68</v>
      </c>
      <c r="C138">
        <f>VLOOKUP(A138,Input!E:F,2,FALSE)</f>
        <v>120.8</v>
      </c>
      <c r="D138">
        <f>VLOOKUP(A138,Input!G:H,2,FALSE)</f>
        <v>147.04</v>
      </c>
      <c r="F138" s="13">
        <f t="shared" si="83"/>
        <v>43294</v>
      </c>
      <c r="G138" s="13">
        <f t="shared" si="76"/>
        <v>43329</v>
      </c>
      <c r="H138" s="12">
        <f t="shared" si="84"/>
        <v>0</v>
      </c>
      <c r="I138" s="1">
        <f t="shared" si="85"/>
        <v>43297</v>
      </c>
      <c r="J138" s="1">
        <f t="shared" si="103"/>
        <v>43262</v>
      </c>
      <c r="L138">
        <f t="shared" si="86"/>
        <v>-2.1320446308015217E-4</v>
      </c>
      <c r="M138">
        <f t="shared" si="87"/>
        <v>2.4064392996430151E-3</v>
      </c>
      <c r="N138">
        <f t="shared" si="88"/>
        <v>2.0406775049308656E-4</v>
      </c>
      <c r="P138" s="22">
        <f t="shared" ca="1" si="104"/>
        <v>3.8774773557445588E-2</v>
      </c>
      <c r="Q138" s="22">
        <f t="shared" ca="1" si="105"/>
        <v>2.4498003663361578E-2</v>
      </c>
      <c r="R138" s="22">
        <f t="shared" ca="1" si="106"/>
        <v>2.8094842286612562E-2</v>
      </c>
      <c r="T138">
        <f t="shared" ca="1" si="73"/>
        <v>1</v>
      </c>
      <c r="U138">
        <f t="shared" ca="1" si="74"/>
        <v>1</v>
      </c>
      <c r="V138">
        <f t="shared" ca="1" si="75"/>
        <v>1</v>
      </c>
      <c r="W138">
        <f t="shared" ca="1" si="89"/>
        <v>8.8877641590068279E-4</v>
      </c>
      <c r="X138" s="9">
        <f t="shared" ca="1" si="90"/>
        <v>1.4017657784022213E-3</v>
      </c>
      <c r="Y138" t="e">
        <f t="shared" ca="1" si="91"/>
        <v>#REF!</v>
      </c>
      <c r="AA138" s="14">
        <f t="shared" si="107"/>
        <v>9.2493774457480527E-4</v>
      </c>
      <c r="AB138" s="14">
        <f t="shared" si="108"/>
        <v>2.4896265560165887E-3</v>
      </c>
      <c r="AC138" s="14">
        <f t="shared" si="109"/>
        <v>-2.7196083763947332E-4</v>
      </c>
      <c r="AE138" s="6">
        <f t="shared" ca="1" si="92"/>
        <v>0.28917829826014352</v>
      </c>
      <c r="AF138" s="6">
        <f t="shared" ca="1" si="93"/>
        <v>0.36575785437793795</v>
      </c>
      <c r="AG138" s="6">
        <f t="shared" ca="1" si="94"/>
        <v>0.34506384736191853</v>
      </c>
      <c r="AI138" s="6">
        <f t="shared" ca="1" si="95"/>
        <v>0.31229418146637627</v>
      </c>
      <c r="AJ138" s="6">
        <f t="shared" ca="1" si="96"/>
        <v>0.34009008080136405</v>
      </c>
      <c r="AK138" s="6">
        <f t="shared" ca="1" si="97"/>
        <v>0.34761573773225973</v>
      </c>
      <c r="AM138" s="5">
        <f t="shared" ca="1" si="110"/>
        <v>3.376065876538192E-3</v>
      </c>
      <c r="AN138" s="5">
        <f t="shared" ca="1" si="111"/>
        <v>3.5014633084506671E-3</v>
      </c>
      <c r="AO138" s="5">
        <f t="shared" ca="1" si="112"/>
        <v>1.2411231521767264E-4</v>
      </c>
      <c r="AS138">
        <f t="shared" ca="1" si="100"/>
        <v>1.0842285373360333E-3</v>
      </c>
      <c r="AT138">
        <f t="shared" ca="1" si="101"/>
        <v>6.4516962993073227E-3</v>
      </c>
      <c r="AU138">
        <f t="shared" ca="1" si="98"/>
        <v>129.58390168785883</v>
      </c>
      <c r="AV138">
        <f>VLOOKUP(I138,Input!A:B,2,FALSE)</f>
        <v>129.44999999999999</v>
      </c>
      <c r="AW138">
        <f t="shared" si="102"/>
        <v>129.47</v>
      </c>
      <c r="AX138" s="15">
        <f>VLOOKUP(A138,Input!A:B,2,FALSE)</f>
        <v>129.59</v>
      </c>
      <c r="AY138">
        <f t="shared" ca="1" si="99"/>
        <v>9.9999999999909051E-3</v>
      </c>
    </row>
    <row r="139" spans="1:51" x14ac:dyDescent="0.25">
      <c r="A139" s="1">
        <f t="shared" si="113"/>
        <v>43300</v>
      </c>
      <c r="B139">
        <f>VLOOKUP(A139,Input!C:D,2,FALSE)</f>
        <v>140.71</v>
      </c>
      <c r="C139">
        <f>VLOOKUP(A139,Input!E:F,2,FALSE)</f>
        <v>120.91</v>
      </c>
      <c r="D139">
        <f>VLOOKUP(A139,Input!G:H,2,FALSE)</f>
        <v>146.93</v>
      </c>
      <c r="F139" s="13">
        <f t="shared" si="83"/>
        <v>43294</v>
      </c>
      <c r="G139" s="13">
        <f t="shared" si="76"/>
        <v>43329</v>
      </c>
      <c r="H139" s="12">
        <f t="shared" si="84"/>
        <v>0</v>
      </c>
      <c r="I139" s="1">
        <f t="shared" si="85"/>
        <v>43297</v>
      </c>
      <c r="J139" s="1">
        <f t="shared" si="103"/>
        <v>43262</v>
      </c>
      <c r="L139">
        <f t="shared" si="86"/>
        <v>2.1324992891669226E-4</v>
      </c>
      <c r="M139">
        <f t="shared" si="87"/>
        <v>9.1059602649012916E-4</v>
      </c>
      <c r="N139">
        <f t="shared" si="88"/>
        <v>-7.4809575625667257E-4</v>
      </c>
      <c r="P139" s="22">
        <f t="shared" ca="1" si="104"/>
        <v>3.8769815503757965E-2</v>
      </c>
      <c r="Q139" s="22">
        <f t="shared" ca="1" si="105"/>
        <v>2.4763624756718731E-2</v>
      </c>
      <c r="R139" s="22">
        <f t="shared" ca="1" si="106"/>
        <v>2.7989863254126959E-2</v>
      </c>
      <c r="T139">
        <f t="shared" ca="1" si="73"/>
        <v>1</v>
      </c>
      <c r="U139">
        <f t="shared" ca="1" si="74"/>
        <v>1</v>
      </c>
      <c r="V139">
        <f t="shared" ca="1" si="75"/>
        <v>1</v>
      </c>
      <c r="W139">
        <f t="shared" ca="1" si="89"/>
        <v>1.3739840884063881E-4</v>
      </c>
      <c r="X139" s="9">
        <f t="shared" ca="1" si="90"/>
        <v>9.3250047769732279E-5</v>
      </c>
      <c r="Y139" t="e">
        <f t="shared" ca="1" si="91"/>
        <v>#REF!</v>
      </c>
      <c r="AA139" s="14">
        <f t="shared" si="107"/>
        <v>1.1383849163997262E-3</v>
      </c>
      <c r="AB139" s="14">
        <f t="shared" si="108"/>
        <v>3.4024896265560933E-3</v>
      </c>
      <c r="AC139" s="14">
        <f t="shared" si="109"/>
        <v>-1.0198531411477196E-3</v>
      </c>
      <c r="AE139" s="6">
        <f t="shared" ca="1" si="92"/>
        <v>0.28917829826014352</v>
      </c>
      <c r="AF139" s="6">
        <f t="shared" ca="1" si="93"/>
        <v>0.36575785437793795</v>
      </c>
      <c r="AG139" s="6">
        <f t="shared" ca="1" si="94"/>
        <v>0.34506384736191853</v>
      </c>
      <c r="AI139" s="6">
        <f t="shared" ca="1" si="95"/>
        <v>0.31229418146637627</v>
      </c>
      <c r="AJ139" s="6">
        <f t="shared" ca="1" si="96"/>
        <v>0.34009008080136405</v>
      </c>
      <c r="AK139" s="6">
        <f t="shared" ca="1" si="97"/>
        <v>0.34761573773225973</v>
      </c>
      <c r="AM139" s="5">
        <f t="shared" ca="1" si="110"/>
        <v>3.376065876538192E-3</v>
      </c>
      <c r="AN139" s="5">
        <f t="shared" ca="1" si="111"/>
        <v>3.5014633084506671E-3</v>
      </c>
      <c r="AO139" s="5">
        <f t="shared" ca="1" si="112"/>
        <v>1.2411231521767264E-4</v>
      </c>
      <c r="AS139">
        <f t="shared" ca="1" si="100"/>
        <v>1.2217690696132667E-3</v>
      </c>
      <c r="AT139">
        <f t="shared" ca="1" si="101"/>
        <v>6.4516962993073227E-3</v>
      </c>
      <c r="AU139">
        <f t="shared" ca="1" si="98"/>
        <v>129.60170630976211</v>
      </c>
      <c r="AV139">
        <f>VLOOKUP(I139,Input!A:B,2,FALSE)</f>
        <v>129.44999999999999</v>
      </c>
      <c r="AW139">
        <f t="shared" si="102"/>
        <v>129.47</v>
      </c>
      <c r="AX139" s="15">
        <f>VLOOKUP(A139,Input!A:B,2,FALSE)</f>
        <v>129.61000000000001</v>
      </c>
      <c r="AY139">
        <f t="shared" ca="1" si="99"/>
        <v>1.0000000000019327E-2</v>
      </c>
    </row>
    <row r="140" spans="1:51" x14ac:dyDescent="0.25">
      <c r="A140" s="1">
        <f t="shared" si="113"/>
        <v>43301</v>
      </c>
      <c r="B140">
        <f>VLOOKUP(A140,Input!C:D,2,FALSE)</f>
        <v>140.62</v>
      </c>
      <c r="C140">
        <f>VLOOKUP(A140,Input!E:F,2,FALSE)</f>
        <v>120.79</v>
      </c>
      <c r="D140">
        <f>VLOOKUP(A140,Input!G:H,2,FALSE)</f>
        <v>147.46</v>
      </c>
      <c r="F140" s="13">
        <f t="shared" si="83"/>
        <v>43294</v>
      </c>
      <c r="G140" s="13">
        <f t="shared" si="76"/>
        <v>43329</v>
      </c>
      <c r="H140" s="12">
        <f t="shared" si="84"/>
        <v>0</v>
      </c>
      <c r="I140" s="1">
        <f t="shared" si="85"/>
        <v>43297</v>
      </c>
      <c r="J140" s="1">
        <f t="shared" si="103"/>
        <v>43262</v>
      </c>
      <c r="L140">
        <f t="shared" si="86"/>
        <v>-6.396133892403455E-4</v>
      </c>
      <c r="M140">
        <f t="shared" si="87"/>
        <v>-9.9247374079891593E-4</v>
      </c>
      <c r="N140">
        <f t="shared" si="88"/>
        <v>3.6071598720479603E-3</v>
      </c>
      <c r="P140" s="22">
        <f t="shared" ca="1" si="104"/>
        <v>3.8770679985341887E-2</v>
      </c>
      <c r="Q140" s="22">
        <f t="shared" ca="1" si="105"/>
        <v>2.4687081553168382E-2</v>
      </c>
      <c r="R140" s="22">
        <f t="shared" ca="1" si="106"/>
        <v>2.8004641434463764E-2</v>
      </c>
      <c r="T140">
        <f t="shared" ca="1" si="73"/>
        <v>1</v>
      </c>
      <c r="U140">
        <f t="shared" ca="1" si="74"/>
        <v>1</v>
      </c>
      <c r="V140">
        <f t="shared" ca="1" si="75"/>
        <v>1</v>
      </c>
      <c r="W140">
        <f t="shared" ca="1" si="89"/>
        <v>6.9320560684538179E-4</v>
      </c>
      <c r="X140" s="9">
        <f t="shared" ca="1" si="90"/>
        <v>9.7466640323222204E-4</v>
      </c>
      <c r="Y140" t="e">
        <f t="shared" ca="1" si="91"/>
        <v>#REF!</v>
      </c>
      <c r="AA140" s="14">
        <f t="shared" si="107"/>
        <v>4.9804340092496346E-4</v>
      </c>
      <c r="AB140" s="14">
        <f t="shared" si="108"/>
        <v>2.4066390041495023E-3</v>
      </c>
      <c r="AC140" s="14">
        <f t="shared" si="109"/>
        <v>2.5836279575741639E-3</v>
      </c>
      <c r="AE140" s="6">
        <f t="shared" ca="1" si="92"/>
        <v>0.28917829826014352</v>
      </c>
      <c r="AF140" s="6">
        <f t="shared" ca="1" si="93"/>
        <v>0.36575785437793795</v>
      </c>
      <c r="AG140" s="6">
        <f t="shared" ca="1" si="94"/>
        <v>0.34506384736191853</v>
      </c>
      <c r="AI140" s="6">
        <f t="shared" ca="1" si="95"/>
        <v>0.31229418146637627</v>
      </c>
      <c r="AJ140" s="6">
        <f t="shared" ca="1" si="96"/>
        <v>0.34009008080136405</v>
      </c>
      <c r="AK140" s="6">
        <f t="shared" ca="1" si="97"/>
        <v>0.34761573773225973</v>
      </c>
      <c r="AM140" s="5">
        <f t="shared" ca="1" si="110"/>
        <v>3.376065876538192E-3</v>
      </c>
      <c r="AN140" s="5">
        <f t="shared" ca="1" si="111"/>
        <v>3.5014633084506671E-3</v>
      </c>
      <c r="AO140" s="5">
        <f t="shared" ca="1" si="112"/>
        <v>1.2411231521767264E-4</v>
      </c>
      <c r="AS140">
        <f t="shared" ca="1" si="100"/>
        <v>1.915787064751511E-3</v>
      </c>
      <c r="AT140">
        <f t="shared" ca="1" si="101"/>
        <v>6.4516962993073227E-3</v>
      </c>
      <c r="AU140">
        <f t="shared" ca="1" si="98"/>
        <v>129.69154693923275</v>
      </c>
      <c r="AV140">
        <f>VLOOKUP(I140,Input!A:B,2,FALSE)</f>
        <v>129.44999999999999</v>
      </c>
      <c r="AW140">
        <f t="shared" si="102"/>
        <v>129.47</v>
      </c>
      <c r="AX140" s="15">
        <f>VLOOKUP(A140,Input!A:B,2,FALSE)</f>
        <v>129.69</v>
      </c>
      <c r="AY140">
        <f t="shared" ca="1" si="99"/>
        <v>0</v>
      </c>
    </row>
    <row r="141" spans="1:51" x14ac:dyDescent="0.25">
      <c r="A141" s="1">
        <f t="shared" si="113"/>
        <v>43304</v>
      </c>
      <c r="B141">
        <f>VLOOKUP(A141,Input!C:D,2,FALSE)</f>
        <v>140.38</v>
      </c>
      <c r="C141">
        <f>VLOOKUP(A141,Input!E:F,2,FALSE)</f>
        <v>120.83</v>
      </c>
      <c r="D141">
        <f>VLOOKUP(A141,Input!G:H,2,FALSE)</f>
        <v>147.27000000000001</v>
      </c>
      <c r="F141" s="13">
        <f t="shared" si="83"/>
        <v>43294</v>
      </c>
      <c r="G141" s="13">
        <f t="shared" si="76"/>
        <v>43329</v>
      </c>
      <c r="H141" s="12">
        <f t="shared" si="84"/>
        <v>0</v>
      </c>
      <c r="I141" s="1">
        <f t="shared" si="85"/>
        <v>43297</v>
      </c>
      <c r="J141" s="1">
        <f t="shared" si="103"/>
        <v>43262</v>
      </c>
      <c r="L141">
        <f t="shared" si="86"/>
        <v>-1.7067273503058589E-3</v>
      </c>
      <c r="M141">
        <f t="shared" si="87"/>
        <v>3.3115324116228528E-4</v>
      </c>
      <c r="N141">
        <f t="shared" si="88"/>
        <v>-1.2884850128848102E-3</v>
      </c>
      <c r="P141" s="22">
        <f t="shared" ca="1" si="104"/>
        <v>3.8676867373279585E-2</v>
      </c>
      <c r="Q141" s="22">
        <f t="shared" ca="1" si="105"/>
        <v>2.4207712017339591E-2</v>
      </c>
      <c r="R141" s="22">
        <f t="shared" ca="1" si="106"/>
        <v>2.7398133117941856E-2</v>
      </c>
      <c r="T141">
        <f t="shared" ca="1" si="73"/>
        <v>1</v>
      </c>
      <c r="U141">
        <f t="shared" ca="1" si="74"/>
        <v>1</v>
      </c>
      <c r="V141">
        <f t="shared" ca="1" si="75"/>
        <v>1</v>
      </c>
      <c r="W141">
        <f t="shared" ca="1" si="89"/>
        <v>-8.166154634807743E-4</v>
      </c>
      <c r="X141" s="9">
        <f t="shared" ca="1" si="90"/>
        <v>1.9970610014330061E-3</v>
      </c>
      <c r="Y141" t="e">
        <f t="shared" ca="1" si="91"/>
        <v>#REF!</v>
      </c>
      <c r="AA141" s="14">
        <f t="shared" si="107"/>
        <v>-1.2095339736749589E-3</v>
      </c>
      <c r="AB141" s="14">
        <f t="shared" si="108"/>
        <v>2.7385892116182919E-3</v>
      </c>
      <c r="AC141" s="14">
        <f t="shared" si="109"/>
        <v>1.2918139787869709E-3</v>
      </c>
      <c r="AE141" s="6">
        <f t="shared" ca="1" si="92"/>
        <v>0.28917829826014352</v>
      </c>
      <c r="AF141" s="6">
        <f t="shared" ca="1" si="93"/>
        <v>0.36575785437793795</v>
      </c>
      <c r="AG141" s="6">
        <f t="shared" ca="1" si="94"/>
        <v>0.34506384736191853</v>
      </c>
      <c r="AI141" s="6">
        <f t="shared" ca="1" si="95"/>
        <v>0.31229418146637627</v>
      </c>
      <c r="AJ141" s="6">
        <f t="shared" ca="1" si="96"/>
        <v>0.34009008080136405</v>
      </c>
      <c r="AK141" s="6">
        <f t="shared" ca="1" si="97"/>
        <v>0.34761573773225973</v>
      </c>
      <c r="AM141" s="5">
        <f t="shared" ca="1" si="110"/>
        <v>3.376065876538192E-3</v>
      </c>
      <c r="AN141" s="5">
        <f t="shared" ca="1" si="111"/>
        <v>3.5014633084506671E-3</v>
      </c>
      <c r="AO141" s="5">
        <f t="shared" ca="1" si="112"/>
        <v>1.2411231521767264E-4</v>
      </c>
      <c r="AS141">
        <f t="shared" ca="1" si="100"/>
        <v>1.097647839465061E-3</v>
      </c>
      <c r="AT141">
        <f t="shared" ca="1" si="101"/>
        <v>6.4516962993073227E-3</v>
      </c>
      <c r="AU141">
        <f t="shared" ca="1" si="98"/>
        <v>129.58563881651943</v>
      </c>
      <c r="AV141">
        <f>VLOOKUP(I141,Input!A:B,2,FALSE)</f>
        <v>129.44999999999999</v>
      </c>
      <c r="AW141">
        <f t="shared" si="102"/>
        <v>129.47</v>
      </c>
      <c r="AX141" s="15">
        <f>VLOOKUP(A141,Input!A:B,2,FALSE)</f>
        <v>129.59</v>
      </c>
      <c r="AY141">
        <f t="shared" ca="1" si="99"/>
        <v>0</v>
      </c>
    </row>
    <row r="142" spans="1:51" x14ac:dyDescent="0.25">
      <c r="A142" s="1">
        <f t="shared" si="113"/>
        <v>43305</v>
      </c>
      <c r="B142">
        <f>VLOOKUP(A142,Input!C:D,2,FALSE)</f>
        <v>140.47</v>
      </c>
      <c r="C142">
        <f>VLOOKUP(A142,Input!E:F,2,FALSE)</f>
        <v>120.61</v>
      </c>
      <c r="D142">
        <f>VLOOKUP(A142,Input!G:H,2,FALSE)</f>
        <v>146.99</v>
      </c>
      <c r="F142" s="13">
        <f t="shared" si="83"/>
        <v>43294</v>
      </c>
      <c r="G142" s="13">
        <f t="shared" si="76"/>
        <v>43329</v>
      </c>
      <c r="H142" s="12">
        <f t="shared" si="84"/>
        <v>0</v>
      </c>
      <c r="I142" s="1">
        <f t="shared" si="85"/>
        <v>43297</v>
      </c>
      <c r="J142" s="1">
        <f t="shared" si="103"/>
        <v>43262</v>
      </c>
      <c r="L142">
        <f t="shared" si="86"/>
        <v>6.4111696822921616E-4</v>
      </c>
      <c r="M142">
        <f t="shared" si="87"/>
        <v>-1.8207398824795495E-3</v>
      </c>
      <c r="N142">
        <f t="shared" si="88"/>
        <v>-1.9012697766007669E-3</v>
      </c>
      <c r="P142" s="22">
        <f t="shared" ca="1" si="104"/>
        <v>3.8890085575466943E-2</v>
      </c>
      <c r="Q142" s="22">
        <f t="shared" ca="1" si="105"/>
        <v>2.4100171042842601E-2</v>
      </c>
      <c r="R142" s="22">
        <f t="shared" ca="1" si="106"/>
        <v>2.6931694336790303E-2</v>
      </c>
      <c r="T142">
        <f t="shared" ca="1" si="73"/>
        <v>1</v>
      </c>
      <c r="U142">
        <f t="shared" ca="1" si="74"/>
        <v>1</v>
      </c>
      <c r="V142">
        <f t="shared" ca="1" si="75"/>
        <v>1</v>
      </c>
      <c r="W142">
        <f t="shared" ca="1" si="89"/>
        <v>-1.1383150408357245E-3</v>
      </c>
      <c r="X142" s="9">
        <f t="shared" ca="1" si="90"/>
        <v>2.4966322507610299E-3</v>
      </c>
      <c r="Y142" t="e">
        <f t="shared" ca="1" si="91"/>
        <v>#REF!</v>
      </c>
      <c r="AA142" s="14">
        <f t="shared" si="107"/>
        <v>-5.6919245819997411E-4</v>
      </c>
      <c r="AB142" s="14">
        <f t="shared" si="108"/>
        <v>9.1286307053950466E-4</v>
      </c>
      <c r="AC142" s="14">
        <f t="shared" si="109"/>
        <v>-6.1191188468867619E-4</v>
      </c>
      <c r="AE142" s="6">
        <f t="shared" ca="1" si="92"/>
        <v>0.28917829826014352</v>
      </c>
      <c r="AF142" s="6">
        <f t="shared" ca="1" si="93"/>
        <v>0.36575785437793795</v>
      </c>
      <c r="AG142" s="6">
        <f t="shared" ca="1" si="94"/>
        <v>0.34506384736191853</v>
      </c>
      <c r="AI142" s="6">
        <f t="shared" ca="1" si="95"/>
        <v>0.31229418146637627</v>
      </c>
      <c r="AJ142" s="6">
        <f t="shared" ca="1" si="96"/>
        <v>0.34009008080136405</v>
      </c>
      <c r="AK142" s="6">
        <f t="shared" ca="1" si="97"/>
        <v>0.34761573773225973</v>
      </c>
      <c r="AM142" s="5">
        <f t="shared" ca="1" si="110"/>
        <v>3.376065876538192E-3</v>
      </c>
      <c r="AN142" s="5">
        <f t="shared" ca="1" si="111"/>
        <v>3.5014633084506671E-3</v>
      </c>
      <c r="AO142" s="5">
        <f t="shared" ca="1" si="112"/>
        <v>1.2411231521767264E-4</v>
      </c>
      <c r="AS142">
        <f t="shared" ca="1" si="100"/>
        <v>-4.1859937600548166E-5</v>
      </c>
      <c r="AT142">
        <f t="shared" ca="1" si="101"/>
        <v>6.4516962993073227E-3</v>
      </c>
      <c r="AU142">
        <f t="shared" ca="1" si="98"/>
        <v>129.43812953477828</v>
      </c>
      <c r="AV142">
        <f>IF($H141=1,VLOOKUP(I142,Input!A:B,2,FALSE),AV141)</f>
        <v>129.44999999999999</v>
      </c>
      <c r="AW142">
        <f t="shared" si="102"/>
        <v>129.47</v>
      </c>
      <c r="AX142" s="15">
        <f>VLOOKUP(A142,Input!A:B,2,FALSE)</f>
        <v>129.44</v>
      </c>
      <c r="AY142">
        <f t="shared" ca="1" si="99"/>
        <v>0</v>
      </c>
    </row>
    <row r="143" spans="1:51" x14ac:dyDescent="0.25">
      <c r="A143" s="1">
        <f t="shared" si="113"/>
        <v>43306</v>
      </c>
      <c r="B143">
        <f>VLOOKUP(A143,Input!C:D,2,FALSE)</f>
        <v>140.38</v>
      </c>
      <c r="C143">
        <f>VLOOKUP(A143,Input!E:F,2,FALSE)</f>
        <v>120.41</v>
      </c>
      <c r="D143">
        <f>VLOOKUP(A143,Input!G:H,2,FALSE)</f>
        <v>146.94999999999999</v>
      </c>
      <c r="F143" s="13">
        <f t="shared" si="83"/>
        <v>43294</v>
      </c>
      <c r="G143" s="13">
        <f t="shared" si="76"/>
        <v>43329</v>
      </c>
      <c r="H143" s="12">
        <f t="shared" si="84"/>
        <v>0</v>
      </c>
      <c r="I143" s="1">
        <f t="shared" si="85"/>
        <v>43297</v>
      </c>
      <c r="J143" s="1">
        <f t="shared" si="103"/>
        <v>43262</v>
      </c>
      <c r="L143">
        <f t="shared" si="86"/>
        <v>-6.4070620061229544E-4</v>
      </c>
      <c r="M143">
        <f t="shared" si="87"/>
        <v>-1.6582372937568035E-3</v>
      </c>
      <c r="N143">
        <f t="shared" si="88"/>
        <v>-2.721273556025583E-4</v>
      </c>
      <c r="P143" s="22">
        <f t="shared" ca="1" si="104"/>
        <v>3.8289134635756839E-2</v>
      </c>
      <c r="Q143" s="22">
        <f t="shared" ca="1" si="105"/>
        <v>2.2195813435370974E-2</v>
      </c>
      <c r="R143" s="22">
        <f t="shared" ca="1" si="106"/>
        <v>2.698982178193781E-2</v>
      </c>
      <c r="T143">
        <f t="shared" ca="1" si="73"/>
        <v>1</v>
      </c>
      <c r="U143">
        <f t="shared" ca="1" si="74"/>
        <v>1</v>
      </c>
      <c r="V143">
        <f t="shared" ca="1" si="75"/>
        <v>1</v>
      </c>
      <c r="W143">
        <f t="shared" ca="1" si="89"/>
        <v>-8.8616496158255842E-4</v>
      </c>
      <c r="X143" s="9">
        <f t="shared" ca="1" si="90"/>
        <v>1.9670948863745388E-3</v>
      </c>
      <c r="Y143" t="e">
        <f t="shared" ca="1" si="91"/>
        <v>#REF!</v>
      </c>
      <c r="AA143" s="14">
        <f t="shared" si="107"/>
        <v>-1.2095339736749589E-3</v>
      </c>
      <c r="AB143" s="14">
        <f t="shared" si="108"/>
        <v>-7.468879668049988E-4</v>
      </c>
      <c r="AC143" s="14">
        <f t="shared" si="109"/>
        <v>-8.8387272232814951E-4</v>
      </c>
      <c r="AE143" s="6">
        <f t="shared" ca="1" si="92"/>
        <v>0.28917829826014352</v>
      </c>
      <c r="AF143" s="6">
        <f t="shared" ca="1" si="93"/>
        <v>0.36575785437793795</v>
      </c>
      <c r="AG143" s="6">
        <f t="shared" ca="1" si="94"/>
        <v>0.34506384736191853</v>
      </c>
      <c r="AI143" s="6">
        <f t="shared" ca="1" si="95"/>
        <v>0.31229418146637627</v>
      </c>
      <c r="AJ143" s="6">
        <f t="shared" ca="1" si="96"/>
        <v>0.34009008080136405</v>
      </c>
      <c r="AK143" s="6">
        <f t="shared" ca="1" si="97"/>
        <v>0.34761573773225973</v>
      </c>
      <c r="AM143" s="5">
        <f t="shared" ca="1" si="110"/>
        <v>3.376065876538192E-3</v>
      </c>
      <c r="AN143" s="5">
        <f t="shared" ca="1" si="111"/>
        <v>3.5014633084506671E-3</v>
      </c>
      <c r="AO143" s="5">
        <f t="shared" ca="1" si="112"/>
        <v>1.2411231521767264E-4</v>
      </c>
      <c r="AS143">
        <f t="shared" ca="1" si="100"/>
        <v>-9.2794363853925476E-4</v>
      </c>
      <c r="AT143">
        <f t="shared" ca="1" si="101"/>
        <v>6.4516962993073227E-3</v>
      </c>
      <c r="AU143">
        <f t="shared" ca="1" si="98"/>
        <v>129.32342599969178</v>
      </c>
      <c r="AV143">
        <f>IF($H142=1,VLOOKUP(I143,Input!A:B,2,FALSE),AV142)</f>
        <v>129.44999999999999</v>
      </c>
      <c r="AW143">
        <f t="shared" si="102"/>
        <v>129.47</v>
      </c>
      <c r="AX143" s="15">
        <f>VLOOKUP(A143,Input!A:B,2,FALSE)</f>
        <v>129.33000000000001</v>
      </c>
      <c r="AY143">
        <f t="shared" ca="1" si="99"/>
        <v>1.0000000000019327E-2</v>
      </c>
    </row>
    <row r="144" spans="1:51" x14ac:dyDescent="0.25">
      <c r="A144" s="1">
        <f t="shared" si="113"/>
        <v>43307</v>
      </c>
      <c r="B144">
        <f>VLOOKUP(A144,Input!C:D,2,FALSE)</f>
        <v>140.36000000000001</v>
      </c>
      <c r="C144">
        <f>VLOOKUP(A144,Input!E:F,2,FALSE)</f>
        <v>120.36</v>
      </c>
      <c r="D144">
        <f>VLOOKUP(A144,Input!G:H,2,FALSE)</f>
        <v>147.07</v>
      </c>
      <c r="F144" s="13">
        <f t="shared" si="83"/>
        <v>43294</v>
      </c>
      <c r="G144" s="13">
        <f t="shared" si="76"/>
        <v>43329</v>
      </c>
      <c r="H144" s="12">
        <f t="shared" si="84"/>
        <v>0</v>
      </c>
      <c r="I144" s="1">
        <f t="shared" si="85"/>
        <v>43297</v>
      </c>
      <c r="J144" s="1">
        <f t="shared" si="103"/>
        <v>43262</v>
      </c>
      <c r="L144">
        <f t="shared" si="86"/>
        <v>-1.4247043738413456E-4</v>
      </c>
      <c r="M144">
        <f t="shared" si="87"/>
        <v>-4.1524790299807268E-4</v>
      </c>
      <c r="N144">
        <f t="shared" si="88"/>
        <v>8.1660428717245104E-4</v>
      </c>
      <c r="P144" s="22">
        <f t="shared" ca="1" si="104"/>
        <v>3.8287952047930555E-2</v>
      </c>
      <c r="Q144" s="22">
        <f t="shared" ca="1" si="105"/>
        <v>2.2176573737626021E-2</v>
      </c>
      <c r="R144" s="22">
        <f t="shared" ca="1" si="106"/>
        <v>2.6713462906311734E-2</v>
      </c>
      <c r="T144">
        <f t="shared" ref="T144:T191" ca="1" si="114">IF($H144=1,IF(P144&gt;$U$1,MAX(T143*0.9,1),MIN(T143*1.1,1)),T143)</f>
        <v>1</v>
      </c>
      <c r="U144">
        <f t="shared" ref="U144:U191" ca="1" si="115">IF($H144=1,IF(Q144&gt;$U$1,MAX(U143*0.9,1),MIN(U143*1.1,1)),U143)</f>
        <v>1</v>
      </c>
      <c r="V144">
        <f t="shared" ref="V144:V191" ca="1" si="116">IF($H144=1,IF(R144&gt;$U$1,MAX(V143*0.9,1),MIN(V143*1.1,1)),V143)</f>
        <v>1</v>
      </c>
      <c r="W144">
        <f t="shared" ca="1" si="89"/>
        <v>8.870201905653019E-5</v>
      </c>
      <c r="X144" s="9">
        <f t="shared" ca="1" si="90"/>
        <v>1.7433003430077837E-5</v>
      </c>
      <c r="Y144" t="e">
        <f t="shared" ca="1" si="91"/>
        <v>#REF!</v>
      </c>
      <c r="AA144" s="14">
        <f t="shared" si="107"/>
        <v>-1.3518320882248691E-3</v>
      </c>
      <c r="AB144" s="14">
        <f t="shared" si="108"/>
        <v>-1.1618257261410969E-3</v>
      </c>
      <c r="AC144" s="14">
        <f t="shared" si="109"/>
        <v>-6.7990209409951596E-5</v>
      </c>
      <c r="AE144" s="6">
        <f t="shared" ca="1" si="92"/>
        <v>0.28917829826014352</v>
      </c>
      <c r="AF144" s="6">
        <f t="shared" ca="1" si="93"/>
        <v>0.36575785437793795</v>
      </c>
      <c r="AG144" s="6">
        <f t="shared" ca="1" si="94"/>
        <v>0.34506384736191853</v>
      </c>
      <c r="AI144" s="6">
        <f t="shared" ca="1" si="95"/>
        <v>0.31229418146637627</v>
      </c>
      <c r="AJ144" s="6">
        <f t="shared" ca="1" si="96"/>
        <v>0.34009008080136405</v>
      </c>
      <c r="AK144" s="6">
        <f t="shared" ca="1" si="97"/>
        <v>0.34761573773225973</v>
      </c>
      <c r="AM144" s="5">
        <f t="shared" ca="1" si="110"/>
        <v>3.376065876538192E-3</v>
      </c>
      <c r="AN144" s="5">
        <f t="shared" ca="1" si="111"/>
        <v>3.5014633084506671E-3</v>
      </c>
      <c r="AO144" s="5">
        <f t="shared" ca="1" si="112"/>
        <v>1.2411231521767264E-4</v>
      </c>
      <c r="AS144">
        <f t="shared" ca="1" si="100"/>
        <v>-8.3932835080272169E-4</v>
      </c>
      <c r="AT144">
        <f t="shared" ca="1" si="101"/>
        <v>6.4516962993073227E-3</v>
      </c>
      <c r="AU144">
        <f t="shared" ca="1" si="98"/>
        <v>129.33489724868926</v>
      </c>
      <c r="AV144">
        <f>IF($H143=1,VLOOKUP(I144,Input!A:B,2,FALSE),AV143)</f>
        <v>129.44999999999999</v>
      </c>
      <c r="AW144">
        <f t="shared" si="102"/>
        <v>129.47</v>
      </c>
      <c r="AX144" s="15">
        <f>VLOOKUP(A144,Input!A:B,2,FALSE)</f>
        <v>129.35</v>
      </c>
      <c r="AY144">
        <f t="shared" ca="1" si="99"/>
        <v>1.999999999998181E-2</v>
      </c>
    </row>
    <row r="145" spans="1:51" x14ac:dyDescent="0.25">
      <c r="A145" s="1">
        <f t="shared" si="113"/>
        <v>43308</v>
      </c>
      <c r="B145">
        <f>VLOOKUP(A145,Input!C:D,2,FALSE)</f>
        <v>140.44999999999999</v>
      </c>
      <c r="C145">
        <f>VLOOKUP(A145,Input!E:F,2,FALSE)</f>
        <v>120.32</v>
      </c>
      <c r="D145">
        <f>VLOOKUP(A145,Input!G:H,2,FALSE)</f>
        <v>147.33000000000001</v>
      </c>
      <c r="F145" s="13">
        <f t="shared" si="83"/>
        <v>43294</v>
      </c>
      <c r="G145" s="13">
        <f t="shared" si="76"/>
        <v>43329</v>
      </c>
      <c r="H145" s="12">
        <f t="shared" si="84"/>
        <v>0</v>
      </c>
      <c r="I145" s="1">
        <f t="shared" si="85"/>
        <v>43297</v>
      </c>
      <c r="J145" s="1">
        <f t="shared" si="103"/>
        <v>43262</v>
      </c>
      <c r="L145">
        <f t="shared" si="86"/>
        <v>6.4120832145886375E-4</v>
      </c>
      <c r="M145">
        <f t="shared" si="87"/>
        <v>-3.3233632436024951E-4</v>
      </c>
      <c r="N145">
        <f t="shared" si="88"/>
        <v>1.7678656422113193E-3</v>
      </c>
      <c r="P145" s="22">
        <f t="shared" ca="1" si="104"/>
        <v>3.8274685338832791E-2</v>
      </c>
      <c r="Q145" s="22">
        <f t="shared" ca="1" si="105"/>
        <v>2.1673463368702909E-2</v>
      </c>
      <c r="R145" s="22">
        <f t="shared" ca="1" si="106"/>
        <v>2.6753052831511057E-2</v>
      </c>
      <c r="T145">
        <f t="shared" ca="1" si="114"/>
        <v>1</v>
      </c>
      <c r="U145">
        <f t="shared" ca="1" si="115"/>
        <v>1</v>
      </c>
      <c r="V145">
        <f t="shared" ca="1" si="116"/>
        <v>1</v>
      </c>
      <c r="W145">
        <f t="shared" ca="1" si="89"/>
        <v>6.7434412337008531E-4</v>
      </c>
      <c r="X145" s="9">
        <f t="shared" ca="1" si="90"/>
        <v>1.1695028380523304E-3</v>
      </c>
      <c r="Y145" t="e">
        <f t="shared" ca="1" si="91"/>
        <v>#REF!</v>
      </c>
      <c r="AA145" s="14">
        <f t="shared" si="107"/>
        <v>-7.1149057275010641E-4</v>
      </c>
      <c r="AB145" s="14">
        <f t="shared" si="108"/>
        <v>-1.4937759336099976E-3</v>
      </c>
      <c r="AC145" s="14">
        <f t="shared" si="109"/>
        <v>1.6997552352460144E-3</v>
      </c>
      <c r="AE145" s="6">
        <f t="shared" ca="1" si="92"/>
        <v>0.28917829826014352</v>
      </c>
      <c r="AF145" s="6">
        <f t="shared" ca="1" si="93"/>
        <v>0.36575785437793795</v>
      </c>
      <c r="AG145" s="6">
        <f t="shared" ca="1" si="94"/>
        <v>0.34506384736191853</v>
      </c>
      <c r="AI145" s="6">
        <f t="shared" ca="1" si="95"/>
        <v>0.31229418146637627</v>
      </c>
      <c r="AJ145" s="6">
        <f t="shared" ca="1" si="96"/>
        <v>0.34009008080136405</v>
      </c>
      <c r="AK145" s="6">
        <f t="shared" ca="1" si="97"/>
        <v>0.34761573773225973</v>
      </c>
      <c r="AM145" s="5">
        <f t="shared" ca="1" si="110"/>
        <v>3.376065876538192E-3</v>
      </c>
      <c r="AN145" s="5">
        <f t="shared" ca="1" si="111"/>
        <v>3.5014633084506671E-3</v>
      </c>
      <c r="AO145" s="5">
        <f t="shared" ca="1" si="112"/>
        <v>1.2411231521767264E-4</v>
      </c>
      <c r="AS145">
        <f t="shared" ca="1" si="100"/>
        <v>-1.6558383240705178E-4</v>
      </c>
      <c r="AT145">
        <f t="shared" ca="1" si="101"/>
        <v>6.4516962993073227E-3</v>
      </c>
      <c r="AU145">
        <f t="shared" ca="1" si="98"/>
        <v>129.4221134765956</v>
      </c>
      <c r="AV145">
        <f>IF($H144=1,VLOOKUP(I145,Input!A:B,2,FALSE),AV144)</f>
        <v>129.44999999999999</v>
      </c>
      <c r="AW145">
        <f t="shared" si="102"/>
        <v>129.47</v>
      </c>
      <c r="AX145" s="15">
        <f>VLOOKUP(A145,Input!A:B,2,FALSE)</f>
        <v>129.43</v>
      </c>
      <c r="AY145">
        <f t="shared" ca="1" si="99"/>
        <v>1.0000000000019327E-2</v>
      </c>
    </row>
    <row r="146" spans="1:51" x14ac:dyDescent="0.25">
      <c r="A146" s="1">
        <f t="shared" si="113"/>
        <v>43311</v>
      </c>
      <c r="B146">
        <f>VLOOKUP(A146,Input!C:D,2,FALSE)</f>
        <v>140.12</v>
      </c>
      <c r="C146">
        <f>VLOOKUP(A146,Input!E:F,2,FALSE)</f>
        <v>120.29</v>
      </c>
      <c r="D146">
        <f>VLOOKUP(A146,Input!G:H,2,FALSE)</f>
        <v>147.4</v>
      </c>
      <c r="F146" s="13">
        <f t="shared" si="83"/>
        <v>43294</v>
      </c>
      <c r="G146" s="13">
        <f t="shared" si="76"/>
        <v>43329</v>
      </c>
      <c r="H146" s="12">
        <f t="shared" si="84"/>
        <v>0</v>
      </c>
      <c r="I146" s="1">
        <f t="shared" si="85"/>
        <v>43297</v>
      </c>
      <c r="J146" s="1">
        <f t="shared" si="103"/>
        <v>43262</v>
      </c>
      <c r="L146">
        <f t="shared" si="86"/>
        <v>-2.3495906016375301E-3</v>
      </c>
      <c r="M146">
        <f t="shared" si="87"/>
        <v>-2.4933510638291967E-4</v>
      </c>
      <c r="N146">
        <f t="shared" si="88"/>
        <v>4.7512387158077374E-4</v>
      </c>
      <c r="P146" s="22">
        <f t="shared" ca="1" si="104"/>
        <v>3.8259204317334317E-2</v>
      </c>
      <c r="Q146" s="22">
        <f t="shared" ca="1" si="105"/>
        <v>2.1638096003809511E-2</v>
      </c>
      <c r="R146" s="22">
        <f t="shared" ca="1" si="106"/>
        <v>2.6024152787259981E-2</v>
      </c>
      <c r="T146">
        <f t="shared" ca="1" si="114"/>
        <v>1</v>
      </c>
      <c r="U146">
        <f t="shared" ca="1" si="115"/>
        <v>1</v>
      </c>
      <c r="V146">
        <f t="shared" ca="1" si="116"/>
        <v>1</v>
      </c>
      <c r="W146">
        <f t="shared" ca="1" si="89"/>
        <v>-6.0593102467876303E-4</v>
      </c>
      <c r="X146" s="9">
        <f t="shared" ca="1" si="90"/>
        <v>1.440982574713371E-3</v>
      </c>
      <c r="Y146" t="e">
        <f t="shared" ca="1" si="91"/>
        <v>#REF!</v>
      </c>
      <c r="AA146" s="14">
        <f t="shared" si="107"/>
        <v>-3.0594094628246804E-3</v>
      </c>
      <c r="AB146" s="14">
        <f t="shared" si="108"/>
        <v>-1.7427385892115899E-3</v>
      </c>
      <c r="AC146" s="14">
        <f t="shared" si="109"/>
        <v>2.1756867011148984E-3</v>
      </c>
      <c r="AE146" s="6">
        <f t="shared" ca="1" si="92"/>
        <v>0.28917829826014352</v>
      </c>
      <c r="AF146" s="6">
        <f t="shared" ca="1" si="93"/>
        <v>0.36575785437793795</v>
      </c>
      <c r="AG146" s="6">
        <f t="shared" ca="1" si="94"/>
        <v>0.34506384736191853</v>
      </c>
      <c r="AI146" s="6">
        <f t="shared" ca="1" si="95"/>
        <v>0.31229418146637627</v>
      </c>
      <c r="AJ146" s="6">
        <f t="shared" ca="1" si="96"/>
        <v>0.34009008080136405</v>
      </c>
      <c r="AK146" s="6">
        <f t="shared" ca="1" si="97"/>
        <v>0.34761573773225973</v>
      </c>
      <c r="AM146" s="5">
        <f t="shared" ca="1" si="110"/>
        <v>3.376065876538192E-3</v>
      </c>
      <c r="AN146" s="5">
        <f t="shared" ca="1" si="111"/>
        <v>3.5014633084506671E-3</v>
      </c>
      <c r="AO146" s="5">
        <f t="shared" ca="1" si="112"/>
        <v>1.2411231521767264E-4</v>
      </c>
      <c r="AS146">
        <f t="shared" ca="1" si="100"/>
        <v>-7.7138432553141927E-4</v>
      </c>
      <c r="AT146">
        <f t="shared" ca="1" si="101"/>
        <v>6.4516962993073227E-3</v>
      </c>
      <c r="AU146">
        <f t="shared" ca="1" si="98"/>
        <v>129.34369260276063</v>
      </c>
      <c r="AV146">
        <f>IF($H145=1,VLOOKUP(I146,Input!A:B,2,FALSE),AV145)</f>
        <v>129.44999999999999</v>
      </c>
      <c r="AW146">
        <f t="shared" si="102"/>
        <v>129.47</v>
      </c>
      <c r="AX146" s="15">
        <f>VLOOKUP(A146,Input!A:B,2,FALSE)</f>
        <v>129.35</v>
      </c>
      <c r="AY146">
        <f t="shared" ca="1" si="99"/>
        <v>9.9999999999909051E-3</v>
      </c>
    </row>
    <row r="147" spans="1:51" x14ac:dyDescent="0.25">
      <c r="A147" s="1">
        <f t="shared" si="113"/>
        <v>43312</v>
      </c>
      <c r="B147">
        <f>VLOOKUP(A147,Input!C:D,2,FALSE)</f>
        <v>139.85</v>
      </c>
      <c r="C147">
        <f>VLOOKUP(A147,Input!E:F,2,FALSE)</f>
        <v>120.4</v>
      </c>
      <c r="D147">
        <f>VLOOKUP(A147,Input!G:H,2,FALSE)</f>
        <v>147.38</v>
      </c>
      <c r="F147" s="13">
        <f t="shared" si="83"/>
        <v>43294</v>
      </c>
      <c r="G147" s="13">
        <f t="shared" si="76"/>
        <v>43329</v>
      </c>
      <c r="H147" s="12">
        <f t="shared" si="84"/>
        <v>0</v>
      </c>
      <c r="I147" s="1">
        <f t="shared" si="85"/>
        <v>43297</v>
      </c>
      <c r="J147" s="1">
        <f t="shared" si="103"/>
        <v>43262</v>
      </c>
      <c r="L147">
        <f t="shared" si="86"/>
        <v>-1.9269197830431573E-3</v>
      </c>
      <c r="M147">
        <f t="shared" si="87"/>
        <v>9.1445672957024549E-4</v>
      </c>
      <c r="N147">
        <f t="shared" si="88"/>
        <v>-1.3568521031215308E-4</v>
      </c>
      <c r="P147" s="22">
        <f t="shared" ca="1" si="104"/>
        <v>3.8394097374981444E-2</v>
      </c>
      <c r="Q147" s="22">
        <f t="shared" ca="1" si="105"/>
        <v>2.1167466294867845E-2</v>
      </c>
      <c r="R147" s="22">
        <f t="shared" ca="1" si="106"/>
        <v>2.6019703773780552E-2</v>
      </c>
      <c r="T147">
        <f t="shared" ca="1" si="114"/>
        <v>1</v>
      </c>
      <c r="U147">
        <f t="shared" ca="1" si="115"/>
        <v>1</v>
      </c>
      <c r="V147">
        <f t="shared" ca="1" si="116"/>
        <v>1</v>
      </c>
      <c r="W147">
        <f t="shared" ca="1" si="89"/>
        <v>-2.6877442161610254E-4</v>
      </c>
      <c r="X147" s="9">
        <f t="shared" ca="1" si="90"/>
        <v>7.2794110059101215E-4</v>
      </c>
      <c r="Y147" t="e">
        <f t="shared" ca="1" si="91"/>
        <v>#REF!</v>
      </c>
      <c r="AA147" s="14">
        <f t="shared" si="107"/>
        <v>-4.9804340092495236E-3</v>
      </c>
      <c r="AB147" s="14">
        <f t="shared" si="108"/>
        <v>-8.2987551867219622E-4</v>
      </c>
      <c r="AC147" s="14">
        <f t="shared" si="109"/>
        <v>2.0397062822952172E-3</v>
      </c>
      <c r="AE147" s="6">
        <f t="shared" ca="1" si="92"/>
        <v>0.28917829826014352</v>
      </c>
      <c r="AF147" s="6">
        <f t="shared" ca="1" si="93"/>
        <v>0.36575785437793795</v>
      </c>
      <c r="AG147" s="6">
        <f t="shared" ca="1" si="94"/>
        <v>0.34506384736191853</v>
      </c>
      <c r="AI147" s="6">
        <f t="shared" ca="1" si="95"/>
        <v>0.31229418146637627</v>
      </c>
      <c r="AJ147" s="6">
        <f t="shared" ca="1" si="96"/>
        <v>0.34009008080136405</v>
      </c>
      <c r="AK147" s="6">
        <f t="shared" ca="1" si="97"/>
        <v>0.34761573773225973</v>
      </c>
      <c r="AM147" s="5">
        <f t="shared" ca="1" si="110"/>
        <v>3.376065876538192E-3</v>
      </c>
      <c r="AN147" s="5">
        <f t="shared" ca="1" si="111"/>
        <v>3.5014633084506671E-3</v>
      </c>
      <c r="AO147" s="5">
        <f t="shared" ca="1" si="112"/>
        <v>1.2411231521767264E-4</v>
      </c>
      <c r="AS147">
        <f t="shared" ca="1" si="100"/>
        <v>-1.0399380232449791E-3</v>
      </c>
      <c r="AT147">
        <f t="shared" ca="1" si="101"/>
        <v>6.4516962993073227E-3</v>
      </c>
      <c r="AU147">
        <f t="shared" ca="1" si="98"/>
        <v>129.30892832659163</v>
      </c>
      <c r="AV147">
        <f>IF($H146=1,VLOOKUP(I147,Input!A:B,2,FALSE),AV146)</f>
        <v>129.44999999999999</v>
      </c>
      <c r="AW147">
        <f t="shared" si="102"/>
        <v>129.47</v>
      </c>
      <c r="AX147" s="15">
        <f>VLOOKUP(A147,Input!A:B,2,FALSE)</f>
        <v>129.31</v>
      </c>
      <c r="AY147">
        <f t="shared" ca="1" si="99"/>
        <v>0</v>
      </c>
    </row>
    <row r="148" spans="1:51" x14ac:dyDescent="0.25">
      <c r="A148" s="1">
        <f t="shared" si="113"/>
        <v>43313</v>
      </c>
      <c r="B148">
        <f>VLOOKUP(A148,Input!C:D,2,FALSE)</f>
        <v>140.06</v>
      </c>
      <c r="C148">
        <f>VLOOKUP(A148,Input!E:F,2,FALSE)</f>
        <v>120.34</v>
      </c>
      <c r="D148">
        <f>VLOOKUP(A148,Input!G:H,2,FALSE)</f>
        <v>147.29</v>
      </c>
      <c r="F148" s="13">
        <f t="shared" si="83"/>
        <v>43294</v>
      </c>
      <c r="G148" s="13">
        <f t="shared" si="76"/>
        <v>43329</v>
      </c>
      <c r="H148" s="12">
        <f t="shared" si="84"/>
        <v>0</v>
      </c>
      <c r="I148" s="1">
        <f t="shared" si="85"/>
        <v>43297</v>
      </c>
      <c r="J148" s="1">
        <f t="shared" si="103"/>
        <v>43262</v>
      </c>
      <c r="L148">
        <f t="shared" si="86"/>
        <v>1.5016088666428562E-3</v>
      </c>
      <c r="M148">
        <f t="shared" si="87"/>
        <v>-4.9833887043193581E-4</v>
      </c>
      <c r="N148">
        <f t="shared" si="88"/>
        <v>-6.1066630479034156E-4</v>
      </c>
      <c r="P148" s="22">
        <f t="shared" ca="1" si="104"/>
        <v>3.8627907029692599E-2</v>
      </c>
      <c r="Q148" s="22">
        <f t="shared" ca="1" si="105"/>
        <v>1.9691703853327754E-2</v>
      </c>
      <c r="R148" s="22">
        <f t="shared" ca="1" si="106"/>
        <v>2.5835726701753714E-2</v>
      </c>
      <c r="T148">
        <f t="shared" ca="1" si="114"/>
        <v>1</v>
      </c>
      <c r="U148">
        <f t="shared" ca="1" si="115"/>
        <v>1</v>
      </c>
      <c r="V148">
        <f t="shared" ca="1" si="116"/>
        <v>1</v>
      </c>
      <c r="W148">
        <f t="shared" ca="1" si="89"/>
        <v>3.8843597645721317E-5</v>
      </c>
      <c r="X148" s="9">
        <f t="shared" ca="1" si="90"/>
        <v>1.0982199050997679E-4</v>
      </c>
      <c r="Y148" t="e">
        <f t="shared" ca="1" si="91"/>
        <v>#REF!</v>
      </c>
      <c r="AA148" s="14">
        <f t="shared" si="107"/>
        <v>-3.4863038064746332E-3</v>
      </c>
      <c r="AB148" s="14">
        <f t="shared" si="108"/>
        <v>-1.3278008298754918E-3</v>
      </c>
      <c r="AC148" s="14">
        <f t="shared" si="109"/>
        <v>1.4277943976066521E-3</v>
      </c>
      <c r="AE148" s="6">
        <f t="shared" ca="1" si="92"/>
        <v>0.28917829826014352</v>
      </c>
      <c r="AF148" s="6">
        <f t="shared" ca="1" si="93"/>
        <v>0.36575785437793795</v>
      </c>
      <c r="AG148" s="6">
        <f t="shared" ca="1" si="94"/>
        <v>0.34506384736191853</v>
      </c>
      <c r="AI148" s="6">
        <f t="shared" ca="1" si="95"/>
        <v>0.31229418146637627</v>
      </c>
      <c r="AJ148" s="6">
        <f t="shared" ca="1" si="96"/>
        <v>0.34009008080136405</v>
      </c>
      <c r="AK148" s="6">
        <f t="shared" ca="1" si="97"/>
        <v>0.34761573773225973</v>
      </c>
      <c r="AM148" s="5">
        <f t="shared" ca="1" si="110"/>
        <v>3.376065876538192E-3</v>
      </c>
      <c r="AN148" s="5">
        <f t="shared" ca="1" si="111"/>
        <v>3.5014633084506671E-3</v>
      </c>
      <c r="AO148" s="5">
        <f t="shared" ca="1" si="112"/>
        <v>1.2411231521767264E-4</v>
      </c>
      <c r="AS148">
        <f t="shared" ca="1" si="100"/>
        <v>-1.0011367564707562E-3</v>
      </c>
      <c r="AT148">
        <f t="shared" ca="1" si="101"/>
        <v>6.4516962993073227E-3</v>
      </c>
      <c r="AU148">
        <f t="shared" ca="1" si="98"/>
        <v>129.31395115057555</v>
      </c>
      <c r="AV148">
        <f>IF($H147=1,VLOOKUP(I148,Input!A:B,2,FALSE),AV147)</f>
        <v>129.44999999999999</v>
      </c>
      <c r="AW148">
        <f t="shared" si="102"/>
        <v>129.47</v>
      </c>
      <c r="AX148" s="15">
        <f>VLOOKUP(A148,Input!A:B,2,FALSE)</f>
        <v>129.32</v>
      </c>
      <c r="AY148">
        <f t="shared" ca="1" si="99"/>
        <v>9.9999999999909051E-3</v>
      </c>
    </row>
    <row r="149" spans="1:51" x14ac:dyDescent="0.25">
      <c r="A149" s="1">
        <f t="shared" si="113"/>
        <v>43314</v>
      </c>
      <c r="B149">
        <f>VLOOKUP(A149,Input!C:D,2,FALSE)</f>
        <v>140.44999999999999</v>
      </c>
      <c r="C149">
        <f>VLOOKUP(A149,Input!E:F,2,FALSE)</f>
        <v>120.18</v>
      </c>
      <c r="D149">
        <f>VLOOKUP(A149,Input!G:H,2,FALSE)</f>
        <v>147.55000000000001</v>
      </c>
      <c r="F149" s="13">
        <f t="shared" si="83"/>
        <v>43294</v>
      </c>
      <c r="G149" s="13">
        <f t="shared" si="76"/>
        <v>43329</v>
      </c>
      <c r="H149" s="12">
        <f t="shared" si="84"/>
        <v>0</v>
      </c>
      <c r="I149" s="1">
        <f t="shared" si="85"/>
        <v>43297</v>
      </c>
      <c r="J149" s="1">
        <f t="shared" si="103"/>
        <v>43262</v>
      </c>
      <c r="L149">
        <f t="shared" si="86"/>
        <v>2.784520919605793E-3</v>
      </c>
      <c r="M149">
        <f t="shared" si="87"/>
        <v>-1.329566229017809E-3</v>
      </c>
      <c r="N149">
        <f t="shared" si="88"/>
        <v>1.7652250661961411E-3</v>
      </c>
      <c r="P149" s="22">
        <f t="shared" ca="1" si="104"/>
        <v>3.8514446037032621E-2</v>
      </c>
      <c r="Q149" s="22">
        <f t="shared" ca="1" si="105"/>
        <v>1.9690813076137809E-2</v>
      </c>
      <c r="R149" s="22">
        <f t="shared" ca="1" si="106"/>
        <v>2.5336103581156622E-2</v>
      </c>
      <c r="T149">
        <f t="shared" ca="1" si="114"/>
        <v>1</v>
      </c>
      <c r="U149">
        <f t="shared" ca="1" si="115"/>
        <v>1</v>
      </c>
      <c r="V149">
        <f t="shared" ca="1" si="116"/>
        <v>1</v>
      </c>
      <c r="W149">
        <f t="shared" ca="1" si="89"/>
        <v>9.277222444894484E-4</v>
      </c>
      <c r="X149" s="9">
        <f t="shared" ca="1" si="90"/>
        <v>1.6608913774735601E-3</v>
      </c>
      <c r="Y149" t="e">
        <f t="shared" ca="1" si="91"/>
        <v>#REF!</v>
      </c>
      <c r="AA149" s="14">
        <f t="shared" si="107"/>
        <v>-7.1149057275010641E-4</v>
      </c>
      <c r="AB149" s="14">
        <f t="shared" si="108"/>
        <v>-2.6556016597509835E-3</v>
      </c>
      <c r="AC149" s="14">
        <f t="shared" si="109"/>
        <v>3.195539842262729E-3</v>
      </c>
      <c r="AE149" s="6">
        <f t="shared" ca="1" si="92"/>
        <v>0.28917829826014352</v>
      </c>
      <c r="AF149" s="6">
        <f t="shared" ca="1" si="93"/>
        <v>0.36575785437793795</v>
      </c>
      <c r="AG149" s="6">
        <f t="shared" ca="1" si="94"/>
        <v>0.34506384736191853</v>
      </c>
      <c r="AI149" s="6">
        <f t="shared" ca="1" si="95"/>
        <v>0.31229418146637627</v>
      </c>
      <c r="AJ149" s="6">
        <f t="shared" ca="1" si="96"/>
        <v>0.34009008080136405</v>
      </c>
      <c r="AK149" s="6">
        <f t="shared" ca="1" si="97"/>
        <v>0.34761573773225973</v>
      </c>
      <c r="AM149" s="5">
        <f t="shared" ca="1" si="110"/>
        <v>3.376065876538192E-3</v>
      </c>
      <c r="AN149" s="5">
        <f t="shared" ca="1" si="111"/>
        <v>3.5014633084506671E-3</v>
      </c>
      <c r="AO149" s="5">
        <f t="shared" ca="1" si="112"/>
        <v>1.2411231521767264E-4</v>
      </c>
      <c r="AS149">
        <f t="shared" ca="1" si="100"/>
        <v>-7.4389525839545527E-5</v>
      </c>
      <c r="AT149">
        <f t="shared" ca="1" si="101"/>
        <v>6.4516962993073227E-3</v>
      </c>
      <c r="AU149">
        <f t="shared" ca="1" si="98"/>
        <v>129.43391857958076</v>
      </c>
      <c r="AV149">
        <f>IF($H148=1,VLOOKUP(I149,Input!A:B,2,FALSE),AV148)</f>
        <v>129.44999999999999</v>
      </c>
      <c r="AW149">
        <f t="shared" si="102"/>
        <v>129.47</v>
      </c>
      <c r="AX149" s="15">
        <f>VLOOKUP(A149,Input!A:B,2,FALSE)</f>
        <v>129.44</v>
      </c>
      <c r="AY149">
        <f t="shared" ca="1" si="99"/>
        <v>9.9999999999909051E-3</v>
      </c>
    </row>
    <row r="150" spans="1:51" x14ac:dyDescent="0.25">
      <c r="A150" s="1">
        <f t="shared" si="113"/>
        <v>43315</v>
      </c>
      <c r="B150">
        <f>VLOOKUP(A150,Input!C:D,2,FALSE)</f>
        <v>140.37</v>
      </c>
      <c r="C150">
        <f>VLOOKUP(A150,Input!E:F,2,FALSE)</f>
        <v>120.38</v>
      </c>
      <c r="D150">
        <f>VLOOKUP(A150,Input!G:H,2,FALSE)</f>
        <v>147.65</v>
      </c>
      <c r="F150" s="13">
        <f t="shared" si="83"/>
        <v>43294</v>
      </c>
      <c r="G150" s="13">
        <f t="shared" ref="G150:G191" si="117">WORKDAY((F150+35)+(5-WEEKDAY(F150+35,2))-1,1,Holi)</f>
        <v>43329</v>
      </c>
      <c r="H150" s="12">
        <f t="shared" si="84"/>
        <v>0</v>
      </c>
      <c r="I150" s="1">
        <f t="shared" si="85"/>
        <v>43297</v>
      </c>
      <c r="J150" s="1">
        <f t="shared" si="103"/>
        <v>43262</v>
      </c>
      <c r="L150">
        <f t="shared" si="86"/>
        <v>-5.6959772160902755E-4</v>
      </c>
      <c r="M150">
        <f t="shared" si="87"/>
        <v>1.6641704110500477E-3</v>
      </c>
      <c r="N150">
        <f t="shared" si="88"/>
        <v>6.7773636055568076E-4</v>
      </c>
      <c r="P150" s="22">
        <f t="shared" ca="1" si="104"/>
        <v>3.8846810298010195E-2</v>
      </c>
      <c r="Q150" s="22">
        <f t="shared" ca="1" si="105"/>
        <v>1.9820601591396345E-2</v>
      </c>
      <c r="R150" s="22">
        <f t="shared" ca="1" si="106"/>
        <v>2.5569825667902984E-2</v>
      </c>
      <c r="T150">
        <f t="shared" ca="1" si="114"/>
        <v>1</v>
      </c>
      <c r="U150">
        <f t="shared" ca="1" si="115"/>
        <v>1</v>
      </c>
      <c r="V150">
        <f t="shared" ca="1" si="116"/>
        <v>1</v>
      </c>
      <c r="W150">
        <f t="shared" ca="1" si="89"/>
        <v>6.7716262730743715E-4</v>
      </c>
      <c r="X150" s="9">
        <f t="shared" ca="1" si="90"/>
        <v>1.2081626488277921E-3</v>
      </c>
      <c r="Y150" t="e">
        <f t="shared" ca="1" si="91"/>
        <v>#REF!</v>
      </c>
      <c r="AA150" s="14">
        <f t="shared" si="107"/>
        <v>-1.2806830309498585E-3</v>
      </c>
      <c r="AB150" s="14">
        <f t="shared" si="108"/>
        <v>-9.9585062240670208E-4</v>
      </c>
      <c r="AC150" s="14">
        <f t="shared" si="109"/>
        <v>3.8754419363611348E-3</v>
      </c>
      <c r="AE150" s="6">
        <f t="shared" ca="1" si="92"/>
        <v>0.28917829826014352</v>
      </c>
      <c r="AF150" s="6">
        <f t="shared" ca="1" si="93"/>
        <v>0.36575785437793795</v>
      </c>
      <c r="AG150" s="6">
        <f t="shared" ca="1" si="94"/>
        <v>0.34506384736191853</v>
      </c>
      <c r="AI150" s="6">
        <f t="shared" ca="1" si="95"/>
        <v>0.31229418146637627</v>
      </c>
      <c r="AJ150" s="6">
        <f t="shared" ca="1" si="96"/>
        <v>0.34009008080136405</v>
      </c>
      <c r="AK150" s="6">
        <f t="shared" ca="1" si="97"/>
        <v>0.34761573773225973</v>
      </c>
      <c r="AM150" s="5">
        <f t="shared" ca="1" si="110"/>
        <v>3.376065876538192E-3</v>
      </c>
      <c r="AN150" s="5">
        <f t="shared" ca="1" si="111"/>
        <v>3.5014633084506671E-3</v>
      </c>
      <c r="AO150" s="5">
        <f t="shared" ca="1" si="112"/>
        <v>1.2411231521767264E-4</v>
      </c>
      <c r="AS150">
        <f t="shared" ca="1" si="100"/>
        <v>6.0268897835536437E-4</v>
      </c>
      <c r="AT150">
        <f t="shared" ca="1" si="101"/>
        <v>6.4516962993073227E-3</v>
      </c>
      <c r="AU150">
        <f t="shared" ca="1" si="98"/>
        <v>129.5215663919488</v>
      </c>
      <c r="AV150">
        <f>IF($H149=1,VLOOKUP(I150,Input!A:B,2,FALSE),AV149)</f>
        <v>129.44999999999999</v>
      </c>
      <c r="AW150">
        <f t="shared" si="102"/>
        <v>129.47</v>
      </c>
      <c r="AX150" s="15">
        <f>VLOOKUP(A150,Input!A:B,2,FALSE)</f>
        <v>129.53</v>
      </c>
      <c r="AY150">
        <f t="shared" ca="1" si="99"/>
        <v>9.9999999999909051E-3</v>
      </c>
    </row>
    <row r="151" spans="1:51" x14ac:dyDescent="0.25">
      <c r="A151" s="1">
        <f t="shared" si="113"/>
        <v>43318</v>
      </c>
      <c r="B151">
        <f>VLOOKUP(A151,Input!C:D,2,FALSE)</f>
        <v>140.33000000000001</v>
      </c>
      <c r="C151">
        <f>VLOOKUP(A151,Input!E:F,2,FALSE)</f>
        <v>120.46</v>
      </c>
      <c r="D151">
        <f>VLOOKUP(A151,Input!G:H,2,FALSE)</f>
        <v>147.72</v>
      </c>
      <c r="F151" s="13">
        <f t="shared" si="83"/>
        <v>43294</v>
      </c>
      <c r="G151" s="13">
        <f t="shared" si="117"/>
        <v>43329</v>
      </c>
      <c r="H151" s="12">
        <f t="shared" si="84"/>
        <v>0</v>
      </c>
      <c r="I151" s="1">
        <f t="shared" si="85"/>
        <v>43297</v>
      </c>
      <c r="J151" s="1">
        <f t="shared" si="103"/>
        <v>43262</v>
      </c>
      <c r="L151">
        <f t="shared" si="86"/>
        <v>-2.8496117403997712E-4</v>
      </c>
      <c r="M151">
        <f t="shared" si="87"/>
        <v>6.645622196377321E-4</v>
      </c>
      <c r="N151">
        <f t="shared" si="88"/>
        <v>4.740941415508626E-4</v>
      </c>
      <c r="P151" s="22">
        <f t="shared" ca="1" si="104"/>
        <v>3.8496789646401838E-2</v>
      </c>
      <c r="Q151" s="22">
        <f t="shared" ca="1" si="105"/>
        <v>1.9874659111296315E-2</v>
      </c>
      <c r="R151" s="22">
        <f t="shared" ca="1" si="106"/>
        <v>2.5082560781798713E-2</v>
      </c>
      <c r="T151">
        <f t="shared" ca="1" si="114"/>
        <v>1</v>
      </c>
      <c r="U151">
        <f t="shared" ca="1" si="115"/>
        <v>1</v>
      </c>
      <c r="V151">
        <f t="shared" ca="1" si="116"/>
        <v>1</v>
      </c>
      <c r="W151">
        <f t="shared" ca="1" si="89"/>
        <v>3.2457503955019007E-4</v>
      </c>
      <c r="X151" s="9">
        <f t="shared" ca="1" si="90"/>
        <v>4.4788223203405509E-4</v>
      </c>
      <c r="Y151" t="e">
        <f t="shared" ca="1" si="91"/>
        <v>#REF!</v>
      </c>
      <c r="AA151" s="14">
        <f t="shared" si="107"/>
        <v>-1.56527926004979E-3</v>
      </c>
      <c r="AB151" s="14">
        <f t="shared" si="108"/>
        <v>-3.3195020746890069E-4</v>
      </c>
      <c r="AC151" s="14">
        <f t="shared" si="109"/>
        <v>4.3513734022300188E-3</v>
      </c>
      <c r="AE151" s="6">
        <f t="shared" ca="1" si="92"/>
        <v>0.28917829826014352</v>
      </c>
      <c r="AF151" s="6">
        <f t="shared" ca="1" si="93"/>
        <v>0.36575785437793795</v>
      </c>
      <c r="AG151" s="6">
        <f t="shared" ca="1" si="94"/>
        <v>0.34506384736191853</v>
      </c>
      <c r="AI151" s="6">
        <f t="shared" ca="1" si="95"/>
        <v>0.31229418146637627</v>
      </c>
      <c r="AJ151" s="6">
        <f t="shared" ca="1" si="96"/>
        <v>0.34009008080136405</v>
      </c>
      <c r="AK151" s="6">
        <f t="shared" ca="1" si="97"/>
        <v>0.34761573773225973</v>
      </c>
      <c r="AM151" s="5">
        <f t="shared" ca="1" si="110"/>
        <v>3.376065876538192E-3</v>
      </c>
      <c r="AN151" s="5">
        <f t="shared" ca="1" si="111"/>
        <v>3.5014633084506671E-3</v>
      </c>
      <c r="AO151" s="5">
        <f t="shared" ca="1" si="112"/>
        <v>1.2411231521767264E-4</v>
      </c>
      <c r="AS151">
        <f t="shared" ca="1" si="100"/>
        <v>9.2744345911457992E-4</v>
      </c>
      <c r="AT151">
        <f t="shared" ca="1" si="101"/>
        <v>6.4516962993073227E-3</v>
      </c>
      <c r="AU151">
        <f t="shared" ca="1" si="98"/>
        <v>129.56360585948306</v>
      </c>
      <c r="AV151">
        <f>IF($H150=1,VLOOKUP(I151,Input!A:B,2,FALSE),AV150)</f>
        <v>129.44999999999999</v>
      </c>
      <c r="AW151">
        <f t="shared" si="102"/>
        <v>129.47</v>
      </c>
      <c r="AX151" s="15">
        <f>VLOOKUP(A151,Input!A:B,2,FALSE)</f>
        <v>129.57</v>
      </c>
      <c r="AY151">
        <f t="shared" ca="1" si="99"/>
        <v>9.9999999999909051E-3</v>
      </c>
    </row>
    <row r="152" spans="1:51" x14ac:dyDescent="0.25">
      <c r="A152" s="1">
        <f t="shared" si="113"/>
        <v>43319</v>
      </c>
      <c r="B152">
        <f>VLOOKUP(A152,Input!C:D,2,FALSE)</f>
        <v>140.36000000000001</v>
      </c>
      <c r="C152">
        <f>VLOOKUP(A152,Input!E:F,2,FALSE)</f>
        <v>120.49</v>
      </c>
      <c r="D152">
        <f>VLOOKUP(A152,Input!G:H,2,FALSE)</f>
        <v>147.61000000000001</v>
      </c>
      <c r="F152" s="13">
        <f t="shared" si="83"/>
        <v>43294</v>
      </c>
      <c r="G152" s="13">
        <f t="shared" si="117"/>
        <v>43329</v>
      </c>
      <c r="H152" s="12">
        <f t="shared" si="84"/>
        <v>0</v>
      </c>
      <c r="I152" s="1">
        <f t="shared" si="85"/>
        <v>43297</v>
      </c>
      <c r="J152" s="1">
        <f t="shared" si="103"/>
        <v>43262</v>
      </c>
      <c r="L152">
        <f t="shared" si="86"/>
        <v>2.1378180004272274E-4</v>
      </c>
      <c r="M152">
        <f t="shared" si="87"/>
        <v>2.4904532624936415E-4</v>
      </c>
      <c r="N152">
        <f t="shared" si="88"/>
        <v>-7.4465204440821164E-4</v>
      </c>
      <c r="P152" s="22">
        <f t="shared" ca="1" si="104"/>
        <v>3.8397277271897019E-2</v>
      </c>
      <c r="Q152" s="22">
        <f t="shared" ca="1" si="105"/>
        <v>1.9167248634445105E-2</v>
      </c>
      <c r="R152" s="22">
        <f t="shared" ca="1" si="106"/>
        <v>2.5094006236964176E-2</v>
      </c>
      <c r="T152">
        <f t="shared" ca="1" si="114"/>
        <v>1</v>
      </c>
      <c r="U152">
        <f t="shared" ca="1" si="115"/>
        <v>1</v>
      </c>
      <c r="V152">
        <f t="shared" ca="1" si="116"/>
        <v>1</v>
      </c>
      <c r="W152">
        <f t="shared" ca="1" si="89"/>
        <v>-1.0519394037056262E-4</v>
      </c>
      <c r="X152" s="9">
        <f t="shared" ca="1" si="90"/>
        <v>4.3120332411029417E-4</v>
      </c>
      <c r="Y152" t="e">
        <f t="shared" ca="1" si="91"/>
        <v>#REF!</v>
      </c>
      <c r="AA152" s="14">
        <f t="shared" si="107"/>
        <v>-1.3518320882248691E-3</v>
      </c>
      <c r="AB152" s="14">
        <f t="shared" si="108"/>
        <v>-8.298755186730844E-5</v>
      </c>
      <c r="AC152" s="14">
        <f t="shared" si="109"/>
        <v>3.6034810987217725E-3</v>
      </c>
      <c r="AE152" s="6">
        <f t="shared" ca="1" si="92"/>
        <v>0.28917829826014352</v>
      </c>
      <c r="AF152" s="6">
        <f t="shared" ca="1" si="93"/>
        <v>0.36575785437793795</v>
      </c>
      <c r="AG152" s="6">
        <f t="shared" ca="1" si="94"/>
        <v>0.34506384736191853</v>
      </c>
      <c r="AI152" s="6">
        <f t="shared" ca="1" si="95"/>
        <v>0.31229418146637627</v>
      </c>
      <c r="AJ152" s="6">
        <f t="shared" ca="1" si="96"/>
        <v>0.34009008080136405</v>
      </c>
      <c r="AK152" s="6">
        <f t="shared" ca="1" si="97"/>
        <v>0.34761573773225973</v>
      </c>
      <c r="AM152" s="5">
        <f t="shared" ca="1" si="110"/>
        <v>3.376065876538192E-3</v>
      </c>
      <c r="AN152" s="5">
        <f t="shared" ca="1" si="111"/>
        <v>3.5014633084506671E-3</v>
      </c>
      <c r="AO152" s="5">
        <f t="shared" ca="1" si="112"/>
        <v>1.2411231521767264E-4</v>
      </c>
      <c r="AS152">
        <f t="shared" ca="1" si="100"/>
        <v>8.2215720010349975E-4</v>
      </c>
      <c r="AT152">
        <f t="shared" ca="1" si="101"/>
        <v>6.4516962993073227E-3</v>
      </c>
      <c r="AU152">
        <f t="shared" ca="1" si="98"/>
        <v>129.54997655325408</v>
      </c>
      <c r="AV152">
        <f>IF($H151=1,VLOOKUP(I152,Input!A:B,2,FALSE),AV151)</f>
        <v>129.44999999999999</v>
      </c>
      <c r="AW152">
        <f t="shared" si="102"/>
        <v>129.47</v>
      </c>
      <c r="AX152" s="15">
        <f>VLOOKUP(A152,Input!A:B,2,FALSE)</f>
        <v>129.56</v>
      </c>
      <c r="AY152">
        <f t="shared" ca="1" si="99"/>
        <v>9.9999999999909051E-3</v>
      </c>
    </row>
    <row r="153" spans="1:51" x14ac:dyDescent="0.25">
      <c r="A153" s="1">
        <f t="shared" si="113"/>
        <v>43320</v>
      </c>
      <c r="B153">
        <f>VLOOKUP(A153,Input!C:D,2,FALSE)</f>
        <v>140.57</v>
      </c>
      <c r="C153">
        <f>VLOOKUP(A153,Input!E:F,2,FALSE)</f>
        <v>120.55</v>
      </c>
      <c r="D153">
        <f>VLOOKUP(A153,Input!G:H,2,FALSE)</f>
        <v>147.62</v>
      </c>
      <c r="F153" s="13">
        <f t="shared" si="83"/>
        <v>43294</v>
      </c>
      <c r="G153" s="13">
        <f t="shared" si="117"/>
        <v>43329</v>
      </c>
      <c r="H153" s="12">
        <f t="shared" si="84"/>
        <v>0</v>
      </c>
      <c r="I153" s="1">
        <f t="shared" si="85"/>
        <v>43297</v>
      </c>
      <c r="J153" s="1">
        <f t="shared" si="103"/>
        <v>43262</v>
      </c>
      <c r="L153">
        <f t="shared" si="86"/>
        <v>1.4961527500712002E-3</v>
      </c>
      <c r="M153">
        <f t="shared" si="87"/>
        <v>4.9796663623546955E-4</v>
      </c>
      <c r="N153">
        <f t="shared" si="88"/>
        <v>6.7746087663467236E-5</v>
      </c>
      <c r="P153" s="22">
        <f t="shared" ca="1" si="104"/>
        <v>3.8396634471114355E-2</v>
      </c>
      <c r="Q153" s="22">
        <f t="shared" ca="1" si="105"/>
        <v>1.9115145053949678E-2</v>
      </c>
      <c r="R153" s="22">
        <f t="shared" ca="1" si="106"/>
        <v>2.5041973415252397E-2</v>
      </c>
      <c r="T153">
        <f t="shared" ca="1" si="114"/>
        <v>1</v>
      </c>
      <c r="U153">
        <f t="shared" ca="1" si="115"/>
        <v>1</v>
      </c>
      <c r="V153">
        <f t="shared" ca="1" si="116"/>
        <v>1</v>
      </c>
      <c r="W153">
        <f t="shared" ca="1" si="89"/>
        <v>6.3715899682170729E-4</v>
      </c>
      <c r="X153" s="9">
        <f t="shared" ca="1" si="90"/>
        <v>1.0464788781064497E-3</v>
      </c>
      <c r="Y153" t="e">
        <f t="shared" ca="1" si="91"/>
        <v>#REF!</v>
      </c>
      <c r="AA153" s="14">
        <f t="shared" si="107"/>
        <v>1.4229811454979924E-4</v>
      </c>
      <c r="AB153" s="14">
        <f t="shared" si="108"/>
        <v>4.1493775933609811E-4</v>
      </c>
      <c r="AC153" s="14">
        <f t="shared" si="109"/>
        <v>3.671471308131613E-3</v>
      </c>
      <c r="AE153" s="6">
        <f t="shared" ca="1" si="92"/>
        <v>0.28917829826014352</v>
      </c>
      <c r="AF153" s="6">
        <f t="shared" ca="1" si="93"/>
        <v>0.36575785437793795</v>
      </c>
      <c r="AG153" s="6">
        <f t="shared" ca="1" si="94"/>
        <v>0.34506384736191853</v>
      </c>
      <c r="AI153" s="6">
        <f t="shared" ca="1" si="95"/>
        <v>0.31229418146637627</v>
      </c>
      <c r="AJ153" s="6">
        <f t="shared" ca="1" si="96"/>
        <v>0.34009008080136405</v>
      </c>
      <c r="AK153" s="6">
        <f t="shared" ca="1" si="97"/>
        <v>0.34761573773225973</v>
      </c>
      <c r="AM153" s="5">
        <f t="shared" ca="1" si="110"/>
        <v>3.376065876538192E-3</v>
      </c>
      <c r="AN153" s="5">
        <f t="shared" ca="1" si="111"/>
        <v>3.5014633084506671E-3</v>
      </c>
      <c r="AO153" s="5">
        <f t="shared" ca="1" si="112"/>
        <v>1.2411231521767264E-4</v>
      </c>
      <c r="AS153">
        <f t="shared" ca="1" si="100"/>
        <v>1.4598082862290888E-3</v>
      </c>
      <c r="AT153">
        <f t="shared" ca="1" si="101"/>
        <v>6.4516962993073227E-3</v>
      </c>
      <c r="AU153">
        <f t="shared" ca="1" si="98"/>
        <v>129.63252048635303</v>
      </c>
      <c r="AV153">
        <f>IF($H152=1,VLOOKUP(I153,Input!A:B,2,FALSE),AV152)</f>
        <v>129.44999999999999</v>
      </c>
      <c r="AW153">
        <f t="shared" si="102"/>
        <v>129.47</v>
      </c>
      <c r="AX153" s="15">
        <f>VLOOKUP(A153,Input!A:B,2,FALSE)</f>
        <v>129.63999999999999</v>
      </c>
      <c r="AY153">
        <f t="shared" ca="1" si="99"/>
        <v>9.9999999999909051E-3</v>
      </c>
    </row>
    <row r="154" spans="1:51" x14ac:dyDescent="0.25">
      <c r="A154" s="1">
        <f t="shared" si="113"/>
        <v>43321</v>
      </c>
      <c r="B154">
        <f>VLOOKUP(A154,Input!C:D,2,FALSE)</f>
        <v>141.15</v>
      </c>
      <c r="C154">
        <f>VLOOKUP(A154,Input!E:F,2,FALSE)</f>
        <v>120.51</v>
      </c>
      <c r="D154">
        <f>VLOOKUP(A154,Input!G:H,2,FALSE)</f>
        <v>147.65</v>
      </c>
      <c r="F154" s="13">
        <f t="shared" si="83"/>
        <v>43294</v>
      </c>
      <c r="G154" s="13">
        <f t="shared" si="117"/>
        <v>43329</v>
      </c>
      <c r="H154" s="12">
        <f t="shared" si="84"/>
        <v>0</v>
      </c>
      <c r="I154" s="1">
        <f t="shared" si="85"/>
        <v>43297</v>
      </c>
      <c r="J154" s="1">
        <f t="shared" si="103"/>
        <v>43262</v>
      </c>
      <c r="L154">
        <f t="shared" si="86"/>
        <v>4.1260581916484629E-3</v>
      </c>
      <c r="M154">
        <f t="shared" si="87"/>
        <v>-3.3181252592273669E-4</v>
      </c>
      <c r="N154">
        <f t="shared" si="88"/>
        <v>2.0322449532583775E-4</v>
      </c>
      <c r="P154" s="22">
        <f t="shared" ca="1" si="104"/>
        <v>3.8474251732174745E-2</v>
      </c>
      <c r="Q154" s="22">
        <f t="shared" ca="1" si="105"/>
        <v>1.9131234411533863E-2</v>
      </c>
      <c r="R154" s="22">
        <f t="shared" ca="1" si="106"/>
        <v>2.5041190573491433E-2</v>
      </c>
      <c r="T154">
        <f t="shared" ca="1" si="114"/>
        <v>1</v>
      </c>
      <c r="U154">
        <f t="shared" ca="1" si="115"/>
        <v>1</v>
      </c>
      <c r="V154">
        <f t="shared" ca="1" si="116"/>
        <v>1</v>
      </c>
      <c r="W154">
        <f t="shared" ca="1" si="89"/>
        <v>1.1406974178149731E-3</v>
      </c>
      <c r="X154" s="9">
        <f t="shared" ca="1" si="90"/>
        <v>2.0549404867890569E-3</v>
      </c>
      <c r="Y154" t="e">
        <f t="shared" ca="1" si="91"/>
        <v>#REF!</v>
      </c>
      <c r="AA154" s="14">
        <f t="shared" si="107"/>
        <v>4.2689434364995282E-3</v>
      </c>
      <c r="AB154" s="14">
        <f t="shared" si="108"/>
        <v>8.298755186730844E-5</v>
      </c>
      <c r="AC154" s="14">
        <f t="shared" si="109"/>
        <v>3.8754419363611348E-3</v>
      </c>
      <c r="AE154" s="6">
        <f t="shared" ca="1" si="92"/>
        <v>0.28917829826014352</v>
      </c>
      <c r="AF154" s="6">
        <f t="shared" ca="1" si="93"/>
        <v>0.36575785437793795</v>
      </c>
      <c r="AG154" s="6">
        <f t="shared" ca="1" si="94"/>
        <v>0.34506384736191853</v>
      </c>
      <c r="AI154" s="6">
        <f t="shared" ca="1" si="95"/>
        <v>0.31229418146637627</v>
      </c>
      <c r="AJ154" s="6">
        <f t="shared" ca="1" si="96"/>
        <v>0.34009008080136405</v>
      </c>
      <c r="AK154" s="6">
        <f t="shared" ca="1" si="97"/>
        <v>0.34761573773225973</v>
      </c>
      <c r="AM154" s="5">
        <f t="shared" ca="1" si="110"/>
        <v>3.376065876538192E-3</v>
      </c>
      <c r="AN154" s="5">
        <f t="shared" ca="1" si="111"/>
        <v>3.5014633084506671E-3</v>
      </c>
      <c r="AO154" s="5">
        <f t="shared" ca="1" si="112"/>
        <v>1.2411231521767264E-4</v>
      </c>
      <c r="AS154">
        <f t="shared" ca="1" si="100"/>
        <v>2.602114052035304E-3</v>
      </c>
      <c r="AT154">
        <f t="shared" ca="1" si="101"/>
        <v>6.4516962993073227E-3</v>
      </c>
      <c r="AU154">
        <f t="shared" ca="1" si="98"/>
        <v>129.78039196773665</v>
      </c>
      <c r="AV154">
        <f>IF($H153=1,VLOOKUP(I154,Input!A:B,2,FALSE),AV153)</f>
        <v>129.44999999999999</v>
      </c>
      <c r="AW154">
        <f t="shared" si="102"/>
        <v>129.47</v>
      </c>
      <c r="AX154" s="15">
        <f>VLOOKUP(A154,Input!A:B,2,FALSE)</f>
        <v>129.79</v>
      </c>
      <c r="AY154">
        <f t="shared" ca="1" si="99"/>
        <v>9.9999999999909051E-3</v>
      </c>
    </row>
    <row r="155" spans="1:51" x14ac:dyDescent="0.25">
      <c r="A155" s="1">
        <f t="shared" si="113"/>
        <v>43322</v>
      </c>
      <c r="B155">
        <f>VLOOKUP(A155,Input!C:D,2,FALSE)</f>
        <v>141.31</v>
      </c>
      <c r="C155">
        <f>VLOOKUP(A155,Input!E:F,2,FALSE)</f>
        <v>120.77</v>
      </c>
      <c r="D155">
        <f>VLOOKUP(A155,Input!G:H,2,FALSE)</f>
        <v>147.69999999999999</v>
      </c>
      <c r="F155" s="13">
        <f t="shared" si="83"/>
        <v>43294</v>
      </c>
      <c r="G155" s="13">
        <f t="shared" si="117"/>
        <v>43329</v>
      </c>
      <c r="H155" s="12">
        <f t="shared" si="84"/>
        <v>0</v>
      </c>
      <c r="I155" s="1">
        <f t="shared" si="85"/>
        <v>43297</v>
      </c>
      <c r="J155" s="1">
        <f t="shared" si="103"/>
        <v>43262</v>
      </c>
      <c r="L155">
        <f t="shared" si="86"/>
        <v>1.1335458731844827E-3</v>
      </c>
      <c r="M155">
        <f t="shared" si="87"/>
        <v>2.1574973031281974E-3</v>
      </c>
      <c r="N155">
        <f t="shared" si="88"/>
        <v>3.3863867253636215E-4</v>
      </c>
      <c r="P155" s="22">
        <f t="shared" ca="1" si="104"/>
        <v>3.9173325280365004E-2</v>
      </c>
      <c r="Q155" s="22">
        <f t="shared" ca="1" si="105"/>
        <v>1.7398807104864272E-2</v>
      </c>
      <c r="R155" s="22">
        <f t="shared" ca="1" si="106"/>
        <v>2.5035937644243892E-2</v>
      </c>
      <c r="T155">
        <f t="shared" ca="1" si="114"/>
        <v>1</v>
      </c>
      <c r="U155">
        <f t="shared" ca="1" si="115"/>
        <v>1</v>
      </c>
      <c r="V155">
        <f t="shared" ca="1" si="116"/>
        <v>1</v>
      </c>
      <c r="W155">
        <f t="shared" ca="1" si="89"/>
        <v>1.2325423141461567E-3</v>
      </c>
      <c r="X155" s="9">
        <f t="shared" ca="1" si="90"/>
        <v>2.1859293548253701E-3</v>
      </c>
      <c r="Y155" t="e">
        <f t="shared" ca="1" si="91"/>
        <v>#REF!</v>
      </c>
      <c r="AA155" s="14">
        <f t="shared" si="107"/>
        <v>5.4073283528992544E-3</v>
      </c>
      <c r="AB155" s="14">
        <f t="shared" si="108"/>
        <v>2.2406639004148854E-3</v>
      </c>
      <c r="AC155" s="14">
        <f t="shared" si="109"/>
        <v>4.2153929834101156E-3</v>
      </c>
      <c r="AE155" s="6">
        <f t="shared" ca="1" si="92"/>
        <v>0.28917829826014352</v>
      </c>
      <c r="AF155" s="6">
        <f t="shared" ca="1" si="93"/>
        <v>0.36575785437793795</v>
      </c>
      <c r="AG155" s="6">
        <f t="shared" ca="1" si="94"/>
        <v>0.34506384736191853</v>
      </c>
      <c r="AI155" s="6">
        <f t="shared" ca="1" si="95"/>
        <v>0.31229418146637627</v>
      </c>
      <c r="AJ155" s="6">
        <f t="shared" ca="1" si="96"/>
        <v>0.34009008080136405</v>
      </c>
      <c r="AK155" s="6">
        <f t="shared" ca="1" si="97"/>
        <v>0.34761573773225973</v>
      </c>
      <c r="AM155" s="5">
        <f t="shared" ca="1" si="110"/>
        <v>3.376065876538192E-3</v>
      </c>
      <c r="AN155" s="5">
        <f t="shared" ca="1" si="111"/>
        <v>3.5014633084506671E-3</v>
      </c>
      <c r="AO155" s="5">
        <f t="shared" ca="1" si="112"/>
        <v>1.2411231521767264E-4</v>
      </c>
      <c r="AS155">
        <f t="shared" ca="1" si="100"/>
        <v>3.8378021528210115E-3</v>
      </c>
      <c r="AT155">
        <f t="shared" ca="1" si="101"/>
        <v>6.4516962993073227E-3</v>
      </c>
      <c r="AU155">
        <f t="shared" ca="1" si="98"/>
        <v>129.94035179238335</v>
      </c>
      <c r="AV155">
        <f>IF($H154=1,VLOOKUP(I155,Input!A:B,2,FALSE),AV154)</f>
        <v>129.44999999999999</v>
      </c>
      <c r="AW155">
        <f t="shared" si="102"/>
        <v>129.47</v>
      </c>
      <c r="AX155" s="15">
        <f>VLOOKUP(A155,Input!A:B,2,FALSE)</f>
        <v>129.94999999999999</v>
      </c>
      <c r="AY155">
        <f t="shared" ca="1" si="99"/>
        <v>9.9999999999909051E-3</v>
      </c>
    </row>
    <row r="156" spans="1:51" x14ac:dyDescent="0.25">
      <c r="A156" s="1">
        <f t="shared" si="113"/>
        <v>43325</v>
      </c>
      <c r="B156">
        <f>VLOOKUP(A156,Input!C:D,2,FALSE)</f>
        <v>141.36000000000001</v>
      </c>
      <c r="C156">
        <f>VLOOKUP(A156,Input!E:F,2,FALSE)</f>
        <v>120.84</v>
      </c>
      <c r="D156">
        <f>VLOOKUP(A156,Input!G:H,2,FALSE)</f>
        <v>147.93</v>
      </c>
      <c r="F156" s="13">
        <f t="shared" si="83"/>
        <v>43294</v>
      </c>
      <c r="G156" s="13">
        <f t="shared" si="117"/>
        <v>43329</v>
      </c>
      <c r="H156" s="12">
        <f t="shared" si="84"/>
        <v>0</v>
      </c>
      <c r="I156" s="1">
        <f t="shared" si="85"/>
        <v>43297</v>
      </c>
      <c r="J156" s="1">
        <f t="shared" si="103"/>
        <v>43262</v>
      </c>
      <c r="L156">
        <f t="shared" si="86"/>
        <v>3.5383200056626762E-4</v>
      </c>
      <c r="M156">
        <f t="shared" si="87"/>
        <v>5.7961414258511645E-4</v>
      </c>
      <c r="N156">
        <f t="shared" si="88"/>
        <v>1.5572105619501286E-3</v>
      </c>
      <c r="P156" s="22">
        <f t="shared" ca="1" si="104"/>
        <v>3.898833013984105E-2</v>
      </c>
      <c r="Q156" s="22">
        <f t="shared" ca="1" si="105"/>
        <v>1.7914987382238172E-2</v>
      </c>
      <c r="R156" s="22">
        <f t="shared" ca="1" si="106"/>
        <v>2.5043018411264269E-2</v>
      </c>
      <c r="T156">
        <f t="shared" ca="1" si="114"/>
        <v>1</v>
      </c>
      <c r="U156">
        <f t="shared" ca="1" si="115"/>
        <v>1</v>
      </c>
      <c r="V156">
        <f t="shared" ca="1" si="116"/>
        <v>1</v>
      </c>
      <c r="W156">
        <f t="shared" ca="1" si="89"/>
        <v>8.5172311793058064E-4</v>
      </c>
      <c r="X156" s="9">
        <f t="shared" ca="1" si="90"/>
        <v>1.3941528786016349E-3</v>
      </c>
      <c r="Y156" t="e">
        <f t="shared" ca="1" si="91"/>
        <v>#REF!</v>
      </c>
      <c r="AA156" s="14">
        <f t="shared" si="107"/>
        <v>5.7630736392741966E-3</v>
      </c>
      <c r="AB156" s="14">
        <f t="shared" si="108"/>
        <v>2.8215767634856004E-3</v>
      </c>
      <c r="AC156" s="14">
        <f t="shared" si="109"/>
        <v>5.7791677998368929E-3</v>
      </c>
      <c r="AE156" s="6">
        <f t="shared" ca="1" si="92"/>
        <v>0.28917829826014352</v>
      </c>
      <c r="AF156" s="6">
        <f t="shared" ca="1" si="93"/>
        <v>0.36575785437793795</v>
      </c>
      <c r="AG156" s="6">
        <f t="shared" ca="1" si="94"/>
        <v>0.34506384736191853</v>
      </c>
      <c r="AI156" s="6">
        <f t="shared" ca="1" si="95"/>
        <v>0.31229418146637627</v>
      </c>
      <c r="AJ156" s="6">
        <f t="shared" ca="1" si="96"/>
        <v>0.34009008080136405</v>
      </c>
      <c r="AK156" s="6">
        <f t="shared" ca="1" si="97"/>
        <v>0.34761573773225973</v>
      </c>
      <c r="AM156" s="5">
        <f t="shared" ca="1" si="110"/>
        <v>3.376065876538192E-3</v>
      </c>
      <c r="AN156" s="5">
        <f t="shared" ca="1" si="111"/>
        <v>3.5014633084506671E-3</v>
      </c>
      <c r="AO156" s="5">
        <f t="shared" ca="1" si="112"/>
        <v>1.2411231521767264E-4</v>
      </c>
      <c r="AS156">
        <f t="shared" ca="1" si="100"/>
        <v>4.6927515662901764E-3</v>
      </c>
      <c r="AT156">
        <f t="shared" ca="1" si="101"/>
        <v>6.4516962993073227E-3</v>
      </c>
      <c r="AU156">
        <f t="shared" ca="1" si="98"/>
        <v>130.05102499395696</v>
      </c>
      <c r="AV156">
        <f>IF($H155=1,VLOOKUP(I156,Input!A:B,2,FALSE),AV155)</f>
        <v>129.44999999999999</v>
      </c>
      <c r="AW156">
        <f t="shared" si="102"/>
        <v>129.47</v>
      </c>
      <c r="AX156" s="15">
        <f>VLOOKUP(A156,Input!A:B,2,FALSE)</f>
        <v>130.06</v>
      </c>
      <c r="AY156">
        <f t="shared" ca="1" si="99"/>
        <v>9.9999999999909051E-3</v>
      </c>
    </row>
    <row r="157" spans="1:51" x14ac:dyDescent="0.25">
      <c r="A157" s="1">
        <f t="shared" si="113"/>
        <v>43326</v>
      </c>
      <c r="B157">
        <f>VLOOKUP(A157,Input!C:D,2,FALSE)</f>
        <v>141.19</v>
      </c>
      <c r="C157">
        <f>VLOOKUP(A157,Input!E:F,2,FALSE)</f>
        <v>120.82</v>
      </c>
      <c r="D157">
        <f>VLOOKUP(A157,Input!G:H,2,FALSE)</f>
        <v>148</v>
      </c>
      <c r="F157" s="13">
        <f t="shared" si="83"/>
        <v>43294</v>
      </c>
      <c r="G157" s="13">
        <f t="shared" si="117"/>
        <v>43329</v>
      </c>
      <c r="H157" s="12">
        <f t="shared" si="84"/>
        <v>0</v>
      </c>
      <c r="I157" s="1">
        <f t="shared" si="85"/>
        <v>43297</v>
      </c>
      <c r="J157" s="1">
        <f t="shared" si="103"/>
        <v>43262</v>
      </c>
      <c r="L157">
        <f t="shared" si="86"/>
        <v>-1.202603282399628E-3</v>
      </c>
      <c r="M157">
        <f t="shared" si="87"/>
        <v>-1.655081098974609E-4</v>
      </c>
      <c r="N157">
        <f t="shared" si="88"/>
        <v>4.7319678226176443E-4</v>
      </c>
      <c r="P157" s="22">
        <f t="shared" ca="1" si="104"/>
        <v>3.8860703083378162E-2</v>
      </c>
      <c r="Q157" s="22">
        <f t="shared" ca="1" si="105"/>
        <v>1.7876622767735773E-2</v>
      </c>
      <c r="R157" s="22">
        <f t="shared" ca="1" si="106"/>
        <v>2.519479339078546E-2</v>
      </c>
      <c r="T157">
        <f t="shared" ca="1" si="114"/>
        <v>1</v>
      </c>
      <c r="U157">
        <f t="shared" ca="1" si="115"/>
        <v>1</v>
      </c>
      <c r="V157">
        <f t="shared" ca="1" si="116"/>
        <v>1</v>
      </c>
      <c r="W157">
        <f t="shared" ca="1" si="89"/>
        <v>-2.4511289366158096E-4</v>
      </c>
      <c r="X157" s="9">
        <f t="shared" ca="1" si="90"/>
        <v>7.5130057373778731E-4</v>
      </c>
      <c r="Y157" t="e">
        <f t="shared" ca="1" si="91"/>
        <v>#REF!</v>
      </c>
      <c r="AA157" s="14">
        <f t="shared" si="107"/>
        <v>4.5535396655993488E-3</v>
      </c>
      <c r="AB157" s="14">
        <f t="shared" si="108"/>
        <v>2.6556016597509835E-3</v>
      </c>
      <c r="AC157" s="14">
        <f t="shared" si="109"/>
        <v>6.2550992657055549E-3</v>
      </c>
      <c r="AE157" s="6">
        <f t="shared" ca="1" si="92"/>
        <v>0.28917829826014352</v>
      </c>
      <c r="AF157" s="6">
        <f t="shared" ca="1" si="93"/>
        <v>0.36575785437793795</v>
      </c>
      <c r="AG157" s="6">
        <f t="shared" ca="1" si="94"/>
        <v>0.34506384736191853</v>
      </c>
      <c r="AI157" s="6">
        <f t="shared" ca="1" si="95"/>
        <v>0.31229418146637627</v>
      </c>
      <c r="AJ157" s="6">
        <f t="shared" ca="1" si="96"/>
        <v>0.34009008080136405</v>
      </c>
      <c r="AK157" s="6">
        <f t="shared" ca="1" si="97"/>
        <v>0.34761573773225973</v>
      </c>
      <c r="AM157" s="5">
        <f t="shared" ca="1" si="110"/>
        <v>3.376065876538192E-3</v>
      </c>
      <c r="AN157" s="5">
        <f t="shared" ca="1" si="111"/>
        <v>3.5014633084506671E-3</v>
      </c>
      <c r="AO157" s="5">
        <f t="shared" ca="1" si="112"/>
        <v>1.2411231521767264E-4</v>
      </c>
      <c r="AS157">
        <f t="shared" ca="1" si="100"/>
        <v>4.4465006349661638E-3</v>
      </c>
      <c r="AT157">
        <f t="shared" ca="1" si="101"/>
        <v>6.4516962993073227E-3</v>
      </c>
      <c r="AU157">
        <f t="shared" ca="1" si="98"/>
        <v>130.01914781089704</v>
      </c>
      <c r="AV157">
        <f>IF($H156=1,VLOOKUP(I157,Input!A:B,2,FALSE),AV156)</f>
        <v>129.44999999999999</v>
      </c>
      <c r="AW157">
        <f t="shared" si="102"/>
        <v>129.47</v>
      </c>
      <c r="AX157" s="15">
        <f>VLOOKUP(A157,Input!A:B,2,FALSE)</f>
        <v>130.03</v>
      </c>
      <c r="AY157">
        <f t="shared" ca="1" si="99"/>
        <v>9.9999999999909051E-3</v>
      </c>
    </row>
    <row r="158" spans="1:51" x14ac:dyDescent="0.25">
      <c r="A158" s="1">
        <f t="shared" si="113"/>
        <v>43327</v>
      </c>
      <c r="B158">
        <f>VLOOKUP(A158,Input!C:D,2,FALSE)</f>
        <v>141.22999999999999</v>
      </c>
      <c r="C158">
        <f>VLOOKUP(A158,Input!E:F,2,FALSE)</f>
        <v>120.83</v>
      </c>
      <c r="D158">
        <f>VLOOKUP(A158,Input!G:H,2,FALSE)</f>
        <v>148.19</v>
      </c>
      <c r="F158" s="13">
        <f t="shared" si="83"/>
        <v>43294</v>
      </c>
      <c r="G158" s="13">
        <f t="shared" si="117"/>
        <v>43329</v>
      </c>
      <c r="H158" s="12">
        <f t="shared" si="84"/>
        <v>0</v>
      </c>
      <c r="I158" s="1">
        <f t="shared" si="85"/>
        <v>43297</v>
      </c>
      <c r="J158" s="1">
        <f t="shared" si="103"/>
        <v>43262</v>
      </c>
      <c r="L158">
        <f t="shared" si="86"/>
        <v>2.8330618315730582E-4</v>
      </c>
      <c r="M158">
        <f t="shared" si="87"/>
        <v>8.2767753683210543E-5</v>
      </c>
      <c r="N158">
        <f t="shared" si="88"/>
        <v>1.2837837837837984E-3</v>
      </c>
      <c r="P158" s="22">
        <f t="shared" ca="1" si="104"/>
        <v>3.8935636729038464E-2</v>
      </c>
      <c r="Q158" s="22">
        <f t="shared" ca="1" si="105"/>
        <v>1.7789509577530404E-2</v>
      </c>
      <c r="R158" s="22">
        <f t="shared" ca="1" si="106"/>
        <v>2.4465877024051848E-2</v>
      </c>
      <c r="T158">
        <f t="shared" ca="1" si="114"/>
        <v>1</v>
      </c>
      <c r="U158">
        <f t="shared" ca="1" si="115"/>
        <v>1</v>
      </c>
      <c r="V158">
        <f t="shared" ca="1" si="116"/>
        <v>1</v>
      </c>
      <c r="W158">
        <f t="shared" ca="1" si="89"/>
        <v>5.5596630815446524E-4</v>
      </c>
      <c r="X158" s="9">
        <f t="shared" ca="1" si="90"/>
        <v>8.5512877263766145E-4</v>
      </c>
      <c r="Y158" t="e">
        <f t="shared" ca="1" si="91"/>
        <v>#REF!</v>
      </c>
      <c r="AA158" s="14">
        <f t="shared" si="107"/>
        <v>4.8381358946991693E-3</v>
      </c>
      <c r="AB158" s="14">
        <f t="shared" si="108"/>
        <v>2.7385892116182919E-3</v>
      </c>
      <c r="AC158" s="14">
        <f t="shared" si="109"/>
        <v>7.5469132444927478E-3</v>
      </c>
      <c r="AE158" s="6">
        <f t="shared" ca="1" si="92"/>
        <v>0.28917829826014352</v>
      </c>
      <c r="AF158" s="6">
        <f t="shared" ca="1" si="93"/>
        <v>0.36575785437793795</v>
      </c>
      <c r="AG158" s="6">
        <f t="shared" ca="1" si="94"/>
        <v>0.34506384736191853</v>
      </c>
      <c r="AI158" s="6">
        <f t="shared" ca="1" si="95"/>
        <v>0.31229418146637627</v>
      </c>
      <c r="AJ158" s="6">
        <f t="shared" ca="1" si="96"/>
        <v>0.34009008080136405</v>
      </c>
      <c r="AK158" s="6">
        <f t="shared" ca="1" si="97"/>
        <v>0.34761573773225973</v>
      </c>
      <c r="AM158" s="5">
        <f t="shared" ca="1" si="110"/>
        <v>3.376065876538192E-3</v>
      </c>
      <c r="AN158" s="5">
        <f t="shared" ca="1" si="111"/>
        <v>3.5014633084506671E-3</v>
      </c>
      <c r="AO158" s="5">
        <f t="shared" ca="1" si="112"/>
        <v>1.2411231521767264E-4</v>
      </c>
      <c r="AS158">
        <f t="shared" ca="1" si="100"/>
        <v>5.0049113386957849E-3</v>
      </c>
      <c r="AT158">
        <f t="shared" ca="1" si="101"/>
        <v>6.4516962993073227E-3</v>
      </c>
      <c r="AU158">
        <f t="shared" ca="1" si="98"/>
        <v>130.09143407649486</v>
      </c>
      <c r="AV158">
        <f>IF($H157=1,VLOOKUP(I158,Input!A:B,2,FALSE),AV157)</f>
        <v>129.44999999999999</v>
      </c>
      <c r="AW158">
        <f t="shared" si="102"/>
        <v>129.47</v>
      </c>
      <c r="AX158" s="15">
        <f>VLOOKUP(A158,Input!A:B,2,FALSE)</f>
        <v>130.1</v>
      </c>
      <c r="AY158">
        <f t="shared" ca="1" si="99"/>
        <v>9.9999999999909051E-3</v>
      </c>
    </row>
    <row r="159" spans="1:51" x14ac:dyDescent="0.25">
      <c r="A159" s="1">
        <f t="shared" si="113"/>
        <v>43328</v>
      </c>
      <c r="B159">
        <f>VLOOKUP(A159,Input!C:D,2,FALSE)</f>
        <v>141.19999999999999</v>
      </c>
      <c r="C159">
        <f>VLOOKUP(A159,Input!E:F,2,FALSE)</f>
        <v>120.87</v>
      </c>
      <c r="D159">
        <f>VLOOKUP(A159,Input!G:H,2,FALSE)</f>
        <v>147.74</v>
      </c>
      <c r="F159" s="13">
        <f t="shared" si="83"/>
        <v>43294</v>
      </c>
      <c r="G159" s="13">
        <f t="shared" si="117"/>
        <v>43329</v>
      </c>
      <c r="H159" s="12">
        <f t="shared" si="84"/>
        <v>0</v>
      </c>
      <c r="I159" s="1">
        <f t="shared" si="85"/>
        <v>43297</v>
      </c>
      <c r="J159" s="1">
        <f t="shared" si="103"/>
        <v>43262</v>
      </c>
      <c r="L159">
        <f t="shared" si="86"/>
        <v>-2.1241945762229264E-4</v>
      </c>
      <c r="M159">
        <f t="shared" si="87"/>
        <v>3.3104361499636248E-4</v>
      </c>
      <c r="N159">
        <f t="shared" si="88"/>
        <v>-3.0366421485928941E-3</v>
      </c>
      <c r="P159" s="22">
        <f t="shared" ca="1" si="104"/>
        <v>3.8669663658422657E-2</v>
      </c>
      <c r="Q159" s="22">
        <f t="shared" ca="1" si="105"/>
        <v>1.7740772150537237E-2</v>
      </c>
      <c r="R159" s="22">
        <f t="shared" ca="1" si="106"/>
        <v>2.4079081127239724E-2</v>
      </c>
      <c r="T159">
        <f t="shared" ca="1" si="114"/>
        <v>1</v>
      </c>
      <c r="U159">
        <f t="shared" ca="1" si="115"/>
        <v>1</v>
      </c>
      <c r="V159">
        <f t="shared" ca="1" si="116"/>
        <v>1</v>
      </c>
      <c r="W159">
        <f t="shared" ca="1" si="89"/>
        <v>-9.9114305491243559E-4</v>
      </c>
      <c r="X159" s="9">
        <f t="shared" ca="1" si="90"/>
        <v>2.2079593619657605E-3</v>
      </c>
      <c r="Y159" t="e">
        <f t="shared" ca="1" si="91"/>
        <v>#REF!</v>
      </c>
      <c r="AA159" s="14">
        <f t="shared" si="107"/>
        <v>4.6246887228742484E-3</v>
      </c>
      <c r="AB159" s="14">
        <f t="shared" si="108"/>
        <v>3.0705394190870816E-3</v>
      </c>
      <c r="AC159" s="14">
        <f t="shared" si="109"/>
        <v>4.4873538210496999E-3</v>
      </c>
      <c r="AE159" s="6">
        <f t="shared" ca="1" si="92"/>
        <v>0.28917829826014352</v>
      </c>
      <c r="AF159" s="6">
        <f t="shared" ca="1" si="93"/>
        <v>0.36575785437793795</v>
      </c>
      <c r="AG159" s="6">
        <f t="shared" ca="1" si="94"/>
        <v>0.34506384736191853</v>
      </c>
      <c r="AI159" s="6">
        <f t="shared" ca="1" si="95"/>
        <v>0.31229418146637627</v>
      </c>
      <c r="AJ159" s="6">
        <f t="shared" ca="1" si="96"/>
        <v>0.34009008080136405</v>
      </c>
      <c r="AK159" s="6">
        <f t="shared" ca="1" si="97"/>
        <v>0.34761573773225973</v>
      </c>
      <c r="AM159" s="5">
        <f t="shared" ca="1" si="110"/>
        <v>3.376065876538192E-3</v>
      </c>
      <c r="AN159" s="5">
        <f t="shared" ca="1" si="111"/>
        <v>3.5014633084506671E-3</v>
      </c>
      <c r="AO159" s="5">
        <f t="shared" ca="1" si="112"/>
        <v>1.2411231521767264E-4</v>
      </c>
      <c r="AS159">
        <f t="shared" ca="1" si="100"/>
        <v>4.008857098537438E-3</v>
      </c>
      <c r="AT159">
        <f t="shared" ca="1" si="101"/>
        <v>6.4516962993073227E-3</v>
      </c>
      <c r="AU159">
        <f t="shared" ca="1" si="98"/>
        <v>129.96249485510634</v>
      </c>
      <c r="AV159">
        <f>IF($H158=1,VLOOKUP(I159,Input!A:B,2,FALSE),AV158)</f>
        <v>129.44999999999999</v>
      </c>
      <c r="AW159">
        <f t="shared" si="102"/>
        <v>129.47</v>
      </c>
      <c r="AX159" s="15">
        <f>VLOOKUP(A159,Input!A:B,2,FALSE)</f>
        <v>129.97</v>
      </c>
      <c r="AY159">
        <f t="shared" ca="1" si="99"/>
        <v>9.9999999999909051E-3</v>
      </c>
    </row>
    <row r="160" spans="1:51" x14ac:dyDescent="0.25">
      <c r="A160" s="1">
        <f t="shared" si="113"/>
        <v>43329</v>
      </c>
      <c r="B160">
        <f>VLOOKUP(A160,Input!C:D,2,FALSE)</f>
        <v>141.22</v>
      </c>
      <c r="C160">
        <f>VLOOKUP(A160,Input!E:F,2,FALSE)</f>
        <v>120.86</v>
      </c>
      <c r="D160">
        <f>VLOOKUP(A160,Input!G:H,2,FALSE)</f>
        <v>147.68</v>
      </c>
      <c r="F160" s="13">
        <f t="shared" si="83"/>
        <v>43329</v>
      </c>
      <c r="G160" s="13">
        <f t="shared" si="117"/>
        <v>43364</v>
      </c>
      <c r="H160" s="12">
        <f t="shared" si="84"/>
        <v>0</v>
      </c>
      <c r="I160" s="1">
        <f t="shared" si="85"/>
        <v>43297</v>
      </c>
      <c r="J160" s="1">
        <f t="shared" si="103"/>
        <v>43262</v>
      </c>
      <c r="L160">
        <f t="shared" si="86"/>
        <v>1.4164305949004863E-4</v>
      </c>
      <c r="M160">
        <f t="shared" si="87"/>
        <v>-8.273351534715534E-5</v>
      </c>
      <c r="N160">
        <f t="shared" si="88"/>
        <v>-4.0611885745234222E-4</v>
      </c>
      <c r="P160" s="22">
        <f t="shared" ca="1" si="104"/>
        <v>3.8390119519118207E-2</v>
      </c>
      <c r="Q160" s="22">
        <f t="shared" ca="1" si="105"/>
        <v>1.7571260265901681E-2</v>
      </c>
      <c r="R160" s="22">
        <f t="shared" ca="1" si="106"/>
        <v>2.4827625503951595E-2</v>
      </c>
      <c r="T160">
        <f t="shared" ca="1" si="114"/>
        <v>1</v>
      </c>
      <c r="U160">
        <f t="shared" ca="1" si="115"/>
        <v>1</v>
      </c>
      <c r="V160">
        <f t="shared" ca="1" si="116"/>
        <v>1</v>
      </c>
      <c r="W160">
        <f t="shared" ca="1" si="89"/>
        <v>-1.2945707887068725E-4</v>
      </c>
      <c r="X160" s="9">
        <f t="shared" ca="1" si="90"/>
        <v>4.0180884832180568E-4</v>
      </c>
      <c r="Y160" t="e">
        <f t="shared" ca="1" si="91"/>
        <v>#REF!</v>
      </c>
      <c r="AA160" s="14">
        <f t="shared" si="107"/>
        <v>4.7669868374242697E-3</v>
      </c>
      <c r="AB160" s="14">
        <f t="shared" si="108"/>
        <v>2.9875518672199952E-3</v>
      </c>
      <c r="AC160" s="14">
        <f t="shared" si="109"/>
        <v>4.0794125645906565E-3</v>
      </c>
      <c r="AE160" s="6">
        <f t="shared" ca="1" si="92"/>
        <v>0.28917829826014352</v>
      </c>
      <c r="AF160" s="6">
        <f t="shared" ca="1" si="93"/>
        <v>0.36575785437793795</v>
      </c>
      <c r="AG160" s="6">
        <f t="shared" ca="1" si="94"/>
        <v>0.34506384736191853</v>
      </c>
      <c r="AI160" s="6">
        <f t="shared" ca="1" si="95"/>
        <v>0.31229418146637627</v>
      </c>
      <c r="AJ160" s="6">
        <f t="shared" ca="1" si="96"/>
        <v>0.34009008080136405</v>
      </c>
      <c r="AK160" s="6">
        <f t="shared" ca="1" si="97"/>
        <v>0.34761573773225973</v>
      </c>
      <c r="AM160" s="5">
        <f t="shared" ca="1" si="110"/>
        <v>3.376065876538192E-3</v>
      </c>
      <c r="AN160" s="5">
        <f t="shared" ca="1" si="111"/>
        <v>3.5014633084506671E-3</v>
      </c>
      <c r="AO160" s="5">
        <f t="shared" ca="1" si="112"/>
        <v>1.2411231521767264E-4</v>
      </c>
      <c r="AS160">
        <f t="shared" ca="1" si="100"/>
        <v>3.8788874967862442E-3</v>
      </c>
      <c r="AT160">
        <f t="shared" ca="1" si="101"/>
        <v>6.4516962993073227E-3</v>
      </c>
      <c r="AU160">
        <f t="shared" ca="1" si="98"/>
        <v>129.94567029015965</v>
      </c>
      <c r="AV160">
        <f>IF($H159=1,VLOOKUP(I160,Input!A:B,2,FALSE),AV159)</f>
        <v>129.44999999999999</v>
      </c>
      <c r="AW160">
        <f t="shared" si="102"/>
        <v>129.47</v>
      </c>
      <c r="AX160" s="15">
        <f>VLOOKUP(A160,Input!A:B,2,FALSE)</f>
        <v>129.96</v>
      </c>
      <c r="AY160">
        <f t="shared" ca="1" si="99"/>
        <v>1.0000000000019327E-2</v>
      </c>
    </row>
    <row r="161" spans="1:53" x14ac:dyDescent="0.25">
      <c r="A161" s="1">
        <f t="shared" si="113"/>
        <v>43332</v>
      </c>
      <c r="B161">
        <f>VLOOKUP(A161,Input!C:D,2,FALSE)</f>
        <v>141.19</v>
      </c>
      <c r="C161">
        <f>VLOOKUP(A161,Input!E:F,2,FALSE)</f>
        <v>120.86</v>
      </c>
      <c r="D161">
        <f>VLOOKUP(A161,Input!G:H,2,FALSE)</f>
        <v>147.74</v>
      </c>
      <c r="F161" s="13">
        <f t="shared" si="83"/>
        <v>43329</v>
      </c>
      <c r="G161" s="13">
        <f t="shared" si="117"/>
        <v>43364</v>
      </c>
      <c r="H161" s="12">
        <f t="shared" si="84"/>
        <v>1</v>
      </c>
      <c r="I161" s="1">
        <f t="shared" si="85"/>
        <v>43297</v>
      </c>
      <c r="J161" s="1">
        <f t="shared" si="103"/>
        <v>43262</v>
      </c>
      <c r="L161">
        <f t="shared" si="86"/>
        <v>-2.1243449936270142E-4</v>
      </c>
      <c r="M161">
        <f t="shared" si="87"/>
        <v>0</v>
      </c>
      <c r="N161">
        <f t="shared" si="88"/>
        <v>4.0628385698804337E-4</v>
      </c>
      <c r="P161" s="22">
        <f t="shared" ca="1" si="104"/>
        <v>3.8357445147879553E-2</v>
      </c>
      <c r="Q161" s="22">
        <f t="shared" ca="1" si="105"/>
        <v>1.7188109883210373E-2</v>
      </c>
      <c r="R161" s="22">
        <f t="shared" ca="1" si="106"/>
        <v>2.3989279748959726E-2</v>
      </c>
      <c r="T161">
        <f t="shared" ca="1" si="114"/>
        <v>1</v>
      </c>
      <c r="U161">
        <f t="shared" ca="1" si="115"/>
        <v>1</v>
      </c>
      <c r="V161">
        <f t="shared" ca="1" si="116"/>
        <v>1</v>
      </c>
      <c r="W161">
        <f t="shared" ca="1" si="89"/>
        <v>7.8739990316156749E-5</v>
      </c>
      <c r="X161" s="9">
        <f t="shared" ca="1" si="90"/>
        <v>4.7511192110652838E-6</v>
      </c>
      <c r="Y161" t="e">
        <f t="shared" ca="1" si="91"/>
        <v>#REF!</v>
      </c>
      <c r="AA161" s="14">
        <f t="shared" si="107"/>
        <v>4.5535396655993488E-3</v>
      </c>
      <c r="AB161" s="14">
        <f t="shared" si="108"/>
        <v>2.9875518672199952E-3</v>
      </c>
      <c r="AC161" s="14">
        <f t="shared" si="109"/>
        <v>4.4873538210496999E-3</v>
      </c>
      <c r="AE161" s="6">
        <f t="shared" ca="1" si="92"/>
        <v>0.25886386604086431</v>
      </c>
      <c r="AF161" s="6">
        <f t="shared" ca="1" si="93"/>
        <v>0.39194602634969072</v>
      </c>
      <c r="AG161" s="6">
        <f t="shared" ca="1" si="94"/>
        <v>0.34919010760944491</v>
      </c>
      <c r="AI161" s="6">
        <f t="shared" ca="1" si="95"/>
        <v>0.28917829826014352</v>
      </c>
      <c r="AJ161" s="6">
        <f t="shared" ca="1" si="96"/>
        <v>0.36575785437793795</v>
      </c>
      <c r="AK161" s="6">
        <f t="shared" ca="1" si="97"/>
        <v>0.34506384736191853</v>
      </c>
      <c r="AM161" s="5">
        <f t="shared" ca="1" si="110"/>
        <v>4.2795156394328585E-3</v>
      </c>
      <c r="AN161" s="5">
        <f t="shared" ca="1" si="111"/>
        <v>3.5823212717760598E-3</v>
      </c>
      <c r="AO161" s="5">
        <f t="shared" ca="1" si="112"/>
        <v>7.3886032296636018E-4</v>
      </c>
      <c r="AS161">
        <f t="shared" ca="1" si="100"/>
        <v>3.9579289863208855E-3</v>
      </c>
      <c r="AT161">
        <f t="shared" ca="1" si="101"/>
        <v>6.4516962993073227E-3</v>
      </c>
      <c r="AU161">
        <f t="shared" ca="1" si="98"/>
        <v>129.95590221097993</v>
      </c>
      <c r="AV161">
        <f>IF($H160=1,VLOOKUP(I161,Input!A:B,2,FALSE),AV160)</f>
        <v>129.44999999999999</v>
      </c>
      <c r="AW161">
        <f t="shared" si="102"/>
        <v>129.47</v>
      </c>
      <c r="AX161" s="15">
        <f>VLOOKUP(A161,Input!A:B,2,FALSE)</f>
        <v>129.96</v>
      </c>
      <c r="AY161">
        <f t="shared" ca="1" si="99"/>
        <v>0</v>
      </c>
    </row>
    <row r="162" spans="1:53" x14ac:dyDescent="0.25">
      <c r="A162" s="1">
        <f t="shared" si="113"/>
        <v>43333</v>
      </c>
      <c r="B162">
        <f>VLOOKUP(A162,Input!C:D,2,FALSE)</f>
        <v>141.04</v>
      </c>
      <c r="C162">
        <f>VLOOKUP(A162,Input!E:F,2,FALSE)</f>
        <v>120.87</v>
      </c>
      <c r="D162">
        <f>VLOOKUP(A162,Input!G:H,2,FALSE)</f>
        <v>147.86000000000001</v>
      </c>
      <c r="F162" s="13">
        <f t="shared" si="83"/>
        <v>43329</v>
      </c>
      <c r="G162" s="13">
        <f t="shared" si="117"/>
        <v>43364</v>
      </c>
      <c r="H162" s="12">
        <f t="shared" si="84"/>
        <v>0</v>
      </c>
      <c r="I162" s="1">
        <f t="shared" si="85"/>
        <v>43332</v>
      </c>
      <c r="J162" s="1">
        <f t="shared" si="103"/>
        <v>43297</v>
      </c>
      <c r="L162">
        <f t="shared" si="86"/>
        <v>-1.0623981868405075E-3</v>
      </c>
      <c r="M162">
        <f t="shared" si="87"/>
        <v>8.2740360747957098E-5</v>
      </c>
      <c r="N162">
        <f t="shared" si="88"/>
        <v>8.1223771490468444E-4</v>
      </c>
      <c r="P162" s="22">
        <f t="shared" ca="1" si="104"/>
        <v>3.8358901612672996E-2</v>
      </c>
      <c r="Q162" s="22">
        <f t="shared" ca="1" si="105"/>
        <v>1.7184639654217113E-2</v>
      </c>
      <c r="R162" s="22">
        <f t="shared" ca="1" si="106"/>
        <v>2.3707900053454037E-2</v>
      </c>
      <c r="T162">
        <f t="shared" ca="1" si="114"/>
        <v>1</v>
      </c>
      <c r="U162">
        <f t="shared" ca="1" si="115"/>
        <v>1</v>
      </c>
      <c r="V162">
        <f t="shared" ca="1" si="116"/>
        <v>1</v>
      </c>
      <c r="W162">
        <f t="shared" ca="1" si="89"/>
        <v>6.390413718415644E-6</v>
      </c>
      <c r="X162" s="9">
        <f t="shared" ca="1" si="90"/>
        <v>1.6815917518293039E-4</v>
      </c>
      <c r="Y162" t="e">
        <f t="shared" ca="1" si="91"/>
        <v>#REF!</v>
      </c>
      <c r="AA162" s="14">
        <f t="shared" si="107"/>
        <v>-1.0623981868405075E-3</v>
      </c>
      <c r="AB162" s="14">
        <f t="shared" si="108"/>
        <v>8.2740360747957098E-5</v>
      </c>
      <c r="AC162" s="14">
        <f t="shared" si="109"/>
        <v>8.1223771490468444E-4</v>
      </c>
      <c r="AE162" s="6">
        <f t="shared" ca="1" si="92"/>
        <v>0.25886386604086431</v>
      </c>
      <c r="AF162" s="6">
        <f t="shared" ca="1" si="93"/>
        <v>0.39194602634969072</v>
      </c>
      <c r="AG162" s="6">
        <f t="shared" ca="1" si="94"/>
        <v>0.34919010760944491</v>
      </c>
      <c r="AI162" s="6">
        <f t="shared" ca="1" si="95"/>
        <v>0.28917829826014352</v>
      </c>
      <c r="AJ162" s="6">
        <f t="shared" ca="1" si="96"/>
        <v>0.36575785437793795</v>
      </c>
      <c r="AK162" s="6">
        <f t="shared" ca="1" si="97"/>
        <v>0.34506384736191853</v>
      </c>
      <c r="AM162" s="5">
        <f t="shared" ca="1" si="110"/>
        <v>3.9626404781390439E-3</v>
      </c>
      <c r="AN162" s="5">
        <f t="shared" ca="1" si="111"/>
        <v>3.4484986585865585E-3</v>
      </c>
      <c r="AO162" s="5">
        <f t="shared" ca="1" si="112"/>
        <v>5.1178791227326321E-4</v>
      </c>
      <c r="AS162">
        <f t="shared" ca="1" si="100"/>
        <v>4.1038628765579854E-5</v>
      </c>
      <c r="AT162">
        <f t="shared" ca="1" si="101"/>
        <v>8.6006972341752773E-3</v>
      </c>
      <c r="AU162">
        <f t="shared" ca="1" si="98"/>
        <v>129.95673268296019</v>
      </c>
      <c r="AV162">
        <f>IF($H161=1,VLOOKUP(I162,Input!A:B,2,FALSE),AV161)</f>
        <v>129.96</v>
      </c>
      <c r="AW162">
        <f t="shared" si="102"/>
        <v>129.44999999999999</v>
      </c>
      <c r="AX162" s="15">
        <f>VLOOKUP(A162,Input!A:B,2,FALSE)</f>
        <v>129.97</v>
      </c>
      <c r="AY162">
        <f t="shared" ca="1" si="99"/>
        <v>9.9999999999909051E-3</v>
      </c>
    </row>
    <row r="163" spans="1:53" x14ac:dyDescent="0.25">
      <c r="A163" s="1">
        <f t="shared" si="113"/>
        <v>43334</v>
      </c>
      <c r="B163">
        <f>VLOOKUP(A163,Input!C:D,2,FALSE)</f>
        <v>141.09</v>
      </c>
      <c r="C163">
        <f>VLOOKUP(A163,Input!E:F,2,FALSE)</f>
        <v>120.94</v>
      </c>
      <c r="D163">
        <f>VLOOKUP(A163,Input!G:H,2,FALSE)</f>
        <v>147.82</v>
      </c>
      <c r="F163" s="13">
        <f t="shared" si="83"/>
        <v>43329</v>
      </c>
      <c r="G163" s="13">
        <f t="shared" si="117"/>
        <v>43364</v>
      </c>
      <c r="H163" s="12">
        <f t="shared" si="84"/>
        <v>0</v>
      </c>
      <c r="I163" s="1">
        <f t="shared" si="85"/>
        <v>43332</v>
      </c>
      <c r="J163" s="1">
        <f t="shared" si="103"/>
        <v>43297</v>
      </c>
      <c r="L163">
        <f t="shared" si="86"/>
        <v>3.5450935904712821E-4</v>
      </c>
      <c r="M163">
        <f t="shared" si="87"/>
        <v>5.7913460742931022E-4</v>
      </c>
      <c r="N163">
        <f t="shared" si="88"/>
        <v>-2.7052617340739271E-4</v>
      </c>
      <c r="P163" s="22">
        <f t="shared" ca="1" si="104"/>
        <v>3.8450055352942998E-2</v>
      </c>
      <c r="Q163" s="22">
        <f t="shared" ca="1" si="105"/>
        <v>1.5821582487455629E-2</v>
      </c>
      <c r="R163" s="22">
        <f t="shared" ca="1" si="106"/>
        <v>2.3750435603580922E-2</v>
      </c>
      <c r="T163">
        <f t="shared" ca="1" si="114"/>
        <v>1</v>
      </c>
      <c r="U163">
        <f t="shared" ca="1" si="115"/>
        <v>1</v>
      </c>
      <c r="V163">
        <f t="shared" ca="1" si="116"/>
        <v>1</v>
      </c>
      <c r="W163">
        <f t="shared" ca="1" si="89"/>
        <v>2.2414430011274966E-4</v>
      </c>
      <c r="X163" s="9">
        <f t="shared" ca="1" si="90"/>
        <v>2.8963948528962235E-4</v>
      </c>
      <c r="Y163" t="e">
        <f t="shared" ca="1" si="91"/>
        <v>#REF!</v>
      </c>
      <c r="AA163" s="14">
        <f t="shared" si="107"/>
        <v>-7.0826545789359763E-4</v>
      </c>
      <c r="AB163" s="14">
        <f t="shared" si="108"/>
        <v>6.6192288598387883E-4</v>
      </c>
      <c r="AC163" s="14">
        <f t="shared" si="109"/>
        <v>5.4149180993623425E-4</v>
      </c>
      <c r="AE163" s="6">
        <f t="shared" ca="1" si="92"/>
        <v>0.25886386604086431</v>
      </c>
      <c r="AF163" s="6">
        <f t="shared" ca="1" si="93"/>
        <v>0.39194602634969072</v>
      </c>
      <c r="AG163" s="6">
        <f t="shared" ca="1" si="94"/>
        <v>0.34919010760944491</v>
      </c>
      <c r="AI163" s="6">
        <f t="shared" ca="1" si="95"/>
        <v>0.28917829826014352</v>
      </c>
      <c r="AJ163" s="6">
        <f t="shared" ca="1" si="96"/>
        <v>0.36575785437793795</v>
      </c>
      <c r="AK163" s="6">
        <f t="shared" ca="1" si="97"/>
        <v>0.34506384736191853</v>
      </c>
      <c r="AM163" s="5">
        <f t="shared" ca="1" si="110"/>
        <v>3.9626404781390439E-3</v>
      </c>
      <c r="AN163" s="5">
        <f t="shared" ca="1" si="111"/>
        <v>3.4484986585865585E-3</v>
      </c>
      <c r="AO163" s="5">
        <f t="shared" ca="1" si="112"/>
        <v>5.1178791227326321E-4</v>
      </c>
      <c r="AS163">
        <f t="shared" ca="1" si="100"/>
        <v>2.6517729367902778E-4</v>
      </c>
      <c r="AT163">
        <f t="shared" ca="1" si="101"/>
        <v>8.6006972341752773E-3</v>
      </c>
      <c r="AU163">
        <f t="shared" ca="1" si="98"/>
        <v>129.98586174385235</v>
      </c>
      <c r="AV163">
        <f>IF($H162=1,VLOOKUP(I163,Input!A:B,2,FALSE),AV162)</f>
        <v>129.96</v>
      </c>
      <c r="AW163">
        <f t="shared" si="102"/>
        <v>129.44999999999999</v>
      </c>
      <c r="AX163" s="15">
        <f>VLOOKUP(A163,Input!A:B,2,FALSE)</f>
        <v>129.99</v>
      </c>
      <c r="AY163">
        <f t="shared" ca="1" si="99"/>
        <v>0</v>
      </c>
    </row>
    <row r="164" spans="1:53" x14ac:dyDescent="0.25">
      <c r="A164" s="1">
        <f t="shared" si="113"/>
        <v>43335</v>
      </c>
      <c r="B164">
        <f>VLOOKUP(A164,Input!C:D,2,FALSE)</f>
        <v>141.09</v>
      </c>
      <c r="C164">
        <f>VLOOKUP(A164,Input!E:F,2,FALSE)</f>
        <v>120.88</v>
      </c>
      <c r="D164">
        <f>VLOOKUP(A164,Input!G:H,2,FALSE)</f>
        <v>147.94</v>
      </c>
      <c r="F164" s="13">
        <f t="shared" si="83"/>
        <v>43329</v>
      </c>
      <c r="G164" s="13">
        <f t="shared" si="117"/>
        <v>43364</v>
      </c>
      <c r="H164" s="12">
        <f t="shared" si="84"/>
        <v>0</v>
      </c>
      <c r="I164" s="1">
        <f t="shared" si="85"/>
        <v>43332</v>
      </c>
      <c r="J164" s="1">
        <f t="shared" si="103"/>
        <v>43297</v>
      </c>
      <c r="L164">
        <f t="shared" si="86"/>
        <v>0</v>
      </c>
      <c r="M164">
        <f t="shared" si="87"/>
        <v>-4.9611377542579937E-4</v>
      </c>
      <c r="N164">
        <f t="shared" si="88"/>
        <v>8.1179813286436087E-4</v>
      </c>
      <c r="P164" s="22">
        <f t="shared" ca="1" si="104"/>
        <v>3.8267450975787334E-2</v>
      </c>
      <c r="Q164" s="22">
        <f t="shared" ca="1" si="105"/>
        <v>1.5821351993299329E-2</v>
      </c>
      <c r="R164" s="22">
        <f t="shared" ca="1" si="106"/>
        <v>2.3750435603580922E-2</v>
      </c>
      <c r="T164">
        <f t="shared" ca="1" si="114"/>
        <v>1</v>
      </c>
      <c r="U164">
        <f t="shared" ca="1" si="115"/>
        <v>1</v>
      </c>
      <c r="V164">
        <f t="shared" ca="1" si="116"/>
        <v>1</v>
      </c>
      <c r="W164">
        <f t="shared" ca="1" si="89"/>
        <v>8.9029124795469983E-5</v>
      </c>
      <c r="X164" s="9">
        <f t="shared" ca="1" si="90"/>
        <v>1.2712925253907963E-5</v>
      </c>
      <c r="Y164" t="e">
        <f t="shared" ca="1" si="91"/>
        <v>#REF!</v>
      </c>
      <c r="AA164" s="14">
        <f t="shared" si="107"/>
        <v>-7.0826545789359763E-4</v>
      </c>
      <c r="AB164" s="14">
        <f t="shared" si="108"/>
        <v>1.654807214959142E-4</v>
      </c>
      <c r="AC164" s="14">
        <f t="shared" si="109"/>
        <v>1.3537295248409187E-3</v>
      </c>
      <c r="AE164" s="6">
        <f t="shared" ca="1" si="92"/>
        <v>0.25886386604086431</v>
      </c>
      <c r="AF164" s="6">
        <f t="shared" ca="1" si="93"/>
        <v>0.39194602634969072</v>
      </c>
      <c r="AG164" s="6">
        <f t="shared" ca="1" si="94"/>
        <v>0.34919010760944491</v>
      </c>
      <c r="AI164" s="6">
        <f t="shared" ca="1" si="95"/>
        <v>0.28917829826014352</v>
      </c>
      <c r="AJ164" s="6">
        <f t="shared" ca="1" si="96"/>
        <v>0.36575785437793795</v>
      </c>
      <c r="AK164" s="6">
        <f t="shared" ca="1" si="97"/>
        <v>0.34506384736191853</v>
      </c>
      <c r="AM164" s="5">
        <f t="shared" ca="1" si="110"/>
        <v>3.9626404781390439E-3</v>
      </c>
      <c r="AN164" s="5">
        <f t="shared" ca="1" si="111"/>
        <v>3.4484986585865585E-3</v>
      </c>
      <c r="AO164" s="5">
        <f t="shared" ca="1" si="112"/>
        <v>5.1178791227326321E-4</v>
      </c>
      <c r="AS164">
        <f t="shared" ca="1" si="100"/>
        <v>3.5422413506754687E-4</v>
      </c>
      <c r="AT164">
        <f t="shared" ca="1" si="101"/>
        <v>8.6006972341752773E-3</v>
      </c>
      <c r="AU164">
        <f t="shared" ca="1" si="98"/>
        <v>129.9974342713592</v>
      </c>
      <c r="AV164">
        <f>IF($H163=1,VLOOKUP(I164,Input!A:B,2,FALSE),AV163)</f>
        <v>129.96</v>
      </c>
      <c r="AW164">
        <f t="shared" si="102"/>
        <v>129.44999999999999</v>
      </c>
      <c r="AX164" s="15">
        <f>VLOOKUP(A164,Input!A:B,2,FALSE)</f>
        <v>130.01</v>
      </c>
      <c r="AY164">
        <f t="shared" ca="1" si="99"/>
        <v>9.9999999999909051E-3</v>
      </c>
    </row>
    <row r="165" spans="1:53" x14ac:dyDescent="0.25">
      <c r="A165" s="1">
        <f t="shared" si="113"/>
        <v>43336</v>
      </c>
      <c r="B165">
        <f>VLOOKUP(A165,Input!C:D,2,FALSE)</f>
        <v>140.91</v>
      </c>
      <c r="C165">
        <f>VLOOKUP(A165,Input!E:F,2,FALSE)</f>
        <v>120.84</v>
      </c>
      <c r="D165">
        <f>VLOOKUP(A165,Input!G:H,2,FALSE)</f>
        <v>147.72999999999999</v>
      </c>
      <c r="F165" s="13">
        <f t="shared" si="83"/>
        <v>43329</v>
      </c>
      <c r="G165" s="13">
        <f t="shared" si="117"/>
        <v>43364</v>
      </c>
      <c r="H165" s="12">
        <f t="shared" si="84"/>
        <v>0</v>
      </c>
      <c r="I165" s="1">
        <f t="shared" si="85"/>
        <v>43332</v>
      </c>
      <c r="J165" s="1">
        <f t="shared" si="103"/>
        <v>43297</v>
      </c>
      <c r="L165">
        <f t="shared" si="86"/>
        <v>-1.2757814161173942E-3</v>
      </c>
      <c r="M165">
        <f t="shared" si="87"/>
        <v>-3.3090668431490222E-4</v>
      </c>
      <c r="N165">
        <f t="shared" si="88"/>
        <v>-1.419494389617415E-3</v>
      </c>
      <c r="P165" s="22">
        <f t="shared" ca="1" si="104"/>
        <v>3.8178654077442871E-2</v>
      </c>
      <c r="Q165" s="22">
        <f t="shared" ca="1" si="105"/>
        <v>1.5583285675406034E-2</v>
      </c>
      <c r="R165" s="22">
        <f t="shared" ca="1" si="106"/>
        <v>2.3794980747035215E-2</v>
      </c>
      <c r="T165">
        <f t="shared" ca="1" si="114"/>
        <v>1</v>
      </c>
      <c r="U165">
        <f t="shared" ca="1" si="115"/>
        <v>1</v>
      </c>
      <c r="V165">
        <f t="shared" ca="1" si="116"/>
        <v>1</v>
      </c>
      <c r="W165">
        <f t="shared" ca="1" si="89"/>
        <v>-9.5580791586280522E-4</v>
      </c>
      <c r="X165" s="9">
        <f t="shared" ca="1" si="90"/>
        <v>2.005670310567774E-3</v>
      </c>
      <c r="Y165" t="e">
        <f t="shared" ca="1" si="91"/>
        <v>#REF!</v>
      </c>
      <c r="AA165" s="14">
        <f t="shared" ref="AA165:AA191" si="118">B165/VLOOKUP($I165,$A:$D,AA$2,FALSE)-1</f>
        <v>-1.98314328210214E-3</v>
      </c>
      <c r="AB165" s="14">
        <f t="shared" ref="AB165:AB191" si="119">C165/VLOOKUP($I165,$A:$D,AB$2,FALSE)-1</f>
        <v>-1.654807214959142E-4</v>
      </c>
      <c r="AC165" s="14">
        <f t="shared" ref="AC165:AC191" si="120">D165/VLOOKUP($I165,$A:$D,AC$2,FALSE)-1</f>
        <v>-6.768647624222357E-5</v>
      </c>
      <c r="AE165" s="6">
        <f t="shared" ca="1" si="92"/>
        <v>0.25886386604086431</v>
      </c>
      <c r="AF165" s="6">
        <f t="shared" ca="1" si="93"/>
        <v>0.39194602634969072</v>
      </c>
      <c r="AG165" s="6">
        <f t="shared" ca="1" si="94"/>
        <v>0.34919010760944491</v>
      </c>
      <c r="AI165" s="6">
        <f t="shared" ca="1" si="95"/>
        <v>0.28917829826014352</v>
      </c>
      <c r="AJ165" s="6">
        <f t="shared" ca="1" si="96"/>
        <v>0.36575785437793795</v>
      </c>
      <c r="AK165" s="6">
        <f t="shared" ca="1" si="97"/>
        <v>0.34506384736191853</v>
      </c>
      <c r="AM165" s="5">
        <f t="shared" ref="AM165:AM191" ca="1" si="121">ABS(AE165*$AV165-(AI165*$AW165*(VLOOKUP($I165,$A:$D,AM$2,FALSE)/VLOOKUP($J165,$A:$D,AM$2,FALSE))))*AM$1</f>
        <v>3.9626404781390439E-3</v>
      </c>
      <c r="AN165" s="5">
        <f t="shared" ref="AN165:AN191" ca="1" si="122">ABS(AF165*$AV165-(AJ165*$AW165*(VLOOKUP($I165,$A:$D,AN$2,FALSE)/VLOOKUP($J165,$A:$D,AN$2,FALSE))))*AN$1</f>
        <v>3.4484986585865585E-3</v>
      </c>
      <c r="AO165" s="5">
        <f t="shared" ref="AO165:AO191" ca="1" si="123">ABS(AG165*$AV165-(AK165*$AW165*(VLOOKUP($I165,$A:$D,AO$2,FALSE)/VLOOKUP($J165,$A:$D,AO$2,FALSE))))*AO$1</f>
        <v>5.1178791227326321E-4</v>
      </c>
      <c r="AS165">
        <f t="shared" ca="1" si="100"/>
        <v>-6.0185909606845793E-4</v>
      </c>
      <c r="AT165">
        <f t="shared" ca="1" si="101"/>
        <v>8.6006972341752773E-3</v>
      </c>
      <c r="AU165">
        <f t="shared" ca="1" si="98"/>
        <v>129.87318169464078</v>
      </c>
      <c r="AV165">
        <f>IF($H164=1,VLOOKUP(I165,Input!A:B,2,FALSE),AV164)</f>
        <v>129.96</v>
      </c>
      <c r="AW165">
        <f t="shared" si="102"/>
        <v>129.44999999999999</v>
      </c>
      <c r="AX165" s="15">
        <f>VLOOKUP(A165,Input!A:B,2,FALSE)</f>
        <v>129.88</v>
      </c>
      <c r="AY165">
        <f t="shared" ca="1" si="99"/>
        <v>9.9999999999909051E-3</v>
      </c>
    </row>
    <row r="166" spans="1:53" x14ac:dyDescent="0.25">
      <c r="A166" s="1">
        <f t="shared" si="113"/>
        <v>43340</v>
      </c>
      <c r="B166">
        <f>VLOOKUP(A166,Input!C:D,2,FALSE)</f>
        <v>141.19</v>
      </c>
      <c r="C166">
        <f>VLOOKUP(A166,Input!E:F,2,FALSE)</f>
        <v>120.82</v>
      </c>
      <c r="D166">
        <f>VLOOKUP(A166,Input!G:H,2,FALSE)</f>
        <v>147.72999999999999</v>
      </c>
      <c r="F166" s="13">
        <f t="shared" si="83"/>
        <v>43329</v>
      </c>
      <c r="G166" s="13">
        <f t="shared" si="117"/>
        <v>43364</v>
      </c>
      <c r="H166" s="12">
        <f t="shared" si="84"/>
        <v>0</v>
      </c>
      <c r="I166" s="1">
        <f t="shared" si="85"/>
        <v>43332</v>
      </c>
      <c r="J166" s="1">
        <f t="shared" si="103"/>
        <v>43297</v>
      </c>
      <c r="L166">
        <f t="shared" si="86"/>
        <v>1.9870839542970309E-3</v>
      </c>
      <c r="M166">
        <f t="shared" si="87"/>
        <v>-1.655081098974609E-4</v>
      </c>
      <c r="N166">
        <f t="shared" si="88"/>
        <v>0</v>
      </c>
      <c r="P166" s="22">
        <f t="shared" ca="1" si="104"/>
        <v>3.793599502535281E-2</v>
      </c>
      <c r="Q166" s="22">
        <f t="shared" ca="1" si="105"/>
        <v>1.5576956320668632E-2</v>
      </c>
      <c r="R166" s="22">
        <f t="shared" ca="1" si="106"/>
        <v>2.3585129551225315E-2</v>
      </c>
      <c r="T166">
        <f t="shared" ca="1" si="114"/>
        <v>1</v>
      </c>
      <c r="U166">
        <f t="shared" ca="1" si="115"/>
        <v>1</v>
      </c>
      <c r="V166">
        <f t="shared" ca="1" si="116"/>
        <v>1</v>
      </c>
      <c r="W166">
        <f t="shared" ca="1" si="89"/>
        <v>4.4880444441353085E-4</v>
      </c>
      <c r="X166" s="9">
        <f t="shared" ca="1" si="90"/>
        <v>9.5395223486022577E-4</v>
      </c>
      <c r="Y166" t="e">
        <f t="shared" ca="1" si="91"/>
        <v>#REF!</v>
      </c>
      <c r="AA166" s="14">
        <f t="shared" si="118"/>
        <v>0</v>
      </c>
      <c r="AB166" s="14">
        <f t="shared" si="119"/>
        <v>-3.3096144299193941E-4</v>
      </c>
      <c r="AC166" s="14">
        <f t="shared" si="120"/>
        <v>-6.768647624222357E-5</v>
      </c>
      <c r="AE166" s="6">
        <f t="shared" ca="1" si="92"/>
        <v>0.25886386604086431</v>
      </c>
      <c r="AF166" s="6">
        <f t="shared" ca="1" si="93"/>
        <v>0.39194602634969072</v>
      </c>
      <c r="AG166" s="6">
        <f t="shared" ca="1" si="94"/>
        <v>0.34919010760944491</v>
      </c>
      <c r="AI166" s="6">
        <f t="shared" ca="1" si="95"/>
        <v>0.28917829826014352</v>
      </c>
      <c r="AJ166" s="6">
        <f t="shared" ca="1" si="96"/>
        <v>0.36575785437793795</v>
      </c>
      <c r="AK166" s="6">
        <f t="shared" ca="1" si="97"/>
        <v>0.34506384736191853</v>
      </c>
      <c r="AM166" s="5">
        <f t="shared" ca="1" si="121"/>
        <v>3.9626404781390439E-3</v>
      </c>
      <c r="AN166" s="5">
        <f t="shared" ca="1" si="122"/>
        <v>3.4484986585865585E-3</v>
      </c>
      <c r="AO166" s="5">
        <f t="shared" ca="1" si="123"/>
        <v>5.1178791227326321E-4</v>
      </c>
      <c r="AS166">
        <f t="shared" ca="1" si="100"/>
        <v>-1.5335447037837654E-4</v>
      </c>
      <c r="AT166">
        <f t="shared" ca="1" si="101"/>
        <v>8.6006972341752773E-3</v>
      </c>
      <c r="AU166">
        <f t="shared" ca="1" si="98"/>
        <v>129.93146935579546</v>
      </c>
      <c r="AV166">
        <f>IF($H165=1,VLOOKUP(I166,Input!A:B,2,FALSE),AV165)</f>
        <v>129.96</v>
      </c>
      <c r="AW166">
        <f t="shared" si="102"/>
        <v>129.44999999999999</v>
      </c>
      <c r="AX166" s="15">
        <f>VLOOKUP(A166,Input!A:B,2,FALSE)</f>
        <v>129.94</v>
      </c>
      <c r="AY166">
        <f t="shared" ca="1" si="99"/>
        <v>9.9999999999909051E-3</v>
      </c>
      <c r="BA166">
        <f ca="1">COUNTIF($AZ$167:$AZ$191,FALSE)</f>
        <v>20</v>
      </c>
    </row>
    <row r="167" spans="1:53" s="10" customFormat="1" x14ac:dyDescent="0.25">
      <c r="A167" s="19">
        <f t="shared" si="113"/>
        <v>43341</v>
      </c>
      <c r="B167" s="10">
        <f>VLOOKUP(A167,Input!C:D,2,FALSE)</f>
        <v>141.1</v>
      </c>
      <c r="C167" s="10">
        <f>VLOOKUP(A167,Input!E:F,2,FALSE)</f>
        <v>120.59</v>
      </c>
      <c r="D167" s="10">
        <f>VLOOKUP(A167,Input!G:H,2,FALSE)</f>
        <v>147.66</v>
      </c>
      <c r="F167" s="18">
        <f t="shared" si="83"/>
        <v>43329</v>
      </c>
      <c r="G167" s="18">
        <f t="shared" si="117"/>
        <v>43364</v>
      </c>
      <c r="H167" s="23">
        <f t="shared" si="84"/>
        <v>0</v>
      </c>
      <c r="I167" s="19">
        <f t="shared" si="85"/>
        <v>43332</v>
      </c>
      <c r="J167" s="19">
        <f t="shared" si="103"/>
        <v>43297</v>
      </c>
      <c r="L167" s="10">
        <f t="shared" si="86"/>
        <v>-6.3743891210432668E-4</v>
      </c>
      <c r="M167" s="10">
        <f t="shared" si="87"/>
        <v>-1.9036583347127323E-3</v>
      </c>
      <c r="N167" s="10">
        <f t="shared" si="88"/>
        <v>-4.7383740607864766E-4</v>
      </c>
      <c r="P167" s="24">
        <f ca="1">_xlfn.STDEV.S(OFFSET(L167,-1,0,-63,1))*SQRT(252)</f>
        <v>3.3202876538127146E-2</v>
      </c>
      <c r="Q167" s="24">
        <f t="shared" ca="1" si="105"/>
        <v>1.5301898037473059E-2</v>
      </c>
      <c r="R167" s="24">
        <f t="shared" ca="1" si="106"/>
        <v>2.3132044163463764E-2</v>
      </c>
      <c r="T167" s="10">
        <f t="shared" ca="1" si="114"/>
        <v>1</v>
      </c>
      <c r="U167" s="10">
        <f t="shared" ca="1" si="115"/>
        <v>1</v>
      </c>
      <c r="V167" s="10">
        <f t="shared" ca="1" si="116"/>
        <v>1</v>
      </c>
      <c r="W167" s="10">
        <f t="shared" ca="1" si="89"/>
        <v>-1.0765787614186451E-3</v>
      </c>
      <c r="X167" s="25">
        <f t="shared" ca="1" si="90"/>
        <v>2.097238232110402E-3</v>
      </c>
      <c r="Y167" s="10" t="e">
        <f t="shared" ca="1" si="91"/>
        <v>#REF!</v>
      </c>
      <c r="AA167" s="26">
        <f t="shared" si="118"/>
        <v>-6.3743891210432668E-4</v>
      </c>
      <c r="AB167" s="26">
        <f t="shared" si="119"/>
        <v>-2.2339897401952857E-3</v>
      </c>
      <c r="AC167" s="26">
        <f t="shared" si="120"/>
        <v>-5.4149180993645629E-4</v>
      </c>
      <c r="AE167" s="20">
        <f t="shared" ca="1" si="92"/>
        <v>0.25886386604086431</v>
      </c>
      <c r="AF167" s="20">
        <f t="shared" ca="1" si="93"/>
        <v>0.39194602634969072</v>
      </c>
      <c r="AG167" s="20">
        <f t="shared" ca="1" si="94"/>
        <v>0.34919010760944491</v>
      </c>
      <c r="AI167" s="20">
        <f t="shared" ca="1" si="95"/>
        <v>0.28917829826014352</v>
      </c>
      <c r="AJ167" s="20">
        <f t="shared" ca="1" si="96"/>
        <v>0.36575785437793795</v>
      </c>
      <c r="AK167" s="20">
        <f t="shared" ca="1" si="97"/>
        <v>0.34506384736191853</v>
      </c>
      <c r="AM167" s="27">
        <f t="shared" ca="1" si="121"/>
        <v>4.0004048389435665E-3</v>
      </c>
      <c r="AN167" s="27">
        <f t="shared" ca="1" si="122"/>
        <v>3.4008080838445098E-3</v>
      </c>
      <c r="AO167" s="27">
        <f t="shared" ca="1" si="123"/>
        <v>4.6672831705159014E-4</v>
      </c>
      <c r="AS167" s="10">
        <f t="shared" ca="1" si="100"/>
        <v>-1.229696886109073E-3</v>
      </c>
      <c r="AT167" s="10">
        <f t="shared" ca="1" si="101"/>
        <v>8.6006972341752773E-3</v>
      </c>
      <c r="AU167" s="10">
        <f ca="1">(AV167-AT167)+(AV167*AS167)</f>
        <v>129.79158789544709</v>
      </c>
      <c r="AV167" s="21">
        <v>129.96</v>
      </c>
      <c r="AW167" s="21">
        <v>129.58000000000001</v>
      </c>
      <c r="AX167" s="28">
        <f>VLOOKUP(A167,Input!A:B,2,FALSE)</f>
        <v>129.80000000000001</v>
      </c>
      <c r="AY167" s="10">
        <f t="shared" ca="1" si="99"/>
        <v>1.0000000000019327E-2</v>
      </c>
      <c r="AZ167" s="10" t="b">
        <f t="shared" ref="AZ167:AZ190" ca="1" si="124">ROUND(AU167,2)=AX167</f>
        <v>0</v>
      </c>
    </row>
    <row r="168" spans="1:53" x14ac:dyDescent="0.25">
      <c r="A168" s="1">
        <f t="shared" si="113"/>
        <v>43342</v>
      </c>
      <c r="B168">
        <f>VLOOKUP(A168,Input!C:D,2,FALSE)</f>
        <v>141.24</v>
      </c>
      <c r="C168">
        <f>VLOOKUP(A168,Input!E:F,2,FALSE)</f>
        <v>120.59</v>
      </c>
      <c r="D168">
        <f>VLOOKUP(A168,Input!G:H,2,FALSE)</f>
        <v>147.68</v>
      </c>
      <c r="F168" s="13">
        <f t="shared" si="83"/>
        <v>43329</v>
      </c>
      <c r="G168" s="13">
        <f t="shared" si="117"/>
        <v>43364</v>
      </c>
      <c r="H168" s="12">
        <f t="shared" si="84"/>
        <v>0</v>
      </c>
      <c r="I168" s="1">
        <f t="shared" si="85"/>
        <v>43332</v>
      </c>
      <c r="J168" s="1">
        <f t="shared" si="103"/>
        <v>43297</v>
      </c>
      <c r="L168">
        <f t="shared" si="86"/>
        <v>9.9220411055989111E-4</v>
      </c>
      <c r="M168">
        <f t="shared" si="87"/>
        <v>0</v>
      </c>
      <c r="N168">
        <f t="shared" si="88"/>
        <v>1.3544629554385068E-4</v>
      </c>
      <c r="P168" s="22">
        <f t="shared" ref="P168:P191" ca="1" si="125">_xlfn.STDEV.S(OFFSET(L168,-1,0,-63,1))*SQRT(252)</f>
        <v>3.2647043043485667E-2</v>
      </c>
      <c r="Q168" s="22">
        <f t="shared" ca="1" si="105"/>
        <v>1.5775015899213721E-2</v>
      </c>
      <c r="R168" s="22">
        <f t="shared" ca="1" si="106"/>
        <v>2.2749432626250191E-2</v>
      </c>
      <c r="T168">
        <f t="shared" ca="1" si="114"/>
        <v>1</v>
      </c>
      <c r="U168">
        <f t="shared" ca="1" si="115"/>
        <v>1</v>
      </c>
      <c r="V168">
        <f t="shared" ca="1" si="116"/>
        <v>1</v>
      </c>
      <c r="W168">
        <f t="shared" ca="1" si="89"/>
        <v>3.0434736088436054E-4</v>
      </c>
      <c r="X168" s="9">
        <f t="shared" ca="1" si="90"/>
        <v>5.8364148453732712E-4</v>
      </c>
      <c r="Y168" t="e">
        <f t="shared" ca="1" si="91"/>
        <v>#REF!</v>
      </c>
      <c r="AA168" s="14">
        <f t="shared" si="118"/>
        <v>3.5413272894690984E-4</v>
      </c>
      <c r="AB168" s="14">
        <f t="shared" si="119"/>
        <v>-2.2339897401952857E-3</v>
      </c>
      <c r="AC168" s="14">
        <f t="shared" si="120"/>
        <v>-4.0611885745234222E-4</v>
      </c>
      <c r="AE168" s="6">
        <f t="shared" ca="1" si="92"/>
        <v>0.25886386604086431</v>
      </c>
      <c r="AF168" s="6">
        <f t="shared" ca="1" si="93"/>
        <v>0.39194602634969072</v>
      </c>
      <c r="AG168" s="6">
        <f t="shared" ca="1" si="94"/>
        <v>0.34919010760944491</v>
      </c>
      <c r="AI168" s="6">
        <f t="shared" ca="1" si="95"/>
        <v>0.28917829826014352</v>
      </c>
      <c r="AJ168" s="6">
        <f t="shared" ca="1" si="96"/>
        <v>0.36575785437793795</v>
      </c>
      <c r="AK168" s="6">
        <f t="shared" ca="1" si="97"/>
        <v>0.34506384736191853</v>
      </c>
      <c r="AM168" s="5">
        <f t="shared" ca="1" si="121"/>
        <v>4.0004048389435665E-3</v>
      </c>
      <c r="AN168" s="5">
        <f t="shared" ca="1" si="122"/>
        <v>3.4008080838445098E-3</v>
      </c>
      <c r="AO168" s="5">
        <f t="shared" ca="1" si="123"/>
        <v>4.6672831705159014E-4</v>
      </c>
      <c r="AS168">
        <f t="shared" ca="1" si="100"/>
        <v>-9.257439218047298E-4</v>
      </c>
      <c r="AT168">
        <f t="shared" ca="1" si="101"/>
        <v>8.6006972341752773E-3</v>
      </c>
      <c r="AU168">
        <f t="shared" ca="1" si="98"/>
        <v>129.83108962268807</v>
      </c>
      <c r="AV168">
        <f>IF($H167=1,VLOOKUP(I168,Input!A:B,2,FALSE),AV167)</f>
        <v>129.96</v>
      </c>
      <c r="AW168">
        <f t="shared" ref="AW168:AW191" si="126">IF($H167=1,AV167,AW167)</f>
        <v>129.58000000000001</v>
      </c>
      <c r="AX168" s="15">
        <f>VLOOKUP(A168,Input!A:B,2,FALSE)</f>
        <v>129.84</v>
      </c>
      <c r="AY168">
        <f t="shared" ca="1" si="99"/>
        <v>9.9999999999909051E-3</v>
      </c>
      <c r="AZ168" s="10" t="b">
        <f t="shared" ca="1" si="124"/>
        <v>0</v>
      </c>
    </row>
    <row r="169" spans="1:53" x14ac:dyDescent="0.25">
      <c r="A169" s="1">
        <f t="shared" si="113"/>
        <v>43343</v>
      </c>
      <c r="B169">
        <f>VLOOKUP(A169,Input!C:D,2,FALSE)</f>
        <v>141.13</v>
      </c>
      <c r="C169">
        <f>VLOOKUP(A169,Input!E:F,2,FALSE)</f>
        <v>120.58</v>
      </c>
      <c r="D169">
        <f>VLOOKUP(A169,Input!G:H,2,FALSE)</f>
        <v>147.83000000000001</v>
      </c>
      <c r="F169" s="13">
        <f t="shared" si="83"/>
        <v>43329</v>
      </c>
      <c r="G169" s="13">
        <f t="shared" si="117"/>
        <v>43364</v>
      </c>
      <c r="H169" s="12">
        <f t="shared" si="84"/>
        <v>0</v>
      </c>
      <c r="I169" s="1">
        <f t="shared" si="85"/>
        <v>43332</v>
      </c>
      <c r="J169" s="1">
        <f t="shared" si="103"/>
        <v>43297</v>
      </c>
      <c r="L169">
        <f t="shared" si="86"/>
        <v>-7.7881619937703039E-4</v>
      </c>
      <c r="M169">
        <f t="shared" si="87"/>
        <v>-8.2925615722762025E-5</v>
      </c>
      <c r="N169">
        <f t="shared" si="88"/>
        <v>1.0157096424703305E-3</v>
      </c>
      <c r="P169" s="22">
        <f t="shared" ca="1" si="125"/>
        <v>3.1798589776321301E-2</v>
      </c>
      <c r="Q169" s="22">
        <f t="shared" ca="1" si="105"/>
        <v>1.5699866284750535E-2</v>
      </c>
      <c r="R169" s="22">
        <f t="shared" ca="1" si="106"/>
        <v>1.9773950279016246E-2</v>
      </c>
      <c r="T169">
        <f t="shared" ca="1" si="114"/>
        <v>1</v>
      </c>
      <c r="U169">
        <f t="shared" ca="1" si="115"/>
        <v>1</v>
      </c>
      <c r="V169">
        <f t="shared" ca="1" si="116"/>
        <v>1</v>
      </c>
      <c r="W169">
        <f t="shared" ca="1" si="89"/>
        <v>1.205427643511392E-4</v>
      </c>
      <c r="X169" s="9">
        <f t="shared" ca="1" si="90"/>
        <v>1.3830487081137752E-4</v>
      </c>
      <c r="Y169" t="e">
        <f t="shared" ca="1" si="91"/>
        <v>#REF!</v>
      </c>
      <c r="AA169" s="14">
        <f t="shared" si="118"/>
        <v>-4.2495927473618078E-4</v>
      </c>
      <c r="AB169" s="14">
        <f t="shared" si="119"/>
        <v>-2.3167301009432428E-3</v>
      </c>
      <c r="AC169" s="14">
        <f t="shared" si="120"/>
        <v>6.091782861783468E-4</v>
      </c>
      <c r="AE169" s="6">
        <f t="shared" ca="1" si="92"/>
        <v>0.25886386604086431</v>
      </c>
      <c r="AF169" s="6">
        <f t="shared" ca="1" si="93"/>
        <v>0.39194602634969072</v>
      </c>
      <c r="AG169" s="6">
        <f t="shared" ca="1" si="94"/>
        <v>0.34919010760944491</v>
      </c>
      <c r="AI169" s="6">
        <f t="shared" ca="1" si="95"/>
        <v>0.28917829826014352</v>
      </c>
      <c r="AJ169" s="6">
        <f t="shared" ca="1" si="96"/>
        <v>0.36575785437793795</v>
      </c>
      <c r="AK169" s="6">
        <f t="shared" ca="1" si="97"/>
        <v>0.34506384736191853</v>
      </c>
      <c r="AM169" s="5">
        <f t="shared" ca="1" si="121"/>
        <v>4.0004048389435665E-3</v>
      </c>
      <c r="AN169" s="5">
        <f t="shared" ca="1" si="122"/>
        <v>3.4008080838445098E-3</v>
      </c>
      <c r="AO169" s="5">
        <f t="shared" ca="1" si="123"/>
        <v>4.6672831705159014E-4</v>
      </c>
      <c r="AS169">
        <f t="shared" ca="1" si="100"/>
        <v>-8.0532072665359731E-4</v>
      </c>
      <c r="AT169">
        <f t="shared" ca="1" si="101"/>
        <v>8.6006972341752773E-3</v>
      </c>
      <c r="AU169">
        <f t="shared" ca="1" si="98"/>
        <v>129.84673982112992</v>
      </c>
      <c r="AV169">
        <f>IF($H168=1,VLOOKUP(I169,Input!A:B,2,FALSE),AV168)</f>
        <v>129.96</v>
      </c>
      <c r="AW169">
        <f t="shared" si="126"/>
        <v>129.58000000000001</v>
      </c>
      <c r="AX169" s="15">
        <f>VLOOKUP(A169,Input!A:B,2,FALSE)</f>
        <v>129.86000000000001</v>
      </c>
      <c r="AY169">
        <f t="shared" ca="1" si="99"/>
        <v>1.0000000000019327E-2</v>
      </c>
      <c r="AZ169" s="10" t="b">
        <f t="shared" ca="1" si="124"/>
        <v>0</v>
      </c>
    </row>
    <row r="170" spans="1:53" x14ac:dyDescent="0.25">
      <c r="A170" s="1">
        <f t="shared" si="113"/>
        <v>43347</v>
      </c>
      <c r="B170">
        <f>VLOOKUP(A170,Input!C:D,2,FALSE)</f>
        <v>140.83000000000001</v>
      </c>
      <c r="C170">
        <f>VLOOKUP(A170,Input!E:F,2,FALSE)</f>
        <v>120.65</v>
      </c>
      <c r="D170">
        <f>VLOOKUP(A170,Input!G:H,2,FALSE)</f>
        <v>148.1</v>
      </c>
      <c r="F170" s="13">
        <f t="shared" ref="F170:F191" si="127">IF(A170=G169,G169,F169)</f>
        <v>43329</v>
      </c>
      <c r="G170" s="13">
        <f t="shared" si="117"/>
        <v>43364</v>
      </c>
      <c r="H170" s="12">
        <f t="shared" ref="H170:H191" si="128">IF(F169&lt;&gt;F168,1,0)</f>
        <v>0</v>
      </c>
      <c r="I170" s="1">
        <f t="shared" ref="I170:I191" si="129">IF(H169=1,A169,I169)</f>
        <v>43332</v>
      </c>
      <c r="J170" s="1">
        <f t="shared" si="103"/>
        <v>43297</v>
      </c>
      <c r="L170">
        <f t="shared" ref="L170:L191" si="130">B170/B169-1</f>
        <v>-2.1256997094876162E-3</v>
      </c>
      <c r="M170">
        <f t="shared" ref="M170:M191" si="131">C170/C169-1</f>
        <v>5.8052745065517719E-4</v>
      </c>
      <c r="N170">
        <f t="shared" ref="N170:N191" si="132">D170/D169-1</f>
        <v>1.8264222417641029E-3</v>
      </c>
      <c r="P170" s="22">
        <f t="shared" ca="1" si="125"/>
        <v>2.940075163733909E-2</v>
      </c>
      <c r="Q170" s="22">
        <f t="shared" ca="1" si="105"/>
        <v>1.5700244360557582E-2</v>
      </c>
      <c r="R170" s="22">
        <f t="shared" ca="1" si="106"/>
        <v>1.9852075709267475E-2</v>
      </c>
      <c r="T170">
        <f t="shared" ca="1" si="114"/>
        <v>1</v>
      </c>
      <c r="U170">
        <f t="shared" ca="1" si="115"/>
        <v>1</v>
      </c>
      <c r="V170">
        <f t="shared" ca="1" si="116"/>
        <v>1</v>
      </c>
      <c r="W170">
        <f t="shared" ref="W170:W191" ca="1" si="133">AU170/AU169-1</f>
        <v>3.1540725688739002E-4</v>
      </c>
      <c r="X170" s="9">
        <f t="shared" ref="X170:X191" ca="1" si="134">SQRT(SUM((W108:W170-AVERAGE(W108:W170))^2)*252/62)</f>
        <v>5.3333403663149525E-4</v>
      </c>
      <c r="Y170" t="e">
        <f t="shared" ref="Y170:Y191" ca="1" si="135">IF($H169&lt;&gt;$H170,IF(X169&gt;$U$1,IF(Y169*0.9&lt;1,Y169*0.9,1),IF(Y169*1.1&lt;1,Y169*1.1,1)),Y169)</f>
        <v>#REF!</v>
      </c>
      <c r="AA170" s="14">
        <f t="shared" si="118"/>
        <v>-2.5497556484169737E-3</v>
      </c>
      <c r="AB170" s="14">
        <f t="shared" si="119"/>
        <v>-1.7375475757074321E-3</v>
      </c>
      <c r="AC170" s="14">
        <f t="shared" si="120"/>
        <v>2.4367131447136092E-3</v>
      </c>
      <c r="AE170" s="6">
        <f t="shared" ref="AE170:AE191" ca="1" si="136">IF($H170=1,0.5*(1-(P170/SUM($P170:$R170)))*T170,AE169)</f>
        <v>0.25886386604086431</v>
      </c>
      <c r="AF170" s="6">
        <f t="shared" ref="AF170:AF191" ca="1" si="137">IF($H170=1,0.5*(1-(Q170/SUM($P170:$R170)))*U170,AF169)</f>
        <v>0.39194602634969072</v>
      </c>
      <c r="AG170" s="6">
        <f t="shared" ref="AG170:AG191" ca="1" si="138">IF($H170=1,0.5*(1-(R170/SUM($P170:$R170)))*V170,AG169)</f>
        <v>0.34919010760944491</v>
      </c>
      <c r="AI170" s="6">
        <f t="shared" ref="AI170:AI191" ca="1" si="139">IF(AE170&lt;&gt;AE169,AE169,AI169)</f>
        <v>0.28917829826014352</v>
      </c>
      <c r="AJ170" s="6">
        <f t="shared" ref="AJ170:AJ191" ca="1" si="140">IF(AF170&lt;&gt;AF169,AF169,AJ169)</f>
        <v>0.36575785437793795</v>
      </c>
      <c r="AK170" s="6">
        <f t="shared" ref="AK170:AK191" ca="1" si="141">IF(AG170&lt;&gt;AG169,AG169,AK169)</f>
        <v>0.34506384736191853</v>
      </c>
      <c r="AM170" s="5">
        <f t="shared" ca="1" si="121"/>
        <v>4.0004048389435665E-3</v>
      </c>
      <c r="AN170" s="5">
        <f t="shared" ca="1" si="122"/>
        <v>3.4008080838445098E-3</v>
      </c>
      <c r="AO170" s="5">
        <f t="shared" ca="1" si="123"/>
        <v>4.6672831705159014E-4</v>
      </c>
      <c r="AS170">
        <f t="shared" ca="1" si="100"/>
        <v>-4.9018834728492067E-4</v>
      </c>
      <c r="AT170">
        <f t="shared" ca="1" si="101"/>
        <v>8.6006972341752773E-3</v>
      </c>
      <c r="AU170">
        <f t="shared" ref="AU170:AU191" ca="1" si="142">(AV170-AT170)+(AV170*AS170)</f>
        <v>129.88769442515266</v>
      </c>
      <c r="AV170">
        <f>IF($H169=1,VLOOKUP(I170,Input!A:B,2,FALSE),AV169)</f>
        <v>129.96</v>
      </c>
      <c r="AW170">
        <f t="shared" si="126"/>
        <v>129.58000000000001</v>
      </c>
      <c r="AX170" s="15">
        <f>VLOOKUP(A170,Input!A:B,2,FALSE)</f>
        <v>129.9</v>
      </c>
      <c r="AY170">
        <f t="shared" ref="AY170:AY189" ca="1" si="143">AX170-ROUND(AU170,2)</f>
        <v>1.0000000000019327E-2</v>
      </c>
      <c r="AZ170" s="10" t="b">
        <f t="shared" ca="1" si="124"/>
        <v>0</v>
      </c>
    </row>
    <row r="171" spans="1:53" x14ac:dyDescent="0.25">
      <c r="A171" s="1">
        <f t="shared" si="113"/>
        <v>43348</v>
      </c>
      <c r="B171">
        <f>VLOOKUP(A171,Input!C:D,2,FALSE)</f>
        <v>140.97999999999999</v>
      </c>
      <c r="C171">
        <f>VLOOKUP(A171,Input!E:F,2,FALSE)</f>
        <v>120.82</v>
      </c>
      <c r="D171">
        <f>VLOOKUP(A171,Input!G:H,2,FALSE)</f>
        <v>148.13999999999999</v>
      </c>
      <c r="F171" s="13">
        <f t="shared" si="127"/>
        <v>43329</v>
      </c>
      <c r="G171" s="13">
        <f t="shared" si="117"/>
        <v>43364</v>
      </c>
      <c r="H171" s="12">
        <f t="shared" si="128"/>
        <v>0</v>
      </c>
      <c r="I171" s="1">
        <f t="shared" si="129"/>
        <v>43332</v>
      </c>
      <c r="J171" s="1">
        <f t="shared" si="103"/>
        <v>43297</v>
      </c>
      <c r="L171">
        <f t="shared" si="130"/>
        <v>1.06511396719422E-3</v>
      </c>
      <c r="M171">
        <f t="shared" si="131"/>
        <v>1.4090343970161179E-3</v>
      </c>
      <c r="N171">
        <f t="shared" si="132"/>
        <v>2.7008777852799426E-4</v>
      </c>
      <c r="P171" s="22">
        <f t="shared" ca="1" si="125"/>
        <v>2.9613863600043932E-2</v>
      </c>
      <c r="Q171" s="22">
        <f t="shared" ca="1" si="105"/>
        <v>1.5722664431694917E-2</v>
      </c>
      <c r="R171" s="22">
        <f t="shared" ca="1" si="106"/>
        <v>2.0084957383035097E-2</v>
      </c>
      <c r="T171">
        <f t="shared" ca="1" si="114"/>
        <v>1</v>
      </c>
      <c r="U171">
        <f t="shared" ca="1" si="115"/>
        <v>1</v>
      </c>
      <c r="V171">
        <f t="shared" ca="1" si="116"/>
        <v>1</v>
      </c>
      <c r="W171">
        <f t="shared" ca="1" si="133"/>
        <v>9.2137676352055387E-4</v>
      </c>
      <c r="X171" s="9">
        <f t="shared" ca="1" si="134"/>
        <v>1.7488347111418022E-3</v>
      </c>
      <c r="Y171" t="e">
        <f t="shared" ca="1" si="135"/>
        <v>#REF!</v>
      </c>
      <c r="AA171" s="14">
        <f t="shared" si="118"/>
        <v>-1.4873574615766882E-3</v>
      </c>
      <c r="AB171" s="14">
        <f t="shared" si="119"/>
        <v>-3.3096144299193941E-4</v>
      </c>
      <c r="AC171" s="14">
        <f t="shared" si="120"/>
        <v>2.7074590496816153E-3</v>
      </c>
      <c r="AE171" s="6">
        <f t="shared" ca="1" si="136"/>
        <v>0.25886386604086431</v>
      </c>
      <c r="AF171" s="6">
        <f t="shared" ca="1" si="137"/>
        <v>0.39194602634969072</v>
      </c>
      <c r="AG171" s="6">
        <f t="shared" ca="1" si="138"/>
        <v>0.34919010760944491</v>
      </c>
      <c r="AI171" s="6">
        <f t="shared" ca="1" si="139"/>
        <v>0.28917829826014352</v>
      </c>
      <c r="AJ171" s="6">
        <f t="shared" ca="1" si="140"/>
        <v>0.36575785437793795</v>
      </c>
      <c r="AK171" s="6">
        <f t="shared" ca="1" si="141"/>
        <v>0.34506384736191853</v>
      </c>
      <c r="AM171" s="5">
        <f t="shared" ca="1" si="121"/>
        <v>4.0004048389435665E-3</v>
      </c>
      <c r="AN171" s="5">
        <f t="shared" ca="1" si="122"/>
        <v>3.4008080838445098E-3</v>
      </c>
      <c r="AO171" s="5">
        <f t="shared" ca="1" si="123"/>
        <v>4.6672831705159014E-4</v>
      </c>
      <c r="AS171">
        <f t="shared" ca="1" si="100"/>
        <v>4.3067579176237056E-4</v>
      </c>
      <c r="AT171">
        <f t="shared" ca="1" si="101"/>
        <v>8.6006972341752773E-3</v>
      </c>
      <c r="AU171">
        <f t="shared" ca="1" si="142"/>
        <v>130.00736992866325</v>
      </c>
      <c r="AV171">
        <f>IF($H170=1,VLOOKUP(I171,Input!A:B,2,FALSE),AV170)</f>
        <v>129.96</v>
      </c>
      <c r="AW171">
        <f t="shared" si="126"/>
        <v>129.58000000000001</v>
      </c>
      <c r="AX171" s="15">
        <f>VLOOKUP(A171,Input!A:B,2,FALSE)</f>
        <v>130.01</v>
      </c>
      <c r="AY171">
        <f t="shared" ca="1" si="143"/>
        <v>0</v>
      </c>
      <c r="AZ171" s="10" t="b">
        <f t="shared" ca="1" si="124"/>
        <v>1</v>
      </c>
    </row>
    <row r="172" spans="1:53" x14ac:dyDescent="0.25">
      <c r="A172" s="1">
        <f t="shared" si="113"/>
        <v>43349</v>
      </c>
      <c r="B172">
        <f>VLOOKUP(A172,Input!C:D,2,FALSE)</f>
        <v>140.97</v>
      </c>
      <c r="C172">
        <f>VLOOKUP(A172,Input!E:F,2,FALSE)</f>
        <v>120.92</v>
      </c>
      <c r="D172">
        <f>VLOOKUP(A172,Input!G:H,2,FALSE)</f>
        <v>148.38999999999999</v>
      </c>
      <c r="F172" s="13">
        <f t="shared" si="127"/>
        <v>43329</v>
      </c>
      <c r="G172" s="13">
        <f t="shared" si="117"/>
        <v>43364</v>
      </c>
      <c r="H172" s="12">
        <f t="shared" si="128"/>
        <v>0</v>
      </c>
      <c r="I172" s="1">
        <f t="shared" si="129"/>
        <v>43332</v>
      </c>
      <c r="J172" s="1">
        <f t="shared" si="103"/>
        <v>43297</v>
      </c>
      <c r="L172">
        <f t="shared" si="130"/>
        <v>-7.0932047098848372E-5</v>
      </c>
      <c r="M172">
        <f t="shared" si="131"/>
        <v>8.2767753683166134E-4</v>
      </c>
      <c r="N172">
        <f t="shared" si="132"/>
        <v>1.6875928176049992E-3</v>
      </c>
      <c r="P172" s="22">
        <f t="shared" ca="1" si="125"/>
        <v>2.945064942204189E-2</v>
      </c>
      <c r="Q172" s="22">
        <f t="shared" ca="1" si="105"/>
        <v>1.5949101742436939E-2</v>
      </c>
      <c r="R172" s="22">
        <f t="shared" ca="1" si="106"/>
        <v>2.0049673250923352E-2</v>
      </c>
      <c r="T172">
        <f t="shared" ca="1" si="114"/>
        <v>1</v>
      </c>
      <c r="U172">
        <f t="shared" ca="1" si="115"/>
        <v>1</v>
      </c>
      <c r="V172">
        <f t="shared" ca="1" si="116"/>
        <v>1</v>
      </c>
      <c r="W172">
        <f t="shared" ca="1" si="133"/>
        <v>8.9652254166772138E-4</v>
      </c>
      <c r="X172" s="9">
        <f t="shared" ca="1" si="134"/>
        <v>1.6333663399832037E-3</v>
      </c>
      <c r="Y172" t="e">
        <f t="shared" ca="1" si="135"/>
        <v>#REF!</v>
      </c>
      <c r="AA172" s="14">
        <f t="shared" si="118"/>
        <v>-1.5581840073659592E-3</v>
      </c>
      <c r="AB172" s="14">
        <f t="shared" si="119"/>
        <v>4.9644216448796463E-4</v>
      </c>
      <c r="AC172" s="14">
        <f t="shared" si="120"/>
        <v>4.3996209557328747E-3</v>
      </c>
      <c r="AE172" s="6">
        <f t="shared" ca="1" si="136"/>
        <v>0.25886386604086431</v>
      </c>
      <c r="AF172" s="6">
        <f t="shared" ca="1" si="137"/>
        <v>0.39194602634969072</v>
      </c>
      <c r="AG172" s="6">
        <f t="shared" ca="1" si="138"/>
        <v>0.34919010760944491</v>
      </c>
      <c r="AI172" s="6">
        <f t="shared" ca="1" si="139"/>
        <v>0.28917829826014352</v>
      </c>
      <c r="AJ172" s="6">
        <f t="shared" ca="1" si="140"/>
        <v>0.36575785437793795</v>
      </c>
      <c r="AK172" s="6">
        <f t="shared" ca="1" si="141"/>
        <v>0.34506384736191853</v>
      </c>
      <c r="AM172" s="5">
        <f t="shared" ca="1" si="121"/>
        <v>4.0004048389435665E-3</v>
      </c>
      <c r="AN172" s="5">
        <f t="shared" ca="1" si="122"/>
        <v>3.4008080838445098E-3</v>
      </c>
      <c r="AO172" s="5">
        <f t="shared" ca="1" si="123"/>
        <v>4.6672831705159014E-4</v>
      </c>
      <c r="AS172">
        <f t="shared" ref="AS172:AS191" ca="1" si="144">SUMPRODUCT(AA172:AC172,AE171:AG171)</f>
        <v>1.3275251125068298E-3</v>
      </c>
      <c r="AT172">
        <f t="shared" ref="AT172:AT191" ca="1" si="145">IF($H171=1,SUM(AM171:AO171),AT171)</f>
        <v>8.6006972341752773E-3</v>
      </c>
      <c r="AU172">
        <f t="shared" ca="1" si="142"/>
        <v>130.12392446638722</v>
      </c>
      <c r="AV172">
        <f>IF($H171=1,VLOOKUP(I172,Input!A:B,2,FALSE),AV171)</f>
        <v>129.96</v>
      </c>
      <c r="AW172">
        <f t="shared" si="126"/>
        <v>129.58000000000001</v>
      </c>
      <c r="AX172" s="15">
        <f>VLOOKUP(A172,Input!A:B,2,FALSE)</f>
        <v>130.13</v>
      </c>
      <c r="AY172">
        <f t="shared" ca="1" si="143"/>
        <v>9.9999999999909051E-3</v>
      </c>
      <c r="AZ172" s="10" t="b">
        <f t="shared" ca="1" si="124"/>
        <v>0</v>
      </c>
    </row>
    <row r="173" spans="1:53" x14ac:dyDescent="0.25">
      <c r="A173" s="1">
        <f t="shared" si="113"/>
        <v>43350</v>
      </c>
      <c r="B173">
        <f>VLOOKUP(A173,Input!C:D,2,FALSE)</f>
        <v>141.18</v>
      </c>
      <c r="C173">
        <f>VLOOKUP(A173,Input!E:F,2,FALSE)</f>
        <v>120.98</v>
      </c>
      <c r="D173">
        <f>VLOOKUP(A173,Input!G:H,2,FALSE)</f>
        <v>147.93</v>
      </c>
      <c r="F173" s="13">
        <f t="shared" si="127"/>
        <v>43329</v>
      </c>
      <c r="G173" s="13">
        <f t="shared" si="117"/>
        <v>43364</v>
      </c>
      <c r="H173" s="12">
        <f t="shared" si="128"/>
        <v>0</v>
      </c>
      <c r="I173" s="1">
        <f t="shared" si="129"/>
        <v>43332</v>
      </c>
      <c r="J173" s="1">
        <f t="shared" si="103"/>
        <v>43297</v>
      </c>
      <c r="L173">
        <f t="shared" si="130"/>
        <v>1.4896786550331331E-3</v>
      </c>
      <c r="M173">
        <f t="shared" si="131"/>
        <v>4.9619583195492645E-4</v>
      </c>
      <c r="N173">
        <f t="shared" si="132"/>
        <v>-3.0999393490126481E-3</v>
      </c>
      <c r="P173" s="22">
        <f t="shared" ca="1" si="125"/>
        <v>2.8477485290134195E-2</v>
      </c>
      <c r="Q173" s="22">
        <f t="shared" ca="1" si="105"/>
        <v>1.6028581574643073E-2</v>
      </c>
      <c r="R173" s="22">
        <f t="shared" ca="1" si="106"/>
        <v>2.0306272534056036E-2</v>
      </c>
      <c r="T173">
        <f t="shared" ca="1" si="114"/>
        <v>1</v>
      </c>
      <c r="U173">
        <f t="shared" ca="1" si="115"/>
        <v>1</v>
      </c>
      <c r="V173">
        <f t="shared" ca="1" si="116"/>
        <v>1</v>
      </c>
      <c r="W173">
        <f t="shared" ca="1" si="133"/>
        <v>-5.0698947915228665E-4</v>
      </c>
      <c r="X173" s="9">
        <f t="shared" ca="1" si="134"/>
        <v>1.1766385557715274E-3</v>
      </c>
      <c r="Y173" t="e">
        <f t="shared" ca="1" si="135"/>
        <v>#REF!</v>
      </c>
      <c r="AA173" s="14">
        <f t="shared" si="118"/>
        <v>-7.0826545789270945E-5</v>
      </c>
      <c r="AB173" s="14">
        <f t="shared" si="119"/>
        <v>9.9288432897570722E-4</v>
      </c>
      <c r="AC173" s="14">
        <f t="shared" si="120"/>
        <v>1.2860430485988061E-3</v>
      </c>
      <c r="AE173" s="6">
        <f t="shared" ca="1" si="136"/>
        <v>0.25886386604086431</v>
      </c>
      <c r="AF173" s="6">
        <f t="shared" ca="1" si="137"/>
        <v>0.39194602634969072</v>
      </c>
      <c r="AG173" s="6">
        <f t="shared" ca="1" si="138"/>
        <v>0.34919010760944491</v>
      </c>
      <c r="AI173" s="6">
        <f t="shared" ca="1" si="139"/>
        <v>0.28917829826014352</v>
      </c>
      <c r="AJ173" s="6">
        <f t="shared" ca="1" si="140"/>
        <v>0.36575785437793795</v>
      </c>
      <c r="AK173" s="6">
        <f t="shared" ca="1" si="141"/>
        <v>0.34506384736191853</v>
      </c>
      <c r="AM173" s="5">
        <f t="shared" ca="1" si="121"/>
        <v>4.0004048389435665E-3</v>
      </c>
      <c r="AN173" s="5">
        <f t="shared" ca="1" si="122"/>
        <v>3.4008080838445098E-3</v>
      </c>
      <c r="AO173" s="5">
        <f t="shared" ca="1" si="123"/>
        <v>4.6672831705159014E-4</v>
      </c>
      <c r="AS173">
        <f t="shared" ca="1" si="144"/>
        <v>8.198961444361723E-4</v>
      </c>
      <c r="AT173">
        <f t="shared" ca="1" si="145"/>
        <v>8.6006972341752773E-3</v>
      </c>
      <c r="AU173">
        <f t="shared" ca="1" si="142"/>
        <v>130.05795300569676</v>
      </c>
      <c r="AV173">
        <f>IF($H172=1,VLOOKUP(I173,Input!A:B,2,FALSE),AV172)</f>
        <v>129.96</v>
      </c>
      <c r="AW173">
        <f t="shared" si="126"/>
        <v>129.58000000000001</v>
      </c>
      <c r="AX173" s="15">
        <f>VLOOKUP(A173,Input!A:B,2,FALSE)</f>
        <v>130.07</v>
      </c>
      <c r="AY173">
        <f t="shared" ca="1" si="143"/>
        <v>9.9999999999909051E-3</v>
      </c>
      <c r="AZ173" s="10" t="b">
        <f t="shared" ca="1" si="124"/>
        <v>0</v>
      </c>
    </row>
    <row r="174" spans="1:53" x14ac:dyDescent="0.25">
      <c r="A174" s="1">
        <f t="shared" si="113"/>
        <v>43353</v>
      </c>
      <c r="B174">
        <f>VLOOKUP(A174,Input!C:D,2,FALSE)</f>
        <v>140.99</v>
      </c>
      <c r="C174">
        <f>VLOOKUP(A174,Input!E:F,2,FALSE)</f>
        <v>120.93</v>
      </c>
      <c r="D174">
        <f>VLOOKUP(A174,Input!G:H,2,FALSE)</f>
        <v>147.68</v>
      </c>
      <c r="F174" s="13">
        <f t="shared" si="127"/>
        <v>43329</v>
      </c>
      <c r="G174" s="13">
        <f t="shared" si="117"/>
        <v>43364</v>
      </c>
      <c r="H174" s="12">
        <f t="shared" si="128"/>
        <v>0</v>
      </c>
      <c r="I174" s="1">
        <f t="shared" si="129"/>
        <v>43332</v>
      </c>
      <c r="J174" s="1">
        <f t="shared" si="103"/>
        <v>43297</v>
      </c>
      <c r="L174">
        <f t="shared" si="130"/>
        <v>-1.3457996883411427E-3</v>
      </c>
      <c r="M174">
        <f t="shared" si="131"/>
        <v>-4.1329145313273585E-4</v>
      </c>
      <c r="N174">
        <f t="shared" si="132"/>
        <v>-1.6899885080781107E-3</v>
      </c>
      <c r="P174" s="22">
        <f t="shared" ca="1" si="125"/>
        <v>2.8522456810129986E-2</v>
      </c>
      <c r="Q174" s="22">
        <f t="shared" ca="1" si="105"/>
        <v>1.6028492956840661E-2</v>
      </c>
      <c r="R174" s="22">
        <f t="shared" ca="1" si="106"/>
        <v>2.1068377943885188E-2</v>
      </c>
      <c r="T174">
        <f t="shared" ca="1" si="114"/>
        <v>1</v>
      </c>
      <c r="U174">
        <f t="shared" ca="1" si="115"/>
        <v>1</v>
      </c>
      <c r="V174">
        <f t="shared" ca="1" si="116"/>
        <v>1</v>
      </c>
      <c r="W174">
        <f t="shared" ca="1" si="133"/>
        <v>-1.1005597018162172E-3</v>
      </c>
      <c r="X174" s="9">
        <f t="shared" ca="1" si="134"/>
        <v>2.3319935256944789E-3</v>
      </c>
      <c r="Y174" t="e">
        <f t="shared" ca="1" si="135"/>
        <v>#REF!</v>
      </c>
      <c r="AA174" s="14">
        <f t="shared" si="118"/>
        <v>-1.4165309157871953E-3</v>
      </c>
      <c r="AB174" s="14">
        <f t="shared" si="119"/>
        <v>5.7918252523592173E-4</v>
      </c>
      <c r="AC174" s="14">
        <f t="shared" si="120"/>
        <v>-4.0611885745234222E-4</v>
      </c>
      <c r="AE174" s="6">
        <f t="shared" ca="1" si="136"/>
        <v>0.25886386604086431</v>
      </c>
      <c r="AF174" s="6">
        <f t="shared" ca="1" si="137"/>
        <v>0.39194602634969072</v>
      </c>
      <c r="AG174" s="6">
        <f t="shared" ca="1" si="138"/>
        <v>0.34919010760944491</v>
      </c>
      <c r="AI174" s="6">
        <f t="shared" ca="1" si="139"/>
        <v>0.28917829826014352</v>
      </c>
      <c r="AJ174" s="6">
        <f t="shared" ca="1" si="140"/>
        <v>0.36575785437793795</v>
      </c>
      <c r="AK174" s="6">
        <f t="shared" ca="1" si="141"/>
        <v>0.34506384736191853</v>
      </c>
      <c r="AM174" s="5">
        <f t="shared" ca="1" si="121"/>
        <v>4.0004048389435665E-3</v>
      </c>
      <c r="AN174" s="5">
        <f t="shared" ca="1" si="122"/>
        <v>3.4008080838445098E-3</v>
      </c>
      <c r="AO174" s="5">
        <f t="shared" ca="1" si="123"/>
        <v>4.6672831705159014E-4</v>
      </c>
      <c r="AS174">
        <f t="shared" ca="1" si="144"/>
        <v>-2.8149306746568854E-4</v>
      </c>
      <c r="AT174">
        <f t="shared" ca="1" si="145"/>
        <v>8.6006972341752773E-3</v>
      </c>
      <c r="AU174">
        <f t="shared" ca="1" si="142"/>
        <v>129.91481646371798</v>
      </c>
      <c r="AV174">
        <f>IF($H173=1,VLOOKUP(I174,Input!A:B,2,FALSE),AV173)</f>
        <v>129.96</v>
      </c>
      <c r="AW174">
        <f t="shared" si="126"/>
        <v>129.58000000000001</v>
      </c>
      <c r="AX174" s="15">
        <f>VLOOKUP(A174,Input!A:B,2,FALSE)</f>
        <v>129.93</v>
      </c>
      <c r="AY174">
        <f t="shared" ca="1" si="143"/>
        <v>2.0000000000010232E-2</v>
      </c>
      <c r="AZ174" s="10" t="b">
        <f t="shared" ca="1" si="124"/>
        <v>0</v>
      </c>
    </row>
    <row r="175" spans="1:53" x14ac:dyDescent="0.25">
      <c r="A175" s="1">
        <f t="shared" si="113"/>
        <v>43354</v>
      </c>
      <c r="B175">
        <f>VLOOKUP(A175,Input!C:D,2,FALSE)</f>
        <v>141.08000000000001</v>
      </c>
      <c r="C175">
        <f>VLOOKUP(A175,Input!E:F,2,FALSE)</f>
        <v>120.79</v>
      </c>
      <c r="D175">
        <f>VLOOKUP(A175,Input!G:H,2,FALSE)</f>
        <v>147.35</v>
      </c>
      <c r="F175" s="13">
        <f t="shared" si="127"/>
        <v>43329</v>
      </c>
      <c r="G175" s="13">
        <f t="shared" si="117"/>
        <v>43364</v>
      </c>
      <c r="H175" s="12">
        <f t="shared" si="128"/>
        <v>0</v>
      </c>
      <c r="I175" s="1">
        <f t="shared" si="129"/>
        <v>43332</v>
      </c>
      <c r="J175" s="1">
        <f t="shared" si="103"/>
        <v>43297</v>
      </c>
      <c r="L175">
        <f t="shared" si="130"/>
        <v>6.3834314490396338E-4</v>
      </c>
      <c r="M175">
        <f t="shared" si="131"/>
        <v>-1.1576945340279199E-3</v>
      </c>
      <c r="N175">
        <f t="shared" si="132"/>
        <v>-2.2345612134345716E-3</v>
      </c>
      <c r="P175" s="22">
        <f t="shared" ca="1" si="125"/>
        <v>2.8588747619355072E-2</v>
      </c>
      <c r="Q175" s="22">
        <f t="shared" ca="1" si="105"/>
        <v>1.5984099696232094E-2</v>
      </c>
      <c r="R175" s="22">
        <f t="shared" ca="1" si="106"/>
        <v>2.1275916375737048E-2</v>
      </c>
      <c r="T175">
        <f t="shared" ca="1" si="114"/>
        <v>1</v>
      </c>
      <c r="U175">
        <f t="shared" ca="1" si="115"/>
        <v>1</v>
      </c>
      <c r="V175">
        <f t="shared" ca="1" si="116"/>
        <v>1</v>
      </c>
      <c r="W175">
        <f t="shared" ca="1" si="133"/>
        <v>-1.0693482420166545E-3</v>
      </c>
      <c r="X175" s="9">
        <f t="shared" ca="1" si="134"/>
        <v>2.2319563402770858E-3</v>
      </c>
      <c r="Y175" t="e">
        <f t="shared" ca="1" si="135"/>
        <v>#REF!</v>
      </c>
      <c r="AA175" s="14">
        <f t="shared" si="118"/>
        <v>-7.7909200368286857E-4</v>
      </c>
      <c r="AB175" s="14">
        <f t="shared" si="119"/>
        <v>-5.7918252523569969E-4</v>
      </c>
      <c r="AC175" s="14">
        <f t="shared" si="120"/>
        <v>-2.6397725734399469E-3</v>
      </c>
      <c r="AE175" s="6">
        <f t="shared" ca="1" si="136"/>
        <v>0.25886386604086431</v>
      </c>
      <c r="AF175" s="6">
        <f t="shared" ca="1" si="137"/>
        <v>0.39194602634969072</v>
      </c>
      <c r="AG175" s="6">
        <f t="shared" ca="1" si="138"/>
        <v>0.34919010760944491</v>
      </c>
      <c r="AI175" s="6">
        <f t="shared" ca="1" si="139"/>
        <v>0.28917829826014352</v>
      </c>
      <c r="AJ175" s="6">
        <f t="shared" ca="1" si="140"/>
        <v>0.36575785437793795</v>
      </c>
      <c r="AK175" s="6">
        <f t="shared" ca="1" si="141"/>
        <v>0.34506384736191853</v>
      </c>
      <c r="AM175" s="5">
        <f t="shared" ca="1" si="121"/>
        <v>4.0004048389435665E-3</v>
      </c>
      <c r="AN175" s="5">
        <f t="shared" ca="1" si="122"/>
        <v>3.4008080838445098E-3</v>
      </c>
      <c r="AO175" s="5">
        <f t="shared" ca="1" si="123"/>
        <v>4.6672831705159014E-4</v>
      </c>
      <c r="AS175">
        <f t="shared" ca="1" si="144"/>
        <v>-1.350469526356139E-3</v>
      </c>
      <c r="AT175">
        <f t="shared" ca="1" si="145"/>
        <v>8.6006972341752773E-3</v>
      </c>
      <c r="AU175">
        <f t="shared" ca="1" si="142"/>
        <v>129.77589228312058</v>
      </c>
      <c r="AV175">
        <f>IF($H174=1,VLOOKUP(I175,Input!A:B,2,FALSE),AV174)</f>
        <v>129.96</v>
      </c>
      <c r="AW175">
        <f t="shared" si="126"/>
        <v>129.58000000000001</v>
      </c>
      <c r="AX175" s="15">
        <f>VLOOKUP(A175,Input!A:B,2,FALSE)</f>
        <v>129.78</v>
      </c>
      <c r="AY175">
        <f t="shared" ca="1" si="143"/>
        <v>0</v>
      </c>
      <c r="AZ175" s="10" t="b">
        <f t="shared" ca="1" si="124"/>
        <v>1</v>
      </c>
    </row>
    <row r="176" spans="1:53" x14ac:dyDescent="0.25">
      <c r="A176" s="1">
        <f t="shared" si="113"/>
        <v>43355</v>
      </c>
      <c r="B176">
        <f>VLOOKUP(A176,Input!C:D,2,FALSE)</f>
        <v>141.07</v>
      </c>
      <c r="C176">
        <f>VLOOKUP(A176,Input!E:F,2,FALSE)</f>
        <v>120.75</v>
      </c>
      <c r="D176">
        <f>VLOOKUP(A176,Input!G:H,2,FALSE)</f>
        <v>147.46</v>
      </c>
      <c r="F176" s="13">
        <f t="shared" si="127"/>
        <v>43329</v>
      </c>
      <c r="G176" s="13">
        <f t="shared" si="117"/>
        <v>43364</v>
      </c>
      <c r="H176" s="12">
        <f t="shared" si="128"/>
        <v>0</v>
      </c>
      <c r="I176" s="1">
        <f t="shared" si="129"/>
        <v>43332</v>
      </c>
      <c r="J176" s="1">
        <f t="shared" si="103"/>
        <v>43297</v>
      </c>
      <c r="L176">
        <f t="shared" si="130"/>
        <v>-7.0881769209107937E-5</v>
      </c>
      <c r="M176">
        <f t="shared" si="131"/>
        <v>-3.3115324116239631E-4</v>
      </c>
      <c r="N176">
        <f t="shared" si="132"/>
        <v>7.4652188666446406E-4</v>
      </c>
      <c r="P176" s="22">
        <f t="shared" ca="1" si="125"/>
        <v>2.850013608497853E-2</v>
      </c>
      <c r="Q176" s="22">
        <f t="shared" ca="1" si="105"/>
        <v>1.6022991072670984E-2</v>
      </c>
      <c r="R176" s="22">
        <f t="shared" ca="1" si="106"/>
        <v>2.1724944129589103E-2</v>
      </c>
      <c r="T176">
        <f t="shared" ca="1" si="114"/>
        <v>1</v>
      </c>
      <c r="U176">
        <f t="shared" ca="1" si="115"/>
        <v>1</v>
      </c>
      <c r="V176">
        <f t="shared" ca="1" si="116"/>
        <v>1</v>
      </c>
      <c r="W176">
        <f t="shared" ca="1" si="133"/>
        <v>1.1209527089683924E-4</v>
      </c>
      <c r="X176" s="9">
        <f t="shared" ca="1" si="134"/>
        <v>1.2397193171336606E-4</v>
      </c>
      <c r="Y176" t="e">
        <f t="shared" ca="1" si="135"/>
        <v>#REF!</v>
      </c>
      <c r="AA176" s="14">
        <f t="shared" si="118"/>
        <v>-8.4991854947236156E-4</v>
      </c>
      <c r="AB176" s="14">
        <f t="shared" si="119"/>
        <v>-9.1014396822775012E-4</v>
      </c>
      <c r="AC176" s="14">
        <f t="shared" si="120"/>
        <v>-1.895221334777264E-3</v>
      </c>
      <c r="AE176" s="6">
        <f t="shared" ca="1" si="136"/>
        <v>0.25886386604086431</v>
      </c>
      <c r="AF176" s="6">
        <f t="shared" ca="1" si="137"/>
        <v>0.39194602634969072</v>
      </c>
      <c r="AG176" s="6">
        <f t="shared" ca="1" si="138"/>
        <v>0.34919010760944491</v>
      </c>
      <c r="AI176" s="6">
        <f t="shared" ca="1" si="139"/>
        <v>0.28917829826014352</v>
      </c>
      <c r="AJ176" s="6">
        <f t="shared" ca="1" si="140"/>
        <v>0.36575785437793795</v>
      </c>
      <c r="AK176" s="6">
        <f t="shared" ca="1" si="141"/>
        <v>0.34506384736191853</v>
      </c>
      <c r="AM176" s="5">
        <f t="shared" ca="1" si="121"/>
        <v>4.0004048389435665E-3</v>
      </c>
      <c r="AN176" s="5">
        <f t="shared" ca="1" si="122"/>
        <v>3.4008080838445098E-3</v>
      </c>
      <c r="AO176" s="5">
        <f t="shared" ca="1" si="123"/>
        <v>4.6672831705159014E-4</v>
      </c>
      <c r="AS176">
        <f t="shared" ca="1" si="144"/>
        <v>-1.2385330551238534E-3</v>
      </c>
      <c r="AT176">
        <f t="shared" ca="1" si="145"/>
        <v>8.6006972341752773E-3</v>
      </c>
      <c r="AU176">
        <f t="shared" ca="1" si="142"/>
        <v>129.79043954692193</v>
      </c>
      <c r="AV176">
        <f>IF($H175=1,VLOOKUP(I176,Input!A:B,2,FALSE),AV175)</f>
        <v>129.96</v>
      </c>
      <c r="AW176">
        <f t="shared" si="126"/>
        <v>129.58000000000001</v>
      </c>
      <c r="AX176" s="15">
        <f>VLOOKUP(A176,Input!A:B,2,FALSE)</f>
        <v>129.80000000000001</v>
      </c>
      <c r="AY176">
        <f t="shared" ca="1" si="143"/>
        <v>1.0000000000019327E-2</v>
      </c>
      <c r="AZ176" s="10" t="b">
        <f t="shared" ca="1" si="124"/>
        <v>0</v>
      </c>
    </row>
    <row r="177" spans="1:53" x14ac:dyDescent="0.25">
      <c r="A177" s="1">
        <f t="shared" si="113"/>
        <v>43356</v>
      </c>
      <c r="B177">
        <f>VLOOKUP(A177,Input!C:D,2,FALSE)</f>
        <v>140.99</v>
      </c>
      <c r="C177">
        <f>VLOOKUP(A177,Input!E:F,2,FALSE)</f>
        <v>120.6</v>
      </c>
      <c r="D177">
        <f>VLOOKUP(A177,Input!G:H,2,FALSE)</f>
        <v>147.32</v>
      </c>
      <c r="F177" s="13">
        <f t="shared" si="127"/>
        <v>43329</v>
      </c>
      <c r="G177" s="13">
        <f t="shared" si="117"/>
        <v>43364</v>
      </c>
      <c r="H177" s="12">
        <f t="shared" si="128"/>
        <v>0</v>
      </c>
      <c r="I177" s="1">
        <f t="shared" si="129"/>
        <v>43332</v>
      </c>
      <c r="J177" s="1">
        <f t="shared" si="103"/>
        <v>43297</v>
      </c>
      <c r="L177">
        <f t="shared" si="130"/>
        <v>-5.6709435032242794E-4</v>
      </c>
      <c r="M177">
        <f t="shared" si="131"/>
        <v>-1.242236024844745E-3</v>
      </c>
      <c r="N177">
        <f t="shared" si="132"/>
        <v>-9.4941000949422261E-4</v>
      </c>
      <c r="P177" s="22">
        <f t="shared" ca="1" si="125"/>
        <v>2.8505359839131456E-2</v>
      </c>
      <c r="Q177" s="22">
        <f t="shared" ca="1" si="105"/>
        <v>1.601582173124682E-2</v>
      </c>
      <c r="R177" s="22">
        <f t="shared" ca="1" si="106"/>
        <v>2.1561525755157556E-2</v>
      </c>
      <c r="T177">
        <f t="shared" ca="1" si="114"/>
        <v>1</v>
      </c>
      <c r="U177">
        <f t="shared" ca="1" si="115"/>
        <v>1</v>
      </c>
      <c r="V177">
        <f t="shared" ca="1" si="116"/>
        <v>1</v>
      </c>
      <c r="W177">
        <f t="shared" ca="1" si="133"/>
        <v>-9.6527748253738554E-4</v>
      </c>
      <c r="X177" s="9">
        <f t="shared" ca="1" si="134"/>
        <v>2.0609499142320163E-3</v>
      </c>
      <c r="Y177" t="e">
        <f t="shared" ca="1" si="135"/>
        <v>#REF!</v>
      </c>
      <c r="AA177" s="14">
        <f t="shared" si="118"/>
        <v>-1.4165309157871953E-3</v>
      </c>
      <c r="AB177" s="14">
        <f t="shared" si="119"/>
        <v>-2.1512493794473286E-3</v>
      </c>
      <c r="AC177" s="14">
        <f t="shared" si="120"/>
        <v>-2.8428320021660625E-3</v>
      </c>
      <c r="AE177" s="6">
        <f t="shared" ca="1" si="136"/>
        <v>0.25886386604086431</v>
      </c>
      <c r="AF177" s="6">
        <f t="shared" ca="1" si="137"/>
        <v>0.39194602634969072</v>
      </c>
      <c r="AG177" s="6">
        <f t="shared" ca="1" si="138"/>
        <v>0.34919010760944491</v>
      </c>
      <c r="AI177" s="6">
        <f t="shared" ca="1" si="139"/>
        <v>0.28917829826014352</v>
      </c>
      <c r="AJ177" s="6">
        <f t="shared" ca="1" si="140"/>
        <v>0.36575785437793795</v>
      </c>
      <c r="AK177" s="6">
        <f t="shared" ca="1" si="141"/>
        <v>0.34506384736191853</v>
      </c>
      <c r="AM177" s="5">
        <f t="shared" ca="1" si="121"/>
        <v>4.0004048389435665E-3</v>
      </c>
      <c r="AN177" s="5">
        <f t="shared" ca="1" si="122"/>
        <v>3.4008080838445098E-3</v>
      </c>
      <c r="AO177" s="5">
        <f t="shared" ca="1" si="123"/>
        <v>4.6672831705159014E-4</v>
      </c>
      <c r="AS177">
        <f t="shared" ca="1" si="144"/>
        <v>-2.2025511279406391E-3</v>
      </c>
      <c r="AT177">
        <f t="shared" ca="1" si="145"/>
        <v>8.6006972341752773E-3</v>
      </c>
      <c r="AU177">
        <f t="shared" ca="1" si="142"/>
        <v>129.66515575817866</v>
      </c>
      <c r="AV177">
        <f>IF($H176=1,VLOOKUP(I177,Input!A:B,2,FALSE),AV176)</f>
        <v>129.96</v>
      </c>
      <c r="AW177">
        <f t="shared" si="126"/>
        <v>129.58000000000001</v>
      </c>
      <c r="AX177" s="15">
        <f>VLOOKUP(A177,Input!A:B,2,FALSE)</f>
        <v>129.68</v>
      </c>
      <c r="AY177">
        <f t="shared" ca="1" si="143"/>
        <v>1.0000000000019327E-2</v>
      </c>
      <c r="AZ177" s="10" t="b">
        <f t="shared" ca="1" si="124"/>
        <v>0</v>
      </c>
    </row>
    <row r="178" spans="1:53" x14ac:dyDescent="0.25">
      <c r="A178" s="1">
        <f t="shared" si="113"/>
        <v>43357</v>
      </c>
      <c r="B178">
        <f>VLOOKUP(A178,Input!C:D,2,FALSE)</f>
        <v>140.9</v>
      </c>
      <c r="C178">
        <f>VLOOKUP(A178,Input!E:F,2,FALSE)</f>
        <v>120.53</v>
      </c>
      <c r="D178">
        <f>VLOOKUP(A178,Input!G:H,2,FALSE)</f>
        <v>147.22999999999999</v>
      </c>
      <c r="F178" s="13">
        <f t="shared" si="127"/>
        <v>43329</v>
      </c>
      <c r="G178" s="13">
        <f t="shared" si="117"/>
        <v>43364</v>
      </c>
      <c r="H178" s="12">
        <f t="shared" si="128"/>
        <v>0</v>
      </c>
      <c r="I178" s="1">
        <f t="shared" si="129"/>
        <v>43332</v>
      </c>
      <c r="J178" s="1">
        <f t="shared" si="103"/>
        <v>43297</v>
      </c>
      <c r="L178">
        <f t="shared" si="130"/>
        <v>-6.3834314490396338E-4</v>
      </c>
      <c r="M178">
        <f t="shared" si="131"/>
        <v>-5.8043117744599471E-4</v>
      </c>
      <c r="N178">
        <f t="shared" si="132"/>
        <v>-6.1091501493348854E-4</v>
      </c>
      <c r="P178" s="22">
        <f t="shared" ca="1" si="125"/>
        <v>2.8318953452661839E-2</v>
      </c>
      <c r="Q178" s="22">
        <f t="shared" ca="1" si="105"/>
        <v>1.5990135860516508E-2</v>
      </c>
      <c r="R178" s="22">
        <f t="shared" ca="1" si="106"/>
        <v>2.1506481748971469E-2</v>
      </c>
      <c r="T178">
        <f t="shared" ca="1" si="114"/>
        <v>1</v>
      </c>
      <c r="U178">
        <f t="shared" ca="1" si="115"/>
        <v>1</v>
      </c>
      <c r="V178">
        <f t="shared" ca="1" si="116"/>
        <v>1</v>
      </c>
      <c r="W178">
        <f t="shared" ca="1" si="133"/>
        <v>-6.0611232739848919E-4</v>
      </c>
      <c r="X178" s="9">
        <f t="shared" ca="1" si="134"/>
        <v>1.2964211834924368E-3</v>
      </c>
      <c r="Y178" t="e">
        <f t="shared" ca="1" si="135"/>
        <v>#REF!</v>
      </c>
      <c r="AA178" s="14">
        <f t="shared" si="118"/>
        <v>-2.0539698278914109E-3</v>
      </c>
      <c r="AB178" s="14">
        <f t="shared" si="119"/>
        <v>-2.7304319046831393E-3</v>
      </c>
      <c r="AC178" s="14">
        <f t="shared" si="120"/>
        <v>-3.4520102883445203E-3</v>
      </c>
      <c r="AE178" s="6">
        <f t="shared" ca="1" si="136"/>
        <v>0.25886386604086431</v>
      </c>
      <c r="AF178" s="6">
        <f t="shared" ca="1" si="137"/>
        <v>0.39194602634969072</v>
      </c>
      <c r="AG178" s="6">
        <f t="shared" ca="1" si="138"/>
        <v>0.34919010760944491</v>
      </c>
      <c r="AI178" s="6">
        <f t="shared" ca="1" si="139"/>
        <v>0.28917829826014352</v>
      </c>
      <c r="AJ178" s="6">
        <f t="shared" ca="1" si="140"/>
        <v>0.36575785437793795</v>
      </c>
      <c r="AK178" s="6">
        <f t="shared" ca="1" si="141"/>
        <v>0.34506384736191853</v>
      </c>
      <c r="AM178" s="5">
        <f t="shared" ca="1" si="121"/>
        <v>4.0004048389435665E-3</v>
      </c>
      <c r="AN178" s="5">
        <f t="shared" ca="1" si="122"/>
        <v>3.4008080838445098E-3</v>
      </c>
      <c r="AO178" s="5">
        <f t="shared" ca="1" si="123"/>
        <v>4.6672831705159014E-4</v>
      </c>
      <c r="AS178">
        <f t="shared" ca="1" si="144"/>
        <v>-2.8072883496941671E-3</v>
      </c>
      <c r="AT178">
        <f t="shared" ca="1" si="145"/>
        <v>8.6006972341752773E-3</v>
      </c>
      <c r="AU178">
        <f t="shared" ca="1" si="142"/>
        <v>129.58656410883958</v>
      </c>
      <c r="AV178">
        <f>IF($H177=1,VLOOKUP(I178,Input!A:B,2,FALSE),AV177)</f>
        <v>129.96</v>
      </c>
      <c r="AW178">
        <f t="shared" si="126"/>
        <v>129.58000000000001</v>
      </c>
      <c r="AX178" s="15">
        <f>VLOOKUP(A178,Input!A:B,2,FALSE)</f>
        <v>129.59</v>
      </c>
      <c r="AY178">
        <f t="shared" ca="1" si="143"/>
        <v>0</v>
      </c>
      <c r="AZ178" s="10" t="b">
        <f t="shared" ca="1" si="124"/>
        <v>1</v>
      </c>
    </row>
    <row r="179" spans="1:53" x14ac:dyDescent="0.25">
      <c r="A179" s="1">
        <f t="shared" si="113"/>
        <v>43360</v>
      </c>
      <c r="B179">
        <f>VLOOKUP(A179,Input!C:D,2,FALSE)</f>
        <v>140.91999999999999</v>
      </c>
      <c r="C179">
        <f>VLOOKUP(A179,Input!E:F,2,FALSE)</f>
        <v>120.69</v>
      </c>
      <c r="D179">
        <f>VLOOKUP(A179,Input!G:H,2,FALSE)</f>
        <v>147.13999999999999</v>
      </c>
      <c r="F179" s="13">
        <f t="shared" si="127"/>
        <v>43329</v>
      </c>
      <c r="G179" s="13">
        <f t="shared" si="117"/>
        <v>43364</v>
      </c>
      <c r="H179" s="12">
        <f t="shared" si="128"/>
        <v>0</v>
      </c>
      <c r="I179" s="1">
        <f t="shared" si="129"/>
        <v>43332</v>
      </c>
      <c r="J179" s="1">
        <f t="shared" si="103"/>
        <v>43297</v>
      </c>
      <c r="L179">
        <f t="shared" si="130"/>
        <v>1.4194464158956421E-4</v>
      </c>
      <c r="M179">
        <f t="shared" si="131"/>
        <v>1.3274703393346687E-3</v>
      </c>
      <c r="N179">
        <f t="shared" si="132"/>
        <v>-6.1128846023228434E-4</v>
      </c>
      <c r="P179" s="22">
        <f t="shared" ca="1" si="125"/>
        <v>2.5570592013103091E-2</v>
      </c>
      <c r="Q179" s="22">
        <f t="shared" ca="1" si="105"/>
        <v>1.5440055390165221E-2</v>
      </c>
      <c r="R179" s="22">
        <f t="shared" ca="1" si="106"/>
        <v>2.128934282011891E-2</v>
      </c>
      <c r="T179">
        <f t="shared" ca="1" si="114"/>
        <v>1</v>
      </c>
      <c r="U179">
        <f t="shared" ca="1" si="115"/>
        <v>1</v>
      </c>
      <c r="V179">
        <f t="shared" ca="1" si="116"/>
        <v>1</v>
      </c>
      <c r="W179">
        <f t="shared" ca="1" si="133"/>
        <v>3.4381386354920274E-4</v>
      </c>
      <c r="X179" s="9">
        <f t="shared" ca="1" si="134"/>
        <v>6.5726127174133128E-4</v>
      </c>
      <c r="Y179" t="e">
        <f t="shared" ca="1" si="135"/>
        <v>#REF!</v>
      </c>
      <c r="AA179" s="14">
        <f t="shared" si="118"/>
        <v>-1.912316736312869E-3</v>
      </c>
      <c r="AB179" s="14">
        <f t="shared" si="119"/>
        <v>-1.4065861327156037E-3</v>
      </c>
      <c r="AC179" s="14">
        <f t="shared" si="120"/>
        <v>-4.0611885745229781E-3</v>
      </c>
      <c r="AE179" s="6">
        <f t="shared" ca="1" si="136"/>
        <v>0.25886386604086431</v>
      </c>
      <c r="AF179" s="6">
        <f t="shared" ca="1" si="137"/>
        <v>0.39194602634969072</v>
      </c>
      <c r="AG179" s="6">
        <f t="shared" ca="1" si="138"/>
        <v>0.34919010760944491</v>
      </c>
      <c r="AI179" s="6">
        <f t="shared" ca="1" si="139"/>
        <v>0.28917829826014352</v>
      </c>
      <c r="AJ179" s="6">
        <f t="shared" ca="1" si="140"/>
        <v>0.36575785437793795</v>
      </c>
      <c r="AK179" s="6">
        <f t="shared" ca="1" si="141"/>
        <v>0.34506384736191853</v>
      </c>
      <c r="AM179" s="5">
        <f t="shared" ca="1" si="121"/>
        <v>4.0004048389435665E-3</v>
      </c>
      <c r="AN179" s="5">
        <f t="shared" ca="1" si="122"/>
        <v>3.4008080838445098E-3</v>
      </c>
      <c r="AO179" s="5">
        <f t="shared" ca="1" si="123"/>
        <v>4.6672831705159014E-4</v>
      </c>
      <c r="AS179">
        <f t="shared" ca="1" si="144"/>
        <v>-2.464462424252984E-3</v>
      </c>
      <c r="AT179">
        <f t="shared" ca="1" si="145"/>
        <v>8.6006972341752773E-3</v>
      </c>
      <c r="AU179">
        <f t="shared" ca="1" si="142"/>
        <v>129.6311177661099</v>
      </c>
      <c r="AV179">
        <f>IF($H178=1,VLOOKUP(I179,Input!A:B,2,FALSE),AV178)</f>
        <v>129.96</v>
      </c>
      <c r="AW179">
        <f t="shared" si="126"/>
        <v>129.58000000000001</v>
      </c>
      <c r="AX179" s="15">
        <f>VLOOKUP(A179,Input!A:B,2,FALSE)</f>
        <v>129.63999999999999</v>
      </c>
      <c r="AY179">
        <f t="shared" ca="1" si="143"/>
        <v>9.9999999999909051E-3</v>
      </c>
      <c r="AZ179" s="10" t="b">
        <f t="shared" ca="1" si="124"/>
        <v>0</v>
      </c>
    </row>
    <row r="180" spans="1:53" x14ac:dyDescent="0.25">
      <c r="A180" s="1">
        <f t="shared" si="113"/>
        <v>43361</v>
      </c>
      <c r="B180">
        <f>VLOOKUP(A180,Input!C:D,2,FALSE)</f>
        <v>140.91999999999999</v>
      </c>
      <c r="C180">
        <f>VLOOKUP(A180,Input!E:F,2,FALSE)</f>
        <v>120.86</v>
      </c>
      <c r="D180">
        <f>VLOOKUP(A180,Input!G:H,2,FALSE)</f>
        <v>147.36000000000001</v>
      </c>
      <c r="F180" s="13">
        <f t="shared" si="127"/>
        <v>43329</v>
      </c>
      <c r="G180" s="13">
        <f t="shared" si="117"/>
        <v>43364</v>
      </c>
      <c r="H180" s="12">
        <f t="shared" si="128"/>
        <v>0</v>
      </c>
      <c r="I180" s="1">
        <f t="shared" si="129"/>
        <v>43332</v>
      </c>
      <c r="J180" s="1">
        <f t="shared" si="103"/>
        <v>43297</v>
      </c>
      <c r="L180">
        <f t="shared" si="130"/>
        <v>0</v>
      </c>
      <c r="M180">
        <f t="shared" si="131"/>
        <v>1.4085674040931195E-3</v>
      </c>
      <c r="N180">
        <f t="shared" si="132"/>
        <v>1.4951746635858409E-3</v>
      </c>
      <c r="P180" s="22">
        <f t="shared" ca="1" si="125"/>
        <v>2.3436189254802401E-2</v>
      </c>
      <c r="Q180" s="22">
        <f t="shared" ca="1" si="105"/>
        <v>1.5440093897022476E-2</v>
      </c>
      <c r="R180" s="22">
        <f t="shared" ca="1" si="106"/>
        <v>2.1107652469660933E-2</v>
      </c>
      <c r="T180">
        <f t="shared" ca="1" si="114"/>
        <v>1</v>
      </c>
      <c r="U180">
        <f t="shared" ca="1" si="115"/>
        <v>1</v>
      </c>
      <c r="V180">
        <f t="shared" ca="1" si="116"/>
        <v>1</v>
      </c>
      <c r="W180">
        <f t="shared" ca="1" si="133"/>
        <v>1.0740036183964907E-3</v>
      </c>
      <c r="X180" s="9">
        <f t="shared" ca="1" si="134"/>
        <v>2.1611324577441903E-3</v>
      </c>
      <c r="Y180" t="e">
        <f t="shared" ca="1" si="135"/>
        <v>#REF!</v>
      </c>
      <c r="AA180" s="14">
        <f t="shared" si="118"/>
        <v>-1.912316736312869E-3</v>
      </c>
      <c r="AB180" s="14">
        <f t="shared" si="119"/>
        <v>0</v>
      </c>
      <c r="AC180" s="14">
        <f t="shared" si="120"/>
        <v>-2.5720860971977233E-3</v>
      </c>
      <c r="AE180" s="6">
        <f t="shared" ca="1" si="136"/>
        <v>0.25886386604086431</v>
      </c>
      <c r="AF180" s="6">
        <f t="shared" ca="1" si="137"/>
        <v>0.39194602634969072</v>
      </c>
      <c r="AG180" s="6">
        <f t="shared" ca="1" si="138"/>
        <v>0.34919010760944491</v>
      </c>
      <c r="AI180" s="6">
        <f t="shared" ca="1" si="139"/>
        <v>0.28917829826014352</v>
      </c>
      <c r="AJ180" s="6">
        <f t="shared" ca="1" si="140"/>
        <v>0.36575785437793795</v>
      </c>
      <c r="AK180" s="6">
        <f t="shared" ca="1" si="141"/>
        <v>0.34506384736191853</v>
      </c>
      <c r="AM180" s="5">
        <f t="shared" ca="1" si="121"/>
        <v>4.0004048389435665E-3</v>
      </c>
      <c r="AN180" s="5">
        <f t="shared" ca="1" si="122"/>
        <v>3.4008080838445098E-3</v>
      </c>
      <c r="AO180" s="5">
        <f t="shared" ca="1" si="123"/>
        <v>4.6672831705159014E-4</v>
      </c>
      <c r="AS180">
        <f t="shared" ca="1" si="144"/>
        <v>-1.3931767245178276E-3</v>
      </c>
      <c r="AT180">
        <f t="shared" ca="1" si="145"/>
        <v>8.6006972341752773E-3</v>
      </c>
      <c r="AU180">
        <f t="shared" ca="1" si="142"/>
        <v>129.77034205564749</v>
      </c>
      <c r="AV180">
        <f>IF($H179=1,VLOOKUP(I180,Input!A:B,2,FALSE),AV179)</f>
        <v>129.96</v>
      </c>
      <c r="AW180">
        <f t="shared" si="126"/>
        <v>129.58000000000001</v>
      </c>
      <c r="AX180" s="15">
        <f>VLOOKUP(A180,Input!A:B,2,FALSE)</f>
        <v>129.78</v>
      </c>
      <c r="AY180">
        <f t="shared" ca="1" si="143"/>
        <v>9.9999999999909051E-3</v>
      </c>
      <c r="AZ180" s="10" t="b">
        <f t="shared" ca="1" si="124"/>
        <v>0</v>
      </c>
    </row>
    <row r="181" spans="1:53" x14ac:dyDescent="0.25">
      <c r="A181" s="1">
        <f t="shared" si="113"/>
        <v>43362</v>
      </c>
      <c r="B181">
        <f>VLOOKUP(A181,Input!C:D,2,FALSE)</f>
        <v>140.97</v>
      </c>
      <c r="C181">
        <f>VLOOKUP(A181,Input!E:F,2,FALSE)</f>
        <v>120.66</v>
      </c>
      <c r="D181">
        <f>VLOOKUP(A181,Input!G:H,2,FALSE)</f>
        <v>147.53</v>
      </c>
      <c r="F181" s="13">
        <f t="shared" si="127"/>
        <v>43329</v>
      </c>
      <c r="G181" s="13">
        <f t="shared" si="117"/>
        <v>43364</v>
      </c>
      <c r="H181" s="12">
        <f t="shared" si="128"/>
        <v>0</v>
      </c>
      <c r="I181" s="1">
        <f t="shared" si="129"/>
        <v>43332</v>
      </c>
      <c r="J181" s="1">
        <f t="shared" ref="J181:J191" si="146">IF(H180=1,I180,J180)</f>
        <v>43297</v>
      </c>
      <c r="L181">
        <f t="shared" si="130"/>
        <v>3.5481124042013867E-4</v>
      </c>
      <c r="M181">
        <f t="shared" si="131"/>
        <v>-1.654807214959475E-3</v>
      </c>
      <c r="N181">
        <f t="shared" si="132"/>
        <v>1.1536373507057274E-3</v>
      </c>
      <c r="P181" s="22">
        <f t="shared" ca="1" si="125"/>
        <v>2.1683645721816372E-2</v>
      </c>
      <c r="Q181" s="22">
        <f t="shared" ca="1" si="105"/>
        <v>1.562616811138574E-2</v>
      </c>
      <c r="R181" s="22">
        <f t="shared" ca="1" si="106"/>
        <v>2.1176794113581268E-2</v>
      </c>
      <c r="T181">
        <f t="shared" ca="1" si="114"/>
        <v>1</v>
      </c>
      <c r="U181">
        <f t="shared" ca="1" si="115"/>
        <v>1</v>
      </c>
      <c r="V181">
        <f t="shared" ca="1" si="116"/>
        <v>1</v>
      </c>
      <c r="W181">
        <f t="shared" ca="1" si="133"/>
        <v>-1.5534703696273855E-4</v>
      </c>
      <c r="X181" s="9">
        <f t="shared" ca="1" si="134"/>
        <v>2.8787550874318543E-4</v>
      </c>
      <c r="Y181" t="e">
        <f t="shared" ca="1" si="135"/>
        <v>#REF!</v>
      </c>
      <c r="AA181" s="14">
        <f t="shared" si="118"/>
        <v>-1.5581840073659592E-3</v>
      </c>
      <c r="AB181" s="14">
        <f t="shared" si="119"/>
        <v>-1.654807214959475E-3</v>
      </c>
      <c r="AC181" s="14">
        <f t="shared" si="120"/>
        <v>-1.4214160010830312E-3</v>
      </c>
      <c r="AE181" s="6">
        <f t="shared" ca="1" si="136"/>
        <v>0.25886386604086431</v>
      </c>
      <c r="AF181" s="6">
        <f t="shared" ca="1" si="137"/>
        <v>0.39194602634969072</v>
      </c>
      <c r="AG181" s="6">
        <f t="shared" ca="1" si="138"/>
        <v>0.34919010760944491</v>
      </c>
      <c r="AI181" s="6">
        <f t="shared" ca="1" si="139"/>
        <v>0.28917829826014352</v>
      </c>
      <c r="AJ181" s="6">
        <f t="shared" ca="1" si="140"/>
        <v>0.36575785437793795</v>
      </c>
      <c r="AK181" s="6">
        <f t="shared" ca="1" si="141"/>
        <v>0.34506384736191853</v>
      </c>
      <c r="AM181" s="5">
        <f t="shared" ca="1" si="121"/>
        <v>4.0004048389435665E-3</v>
      </c>
      <c r="AN181" s="5">
        <f t="shared" ca="1" si="122"/>
        <v>3.4008080838445098E-3</v>
      </c>
      <c r="AO181" s="5">
        <f t="shared" ca="1" si="123"/>
        <v>4.6672831705159014E-4</v>
      </c>
      <c r="AS181">
        <f t="shared" ca="1" si="144"/>
        <v>-1.5482970548039341E-3</v>
      </c>
      <c r="AT181">
        <f t="shared" ca="1" si="145"/>
        <v>8.6006972341752773E-3</v>
      </c>
      <c r="AU181">
        <f t="shared" ca="1" si="142"/>
        <v>129.75018261752351</v>
      </c>
      <c r="AV181">
        <f>IF($H180=1,VLOOKUP(I181,Input!A:B,2,FALSE),AV180)</f>
        <v>129.96</v>
      </c>
      <c r="AW181">
        <f t="shared" si="126"/>
        <v>129.58000000000001</v>
      </c>
      <c r="AX181" s="15">
        <f>VLOOKUP(A181,Input!A:B,2,FALSE)</f>
        <v>129.76</v>
      </c>
      <c r="AY181">
        <f t="shared" ca="1" si="143"/>
        <v>9.9999999999909051E-3</v>
      </c>
      <c r="AZ181" s="10" t="b">
        <f t="shared" ca="1" si="124"/>
        <v>0</v>
      </c>
    </row>
    <row r="182" spans="1:53" x14ac:dyDescent="0.25">
      <c r="A182" s="1">
        <f t="shared" si="113"/>
        <v>43363</v>
      </c>
      <c r="B182">
        <f>VLOOKUP(A182,Input!C:D,2,FALSE)</f>
        <v>140.93</v>
      </c>
      <c r="C182">
        <f>VLOOKUP(A182,Input!E:F,2,FALSE)</f>
        <v>120.59</v>
      </c>
      <c r="D182">
        <f>VLOOKUP(A182,Input!G:H,2,FALSE)</f>
        <v>147.35</v>
      </c>
      <c r="F182" s="13">
        <f t="shared" si="127"/>
        <v>43329</v>
      </c>
      <c r="G182" s="13">
        <f t="shared" si="117"/>
        <v>43364</v>
      </c>
      <c r="H182" s="12">
        <f t="shared" si="128"/>
        <v>0</v>
      </c>
      <c r="I182" s="1">
        <f t="shared" si="129"/>
        <v>43332</v>
      </c>
      <c r="J182" s="1">
        <f t="shared" si="146"/>
        <v>43297</v>
      </c>
      <c r="L182">
        <f t="shared" si="130"/>
        <v>-2.8374831524435873E-4</v>
      </c>
      <c r="M182">
        <f t="shared" si="131"/>
        <v>-5.8014254931204601E-4</v>
      </c>
      <c r="N182">
        <f t="shared" si="132"/>
        <v>-1.2200908289839996E-3</v>
      </c>
      <c r="P182" s="22">
        <f t="shared" ca="1" si="125"/>
        <v>2.1655287319926952E-2</v>
      </c>
      <c r="Q182" s="22">
        <f t="shared" ca="1" si="105"/>
        <v>1.5976883202323055E-2</v>
      </c>
      <c r="R182" s="22">
        <f t="shared" ca="1" si="106"/>
        <v>2.1051052840331878E-2</v>
      </c>
      <c r="T182">
        <f t="shared" ca="1" si="114"/>
        <v>1</v>
      </c>
      <c r="U182">
        <f t="shared" ca="1" si="115"/>
        <v>1</v>
      </c>
      <c r="V182">
        <f t="shared" ca="1" si="116"/>
        <v>1</v>
      </c>
      <c r="W182">
        <f t="shared" ca="1" si="133"/>
        <v>-7.2695774203435093E-4</v>
      </c>
      <c r="X182" s="9">
        <f t="shared" ca="1" si="134"/>
        <v>1.3979047982621534E-3</v>
      </c>
      <c r="Y182" t="e">
        <f t="shared" ca="1" si="135"/>
        <v>#REF!</v>
      </c>
      <c r="AA182" s="14">
        <f t="shared" si="118"/>
        <v>-1.841490190523376E-3</v>
      </c>
      <c r="AB182" s="14">
        <f t="shared" si="119"/>
        <v>-2.2339897401952857E-3</v>
      </c>
      <c r="AC182" s="14">
        <f t="shared" si="120"/>
        <v>-2.6397725734399469E-3</v>
      </c>
      <c r="AE182" s="6">
        <f t="shared" ca="1" si="136"/>
        <v>0.25886386604086431</v>
      </c>
      <c r="AF182" s="6">
        <f t="shared" ca="1" si="137"/>
        <v>0.39194602634969072</v>
      </c>
      <c r="AG182" s="6">
        <f t="shared" ca="1" si="138"/>
        <v>0.34919010760944491</v>
      </c>
      <c r="AI182" s="6">
        <f t="shared" ca="1" si="139"/>
        <v>0.28917829826014352</v>
      </c>
      <c r="AJ182" s="6">
        <f t="shared" ca="1" si="140"/>
        <v>0.36575785437793795</v>
      </c>
      <c r="AK182" s="6">
        <f t="shared" ca="1" si="141"/>
        <v>0.34506384736191853</v>
      </c>
      <c r="AM182" s="5">
        <f t="shared" ca="1" si="121"/>
        <v>4.0004048389435665E-3</v>
      </c>
      <c r="AN182" s="5">
        <f t="shared" ca="1" si="122"/>
        <v>3.4008080838445098E-3</v>
      </c>
      <c r="AO182" s="5">
        <f t="shared" ca="1" si="123"/>
        <v>4.6672831705159014E-4</v>
      </c>
      <c r="AS182">
        <f t="shared" ca="1" si="144"/>
        <v>-2.2740811405546858E-3</v>
      </c>
      <c r="AT182">
        <f t="shared" ca="1" si="145"/>
        <v>8.6006972341752773E-3</v>
      </c>
      <c r="AU182">
        <f t="shared" ca="1" si="142"/>
        <v>129.65585971773933</v>
      </c>
      <c r="AV182">
        <f>IF($H181=1,VLOOKUP(I182,Input!A:B,2,FALSE),AV181)</f>
        <v>129.96</v>
      </c>
      <c r="AW182">
        <f t="shared" si="126"/>
        <v>129.58000000000001</v>
      </c>
      <c r="AX182" s="15">
        <f>VLOOKUP(A182,Input!A:B,2,FALSE)</f>
        <v>129.66999999999999</v>
      </c>
      <c r="AY182">
        <f t="shared" ca="1" si="143"/>
        <v>9.9999999999909051E-3</v>
      </c>
      <c r="AZ182" s="10" t="b">
        <f t="shared" ca="1" si="124"/>
        <v>0</v>
      </c>
    </row>
    <row r="183" spans="1:53" x14ac:dyDescent="0.25">
      <c r="A183" s="1">
        <f t="shared" si="113"/>
        <v>43364</v>
      </c>
      <c r="B183">
        <f>VLOOKUP(A183,Input!C:D,2,FALSE)</f>
        <v>141.01</v>
      </c>
      <c r="C183">
        <f>VLOOKUP(A183,Input!E:F,2,FALSE)</f>
        <v>120.86</v>
      </c>
      <c r="D183">
        <f>VLOOKUP(A183,Input!G:H,2,FALSE)</f>
        <v>147.19999999999999</v>
      </c>
      <c r="F183" s="13">
        <f t="shared" si="127"/>
        <v>43364</v>
      </c>
      <c r="G183" s="13">
        <f t="shared" si="117"/>
        <v>43399</v>
      </c>
      <c r="H183" s="12">
        <f t="shared" si="128"/>
        <v>0</v>
      </c>
      <c r="I183" s="1">
        <f t="shared" si="129"/>
        <v>43332</v>
      </c>
      <c r="J183" s="1">
        <f t="shared" si="146"/>
        <v>43297</v>
      </c>
      <c r="L183">
        <f t="shared" si="130"/>
        <v>5.676577024054108E-4</v>
      </c>
      <c r="M183">
        <f t="shared" si="131"/>
        <v>2.2389916245126873E-3</v>
      </c>
      <c r="N183">
        <f t="shared" si="132"/>
        <v>-1.0179843909060571E-3</v>
      </c>
      <c r="P183" s="22">
        <f t="shared" ca="1" si="125"/>
        <v>2.1558144972364614E-2</v>
      </c>
      <c r="Q183" s="22">
        <f t="shared" ca="1" si="105"/>
        <v>1.5779929235879096E-2</v>
      </c>
      <c r="R183" s="22">
        <f t="shared" ca="1" si="106"/>
        <v>2.1174977089088623E-2</v>
      </c>
      <c r="T183">
        <f t="shared" ca="1" si="114"/>
        <v>1</v>
      </c>
      <c r="U183">
        <f t="shared" ca="1" si="115"/>
        <v>1</v>
      </c>
      <c r="V183">
        <f t="shared" ca="1" si="116"/>
        <v>1</v>
      </c>
      <c r="W183">
        <f t="shared" ca="1" si="133"/>
        <v>6.6931351855870069E-4</v>
      </c>
      <c r="X183" s="9">
        <f t="shared" ca="1" si="134"/>
        <v>1.4094649078793063E-3</v>
      </c>
      <c r="Y183" t="e">
        <f t="shared" ca="1" si="135"/>
        <v>#REF!</v>
      </c>
      <c r="AA183" s="14">
        <f t="shared" si="118"/>
        <v>-1.2748778242085423E-3</v>
      </c>
      <c r="AB183" s="14">
        <f t="shared" si="119"/>
        <v>0</v>
      </c>
      <c r="AC183" s="14">
        <f t="shared" si="120"/>
        <v>-3.6550697170706359E-3</v>
      </c>
      <c r="AE183" s="6">
        <f t="shared" ca="1" si="136"/>
        <v>0.25886386604086431</v>
      </c>
      <c r="AF183" s="6">
        <f t="shared" ca="1" si="137"/>
        <v>0.39194602634969072</v>
      </c>
      <c r="AG183" s="6">
        <f t="shared" ca="1" si="138"/>
        <v>0.34919010760944491</v>
      </c>
      <c r="AI183" s="6">
        <f t="shared" ca="1" si="139"/>
        <v>0.28917829826014352</v>
      </c>
      <c r="AJ183" s="6">
        <f t="shared" ca="1" si="140"/>
        <v>0.36575785437793795</v>
      </c>
      <c r="AK183" s="6">
        <f t="shared" ca="1" si="141"/>
        <v>0.34506384736191853</v>
      </c>
      <c r="AM183" s="5">
        <f t="shared" ca="1" si="121"/>
        <v>4.0004048389435665E-3</v>
      </c>
      <c r="AN183" s="5">
        <f t="shared" ca="1" si="122"/>
        <v>3.4008080838445098E-3</v>
      </c>
      <c r="AO183" s="5">
        <f t="shared" ca="1" si="123"/>
        <v>4.6672831705159014E-4</v>
      </c>
      <c r="AS183">
        <f t="shared" ca="1" si="144"/>
        <v>-1.6063339901283074E-3</v>
      </c>
      <c r="AT183">
        <f t="shared" ca="1" si="145"/>
        <v>8.6006972341752773E-3</v>
      </c>
      <c r="AU183">
        <f t="shared" ca="1" si="142"/>
        <v>129.74264013740876</v>
      </c>
      <c r="AV183">
        <f>IF($H182=1,VLOOKUP(I183,Input!A:B,2,FALSE),AV182)</f>
        <v>129.96</v>
      </c>
      <c r="AW183">
        <f t="shared" si="126"/>
        <v>129.58000000000001</v>
      </c>
      <c r="AX183" s="15">
        <f>VLOOKUP(A183,Input!A:B,2,FALSE)</f>
        <v>129.76</v>
      </c>
      <c r="AY183">
        <f t="shared" ca="1" si="143"/>
        <v>1.999999999998181E-2</v>
      </c>
      <c r="AZ183" s="10" t="b">
        <f t="shared" ca="1" si="124"/>
        <v>0</v>
      </c>
      <c r="BA183" t="s">
        <v>34</v>
      </c>
    </row>
    <row r="184" spans="1:53" x14ac:dyDescent="0.25">
      <c r="A184" s="1">
        <f t="shared" si="113"/>
        <v>43367</v>
      </c>
      <c r="B184">
        <f>VLOOKUP(A184,Input!C:D,2,FALSE)</f>
        <v>140.13</v>
      </c>
      <c r="C184">
        <f>VLOOKUP(A184,Input!E:F,2,FALSE)</f>
        <v>120.97</v>
      </c>
      <c r="D184">
        <f>VLOOKUP(A184,Input!G:H,2,FALSE)</f>
        <v>147.22</v>
      </c>
      <c r="F184" s="13">
        <f t="shared" si="127"/>
        <v>43364</v>
      </c>
      <c r="G184" s="13">
        <f t="shared" si="117"/>
        <v>43399</v>
      </c>
      <c r="H184" s="12">
        <f t="shared" si="128"/>
        <v>1</v>
      </c>
      <c r="I184" s="1">
        <f>IF(H183=1,A183,I183)</f>
        <v>43332</v>
      </c>
      <c r="J184" s="1">
        <f t="shared" si="146"/>
        <v>43297</v>
      </c>
      <c r="L184">
        <f t="shared" si="130"/>
        <v>-6.2406921494929657E-3</v>
      </c>
      <c r="M184">
        <f t="shared" si="131"/>
        <v>9.1014396822775012E-4</v>
      </c>
      <c r="N184">
        <f t="shared" si="132"/>
        <v>1.3586956521738358E-4</v>
      </c>
      <c r="P184" s="22">
        <f t="shared" ca="1" si="125"/>
        <v>2.1076853861730433E-2</v>
      </c>
      <c r="Q184" s="22">
        <f t="shared" ca="1" si="105"/>
        <v>1.6050633641625855E-2</v>
      </c>
      <c r="R184" s="22">
        <f t="shared" ca="1" si="106"/>
        <v>2.119798097248906E-2</v>
      </c>
      <c r="T184">
        <f t="shared" ca="1" si="114"/>
        <v>1</v>
      </c>
      <c r="U184">
        <f t="shared" ca="1" si="115"/>
        <v>1</v>
      </c>
      <c r="V184">
        <f t="shared" ca="1" si="116"/>
        <v>1</v>
      </c>
      <c r="W184">
        <f t="shared" ca="1" si="133"/>
        <v>-1.2114581171323024E-3</v>
      </c>
      <c r="X184" s="9">
        <f t="shared" ca="1" si="134"/>
        <v>2.3752022309651943E-3</v>
      </c>
      <c r="Y184" t="e">
        <f t="shared" ca="1" si="135"/>
        <v>#REF!</v>
      </c>
      <c r="AA184" s="14">
        <f t="shared" si="118"/>
        <v>-7.5076138536723791E-3</v>
      </c>
      <c r="AB184" s="14">
        <f t="shared" si="119"/>
        <v>9.1014396822775012E-4</v>
      </c>
      <c r="AC184" s="14">
        <f t="shared" si="120"/>
        <v>-3.5196967645865218E-3</v>
      </c>
      <c r="AE184" s="6">
        <f t="shared" ca="1" si="136"/>
        <v>0.31931689180980083</v>
      </c>
      <c r="AF184" s="6">
        <f t="shared" ca="1" si="137"/>
        <v>0.36240458875805692</v>
      </c>
      <c r="AG184" s="6">
        <f t="shared" ca="1" si="138"/>
        <v>0.31827851943214225</v>
      </c>
      <c r="AI184" s="6">
        <f t="shared" ca="1" si="139"/>
        <v>0.25886386604086431</v>
      </c>
      <c r="AJ184" s="6">
        <f t="shared" ca="1" si="140"/>
        <v>0.39194602634969072</v>
      </c>
      <c r="AK184" s="6">
        <f t="shared" ca="1" si="141"/>
        <v>0.34919010760944491</v>
      </c>
      <c r="AM184" s="5">
        <f t="shared" ca="1" si="121"/>
        <v>7.8021014770559846E-3</v>
      </c>
      <c r="AN184" s="5">
        <f t="shared" ca="1" si="122"/>
        <v>3.8419986173542074E-3</v>
      </c>
      <c r="AO184" s="5">
        <f t="shared" ca="1" si="123"/>
        <v>4.0876217872889524E-3</v>
      </c>
      <c r="AS184">
        <f t="shared" ca="1" si="144"/>
        <v>-2.8157659271291604E-3</v>
      </c>
      <c r="AT184">
        <f t="shared" ca="1" si="145"/>
        <v>8.6006972341752773E-3</v>
      </c>
      <c r="AU184">
        <f t="shared" ca="1" si="142"/>
        <v>129.58546236287611</v>
      </c>
      <c r="AV184">
        <f>IF($H183=1,VLOOKUP(I184,Input!A:B,2,FALSE),AV183)</f>
        <v>129.96</v>
      </c>
      <c r="AW184">
        <f t="shared" si="126"/>
        <v>129.58000000000001</v>
      </c>
      <c r="AX184" s="15">
        <f>VLOOKUP(A184,Input!A:B,2,FALSE)</f>
        <v>129.6</v>
      </c>
      <c r="AY184">
        <f t="shared" ca="1" si="143"/>
        <v>9.9999999999909051E-3</v>
      </c>
      <c r="AZ184" s="10" t="b">
        <f t="shared" ca="1" si="124"/>
        <v>0</v>
      </c>
    </row>
    <row r="185" spans="1:53" x14ac:dyDescent="0.25">
      <c r="A185" s="1">
        <f t="shared" si="113"/>
        <v>43368</v>
      </c>
      <c r="B185">
        <f>VLOOKUP(A185,Input!C:D,2,FALSE)</f>
        <v>140.04</v>
      </c>
      <c r="C185">
        <f>VLOOKUP(A185,Input!E:F,2,FALSE)</f>
        <v>120.78</v>
      </c>
      <c r="D185">
        <f>VLOOKUP(A185,Input!G:H,2,FALSE)</f>
        <v>146.99</v>
      </c>
      <c r="F185" s="13">
        <f t="shared" si="127"/>
        <v>43364</v>
      </c>
      <c r="G185" s="13">
        <f t="shared" si="117"/>
        <v>43399</v>
      </c>
      <c r="H185" s="12">
        <f t="shared" si="128"/>
        <v>0</v>
      </c>
      <c r="I185" s="1">
        <f>IF(H184=1,A184,I184)</f>
        <v>43367</v>
      </c>
      <c r="J185" s="1">
        <f t="shared" si="146"/>
        <v>43332</v>
      </c>
      <c r="L185">
        <f t="shared" si="130"/>
        <v>-6.4226075786777415E-4</v>
      </c>
      <c r="M185">
        <f t="shared" si="131"/>
        <v>-1.5706373481028102E-3</v>
      </c>
      <c r="N185">
        <f t="shared" si="132"/>
        <v>-1.5622877326449958E-3</v>
      </c>
      <c r="P185" s="22">
        <f t="shared" ca="1" si="125"/>
        <v>2.4306266992837226E-2</v>
      </c>
      <c r="Q185" s="22">
        <f t="shared" ca="1" si="105"/>
        <v>1.5744553472410733E-2</v>
      </c>
      <c r="R185" s="22">
        <f t="shared" ca="1" si="106"/>
        <v>2.1200233126273164E-2</v>
      </c>
      <c r="T185">
        <f t="shared" ca="1" si="114"/>
        <v>1</v>
      </c>
      <c r="U185">
        <f t="shared" ca="1" si="115"/>
        <v>1</v>
      </c>
      <c r="V185">
        <f t="shared" ca="1" si="116"/>
        <v>1</v>
      </c>
      <c r="W185">
        <f t="shared" ca="1" si="133"/>
        <v>-1.2808908161195953E-3</v>
      </c>
      <c r="X185" s="9">
        <f t="shared" ca="1" si="134"/>
        <v>2.486652214851792E-3</v>
      </c>
      <c r="Y185" t="e">
        <f t="shared" ca="1" si="135"/>
        <v>#REF!</v>
      </c>
      <c r="AA185" s="14">
        <f t="shared" si="118"/>
        <v>-6.4226075786777415E-4</v>
      </c>
      <c r="AB185" s="14">
        <f t="shared" si="119"/>
        <v>-1.5706373481028102E-3</v>
      </c>
      <c r="AC185" s="14">
        <f t="shared" si="120"/>
        <v>-1.5622877326449958E-3</v>
      </c>
      <c r="AE185" s="6">
        <f t="shared" ca="1" si="136"/>
        <v>0.31931689180980083</v>
      </c>
      <c r="AF185" s="6">
        <f t="shared" ca="1" si="137"/>
        <v>0.36240458875805692</v>
      </c>
      <c r="AG185" s="6">
        <f t="shared" ca="1" si="138"/>
        <v>0.31827851943214225</v>
      </c>
      <c r="AI185" s="6">
        <f t="shared" ca="1" si="139"/>
        <v>0.25886386604086431</v>
      </c>
      <c r="AJ185" s="6">
        <f t="shared" ca="1" si="140"/>
        <v>0.39194602634969072</v>
      </c>
      <c r="AK185" s="6">
        <f t="shared" ca="1" si="141"/>
        <v>0.34919010760944491</v>
      </c>
      <c r="AM185" s="5">
        <f t="shared" ca="1" si="121"/>
        <v>7.994091902979051E-3</v>
      </c>
      <c r="AN185" s="5">
        <f t="shared" ca="1" si="122"/>
        <v>4.016031162797056E-3</v>
      </c>
      <c r="AO185" s="5">
        <f t="shared" ca="1" si="123"/>
        <v>3.9721238002922944E-3</v>
      </c>
      <c r="AS185">
        <f t="shared" ca="1" si="144"/>
        <v>-1.2715335176342363E-3</v>
      </c>
      <c r="AT185">
        <f t="shared" ca="1" si="145"/>
        <v>1.5731721881699145E-2</v>
      </c>
      <c r="AU185">
        <f t="shared" ca="1" si="142"/>
        <v>129.4194775342329</v>
      </c>
      <c r="AV185">
        <f>IF($H184=1,VLOOKUP(I185,Input!A:B,2,FALSE),AV184)</f>
        <v>129.6</v>
      </c>
      <c r="AW185">
        <f t="shared" si="126"/>
        <v>129.96</v>
      </c>
      <c r="AX185" s="15">
        <f>VLOOKUP(A185,Input!A:B,2,FALSE)</f>
        <v>129.43</v>
      </c>
      <c r="AY185">
        <f t="shared" ca="1" si="143"/>
        <v>1.0000000000019327E-2</v>
      </c>
      <c r="AZ185" s="10" t="b">
        <f t="shared" ca="1" si="124"/>
        <v>0</v>
      </c>
    </row>
    <row r="186" spans="1:53" x14ac:dyDescent="0.25">
      <c r="A186" s="1">
        <f t="shared" si="113"/>
        <v>43369</v>
      </c>
      <c r="B186">
        <f>VLOOKUP(A186,Input!C:D,2,FALSE)</f>
        <v>139.87</v>
      </c>
      <c r="C186">
        <f>VLOOKUP(A186,Input!E:F,2,FALSE)</f>
        <v>120.8</v>
      </c>
      <c r="D186">
        <f>VLOOKUP(A186,Input!G:H,2,FALSE)</f>
        <v>147.16</v>
      </c>
      <c r="F186" s="13">
        <f t="shared" si="127"/>
        <v>43364</v>
      </c>
      <c r="G186" s="13">
        <f t="shared" si="117"/>
        <v>43399</v>
      </c>
      <c r="H186" s="12">
        <f t="shared" si="128"/>
        <v>0</v>
      </c>
      <c r="I186" s="1">
        <f t="shared" si="129"/>
        <v>43367</v>
      </c>
      <c r="J186" s="1">
        <f t="shared" si="146"/>
        <v>43332</v>
      </c>
      <c r="L186">
        <f t="shared" si="130"/>
        <v>-1.21393887460719E-3</v>
      </c>
      <c r="M186">
        <f t="shared" si="131"/>
        <v>1.6559032952478958E-4</v>
      </c>
      <c r="N186">
        <f t="shared" si="132"/>
        <v>1.1565412613101511E-3</v>
      </c>
      <c r="P186" s="22">
        <f t="shared" ca="1" si="125"/>
        <v>2.4311898471779475E-2</v>
      </c>
      <c r="Q186" s="22">
        <f t="shared" ca="1" si="105"/>
        <v>1.6052416813168893E-2</v>
      </c>
      <c r="R186" s="22">
        <f t="shared" ca="1" si="106"/>
        <v>2.1421722304226256E-2</v>
      </c>
      <c r="T186">
        <f t="shared" ca="1" si="114"/>
        <v>1</v>
      </c>
      <c r="U186">
        <f t="shared" ca="1" si="115"/>
        <v>1</v>
      </c>
      <c r="V186">
        <f t="shared" ca="1" si="116"/>
        <v>1</v>
      </c>
      <c r="W186">
        <f t="shared" ca="1" si="133"/>
        <v>4.0117251077997906E-5</v>
      </c>
      <c r="X186" s="9">
        <f t="shared" ca="1" si="134"/>
        <v>1.8104496559470586E-4</v>
      </c>
      <c r="Y186" t="e">
        <f t="shared" ca="1" si="135"/>
        <v>#REF!</v>
      </c>
      <c r="AA186" s="14">
        <f t="shared" si="118"/>
        <v>-1.8554199671733107E-3</v>
      </c>
      <c r="AB186" s="14">
        <f t="shared" si="119"/>
        <v>-1.4053071009341167E-3</v>
      </c>
      <c r="AC186" s="14">
        <f t="shared" si="120"/>
        <v>-4.0755332155961721E-4</v>
      </c>
      <c r="AE186" s="6">
        <f t="shared" ca="1" si="136"/>
        <v>0.31931689180980083</v>
      </c>
      <c r="AF186" s="6">
        <f t="shared" ca="1" si="137"/>
        <v>0.36240458875805692</v>
      </c>
      <c r="AG186" s="6">
        <f t="shared" ca="1" si="138"/>
        <v>0.31827851943214225</v>
      </c>
      <c r="AI186" s="6">
        <f t="shared" ca="1" si="139"/>
        <v>0.25886386604086431</v>
      </c>
      <c r="AJ186" s="6">
        <f t="shared" ca="1" si="140"/>
        <v>0.39194602634969072</v>
      </c>
      <c r="AK186" s="6">
        <f t="shared" ca="1" si="141"/>
        <v>0.34919010760944491</v>
      </c>
      <c r="AM186" s="5">
        <f t="shared" ca="1" si="121"/>
        <v>7.994091902979051E-3</v>
      </c>
      <c r="AN186" s="5">
        <f t="shared" ca="1" si="122"/>
        <v>4.016031162797056E-3</v>
      </c>
      <c r="AO186" s="5">
        <f t="shared" ca="1" si="123"/>
        <v>3.9721238002922944E-3</v>
      </c>
      <c r="AS186">
        <f t="shared" ca="1" si="144"/>
        <v>-1.2314721466880766E-3</v>
      </c>
      <c r="AT186">
        <f t="shared" ca="1" si="145"/>
        <v>1.5731721881699145E-2</v>
      </c>
      <c r="AU186">
        <f t="shared" ca="1" si="142"/>
        <v>129.42466948790752</v>
      </c>
      <c r="AV186">
        <f>IF($H185=1,VLOOKUP(I186,Input!A:B,2,FALSE),AV185)</f>
        <v>129.6</v>
      </c>
      <c r="AW186">
        <f t="shared" si="126"/>
        <v>129.96</v>
      </c>
      <c r="AX186" s="15">
        <f>VLOOKUP(A186,Input!A:B,2,FALSE)</f>
        <v>129.43</v>
      </c>
      <c r="AY186">
        <f t="shared" ca="1" si="143"/>
        <v>1.0000000000019327E-2</v>
      </c>
      <c r="AZ186" s="10" t="b">
        <f t="shared" ca="1" si="124"/>
        <v>0</v>
      </c>
      <c r="BA186" t="s">
        <v>35</v>
      </c>
    </row>
    <row r="187" spans="1:53" x14ac:dyDescent="0.25">
      <c r="A187" s="1">
        <f t="shared" si="113"/>
        <v>43370</v>
      </c>
      <c r="B187">
        <f>VLOOKUP(A187,Input!C:D,2,FALSE)</f>
        <v>139.22999999999999</v>
      </c>
      <c r="C187">
        <f>VLOOKUP(A187,Input!E:F,2,FALSE)</f>
        <v>120.68</v>
      </c>
      <c r="D187">
        <f>VLOOKUP(A187,Input!G:H,2,FALSE)</f>
        <v>147.12</v>
      </c>
      <c r="F187" s="13">
        <f t="shared" si="127"/>
        <v>43364</v>
      </c>
      <c r="G187" s="13">
        <f t="shared" si="117"/>
        <v>43399</v>
      </c>
      <c r="H187" s="12">
        <f t="shared" si="128"/>
        <v>0</v>
      </c>
      <c r="I187" s="1">
        <f t="shared" si="129"/>
        <v>43367</v>
      </c>
      <c r="J187" s="1">
        <f t="shared" si="146"/>
        <v>43332</v>
      </c>
      <c r="L187">
        <f t="shared" si="130"/>
        <v>-4.5756774147424073E-3</v>
      </c>
      <c r="M187">
        <f t="shared" si="131"/>
        <v>-9.9337748344363597E-4</v>
      </c>
      <c r="N187">
        <f t="shared" si="132"/>
        <v>-2.7181299266099135E-4</v>
      </c>
      <c r="P187" s="22">
        <f t="shared" ca="1" si="125"/>
        <v>2.4207858741120535E-2</v>
      </c>
      <c r="Q187" s="22">
        <f t="shared" ca="1" si="105"/>
        <v>1.5915474709388984E-2</v>
      </c>
      <c r="R187" s="22">
        <f t="shared" ca="1" si="106"/>
        <v>2.14512959217249E-2</v>
      </c>
      <c r="T187">
        <f t="shared" ca="1" si="114"/>
        <v>1</v>
      </c>
      <c r="U187">
        <f t="shared" ca="1" si="115"/>
        <v>1</v>
      </c>
      <c r="V187">
        <f t="shared" ca="1" si="116"/>
        <v>1</v>
      </c>
      <c r="W187">
        <f t="shared" ca="1" si="133"/>
        <v>-1.9069355871021987E-3</v>
      </c>
      <c r="X187" s="9">
        <f t="shared" ca="1" si="134"/>
        <v>3.7150663735830603E-3</v>
      </c>
      <c r="Y187" t="e">
        <f t="shared" ca="1" si="135"/>
        <v>#REF!</v>
      </c>
      <c r="AA187" s="14">
        <f t="shared" si="118"/>
        <v>-6.4226075786769643E-3</v>
      </c>
      <c r="AB187" s="14">
        <f t="shared" si="119"/>
        <v>-2.3972885839463887E-3</v>
      </c>
      <c r="AC187" s="14">
        <f t="shared" si="120"/>
        <v>-6.7925553593262133E-4</v>
      </c>
      <c r="AE187" s="6">
        <f t="shared" ca="1" si="136"/>
        <v>0.31931689180980083</v>
      </c>
      <c r="AF187" s="6">
        <f t="shared" ca="1" si="137"/>
        <v>0.36240458875805692</v>
      </c>
      <c r="AG187" s="6">
        <f t="shared" ca="1" si="138"/>
        <v>0.31827851943214225</v>
      </c>
      <c r="AI187" s="6">
        <f t="shared" ca="1" si="139"/>
        <v>0.25886386604086431</v>
      </c>
      <c r="AJ187" s="6">
        <f t="shared" ca="1" si="140"/>
        <v>0.39194602634969072</v>
      </c>
      <c r="AK187" s="6">
        <f t="shared" ca="1" si="141"/>
        <v>0.34919010760944491</v>
      </c>
      <c r="AM187" s="5">
        <f t="shared" ca="1" si="121"/>
        <v>7.994091902979051E-3</v>
      </c>
      <c r="AN187" s="5">
        <f t="shared" ca="1" si="122"/>
        <v>4.016031162797056E-3</v>
      </c>
      <c r="AO187" s="5">
        <f t="shared" ca="1" si="123"/>
        <v>3.9721238002922944E-3</v>
      </c>
      <c r="AS187">
        <f t="shared" ca="1" si="144"/>
        <v>-3.1358279190293959E-3</v>
      </c>
      <c r="AT187">
        <f t="shared" ca="1" si="145"/>
        <v>1.5731721881699145E-2</v>
      </c>
      <c r="AU187">
        <f t="shared" ca="1" si="142"/>
        <v>129.17786497981209</v>
      </c>
      <c r="AV187">
        <f>IF($H186=1,VLOOKUP(I187,Input!A:B,2,FALSE),AV186)</f>
        <v>129.6</v>
      </c>
      <c r="AW187">
        <f t="shared" si="126"/>
        <v>129.96</v>
      </c>
      <c r="AX187" s="15">
        <f>VLOOKUP(A187,Input!A:B,2,FALSE)</f>
        <v>129.19</v>
      </c>
      <c r="AY187" s="15">
        <f ca="1">AX187-ROUND(AU187,2)</f>
        <v>9.9999999999909051E-3</v>
      </c>
      <c r="AZ187" s="10" t="b">
        <f t="shared" ca="1" si="124"/>
        <v>0</v>
      </c>
      <c r="BA187" t="s">
        <v>35</v>
      </c>
    </row>
    <row r="188" spans="1:53" x14ac:dyDescent="0.25">
      <c r="A188" s="1">
        <f t="shared" si="113"/>
        <v>43371</v>
      </c>
      <c r="B188">
        <f>VLOOKUP(A188,Input!C:D,2,FALSE)</f>
        <v>139.68</v>
      </c>
      <c r="C188">
        <f>VLOOKUP(A188,Input!E:F,2,FALSE)</f>
        <v>120.56</v>
      </c>
      <c r="D188">
        <f>VLOOKUP(A188,Input!G:H,2,FALSE)</f>
        <v>147.31</v>
      </c>
      <c r="F188" s="13">
        <f t="shared" si="127"/>
        <v>43364</v>
      </c>
      <c r="G188" s="13">
        <f t="shared" si="117"/>
        <v>43399</v>
      </c>
      <c r="H188" s="12">
        <f t="shared" si="128"/>
        <v>0</v>
      </c>
      <c r="I188" s="1">
        <f t="shared" si="129"/>
        <v>43367</v>
      </c>
      <c r="J188" s="1">
        <f t="shared" si="146"/>
        <v>43332</v>
      </c>
      <c r="L188">
        <f t="shared" si="130"/>
        <v>3.2320620555916779E-3</v>
      </c>
      <c r="M188">
        <f t="shared" si="131"/>
        <v>-9.9436526350682453E-4</v>
      </c>
      <c r="N188">
        <f t="shared" si="132"/>
        <v>1.2914627514952759E-3</v>
      </c>
      <c r="P188" s="22">
        <f t="shared" ca="1" si="125"/>
        <v>2.5691954022600234E-2</v>
      </c>
      <c r="Q188" s="22">
        <f t="shared" ca="1" si="105"/>
        <v>1.5646093594383927E-2</v>
      </c>
      <c r="R188" s="22">
        <f t="shared" ca="1" si="106"/>
        <v>2.1456373927443071E-2</v>
      </c>
      <c r="T188">
        <f t="shared" ca="1" si="114"/>
        <v>1</v>
      </c>
      <c r="U188">
        <f t="shared" ca="1" si="115"/>
        <v>1</v>
      </c>
      <c r="V188">
        <f t="shared" ca="1" si="116"/>
        <v>1</v>
      </c>
      <c r="W188">
        <f t="shared" ca="1" si="133"/>
        <v>1.080209023888612E-3</v>
      </c>
      <c r="X188" s="9">
        <f t="shared" ca="1" si="134"/>
        <v>2.2339279465963453E-3</v>
      </c>
      <c r="Y188" t="e">
        <f t="shared" ca="1" si="135"/>
        <v>#REF!</v>
      </c>
      <c r="AA188" s="14">
        <f t="shared" si="118"/>
        <v>-3.2113037893384266E-3</v>
      </c>
      <c r="AB188" s="14">
        <f t="shared" si="119"/>
        <v>-3.3892700669587716E-3</v>
      </c>
      <c r="AC188" s="14">
        <f t="shared" si="120"/>
        <v>6.113299823393703E-4</v>
      </c>
      <c r="AE188" s="6">
        <f t="shared" ca="1" si="136"/>
        <v>0.31931689180980083</v>
      </c>
      <c r="AF188" s="6">
        <f t="shared" ca="1" si="137"/>
        <v>0.36240458875805692</v>
      </c>
      <c r="AG188" s="6">
        <f t="shared" ca="1" si="138"/>
        <v>0.31827851943214225</v>
      </c>
      <c r="AI188" s="6">
        <f t="shared" ca="1" si="139"/>
        <v>0.25886386604086431</v>
      </c>
      <c r="AJ188" s="6">
        <f t="shared" ca="1" si="140"/>
        <v>0.39194602634969072</v>
      </c>
      <c r="AK188" s="6">
        <f t="shared" ca="1" si="141"/>
        <v>0.34919010760944491</v>
      </c>
      <c r="AM188" s="5">
        <f t="shared" ca="1" si="121"/>
        <v>7.994091902979051E-3</v>
      </c>
      <c r="AN188" s="5">
        <f t="shared" ca="1" si="122"/>
        <v>4.016031162797056E-3</v>
      </c>
      <c r="AO188" s="5">
        <f t="shared" ca="1" si="123"/>
        <v>3.9721238002922944E-3</v>
      </c>
      <c r="AS188">
        <f t="shared" ca="1" si="144"/>
        <v>-2.0591373678113152E-3</v>
      </c>
      <c r="AT188">
        <f t="shared" ca="1" si="145"/>
        <v>1.5731721881699145E-2</v>
      </c>
      <c r="AU188">
        <f t="shared" ca="1" si="142"/>
        <v>129.31740407524995</v>
      </c>
      <c r="AV188">
        <f>IF($H187=1,VLOOKUP(I188,Input!A:B,2,FALSE),AV187)</f>
        <v>129.6</v>
      </c>
      <c r="AW188">
        <f t="shared" si="126"/>
        <v>129.96</v>
      </c>
      <c r="AX188" s="15">
        <f>VLOOKUP(A188,Input!A:B,2,FALSE)</f>
        <v>129.32</v>
      </c>
      <c r="AY188">
        <f t="shared" ca="1" si="143"/>
        <v>0</v>
      </c>
      <c r="AZ188" s="10" t="b">
        <f t="shared" ca="1" si="124"/>
        <v>1</v>
      </c>
      <c r="BA188" t="s">
        <v>35</v>
      </c>
    </row>
    <row r="189" spans="1:53" x14ac:dyDescent="0.25">
      <c r="A189" s="1">
        <f t="shared" si="113"/>
        <v>43374</v>
      </c>
      <c r="B189">
        <f>VLOOKUP(A189,Input!C:D,2,FALSE)</f>
        <v>140.05000000000001</v>
      </c>
      <c r="C189">
        <f>VLOOKUP(A189,Input!E:F,2,FALSE)</f>
        <v>120.51</v>
      </c>
      <c r="D189">
        <f>VLOOKUP(A189,Input!G:H,2,FALSE)</f>
        <v>147.52000000000001</v>
      </c>
      <c r="F189" s="13">
        <f t="shared" si="127"/>
        <v>43364</v>
      </c>
      <c r="G189" s="13">
        <f t="shared" si="117"/>
        <v>43399</v>
      </c>
      <c r="H189" s="12">
        <f t="shared" si="128"/>
        <v>0</v>
      </c>
      <c r="I189" s="1">
        <f t="shared" si="129"/>
        <v>43367</v>
      </c>
      <c r="J189" s="1">
        <f t="shared" si="146"/>
        <v>43332</v>
      </c>
      <c r="L189">
        <f t="shared" si="130"/>
        <v>2.6489117983963251E-3</v>
      </c>
      <c r="M189">
        <f t="shared" si="131"/>
        <v>-4.1473125414726031E-4</v>
      </c>
      <c r="N189">
        <f t="shared" si="132"/>
        <v>1.4255651347498954E-3</v>
      </c>
      <c r="P189" s="22">
        <f t="shared" ca="1" si="125"/>
        <v>2.6127009234856693E-2</v>
      </c>
      <c r="Q189" s="22">
        <f t="shared" ca="1" si="105"/>
        <v>1.5712449649444016E-2</v>
      </c>
      <c r="R189" s="22">
        <f t="shared" ca="1" si="106"/>
        <v>2.1305477346258518E-2</v>
      </c>
      <c r="T189">
        <f ca="1">IF($H189=1,IF(P189&gt;$U$1,MIN(T188*0.9,1),MIN(T188*1.1,1)),T188)</f>
        <v>1</v>
      </c>
      <c r="U189">
        <f t="shared" ca="1" si="115"/>
        <v>1</v>
      </c>
      <c r="V189">
        <f t="shared" ca="1" si="116"/>
        <v>1</v>
      </c>
      <c r="W189">
        <f t="shared" ca="1" si="133"/>
        <v>1.1498463298909023E-3</v>
      </c>
      <c r="X189" s="9">
        <f t="shared" ca="1" si="134"/>
        <v>2.304564069038095E-3</v>
      </c>
      <c r="Y189" t="e">
        <f t="shared" ca="1" si="135"/>
        <v>#REF!</v>
      </c>
      <c r="AA189" s="14">
        <f t="shared" si="118"/>
        <v>-5.7089845143787343E-4</v>
      </c>
      <c r="AB189" s="14">
        <f t="shared" si="119"/>
        <v>-3.8025956848805054E-3</v>
      </c>
      <c r="AC189" s="14">
        <f t="shared" si="120"/>
        <v>2.037766607797975E-3</v>
      </c>
      <c r="AE189" s="6">
        <f t="shared" ca="1" si="136"/>
        <v>0.31931689180980083</v>
      </c>
      <c r="AF189" s="6">
        <f t="shared" ca="1" si="137"/>
        <v>0.36240458875805692</v>
      </c>
      <c r="AG189" s="6">
        <f t="shared" ca="1" si="138"/>
        <v>0.31827851943214225</v>
      </c>
      <c r="AI189" s="6">
        <f t="shared" ca="1" si="139"/>
        <v>0.25886386604086431</v>
      </c>
      <c r="AJ189" s="6">
        <f t="shared" ca="1" si="140"/>
        <v>0.39194602634969072</v>
      </c>
      <c r="AK189" s="6">
        <f t="shared" ca="1" si="141"/>
        <v>0.34919010760944491</v>
      </c>
      <c r="AM189" s="5">
        <f t="shared" ca="1" si="121"/>
        <v>7.994091902979051E-3</v>
      </c>
      <c r="AN189" s="5">
        <f t="shared" ca="1" si="122"/>
        <v>4.016031162797056E-3</v>
      </c>
      <c r="AO189" s="5">
        <f t="shared" ca="1" si="123"/>
        <v>3.9721238002922944E-3</v>
      </c>
      <c r="AS189">
        <f t="shared" ca="1" si="144"/>
        <v>-9.117983055662533E-4</v>
      </c>
      <c r="AT189">
        <f t="shared" ca="1" si="145"/>
        <v>1.5731721881699145E-2</v>
      </c>
      <c r="AU189">
        <f t="shared" ca="1" si="142"/>
        <v>129.4660992177169</v>
      </c>
      <c r="AV189">
        <f>IF($H188=1,VLOOKUP(I189,Input!A:B,2,FALSE),AV188)</f>
        <v>129.6</v>
      </c>
      <c r="AW189">
        <f t="shared" si="126"/>
        <v>129.96</v>
      </c>
      <c r="AX189" s="15">
        <f>VLOOKUP(A189,Input!A:B,2,FALSE)</f>
        <v>129.47999999999999</v>
      </c>
      <c r="AY189">
        <f t="shared" ca="1" si="143"/>
        <v>9.9999999999909051E-3</v>
      </c>
      <c r="AZ189" s="10" t="b">
        <f t="shared" ca="1" si="124"/>
        <v>0</v>
      </c>
    </row>
    <row r="190" spans="1:53" x14ac:dyDescent="0.25">
      <c r="A190" s="1">
        <f t="shared" si="113"/>
        <v>43375</v>
      </c>
      <c r="B190">
        <f>VLOOKUP(A190,Input!C:D,2,FALSE)</f>
        <v>140.12</v>
      </c>
      <c r="C190">
        <f>VLOOKUP(A190,Input!E:F,2,FALSE)</f>
        <v>120.58</v>
      </c>
      <c r="D190">
        <f>VLOOKUP(A190,Input!G:H,2,FALSE)</f>
        <v>147.56</v>
      </c>
      <c r="F190" s="13">
        <f t="shared" si="127"/>
        <v>43364</v>
      </c>
      <c r="G190" s="13">
        <f t="shared" si="117"/>
        <v>43399</v>
      </c>
      <c r="H190" s="12">
        <f t="shared" si="128"/>
        <v>0</v>
      </c>
      <c r="I190" s="1">
        <f t="shared" si="129"/>
        <v>43367</v>
      </c>
      <c r="J190" s="1">
        <f t="shared" si="146"/>
        <v>43332</v>
      </c>
      <c r="L190">
        <f t="shared" si="130"/>
        <v>4.9982149232419282E-4</v>
      </c>
      <c r="M190">
        <f t="shared" si="131"/>
        <v>5.8086465853457447E-4</v>
      </c>
      <c r="N190">
        <f t="shared" si="132"/>
        <v>2.7114967462038564E-4</v>
      </c>
      <c r="P190" s="22">
        <f t="shared" ca="1" si="125"/>
        <v>2.6705185224852764E-2</v>
      </c>
      <c r="Q190" s="22">
        <f t="shared" ca="1" si="105"/>
        <v>1.573536741089656E-2</v>
      </c>
      <c r="R190" s="22">
        <f t="shared" ca="1" si="106"/>
        <v>2.0754641000628897E-2</v>
      </c>
      <c r="T190">
        <f t="shared" ca="1" si="114"/>
        <v>1</v>
      </c>
      <c r="U190">
        <f t="shared" ca="1" si="115"/>
        <v>1</v>
      </c>
      <c r="V190">
        <f t="shared" ca="1" si="116"/>
        <v>1</v>
      </c>
      <c r="W190">
        <f t="shared" ca="1" si="133"/>
        <v>4.5616615255683612E-4</v>
      </c>
      <c r="X190" s="9">
        <f t="shared" ca="1" si="134"/>
        <v>9.2334008741540015E-4</v>
      </c>
      <c r="Y190" t="e">
        <f t="shared" ca="1" si="135"/>
        <v>#REF!</v>
      </c>
      <c r="AA190" s="14">
        <f t="shared" si="118"/>
        <v>-7.1362306429678668E-5</v>
      </c>
      <c r="AB190" s="14">
        <f t="shared" si="119"/>
        <v>-3.2239398197900782E-3</v>
      </c>
      <c r="AC190" s="14">
        <f t="shared" si="120"/>
        <v>2.3094688221709792E-3</v>
      </c>
      <c r="AE190" s="6">
        <f t="shared" ca="1" si="136"/>
        <v>0.31931689180980083</v>
      </c>
      <c r="AF190" s="6">
        <f t="shared" ca="1" si="137"/>
        <v>0.36240458875805692</v>
      </c>
      <c r="AG190" s="6">
        <f t="shared" ca="1" si="138"/>
        <v>0.31827851943214225</v>
      </c>
      <c r="AI190" s="6">
        <f t="shared" ca="1" si="139"/>
        <v>0.25886386604086431</v>
      </c>
      <c r="AJ190" s="6">
        <f t="shared" ca="1" si="140"/>
        <v>0.39194602634969072</v>
      </c>
      <c r="AK190" s="6">
        <f t="shared" ca="1" si="141"/>
        <v>0.34919010760944491</v>
      </c>
      <c r="AM190" s="5">
        <f t="shared" ca="1" si="121"/>
        <v>7.994091902979051E-3</v>
      </c>
      <c r="AN190" s="5">
        <f t="shared" ca="1" si="122"/>
        <v>4.016031162797056E-3</v>
      </c>
      <c r="AO190" s="5">
        <f t="shared" ca="1" si="123"/>
        <v>3.9721238002922944E-3</v>
      </c>
      <c r="AS190">
        <f t="shared" ca="1" si="144"/>
        <v>-4.561034570579784E-4</v>
      </c>
      <c r="AT190">
        <f t="shared" ca="1" si="145"/>
        <v>1.5731721881699145E-2</v>
      </c>
      <c r="AU190">
        <f t="shared" ca="1" si="142"/>
        <v>129.52515727008358</v>
      </c>
      <c r="AV190">
        <f>IF($H189=1,VLOOKUP(I190,Input!A:B,2,FALSE),AV189)</f>
        <v>129.6</v>
      </c>
      <c r="AW190">
        <f t="shared" si="126"/>
        <v>129.96</v>
      </c>
      <c r="AX190" s="15">
        <f>VLOOKUP(A190,Input!A:B,2,FALSE)</f>
        <v>129.53</v>
      </c>
      <c r="AY190" s="15">
        <f ca="1">AX190-ROUND(AU190,2)</f>
        <v>0</v>
      </c>
      <c r="AZ190" s="10" t="b">
        <f t="shared" ca="1" si="124"/>
        <v>1</v>
      </c>
    </row>
    <row r="191" spans="1:53" s="10" customFormat="1" x14ac:dyDescent="0.25">
      <c r="A191" s="19">
        <f t="shared" si="113"/>
        <v>43376</v>
      </c>
      <c r="B191" s="10">
        <f>VLOOKUP(A191,Input!C:D,2,FALSE)</f>
        <v>139.87</v>
      </c>
      <c r="C191" s="10">
        <f>VLOOKUP(A191,Input!E:F,2,FALSE)</f>
        <v>120.63</v>
      </c>
      <c r="D191" s="10">
        <f>VLOOKUP(A191,Input!G:H,2,FALSE)</f>
        <v>147.52000000000001</v>
      </c>
      <c r="F191" s="18">
        <f t="shared" si="127"/>
        <v>43364</v>
      </c>
      <c r="G191" s="18">
        <f t="shared" si="117"/>
        <v>43399</v>
      </c>
      <c r="H191" s="23">
        <f t="shared" si="128"/>
        <v>0</v>
      </c>
      <c r="I191" s="19">
        <f t="shared" si="129"/>
        <v>43367</v>
      </c>
      <c r="J191" s="19">
        <f t="shared" si="146"/>
        <v>43332</v>
      </c>
      <c r="L191" s="10">
        <f t="shared" si="130"/>
        <v>-1.7841849842992197E-3</v>
      </c>
      <c r="M191" s="10">
        <f t="shared" si="131"/>
        <v>4.1466246475363455E-4</v>
      </c>
      <c r="N191" s="10">
        <f t="shared" si="132"/>
        <v>-2.7107617240440529E-4</v>
      </c>
      <c r="P191" s="24">
        <f t="shared" ca="1" si="125"/>
        <v>2.6589765299028543E-2</v>
      </c>
      <c r="Q191" s="24">
        <f t="shared" ca="1" si="105"/>
        <v>1.5746832852007259E-2</v>
      </c>
      <c r="R191" s="24">
        <f t="shared" ca="1" si="106"/>
        <v>2.0626946262066032E-2</v>
      </c>
      <c r="T191" s="10">
        <f t="shared" ca="1" si="114"/>
        <v>1</v>
      </c>
      <c r="U191" s="10">
        <f t="shared" ca="1" si="115"/>
        <v>1</v>
      </c>
      <c r="V191" s="10">
        <f t="shared" ca="1" si="116"/>
        <v>1</v>
      </c>
      <c r="W191" s="10">
        <f t="shared" ca="1" si="133"/>
        <v>-5.0665821512307918E-4</v>
      </c>
      <c r="X191" s="25">
        <f t="shared" ca="1" si="134"/>
        <v>1.0079817230280723E-3</v>
      </c>
      <c r="Y191" s="10" t="e">
        <f t="shared" ca="1" si="135"/>
        <v>#REF!</v>
      </c>
      <c r="AA191" s="26">
        <f t="shared" si="118"/>
        <v>-1.8554199671733107E-3</v>
      </c>
      <c r="AB191" s="26">
        <f t="shared" si="119"/>
        <v>-2.8106142018682334E-3</v>
      </c>
      <c r="AC191" s="26">
        <f t="shared" si="120"/>
        <v>2.037766607797975E-3</v>
      </c>
      <c r="AE191" s="20">
        <f t="shared" ca="1" si="136"/>
        <v>0.31931689180980083</v>
      </c>
      <c r="AF191" s="20">
        <f t="shared" ca="1" si="137"/>
        <v>0.36240458875805692</v>
      </c>
      <c r="AG191" s="20">
        <f t="shared" ca="1" si="138"/>
        <v>0.31827851943214225</v>
      </c>
      <c r="AI191" s="20">
        <f t="shared" ca="1" si="139"/>
        <v>0.25886386604086431</v>
      </c>
      <c r="AJ191" s="20">
        <f t="shared" ca="1" si="140"/>
        <v>0.39194602634969072</v>
      </c>
      <c r="AK191" s="20">
        <f t="shared" ca="1" si="141"/>
        <v>0.34919010760944491</v>
      </c>
      <c r="AM191" s="27">
        <f t="shared" ca="1" si="121"/>
        <v>7.994091902979051E-3</v>
      </c>
      <c r="AN191" s="27">
        <f t="shared" ca="1" si="122"/>
        <v>4.016031162797056E-3</v>
      </c>
      <c r="AO191" s="27">
        <f t="shared" ca="1" si="123"/>
        <v>3.9721238002922944E-3</v>
      </c>
      <c r="AS191" s="10">
        <f t="shared" ca="1" si="144"/>
        <v>-9.6246908202703727E-4</v>
      </c>
      <c r="AT191" s="10">
        <f t="shared" ca="1" si="145"/>
        <v>1.5731721881699145E-2</v>
      </c>
      <c r="AU191" s="10">
        <f t="shared" ca="1" si="142"/>
        <v>129.45953228508759</v>
      </c>
      <c r="AV191" s="10">
        <f>IF($H190=1,VLOOKUP(I191,Input!A:B,2,FALSE),AV190)</f>
        <v>129.6</v>
      </c>
      <c r="AW191" s="10">
        <f t="shared" si="126"/>
        <v>129.96</v>
      </c>
      <c r="AX191" s="28">
        <f>VLOOKUP(A191,Input!A:B,2,FALSE)</f>
        <v>129.47</v>
      </c>
      <c r="AY191" s="28">
        <f t="shared" ref="AY191:AY237" ca="1" si="147">AX191-ROUND(AU191,2)</f>
        <v>9.9999999999909051E-3</v>
      </c>
      <c r="AZ191" s="10" t="b">
        <f t="shared" ref="AZ191:AZ237" ca="1" si="148">ROUND(AU191,2)=AX191</f>
        <v>0</v>
      </c>
    </row>
    <row r="192" spans="1:53" x14ac:dyDescent="0.25">
      <c r="A192" s="1">
        <v>43377</v>
      </c>
      <c r="B192">
        <f>VLOOKUP(A192,Input!C:D,2,FALSE)</f>
        <v>139.57</v>
      </c>
      <c r="C192">
        <f>VLOOKUP(A192,Input!E:F,2,FALSE)</f>
        <v>120.45</v>
      </c>
      <c r="D192">
        <f>VLOOKUP(A192,Input!G:H,2,FALSE)</f>
        <v>147.93</v>
      </c>
      <c r="F192" s="13">
        <f t="shared" ref="F192:F237" si="149">IF(A192=G191,G191,F191)</f>
        <v>43364</v>
      </c>
      <c r="G192" s="13">
        <f t="shared" ref="G192:G237" si="150">WORKDAY((F192+35)+(5-WEEKDAY(F192+35,2))-1,1,Holi)</f>
        <v>43399</v>
      </c>
      <c r="H192" s="12">
        <f t="shared" ref="H192:H237" si="151">IF(F191&lt;&gt;F190,1,0)</f>
        <v>0</v>
      </c>
      <c r="I192" s="1">
        <f t="shared" ref="I192:I237" si="152">IF(H191=1,A191,I191)</f>
        <v>43367</v>
      </c>
      <c r="J192" s="1">
        <f t="shared" ref="J192:J237" si="153">IF(H191=1,I191,J191)</f>
        <v>43332</v>
      </c>
      <c r="L192">
        <f t="shared" ref="L192:L237" si="154">B192/B191-1</f>
        <v>-2.1448487881605693E-3</v>
      </c>
      <c r="M192">
        <f t="shared" ref="M192:M237" si="155">C192/C191-1</f>
        <v>-1.4921661278288756E-3</v>
      </c>
      <c r="N192">
        <f t="shared" ref="N192:N237" si="156">D192/D191-1</f>
        <v>2.7792841648590638E-3</v>
      </c>
      <c r="P192" s="22">
        <f t="shared" ref="P192:P237" ca="1" si="157">_xlfn.STDEV.S(OFFSET(L192,-1,0,-63,1))*SQRT(252)</f>
        <v>2.6512816651483168E-2</v>
      </c>
      <c r="Q192" s="22">
        <f t="shared" ref="Q192:Q237" ca="1" si="158">_xlfn.STDEV.S(OFFSET(M192,-1,0,-63,1))*SQRT(252)</f>
        <v>1.5539651127229163E-2</v>
      </c>
      <c r="R192" s="22">
        <f t="shared" ref="R192:R237" ca="1" si="159">_xlfn.STDEV.S(OFFSET(N192,-1,0,-63,1))*SQRT(252)</f>
        <v>2.0637279157510839E-2</v>
      </c>
      <c r="T192">
        <f t="shared" ref="T192:T237" ca="1" si="160">IF($H192=1,IF(P192&gt;$U$1,MAX(T191*0.9,1),MIN(T191*1.1,1)),T191)</f>
        <v>1</v>
      </c>
      <c r="U192">
        <f t="shared" ref="U192:U237" ca="1" si="161">IF($H192=1,IF(Q192&gt;$U$1,MAX(U191*0.9,1),MIN(U191*1.1,1)),U191)</f>
        <v>1</v>
      </c>
      <c r="V192">
        <f t="shared" ref="V192:V237" ca="1" si="162">IF($H192=1,IF(R192&gt;$U$1,MAX(V191*0.9,1),MIN(V191*1.1,1)),V191)</f>
        <v>1</v>
      </c>
      <c r="W192">
        <f t="shared" ref="W192:W237" ca="1" si="163">AU192/AU191-1</f>
        <v>-3.3683971444220528E-4</v>
      </c>
      <c r="X192" s="9">
        <f t="shared" ref="X192:X237" ca="1" si="164">SQRT(SUM((W130:W192-AVERAGE(W130:W192))^2)*252/62)</f>
        <v>6.8929515296209983E-4</v>
      </c>
      <c r="Y192" t="e">
        <f t="shared" ref="Y192:Y237" ca="1" si="165">IF($H191&lt;&gt;$H192,IF(X191&gt;$U$1,IF(Y191*0.9&lt;1,Y191*0.9,1),IF(Y191*1.1&lt;1,Y191*1.1,1)),Y191)</f>
        <v>#REF!</v>
      </c>
      <c r="AA192" s="14">
        <f t="shared" ref="AA192:AA237" si="166">B192/VLOOKUP($I192,$A:$D,AA$2,FALSE)-1</f>
        <v>-3.9962891600656691E-3</v>
      </c>
      <c r="AB192" s="14">
        <f t="shared" ref="AB192:AB237" si="167">C192/VLOOKUP($I192,$A:$D,AB$2,FALSE)-1</f>
        <v>-4.2985864263866969E-3</v>
      </c>
      <c r="AC192" s="14">
        <f t="shared" ref="AC192:AC237" si="168">D192/VLOOKUP($I192,$A:$D,AC$2,FALSE)-1</f>
        <v>4.8227143051216004E-3</v>
      </c>
      <c r="AE192" s="6">
        <f t="shared" ref="AE192:AE237" ca="1" si="169">IF($H192=1,0.5*(1-(P192/SUM($P192:$R192)))*T192,AE191)</f>
        <v>0.31931689180980083</v>
      </c>
      <c r="AF192" s="6">
        <f t="shared" ref="AF192:AF237" ca="1" si="170">IF($H192=1,0.5*(1-(Q192/SUM($P192:$R192)))*U192,AF191)</f>
        <v>0.36240458875805692</v>
      </c>
      <c r="AG192" s="6">
        <f t="shared" ref="AG192:AG237" ca="1" si="171">IF($H192=1,0.5*(1-(R192/SUM($P192:$R192)))*V192,AG191)</f>
        <v>0.31827851943214225</v>
      </c>
      <c r="AI192" s="6">
        <f t="shared" ref="AI192:AI237" ca="1" si="172">IF(AE192&lt;&gt;AE191,AE191,AI191)</f>
        <v>0.25886386604086431</v>
      </c>
      <c r="AJ192" s="6">
        <f t="shared" ref="AJ192:AJ237" ca="1" si="173">IF(AF192&lt;&gt;AF191,AF191,AJ191)</f>
        <v>0.39194602634969072</v>
      </c>
      <c r="AK192" s="6">
        <f t="shared" ref="AK192:AK237" ca="1" si="174">IF(AG192&lt;&gt;AG191,AG191,AK191)</f>
        <v>0.34919010760944491</v>
      </c>
      <c r="AM192" s="5">
        <f t="shared" ref="AM192:AM237" ca="1" si="175">ABS(AE192*$AV192-(AI192*$AW192*(VLOOKUP($I192,$A:$D,AM$2,FALSE)/VLOOKUP($J192,$A:$D,AM$2,FALSE))))*AM$1</f>
        <v>7.994091902979051E-3</v>
      </c>
      <c r="AN192" s="5">
        <f t="shared" ref="AN192:AN237" ca="1" si="176">ABS(AF192*$AV192-(AJ192*$AW192*(VLOOKUP($I192,$A:$D,AN$2,FALSE)/VLOOKUP($J192,$A:$D,AN$2,FALSE))))*AN$1</f>
        <v>4.016031162797056E-3</v>
      </c>
      <c r="AO192" s="5">
        <f t="shared" ref="AO192:AO237" ca="1" si="177">ABS(AG192*$AV192-(AK192*$AW192*(VLOOKUP($I192,$A:$D,AO$2,FALSE)/VLOOKUP($J192,$A:$D,AO$2,FALSE))))*AO$1</f>
        <v>3.9721238002922944E-3</v>
      </c>
      <c r="AS192">
        <f t="shared" ref="AS192:AS237" ca="1" si="178">SUMPRODUCT(AA192:AC192,AE191:AG191)</f>
        <v>-1.29894371078269E-3</v>
      </c>
      <c r="AT192">
        <f t="shared" ref="AT192:AT237" ca="1" si="179">IF($H191=1,SUM(AM191:AO191),AT191)</f>
        <v>1.5731721881699145E-2</v>
      </c>
      <c r="AU192">
        <f t="shared" ref="AU192:AU237" ca="1" si="180">(AV192-AT192)+(AV192*AS192)</f>
        <v>129.41592517320086</v>
      </c>
      <c r="AV192">
        <f>IF($H191=1,VLOOKUP(I192,Input!A:B,2,FALSE),AV191)</f>
        <v>129.6</v>
      </c>
      <c r="AW192">
        <f t="shared" ref="AW192:AW237" si="181">IF($H191=1,AV191,AW191)</f>
        <v>129.96</v>
      </c>
      <c r="AX192" s="15">
        <f>VLOOKUP(A192,Input!A:B,2,FALSE)</f>
        <v>129.41999999999999</v>
      </c>
      <c r="AY192" s="15">
        <f t="shared" ca="1" si="147"/>
        <v>0</v>
      </c>
      <c r="AZ192" s="10" t="b">
        <f t="shared" ca="1" si="148"/>
        <v>1</v>
      </c>
    </row>
    <row r="193" spans="1:52" x14ac:dyDescent="0.25">
      <c r="A193" s="1">
        <v>43378</v>
      </c>
      <c r="B193">
        <f>VLOOKUP(A193,Input!C:D,2,FALSE)</f>
        <v>139.57</v>
      </c>
      <c r="C193">
        <f>VLOOKUP(A193,Input!E:F,2,FALSE)</f>
        <v>120.05</v>
      </c>
      <c r="D193">
        <f>VLOOKUP(A193,Input!G:H,2,FALSE)</f>
        <v>147.82</v>
      </c>
      <c r="F193" s="13">
        <f t="shared" si="149"/>
        <v>43364</v>
      </c>
      <c r="G193" s="13">
        <f t="shared" si="150"/>
        <v>43399</v>
      </c>
      <c r="H193" s="12">
        <f t="shared" si="151"/>
        <v>0</v>
      </c>
      <c r="I193" s="1">
        <f t="shared" si="152"/>
        <v>43367</v>
      </c>
      <c r="J193" s="1">
        <f t="shared" si="153"/>
        <v>43332</v>
      </c>
      <c r="L193">
        <f t="shared" si="154"/>
        <v>0</v>
      </c>
      <c r="M193">
        <f t="shared" si="155"/>
        <v>-3.3208800332088506E-3</v>
      </c>
      <c r="N193">
        <f t="shared" si="156"/>
        <v>-7.4359494355447087E-4</v>
      </c>
      <c r="P193" s="22">
        <f t="shared" ca="1" si="157"/>
        <v>2.6739400532397404E-2</v>
      </c>
      <c r="Q193" s="22">
        <f t="shared" ca="1" si="158"/>
        <v>1.5813860728508211E-2</v>
      </c>
      <c r="R193" s="22">
        <f t="shared" ca="1" si="159"/>
        <v>2.1004344204601965E-2</v>
      </c>
      <c r="T193">
        <f t="shared" ca="1" si="160"/>
        <v>1</v>
      </c>
      <c r="U193">
        <f t="shared" ca="1" si="161"/>
        <v>1</v>
      </c>
      <c r="V193">
        <f t="shared" ca="1" si="162"/>
        <v>1</v>
      </c>
      <c r="W193">
        <f t="shared" ca="1" si="163"/>
        <v>-1.4381831909953124E-3</v>
      </c>
      <c r="X193" s="9">
        <f t="shared" ca="1" si="164"/>
        <v>2.8739740387388915E-3</v>
      </c>
      <c r="Y193" t="e">
        <f t="shared" ca="1" si="165"/>
        <v>#REF!</v>
      </c>
      <c r="AA193" s="14">
        <f t="shared" si="166"/>
        <v>-3.9962891600656691E-3</v>
      </c>
      <c r="AB193" s="14">
        <f t="shared" si="167"/>
        <v>-7.6051913697611218E-3</v>
      </c>
      <c r="AC193" s="14">
        <f t="shared" si="168"/>
        <v>4.075533215595728E-3</v>
      </c>
      <c r="AE193" s="6">
        <f t="shared" ca="1" si="169"/>
        <v>0.31931689180980083</v>
      </c>
      <c r="AF193" s="6">
        <f t="shared" ca="1" si="170"/>
        <v>0.36240458875805692</v>
      </c>
      <c r="AG193" s="6">
        <f t="shared" ca="1" si="171"/>
        <v>0.31827851943214225</v>
      </c>
      <c r="AI193" s="6">
        <f t="shared" ca="1" si="172"/>
        <v>0.25886386604086431</v>
      </c>
      <c r="AJ193" s="6">
        <f t="shared" ca="1" si="173"/>
        <v>0.39194602634969072</v>
      </c>
      <c r="AK193" s="6">
        <f t="shared" ca="1" si="174"/>
        <v>0.34919010760944491</v>
      </c>
      <c r="AM193" s="5">
        <f t="shared" ca="1" si="175"/>
        <v>7.994091902979051E-3</v>
      </c>
      <c r="AN193" s="5">
        <f t="shared" ca="1" si="176"/>
        <v>4.016031162797056E-3</v>
      </c>
      <c r="AO193" s="5">
        <f t="shared" ca="1" si="177"/>
        <v>3.9721238002922944E-3</v>
      </c>
      <c r="AS193">
        <f t="shared" ca="1" si="178"/>
        <v>-2.7350842063936457E-3</v>
      </c>
      <c r="AT193">
        <f t="shared" ca="1" si="179"/>
        <v>1.5731721881699145E-2</v>
      </c>
      <c r="AU193">
        <f t="shared" ca="1" si="180"/>
        <v>129.22980136496966</v>
      </c>
      <c r="AV193">
        <f>IF($H192=1,VLOOKUP(I193,Input!A:B,2,FALSE),AV192)</f>
        <v>129.6</v>
      </c>
      <c r="AW193">
        <f t="shared" si="181"/>
        <v>129.96</v>
      </c>
      <c r="AX193" s="15">
        <f>VLOOKUP(A193,Input!A:B,2,FALSE)</f>
        <v>129.24</v>
      </c>
      <c r="AY193" s="15">
        <f t="shared" ca="1" si="147"/>
        <v>1.0000000000019327E-2</v>
      </c>
      <c r="AZ193" s="10" t="b">
        <f t="shared" ca="1" si="148"/>
        <v>0</v>
      </c>
    </row>
    <row r="194" spans="1:52" x14ac:dyDescent="0.25">
      <c r="A194" s="1">
        <v>43382</v>
      </c>
      <c r="B194">
        <f>VLOOKUP(A194,Input!C:D,2,FALSE)</f>
        <v>140.07</v>
      </c>
      <c r="C194">
        <f>VLOOKUP(A194,Input!E:F,2,FALSE)</f>
        <v>120.34</v>
      </c>
      <c r="D194">
        <f>VLOOKUP(A194,Input!G:H,2,FALSE)</f>
        <v>147.88999999999999</v>
      </c>
      <c r="F194" s="13">
        <f t="shared" si="149"/>
        <v>43364</v>
      </c>
      <c r="G194" s="13">
        <f t="shared" si="150"/>
        <v>43399</v>
      </c>
      <c r="H194" s="12">
        <f t="shared" si="151"/>
        <v>0</v>
      </c>
      <c r="I194" s="1">
        <f t="shared" si="152"/>
        <v>43367</v>
      </c>
      <c r="J194" s="1">
        <f t="shared" si="153"/>
        <v>43332</v>
      </c>
      <c r="L194">
        <f t="shared" si="154"/>
        <v>3.5824317546750972E-3</v>
      </c>
      <c r="M194">
        <f t="shared" si="155"/>
        <v>2.4156601416076562E-3</v>
      </c>
      <c r="N194">
        <f t="shared" si="156"/>
        <v>4.7354891083739581E-4</v>
      </c>
      <c r="P194" s="22">
        <f t="shared" ca="1" si="157"/>
        <v>2.6735705534364787E-2</v>
      </c>
      <c r="Q194" s="22">
        <f t="shared" ca="1" si="158"/>
        <v>1.7121984699684716E-2</v>
      </c>
      <c r="R194" s="22">
        <f t="shared" ca="1" si="159"/>
        <v>2.0899696116318069E-2</v>
      </c>
      <c r="T194">
        <f t="shared" ca="1" si="160"/>
        <v>1</v>
      </c>
      <c r="U194">
        <f t="shared" ca="1" si="161"/>
        <v>1</v>
      </c>
      <c r="V194">
        <f t="shared" ca="1" si="162"/>
        <v>1</v>
      </c>
      <c r="W194">
        <f t="shared" ca="1" si="163"/>
        <v>2.1656687597786384E-3</v>
      </c>
      <c r="X194" s="9">
        <f t="shared" ca="1" si="164"/>
        <v>4.3631889799627772E-3</v>
      </c>
      <c r="Y194" t="e">
        <f t="shared" ca="1" si="165"/>
        <v>#REF!</v>
      </c>
      <c r="AA194" s="14">
        <f t="shared" si="166"/>
        <v>-4.281738385785161E-4</v>
      </c>
      <c r="AB194" s="14">
        <f t="shared" si="167"/>
        <v>-5.2079027858146221E-3</v>
      </c>
      <c r="AC194" s="14">
        <f t="shared" si="168"/>
        <v>4.5510120907483742E-3</v>
      </c>
      <c r="AE194" s="6">
        <f t="shared" ca="1" si="169"/>
        <v>0.31931689180980083</v>
      </c>
      <c r="AF194" s="6">
        <f t="shared" ca="1" si="170"/>
        <v>0.36240458875805692</v>
      </c>
      <c r="AG194" s="6">
        <f t="shared" ca="1" si="171"/>
        <v>0.31827851943214225</v>
      </c>
      <c r="AI194" s="6">
        <f t="shared" ca="1" si="172"/>
        <v>0.25886386604086431</v>
      </c>
      <c r="AJ194" s="6">
        <f t="shared" ca="1" si="173"/>
        <v>0.39194602634969072</v>
      </c>
      <c r="AK194" s="6">
        <f t="shared" ca="1" si="174"/>
        <v>0.34919010760944491</v>
      </c>
      <c r="AM194" s="5">
        <f t="shared" ca="1" si="175"/>
        <v>7.994091902979051E-3</v>
      </c>
      <c r="AN194" s="5">
        <f t="shared" ca="1" si="176"/>
        <v>4.016031162797056E-3</v>
      </c>
      <c r="AO194" s="5">
        <f t="shared" ca="1" si="177"/>
        <v>3.9721238002922944E-3</v>
      </c>
      <c r="AS194">
        <f t="shared" ca="1" si="178"/>
        <v>-5.7560161651307932E-4</v>
      </c>
      <c r="AT194">
        <f t="shared" ca="1" si="179"/>
        <v>1.5731721881699145E-2</v>
      </c>
      <c r="AU194">
        <f t="shared" ca="1" si="180"/>
        <v>129.50967030861818</v>
      </c>
      <c r="AV194">
        <f>IF($H193=1,VLOOKUP(I194,Input!A:B,2,FALSE),AV193)</f>
        <v>129.6</v>
      </c>
      <c r="AW194">
        <f t="shared" si="181"/>
        <v>129.96</v>
      </c>
      <c r="AX194" s="15">
        <f>VLOOKUP(A194,Input!A:B,2,FALSE)</f>
        <v>129.52000000000001</v>
      </c>
      <c r="AY194" s="15">
        <f t="shared" ca="1" si="147"/>
        <v>1.0000000000019327E-2</v>
      </c>
      <c r="AZ194" s="10" t="b">
        <f t="shared" ca="1" si="148"/>
        <v>0</v>
      </c>
    </row>
    <row r="195" spans="1:52" x14ac:dyDescent="0.25">
      <c r="A195" s="1">
        <v>43383</v>
      </c>
      <c r="B195">
        <f>VLOOKUP(A195,Input!C:D,2,FALSE)</f>
        <v>139.88</v>
      </c>
      <c r="C195">
        <f>VLOOKUP(A195,Input!E:F,2,FALSE)</f>
        <v>120.47</v>
      </c>
      <c r="D195">
        <f>VLOOKUP(A195,Input!G:H,2,FALSE)</f>
        <v>147.97</v>
      </c>
      <c r="F195" s="13">
        <f t="shared" si="149"/>
        <v>43364</v>
      </c>
      <c r="G195" s="13">
        <f t="shared" si="150"/>
        <v>43399</v>
      </c>
      <c r="H195" s="12">
        <f t="shared" si="151"/>
        <v>0</v>
      </c>
      <c r="I195" s="1">
        <f t="shared" si="152"/>
        <v>43367</v>
      </c>
      <c r="J195" s="1">
        <f t="shared" si="153"/>
        <v>43332</v>
      </c>
      <c r="L195">
        <f t="shared" si="154"/>
        <v>-1.3564646248304113E-3</v>
      </c>
      <c r="M195">
        <f t="shared" si="155"/>
        <v>1.0802725610770114E-3</v>
      </c>
      <c r="N195">
        <f t="shared" si="156"/>
        <v>5.4094259246739718E-4</v>
      </c>
      <c r="P195" s="22">
        <f t="shared" ca="1" si="157"/>
        <v>2.7443122042532866E-2</v>
      </c>
      <c r="Q195" s="22">
        <f t="shared" ca="1" si="158"/>
        <v>1.7594322220788515E-2</v>
      </c>
      <c r="R195" s="22">
        <f t="shared" ca="1" si="159"/>
        <v>1.9826545992106204E-2</v>
      </c>
      <c r="T195">
        <f t="shared" ca="1" si="160"/>
        <v>1</v>
      </c>
      <c r="U195">
        <f t="shared" ca="1" si="161"/>
        <v>1</v>
      </c>
      <c r="V195">
        <f t="shared" ca="1" si="162"/>
        <v>1</v>
      </c>
      <c r="W195">
        <f t="shared" ca="1" si="163"/>
        <v>1.2954450181901223E-4</v>
      </c>
      <c r="X195" s="9">
        <f t="shared" ca="1" si="164"/>
        <v>2.3076705848633708E-4</v>
      </c>
      <c r="Y195" t="e">
        <f t="shared" ca="1" si="165"/>
        <v>#REF!</v>
      </c>
      <c r="AA195" s="14">
        <f t="shared" si="166"/>
        <v>-1.784057660743632E-3</v>
      </c>
      <c r="AB195" s="14">
        <f t="shared" si="167"/>
        <v>-4.1332561792180034E-3</v>
      </c>
      <c r="AC195" s="14">
        <f t="shared" si="168"/>
        <v>5.0944165194946045E-3</v>
      </c>
      <c r="AE195" s="6">
        <f t="shared" ca="1" si="169"/>
        <v>0.31931689180980083</v>
      </c>
      <c r="AF195" s="6">
        <f t="shared" ca="1" si="170"/>
        <v>0.36240458875805692</v>
      </c>
      <c r="AG195" s="6">
        <f t="shared" ca="1" si="171"/>
        <v>0.31827851943214225</v>
      </c>
      <c r="AI195" s="6">
        <f t="shared" ca="1" si="172"/>
        <v>0.25886386604086431</v>
      </c>
      <c r="AJ195" s="6">
        <f t="shared" ca="1" si="173"/>
        <v>0.39194602634969072</v>
      </c>
      <c r="AK195" s="6">
        <f t="shared" ca="1" si="174"/>
        <v>0.34919010760944491</v>
      </c>
      <c r="AM195" s="5">
        <f t="shared" ca="1" si="175"/>
        <v>7.994091902979051E-3</v>
      </c>
      <c r="AN195" s="5">
        <f t="shared" ca="1" si="176"/>
        <v>4.016031162797056E-3</v>
      </c>
      <c r="AO195" s="5">
        <f t="shared" ca="1" si="177"/>
        <v>3.9721238002922944E-3</v>
      </c>
      <c r="AS195">
        <f t="shared" ca="1" si="178"/>
        <v>-4.4614740570392904E-4</v>
      </c>
      <c r="AT195">
        <f t="shared" ca="1" si="179"/>
        <v>1.5731721881699145E-2</v>
      </c>
      <c r="AU195">
        <f t="shared" ca="1" si="180"/>
        <v>129.52644757433904</v>
      </c>
      <c r="AV195">
        <f>IF($H194=1,VLOOKUP(I195,Input!A:B,2,FALSE),AV194)</f>
        <v>129.6</v>
      </c>
      <c r="AW195">
        <f t="shared" si="181"/>
        <v>129.96</v>
      </c>
      <c r="AX195" s="15">
        <f>VLOOKUP(A195,Input!A:B,2,FALSE)</f>
        <v>129.53</v>
      </c>
      <c r="AY195" s="15">
        <f t="shared" ca="1" si="147"/>
        <v>0</v>
      </c>
      <c r="AZ195" s="10" t="b">
        <f t="shared" ca="1" si="148"/>
        <v>1</v>
      </c>
    </row>
    <row r="196" spans="1:52" x14ac:dyDescent="0.25">
      <c r="A196" s="1">
        <v>43384</v>
      </c>
      <c r="B196">
        <f>VLOOKUP(A196,Input!C:D,2,FALSE)</f>
        <v>140.09</v>
      </c>
      <c r="C196">
        <f>VLOOKUP(A196,Input!E:F,2,FALSE)</f>
        <v>120.84</v>
      </c>
      <c r="D196">
        <f>VLOOKUP(A196,Input!G:H,2,FALSE)</f>
        <v>148.01</v>
      </c>
      <c r="F196" s="13">
        <f t="shared" si="149"/>
        <v>43364</v>
      </c>
      <c r="G196" s="13">
        <f t="shared" si="150"/>
        <v>43399</v>
      </c>
      <c r="H196" s="12">
        <f t="shared" si="151"/>
        <v>0</v>
      </c>
      <c r="I196" s="1">
        <f t="shared" si="152"/>
        <v>43367</v>
      </c>
      <c r="J196" s="1">
        <f t="shared" si="153"/>
        <v>43332</v>
      </c>
      <c r="L196">
        <f t="shared" si="154"/>
        <v>1.5012868172719074E-3</v>
      </c>
      <c r="M196">
        <f t="shared" si="155"/>
        <v>3.0713040591019425E-3</v>
      </c>
      <c r="N196">
        <f t="shared" si="156"/>
        <v>2.703250658917522E-4</v>
      </c>
      <c r="P196" s="22">
        <f t="shared" ca="1" si="157"/>
        <v>2.7550533199161918E-2</v>
      </c>
      <c r="Q196" s="22">
        <f t="shared" ca="1" si="158"/>
        <v>1.7500978739583405E-2</v>
      </c>
      <c r="R196" s="22">
        <f t="shared" ca="1" si="159"/>
        <v>1.9833044860572701E-2</v>
      </c>
      <c r="T196">
        <f t="shared" ca="1" si="160"/>
        <v>1</v>
      </c>
      <c r="U196">
        <f t="shared" ca="1" si="161"/>
        <v>1</v>
      </c>
      <c r="V196">
        <f t="shared" ca="1" si="162"/>
        <v>1</v>
      </c>
      <c r="W196">
        <f t="shared" ca="1" si="163"/>
        <v>1.6744123965806157E-3</v>
      </c>
      <c r="X196" s="9">
        <f t="shared" ca="1" si="164"/>
        <v>3.2657255074331122E-3</v>
      </c>
      <c r="Y196" t="e">
        <f t="shared" ca="1" si="165"/>
        <v>#REF!</v>
      </c>
      <c r="AA196" s="14">
        <f t="shared" si="166"/>
        <v>-2.8544922571893672E-4</v>
      </c>
      <c r="AB196" s="14">
        <f t="shared" si="167"/>
        <v>-1.0746466065966187E-3</v>
      </c>
      <c r="AC196" s="14">
        <f t="shared" si="168"/>
        <v>5.3661187338676086E-3</v>
      </c>
      <c r="AE196" s="6">
        <f t="shared" ca="1" si="169"/>
        <v>0.31931689180980083</v>
      </c>
      <c r="AF196" s="6">
        <f t="shared" ca="1" si="170"/>
        <v>0.36240458875805692</v>
      </c>
      <c r="AG196" s="6">
        <f t="shared" ca="1" si="171"/>
        <v>0.31827851943214225</v>
      </c>
      <c r="AI196" s="6">
        <f t="shared" ca="1" si="172"/>
        <v>0.25886386604086431</v>
      </c>
      <c r="AJ196" s="6">
        <f t="shared" ca="1" si="173"/>
        <v>0.39194602634969072</v>
      </c>
      <c r="AK196" s="6">
        <f t="shared" ca="1" si="174"/>
        <v>0.34919010760944491</v>
      </c>
      <c r="AM196" s="5">
        <f t="shared" ca="1" si="175"/>
        <v>7.994091902979051E-3</v>
      </c>
      <c r="AN196" s="5">
        <f t="shared" ca="1" si="176"/>
        <v>4.016031162797056E-3</v>
      </c>
      <c r="AO196" s="5">
        <f t="shared" ca="1" si="177"/>
        <v>3.9721238002922944E-3</v>
      </c>
      <c r="AS196">
        <f t="shared" ca="1" si="178"/>
        <v>1.2273147046624902E-3</v>
      </c>
      <c r="AT196">
        <f t="shared" ca="1" si="179"/>
        <v>1.5731721881699145E-2</v>
      </c>
      <c r="AU196">
        <f t="shared" ca="1" si="180"/>
        <v>129.74332826384256</v>
      </c>
      <c r="AV196">
        <f>IF($H195=1,VLOOKUP(I196,Input!A:B,2,FALSE),AV195)</f>
        <v>129.6</v>
      </c>
      <c r="AW196">
        <f t="shared" si="181"/>
        <v>129.96</v>
      </c>
      <c r="AX196" s="15">
        <f>VLOOKUP(A196,Input!A:B,2,FALSE)</f>
        <v>129.75</v>
      </c>
      <c r="AY196" s="15">
        <f t="shared" ca="1" si="147"/>
        <v>9.9999999999909051E-3</v>
      </c>
      <c r="AZ196" s="10" t="b">
        <f t="shared" ca="1" si="148"/>
        <v>0</v>
      </c>
    </row>
    <row r="197" spans="1:52" x14ac:dyDescent="0.25">
      <c r="A197" s="1">
        <v>43385</v>
      </c>
      <c r="B197">
        <f>VLOOKUP(A197,Input!C:D,2,FALSE)</f>
        <v>140.44</v>
      </c>
      <c r="C197">
        <f>VLOOKUP(A197,Input!E:F,2,FALSE)</f>
        <v>121.18</v>
      </c>
      <c r="D197">
        <f>VLOOKUP(A197,Input!G:H,2,FALSE)</f>
        <v>147.84</v>
      </c>
      <c r="F197" s="13">
        <f t="shared" si="149"/>
        <v>43364</v>
      </c>
      <c r="G197" s="13">
        <f t="shared" si="150"/>
        <v>43399</v>
      </c>
      <c r="H197" s="12">
        <f t="shared" si="151"/>
        <v>0</v>
      </c>
      <c r="I197" s="1">
        <f t="shared" si="152"/>
        <v>43367</v>
      </c>
      <c r="J197" s="1">
        <f t="shared" si="153"/>
        <v>43332</v>
      </c>
      <c r="L197">
        <f t="shared" si="154"/>
        <v>2.4983938896423474E-3</v>
      </c>
      <c r="M197">
        <f t="shared" si="155"/>
        <v>2.813637868255503E-3</v>
      </c>
      <c r="N197">
        <f t="shared" si="156"/>
        <v>-1.148571042496993E-3</v>
      </c>
      <c r="P197" s="22">
        <f t="shared" ca="1" si="157"/>
        <v>2.7548748362538393E-2</v>
      </c>
      <c r="Q197" s="22">
        <f t="shared" ca="1" si="158"/>
        <v>1.8535911458087324E-2</v>
      </c>
      <c r="R197" s="22">
        <f t="shared" ca="1" si="159"/>
        <v>1.9703794894326082E-2</v>
      </c>
      <c r="T197">
        <f t="shared" ca="1" si="160"/>
        <v>1</v>
      </c>
      <c r="U197">
        <f t="shared" ca="1" si="161"/>
        <v>1</v>
      </c>
      <c r="V197">
        <f t="shared" ca="1" si="162"/>
        <v>1</v>
      </c>
      <c r="W197">
        <f t="shared" ca="1" si="163"/>
        <v>1.4470036893003968E-3</v>
      </c>
      <c r="X197" s="9">
        <f t="shared" ca="1" si="164"/>
        <v>2.7774414440516156E-3</v>
      </c>
      <c r="Y197" t="e">
        <f t="shared" ca="1" si="165"/>
        <v>#REF!</v>
      </c>
      <c r="AA197" s="14">
        <f t="shared" si="166"/>
        <v>2.2122314993220371E-3</v>
      </c>
      <c r="AB197" s="14">
        <f t="shared" si="167"/>
        <v>1.7359675952717257E-3</v>
      </c>
      <c r="AC197" s="14">
        <f t="shared" si="168"/>
        <v>4.2113843227822301E-3</v>
      </c>
      <c r="AE197" s="6">
        <f t="shared" ca="1" si="169"/>
        <v>0.31931689180980083</v>
      </c>
      <c r="AF197" s="6">
        <f t="shared" ca="1" si="170"/>
        <v>0.36240458875805692</v>
      </c>
      <c r="AG197" s="6">
        <f t="shared" ca="1" si="171"/>
        <v>0.31827851943214225</v>
      </c>
      <c r="AI197" s="6">
        <f t="shared" ca="1" si="172"/>
        <v>0.25886386604086431</v>
      </c>
      <c r="AJ197" s="6">
        <f t="shared" ca="1" si="173"/>
        <v>0.39194602634969072</v>
      </c>
      <c r="AK197" s="6">
        <f t="shared" ca="1" si="174"/>
        <v>0.34919010760944491</v>
      </c>
      <c r="AM197" s="5">
        <f t="shared" ca="1" si="175"/>
        <v>7.994091902979051E-3</v>
      </c>
      <c r="AN197" s="5">
        <f t="shared" ca="1" si="176"/>
        <v>4.016031162797056E-3</v>
      </c>
      <c r="AO197" s="5">
        <f t="shared" ca="1" si="177"/>
        <v>3.9721238002922944E-3</v>
      </c>
      <c r="AS197">
        <f t="shared" ca="1" si="178"/>
        <v>2.675918675803874E-3</v>
      </c>
      <c r="AT197">
        <f t="shared" ca="1" si="179"/>
        <v>1.5731721881699145E-2</v>
      </c>
      <c r="AU197">
        <f t="shared" ca="1" si="180"/>
        <v>129.93106733850246</v>
      </c>
      <c r="AV197">
        <f>IF($H196=1,VLOOKUP(I197,Input!A:B,2,FALSE),AV196)</f>
        <v>129.6</v>
      </c>
      <c r="AW197">
        <f t="shared" si="181"/>
        <v>129.96</v>
      </c>
      <c r="AX197" s="15">
        <f>VLOOKUP(A197,Input!A:B,2,FALSE)</f>
        <v>129.94</v>
      </c>
      <c r="AY197" s="15">
        <f t="shared" ca="1" si="147"/>
        <v>9.9999999999909051E-3</v>
      </c>
      <c r="AZ197" s="10" t="b">
        <f t="shared" ca="1" si="148"/>
        <v>0</v>
      </c>
    </row>
    <row r="198" spans="1:52" x14ac:dyDescent="0.25">
      <c r="A198" s="1">
        <v>43388</v>
      </c>
      <c r="B198">
        <f>VLOOKUP(A198,Input!C:D,2,FALSE)</f>
        <v>140.66</v>
      </c>
      <c r="C198">
        <f>VLOOKUP(A198,Input!E:F,2,FALSE)</f>
        <v>121.32</v>
      </c>
      <c r="D198">
        <f>VLOOKUP(A198,Input!G:H,2,FALSE)</f>
        <v>147.96</v>
      </c>
      <c r="F198" s="13">
        <f t="shared" si="149"/>
        <v>43364</v>
      </c>
      <c r="G198" s="13">
        <f t="shared" si="150"/>
        <v>43399</v>
      </c>
      <c r="H198" s="12">
        <f t="shared" si="151"/>
        <v>0</v>
      </c>
      <c r="I198" s="1">
        <f t="shared" si="152"/>
        <v>43367</v>
      </c>
      <c r="J198" s="1">
        <f t="shared" si="153"/>
        <v>43332</v>
      </c>
      <c r="L198">
        <f t="shared" si="154"/>
        <v>1.5665052691540282E-3</v>
      </c>
      <c r="M198">
        <f t="shared" si="155"/>
        <v>1.1553061561313527E-3</v>
      </c>
      <c r="N198">
        <f t="shared" si="156"/>
        <v>8.1168831168842992E-4</v>
      </c>
      <c r="P198" s="22">
        <f t="shared" ca="1" si="157"/>
        <v>2.8010600514889246E-2</v>
      </c>
      <c r="Q198" s="22">
        <f t="shared" ca="1" si="158"/>
        <v>1.9325256773572504E-2</v>
      </c>
      <c r="R198" s="22">
        <f t="shared" ca="1" si="159"/>
        <v>1.9791799325199186E-2</v>
      </c>
      <c r="T198">
        <f t="shared" ca="1" si="160"/>
        <v>1</v>
      </c>
      <c r="U198">
        <f t="shared" ca="1" si="161"/>
        <v>1</v>
      </c>
      <c r="V198">
        <f t="shared" ca="1" si="162"/>
        <v>1</v>
      </c>
      <c r="W198">
        <f t="shared" ca="1" si="163"/>
        <v>1.1771571091607758E-3</v>
      </c>
      <c r="X198" s="9">
        <f t="shared" ca="1" si="164"/>
        <v>2.2271032041715501E-3</v>
      </c>
      <c r="Y198" t="e">
        <f t="shared" ca="1" si="165"/>
        <v>#REF!</v>
      </c>
      <c r="AA198" s="14">
        <f t="shared" si="166"/>
        <v>3.7822022407765221E-3</v>
      </c>
      <c r="AB198" s="14">
        <f t="shared" si="167"/>
        <v>2.8932793254525802E-3</v>
      </c>
      <c r="AC198" s="14">
        <f t="shared" si="168"/>
        <v>5.0264909659014645E-3</v>
      </c>
      <c r="AE198" s="6">
        <f t="shared" ca="1" si="169"/>
        <v>0.31931689180980083</v>
      </c>
      <c r="AF198" s="6">
        <f t="shared" ca="1" si="170"/>
        <v>0.36240458875805692</v>
      </c>
      <c r="AG198" s="6">
        <f t="shared" ca="1" si="171"/>
        <v>0.31827851943214225</v>
      </c>
      <c r="AI198" s="6">
        <f t="shared" ca="1" si="172"/>
        <v>0.25886386604086431</v>
      </c>
      <c r="AJ198" s="6">
        <f t="shared" ca="1" si="173"/>
        <v>0.39194602634969072</v>
      </c>
      <c r="AK198" s="6">
        <f t="shared" ca="1" si="174"/>
        <v>0.34919010760944491</v>
      </c>
      <c r="AM198" s="5">
        <f t="shared" ca="1" si="175"/>
        <v>7.994091902979051E-3</v>
      </c>
      <c r="AN198" s="5">
        <f t="shared" ca="1" si="176"/>
        <v>4.016031162797056E-3</v>
      </c>
      <c r="AO198" s="5">
        <f t="shared" ca="1" si="177"/>
        <v>3.9721238002922944E-3</v>
      </c>
      <c r="AS198">
        <f t="shared" ca="1" si="178"/>
        <v>3.8560828703898104E-3</v>
      </c>
      <c r="AT198">
        <f t="shared" ca="1" si="179"/>
        <v>1.5731721881699145E-2</v>
      </c>
      <c r="AU198">
        <f t="shared" ca="1" si="180"/>
        <v>130.08401661812081</v>
      </c>
      <c r="AV198">
        <f>IF($H197=1,VLOOKUP(I198,Input!A:B,2,FALSE),AV197)</f>
        <v>129.6</v>
      </c>
      <c r="AW198">
        <f t="shared" si="181"/>
        <v>129.96</v>
      </c>
      <c r="AX198" s="15">
        <f>VLOOKUP(A198,Input!A:B,2,FALSE)</f>
        <v>130.09</v>
      </c>
      <c r="AY198" s="15">
        <f t="shared" ca="1" si="147"/>
        <v>9.9999999999909051E-3</v>
      </c>
      <c r="AZ198" s="10" t="b">
        <f t="shared" ca="1" si="148"/>
        <v>0</v>
      </c>
    </row>
    <row r="199" spans="1:52" x14ac:dyDescent="0.25">
      <c r="A199" s="1">
        <v>43389</v>
      </c>
      <c r="B199">
        <f>VLOOKUP(A199,Input!C:D,2,FALSE)</f>
        <v>140.72999999999999</v>
      </c>
      <c r="C199">
        <f>VLOOKUP(A199,Input!E:F,2,FALSE)</f>
        <v>121.22</v>
      </c>
      <c r="D199">
        <f>VLOOKUP(A199,Input!G:H,2,FALSE)</f>
        <v>148.04</v>
      </c>
      <c r="F199" s="13">
        <f t="shared" si="149"/>
        <v>43364</v>
      </c>
      <c r="G199" s="13">
        <f t="shared" si="150"/>
        <v>43399</v>
      </c>
      <c r="H199" s="12">
        <f t="shared" si="151"/>
        <v>0</v>
      </c>
      <c r="I199" s="1">
        <f t="shared" si="152"/>
        <v>43367</v>
      </c>
      <c r="J199" s="1">
        <f t="shared" si="153"/>
        <v>43332</v>
      </c>
      <c r="L199">
        <f t="shared" si="154"/>
        <v>4.9765391724720942E-4</v>
      </c>
      <c r="M199">
        <f t="shared" si="155"/>
        <v>-8.2426640290134134E-4</v>
      </c>
      <c r="N199">
        <f t="shared" si="156"/>
        <v>5.4068667207340937E-4</v>
      </c>
      <c r="P199" s="22">
        <f t="shared" ca="1" si="157"/>
        <v>2.7533383279101212E-2</v>
      </c>
      <c r="Q199" s="22">
        <f t="shared" ca="1" si="158"/>
        <v>1.943821778718522E-2</v>
      </c>
      <c r="R199" s="22">
        <f t="shared" ca="1" si="159"/>
        <v>1.9838697883975524E-2</v>
      </c>
      <c r="T199">
        <f t="shared" ca="1" si="160"/>
        <v>1</v>
      </c>
      <c r="U199">
        <f t="shared" ca="1" si="161"/>
        <v>1</v>
      </c>
      <c r="V199">
        <f t="shared" ca="1" si="162"/>
        <v>1</v>
      </c>
      <c r="W199">
        <f t="shared" ca="1" si="163"/>
        <v>3.2759737368159847E-5</v>
      </c>
      <c r="X199" s="9">
        <f t="shared" ca="1" si="164"/>
        <v>9.4286347704447982E-5</v>
      </c>
      <c r="Y199" t="e">
        <f t="shared" ca="1" si="165"/>
        <v>#REF!</v>
      </c>
      <c r="AA199" s="14">
        <f t="shared" si="166"/>
        <v>4.2817383857844948E-3</v>
      </c>
      <c r="AB199" s="14">
        <f t="shared" si="167"/>
        <v>2.0666280896088907E-3</v>
      </c>
      <c r="AC199" s="14">
        <f t="shared" si="168"/>
        <v>5.5698953946474727E-3</v>
      </c>
      <c r="AE199" s="6">
        <f t="shared" ca="1" si="169"/>
        <v>0.31931689180980083</v>
      </c>
      <c r="AF199" s="6">
        <f t="shared" ca="1" si="170"/>
        <v>0.36240458875805692</v>
      </c>
      <c r="AG199" s="6">
        <f t="shared" ca="1" si="171"/>
        <v>0.31827851943214225</v>
      </c>
      <c r="AI199" s="6">
        <f t="shared" ca="1" si="172"/>
        <v>0.25886386604086431</v>
      </c>
      <c r="AJ199" s="6">
        <f t="shared" ca="1" si="173"/>
        <v>0.39194602634969072</v>
      </c>
      <c r="AK199" s="6">
        <f t="shared" ca="1" si="174"/>
        <v>0.34919010760944491</v>
      </c>
      <c r="AM199" s="5">
        <f t="shared" ca="1" si="175"/>
        <v>7.994091902979051E-3</v>
      </c>
      <c r="AN199" s="5">
        <f t="shared" ca="1" si="176"/>
        <v>4.016031162797056E-3</v>
      </c>
      <c r="AO199" s="5">
        <f t="shared" ca="1" si="177"/>
        <v>3.9721238002922944E-3</v>
      </c>
      <c r="AS199">
        <f t="shared" ca="1" si="178"/>
        <v>3.8889649554222829E-3</v>
      </c>
      <c r="AT199">
        <f t="shared" ca="1" si="179"/>
        <v>1.5731721881699145E-2</v>
      </c>
      <c r="AU199">
        <f t="shared" ca="1" si="180"/>
        <v>130.08827813634102</v>
      </c>
      <c r="AV199">
        <f>IF($H198=1,VLOOKUP(I199,Input!A:B,2,FALSE),AV198)</f>
        <v>129.6</v>
      </c>
      <c r="AW199">
        <f t="shared" si="181"/>
        <v>129.96</v>
      </c>
      <c r="AX199" s="15">
        <f>VLOOKUP(A199,Input!A:B,2,FALSE)</f>
        <v>130.09</v>
      </c>
      <c r="AY199" s="15">
        <f t="shared" ca="1" si="147"/>
        <v>0</v>
      </c>
      <c r="AZ199" s="10" t="b">
        <f t="shared" ca="1" si="148"/>
        <v>1</v>
      </c>
    </row>
    <row r="200" spans="1:52" x14ac:dyDescent="0.25">
      <c r="A200" s="1">
        <v>43390</v>
      </c>
      <c r="B200">
        <f>VLOOKUP(A200,Input!C:D,2,FALSE)</f>
        <v>140.82</v>
      </c>
      <c r="C200">
        <f>VLOOKUP(A200,Input!E:F,2,FALSE)</f>
        <v>121.03</v>
      </c>
      <c r="D200">
        <f>VLOOKUP(A200,Input!G:H,2,FALSE)</f>
        <v>147.9</v>
      </c>
      <c r="F200" s="13">
        <f t="shared" si="149"/>
        <v>43364</v>
      </c>
      <c r="G200" s="13">
        <f t="shared" si="150"/>
        <v>43399</v>
      </c>
      <c r="H200" s="12">
        <f t="shared" si="151"/>
        <v>0</v>
      </c>
      <c r="I200" s="1">
        <f t="shared" si="152"/>
        <v>43367</v>
      </c>
      <c r="J200" s="1">
        <f t="shared" si="153"/>
        <v>43332</v>
      </c>
      <c r="L200">
        <f t="shared" si="154"/>
        <v>6.3952248987431126E-4</v>
      </c>
      <c r="M200">
        <f t="shared" si="155"/>
        <v>-1.5673981191222097E-3</v>
      </c>
      <c r="N200">
        <f t="shared" si="156"/>
        <v>-9.4569035395830614E-4</v>
      </c>
      <c r="P200" s="22">
        <f t="shared" ca="1" si="157"/>
        <v>2.7144248612757303E-2</v>
      </c>
      <c r="Q200" s="22">
        <f t="shared" ca="1" si="158"/>
        <v>1.9518318386429784E-2</v>
      </c>
      <c r="R200" s="22">
        <f t="shared" ca="1" si="159"/>
        <v>1.983838074304782E-2</v>
      </c>
      <c r="T200">
        <f t="shared" ca="1" si="160"/>
        <v>1</v>
      </c>
      <c r="U200">
        <f t="shared" ca="1" si="161"/>
        <v>1</v>
      </c>
      <c r="V200">
        <f t="shared" ca="1" si="162"/>
        <v>1</v>
      </c>
      <c r="W200">
        <f t="shared" ca="1" si="163"/>
        <v>-6.6428814057806207E-4</v>
      </c>
      <c r="X200" s="9">
        <f t="shared" ca="1" si="164"/>
        <v>1.4714533889284478E-3</v>
      </c>
      <c r="Y200" t="e">
        <f t="shared" ca="1" si="165"/>
        <v>#REF!</v>
      </c>
      <c r="AA200" s="14">
        <f t="shared" si="166"/>
        <v>4.923999143652269E-3</v>
      </c>
      <c r="AB200" s="14">
        <f t="shared" si="167"/>
        <v>4.9599074150608047E-4</v>
      </c>
      <c r="AC200" s="14">
        <f t="shared" si="168"/>
        <v>4.6189376443419583E-3</v>
      </c>
      <c r="AE200" s="6">
        <f t="shared" ca="1" si="169"/>
        <v>0.31931689180980083</v>
      </c>
      <c r="AF200" s="6">
        <f t="shared" ca="1" si="170"/>
        <v>0.36240458875805692</v>
      </c>
      <c r="AG200" s="6">
        <f t="shared" ca="1" si="171"/>
        <v>0.31827851943214225</v>
      </c>
      <c r="AI200" s="6">
        <f t="shared" ca="1" si="172"/>
        <v>0.25886386604086431</v>
      </c>
      <c r="AJ200" s="6">
        <f t="shared" ca="1" si="173"/>
        <v>0.39194602634969072</v>
      </c>
      <c r="AK200" s="6">
        <f t="shared" ca="1" si="174"/>
        <v>0.34919010760944491</v>
      </c>
      <c r="AM200" s="5">
        <f t="shared" ca="1" si="175"/>
        <v>7.994091902979051E-3</v>
      </c>
      <c r="AN200" s="5">
        <f t="shared" ca="1" si="176"/>
        <v>4.016031162797056E-3</v>
      </c>
      <c r="AO200" s="5">
        <f t="shared" ca="1" si="177"/>
        <v>3.9721238002922944E-3</v>
      </c>
      <c r="AS200">
        <f t="shared" ca="1" si="178"/>
        <v>3.2221740573190241E-3</v>
      </c>
      <c r="AT200">
        <f t="shared" ca="1" si="179"/>
        <v>1.5731721881699145E-2</v>
      </c>
      <c r="AU200">
        <f t="shared" ca="1" si="180"/>
        <v>130.00186203594683</v>
      </c>
      <c r="AV200">
        <f>IF($H199=1,VLOOKUP(I200,Input!A:B,2,FALSE),AV199)</f>
        <v>129.6</v>
      </c>
      <c r="AW200">
        <f t="shared" si="181"/>
        <v>129.96</v>
      </c>
      <c r="AX200" s="15">
        <f>VLOOKUP(A200,Input!A:B,2,FALSE)</f>
        <v>130.01</v>
      </c>
      <c r="AY200" s="15">
        <f t="shared" ca="1" si="147"/>
        <v>9.9999999999909051E-3</v>
      </c>
      <c r="AZ200" s="10" t="b">
        <f t="shared" ca="1" si="148"/>
        <v>0</v>
      </c>
    </row>
    <row r="201" spans="1:52" x14ac:dyDescent="0.25">
      <c r="A201" s="1">
        <v>43391</v>
      </c>
      <c r="B201">
        <f>VLOOKUP(A201,Input!C:D,2,FALSE)</f>
        <v>140.97999999999999</v>
      </c>
      <c r="C201">
        <f>VLOOKUP(A201,Input!E:F,2,FALSE)</f>
        <v>121.11</v>
      </c>
      <c r="D201">
        <f>VLOOKUP(A201,Input!G:H,2,FALSE)</f>
        <v>148.12</v>
      </c>
      <c r="F201" s="13">
        <f t="shared" si="149"/>
        <v>43364</v>
      </c>
      <c r="G201" s="13">
        <f t="shared" si="150"/>
        <v>43399</v>
      </c>
      <c r="H201" s="12">
        <f t="shared" si="151"/>
        <v>0</v>
      </c>
      <c r="I201" s="1">
        <f t="shared" si="152"/>
        <v>43367</v>
      </c>
      <c r="J201" s="1">
        <f t="shared" si="153"/>
        <v>43332</v>
      </c>
      <c r="L201">
        <f t="shared" si="154"/>
        <v>1.1362022439993513E-3</v>
      </c>
      <c r="M201">
        <f t="shared" si="155"/>
        <v>6.6099314219614236E-4</v>
      </c>
      <c r="N201">
        <f t="shared" si="156"/>
        <v>1.4874915483433782E-3</v>
      </c>
      <c r="P201" s="22">
        <f t="shared" ca="1" si="157"/>
        <v>2.7079096251350021E-2</v>
      </c>
      <c r="Q201" s="22">
        <f t="shared" ca="1" si="158"/>
        <v>1.9799624935640154E-2</v>
      </c>
      <c r="R201" s="22">
        <f t="shared" ca="1" si="159"/>
        <v>1.9916294271596115E-2</v>
      </c>
      <c r="T201">
        <f t="shared" ca="1" si="160"/>
        <v>1</v>
      </c>
      <c r="U201">
        <f t="shared" ca="1" si="161"/>
        <v>1</v>
      </c>
      <c r="V201">
        <f t="shared" ca="1" si="162"/>
        <v>1</v>
      </c>
      <c r="W201">
        <f t="shared" ca="1" si="163"/>
        <v>1.0765460405803839E-3</v>
      </c>
      <c r="X201" s="9">
        <f t="shared" ca="1" si="164"/>
        <v>2.0321718100975114E-3</v>
      </c>
      <c r="Y201" t="e">
        <f t="shared" ca="1" si="165"/>
        <v>#REF!</v>
      </c>
      <c r="AA201" s="14">
        <f t="shared" si="166"/>
        <v>6.0657960465282379E-3</v>
      </c>
      <c r="AB201" s="14">
        <f t="shared" si="167"/>
        <v>1.1573117301810765E-3</v>
      </c>
      <c r="AC201" s="14">
        <f t="shared" si="168"/>
        <v>6.113299823393703E-3</v>
      </c>
      <c r="AE201" s="6">
        <f t="shared" ca="1" si="169"/>
        <v>0.31931689180980083</v>
      </c>
      <c r="AF201" s="6">
        <f t="shared" ca="1" si="170"/>
        <v>0.36240458875805692</v>
      </c>
      <c r="AG201" s="6">
        <f t="shared" ca="1" si="171"/>
        <v>0.31827851943214225</v>
      </c>
      <c r="AI201" s="6">
        <f t="shared" ca="1" si="172"/>
        <v>0.25886386604086431</v>
      </c>
      <c r="AJ201" s="6">
        <f t="shared" ca="1" si="173"/>
        <v>0.39194602634969072</v>
      </c>
      <c r="AK201" s="6">
        <f t="shared" ca="1" si="174"/>
        <v>0.34919010760944491</v>
      </c>
      <c r="AM201" s="5">
        <f t="shared" ca="1" si="175"/>
        <v>7.994091902979051E-3</v>
      </c>
      <c r="AN201" s="5">
        <f t="shared" ca="1" si="176"/>
        <v>4.016031162797056E-3</v>
      </c>
      <c r="AO201" s="5">
        <f t="shared" ca="1" si="177"/>
        <v>3.9721238002922944E-3</v>
      </c>
      <c r="AS201">
        <f t="shared" ca="1" si="178"/>
        <v>4.3020582382052482E-3</v>
      </c>
      <c r="AT201">
        <f t="shared" ca="1" si="179"/>
        <v>1.5731721881699145E-2</v>
      </c>
      <c r="AU201">
        <f t="shared" ca="1" si="180"/>
        <v>130.1418150257897</v>
      </c>
      <c r="AV201">
        <f>IF($H200=1,VLOOKUP(I201,Input!A:B,2,FALSE),AV200)</f>
        <v>129.6</v>
      </c>
      <c r="AW201">
        <f t="shared" si="181"/>
        <v>129.96</v>
      </c>
      <c r="AX201" s="15">
        <f>VLOOKUP(A201,Input!A:B,2,FALSE)</f>
        <v>130.15</v>
      </c>
      <c r="AY201" s="15">
        <f t="shared" ca="1" si="147"/>
        <v>1.0000000000019327E-2</v>
      </c>
      <c r="AZ201" s="10" t="b">
        <f t="shared" ca="1" si="148"/>
        <v>0</v>
      </c>
    </row>
    <row r="202" spans="1:52" x14ac:dyDescent="0.25">
      <c r="A202" s="1">
        <v>43392</v>
      </c>
      <c r="B202">
        <f>VLOOKUP(A202,Input!C:D,2,FALSE)</f>
        <v>140.47999999999999</v>
      </c>
      <c r="C202">
        <f>VLOOKUP(A202,Input!E:F,2,FALSE)</f>
        <v>121.13</v>
      </c>
      <c r="D202">
        <f>VLOOKUP(A202,Input!G:H,2,FALSE)</f>
        <v>148.11000000000001</v>
      </c>
      <c r="F202" s="13">
        <f t="shared" si="149"/>
        <v>43364</v>
      </c>
      <c r="G202" s="13">
        <f t="shared" si="150"/>
        <v>43399</v>
      </c>
      <c r="H202" s="12">
        <f t="shared" si="151"/>
        <v>0</v>
      </c>
      <c r="I202" s="1">
        <f t="shared" si="152"/>
        <v>43367</v>
      </c>
      <c r="J202" s="1">
        <f t="shared" si="153"/>
        <v>43332</v>
      </c>
      <c r="L202">
        <f t="shared" si="154"/>
        <v>-3.5466023549439729E-3</v>
      </c>
      <c r="M202">
        <f t="shared" si="155"/>
        <v>1.651391297168292E-4</v>
      </c>
      <c r="N202">
        <f t="shared" si="156"/>
        <v>-6.7512827437110623E-5</v>
      </c>
      <c r="P202" s="22">
        <f t="shared" ca="1" si="157"/>
        <v>2.7167453857147316E-2</v>
      </c>
      <c r="Q202" s="22">
        <f t="shared" ca="1" si="158"/>
        <v>1.9262596892170344E-2</v>
      </c>
      <c r="R202" s="22">
        <f t="shared" ca="1" si="159"/>
        <v>2.0108924710411775E-2</v>
      </c>
      <c r="T202">
        <f t="shared" ca="1" si="160"/>
        <v>1</v>
      </c>
      <c r="U202">
        <f t="shared" ca="1" si="161"/>
        <v>1</v>
      </c>
      <c r="V202">
        <f t="shared" ca="1" si="162"/>
        <v>1</v>
      </c>
      <c r="W202">
        <f t="shared" ca="1" si="163"/>
        <v>-1.0964782829683273E-3</v>
      </c>
      <c r="X202" s="9">
        <f t="shared" ca="1" si="164"/>
        <v>2.3093001013628749E-3</v>
      </c>
      <c r="Y202" t="e">
        <f t="shared" ca="1" si="165"/>
        <v>#REF!</v>
      </c>
      <c r="AA202" s="14">
        <f t="shared" si="166"/>
        <v>2.4976807250409738E-3</v>
      </c>
      <c r="AB202" s="14">
        <f t="shared" si="167"/>
        <v>1.32264197734977E-3</v>
      </c>
      <c r="AC202" s="14">
        <f t="shared" si="168"/>
        <v>6.045374269800341E-3</v>
      </c>
      <c r="AE202" s="6">
        <f t="shared" ca="1" si="169"/>
        <v>0.31931689180980083</v>
      </c>
      <c r="AF202" s="6">
        <f t="shared" ca="1" si="170"/>
        <v>0.36240458875805692</v>
      </c>
      <c r="AG202" s="6">
        <f t="shared" ca="1" si="171"/>
        <v>0.31827851943214225</v>
      </c>
      <c r="AI202" s="6">
        <f t="shared" ca="1" si="172"/>
        <v>0.25886386604086431</v>
      </c>
      <c r="AJ202" s="6">
        <f t="shared" ca="1" si="173"/>
        <v>0.39194602634969072</v>
      </c>
      <c r="AK202" s="6">
        <f t="shared" ca="1" si="174"/>
        <v>0.34919010760944491</v>
      </c>
      <c r="AM202" s="5">
        <f t="shared" ca="1" si="175"/>
        <v>7.994091902979051E-3</v>
      </c>
      <c r="AN202" s="5">
        <f t="shared" ca="1" si="176"/>
        <v>4.016031162797056E-3</v>
      </c>
      <c r="AO202" s="5">
        <f t="shared" ca="1" si="177"/>
        <v>3.9721238002922944E-3</v>
      </c>
      <c r="AS202">
        <f t="shared" ca="1" si="178"/>
        <v>3.2009959397341406E-3</v>
      </c>
      <c r="AT202">
        <f t="shared" ca="1" si="179"/>
        <v>1.5731721881699145E-2</v>
      </c>
      <c r="AU202">
        <f t="shared" ca="1" si="180"/>
        <v>129.99911735190784</v>
      </c>
      <c r="AV202">
        <f>IF($H201=1,VLOOKUP(I202,Input!A:B,2,FALSE),AV201)</f>
        <v>129.6</v>
      </c>
      <c r="AW202">
        <f t="shared" si="181"/>
        <v>129.96</v>
      </c>
      <c r="AX202" s="15">
        <f>VLOOKUP(A202,Input!A:B,2,FALSE)</f>
        <v>130.01</v>
      </c>
      <c r="AY202" s="15">
        <f t="shared" ca="1" si="147"/>
        <v>9.9999999999909051E-3</v>
      </c>
      <c r="AZ202" s="10" t="b">
        <f t="shared" ca="1" si="148"/>
        <v>0</v>
      </c>
    </row>
    <row r="203" spans="1:52" x14ac:dyDescent="0.25">
      <c r="A203" s="1">
        <v>43395</v>
      </c>
      <c r="B203">
        <f>VLOOKUP(A203,Input!C:D,2,FALSE)</f>
        <v>140.44</v>
      </c>
      <c r="C203">
        <f>VLOOKUP(A203,Input!E:F,2,FALSE)</f>
        <v>121.2</v>
      </c>
      <c r="D203">
        <f>VLOOKUP(A203,Input!G:H,2,FALSE)</f>
        <v>148.1</v>
      </c>
      <c r="F203" s="13">
        <f t="shared" si="149"/>
        <v>43364</v>
      </c>
      <c r="G203" s="13">
        <f t="shared" si="150"/>
        <v>43399</v>
      </c>
      <c r="H203" s="12">
        <f t="shared" si="151"/>
        <v>0</v>
      </c>
      <c r="I203" s="1">
        <f t="shared" si="152"/>
        <v>43367</v>
      </c>
      <c r="J203" s="1">
        <f t="shared" si="153"/>
        <v>43332</v>
      </c>
      <c r="L203">
        <f t="shared" si="154"/>
        <v>-2.8473804100226374E-4</v>
      </c>
      <c r="M203">
        <f t="shared" si="155"/>
        <v>5.7789152150578005E-4</v>
      </c>
      <c r="N203">
        <f t="shared" si="156"/>
        <v>-6.7517385726967305E-5</v>
      </c>
      <c r="P203" s="22">
        <f t="shared" ca="1" si="157"/>
        <v>2.8092281887876599E-2</v>
      </c>
      <c r="Q203" s="22">
        <f t="shared" ca="1" si="158"/>
        <v>1.9183412432294517E-2</v>
      </c>
      <c r="R203" s="22">
        <f t="shared" ca="1" si="159"/>
        <v>2.0035861351609608E-2</v>
      </c>
      <c r="T203">
        <f t="shared" ca="1" si="160"/>
        <v>1</v>
      </c>
      <c r="U203">
        <f t="shared" ca="1" si="161"/>
        <v>1</v>
      </c>
      <c r="V203">
        <f t="shared" ca="1" si="162"/>
        <v>1</v>
      </c>
      <c r="W203">
        <f t="shared" ca="1" si="163"/>
        <v>9.6641917327611182E-5</v>
      </c>
      <c r="X203" s="9">
        <f t="shared" ca="1" si="164"/>
        <v>1.1519784567399325E-4</v>
      </c>
      <c r="Y203" t="e">
        <f t="shared" ca="1" si="165"/>
        <v>#REF!</v>
      </c>
      <c r="AA203" s="14">
        <f t="shared" si="166"/>
        <v>2.2122314993220371E-3</v>
      </c>
      <c r="AB203" s="14">
        <f t="shared" si="167"/>
        <v>1.9012978424401972E-3</v>
      </c>
      <c r="AC203" s="14">
        <f t="shared" si="168"/>
        <v>5.9774487162069789E-3</v>
      </c>
      <c r="AE203" s="6">
        <f t="shared" ca="1" si="169"/>
        <v>0.31931689180980083</v>
      </c>
      <c r="AF203" s="6">
        <f t="shared" ca="1" si="170"/>
        <v>0.36240458875805692</v>
      </c>
      <c r="AG203" s="6">
        <f t="shared" ca="1" si="171"/>
        <v>0.31827851943214225</v>
      </c>
      <c r="AI203" s="6">
        <f t="shared" ca="1" si="172"/>
        <v>0.25886386604086431</v>
      </c>
      <c r="AJ203" s="6">
        <f t="shared" ca="1" si="173"/>
        <v>0.39194602634969072</v>
      </c>
      <c r="AK203" s="6">
        <f t="shared" ca="1" si="174"/>
        <v>0.34919010760944491</v>
      </c>
      <c r="AM203" s="5">
        <f t="shared" ca="1" si="175"/>
        <v>7.994091902979051E-3</v>
      </c>
      <c r="AN203" s="5">
        <f t="shared" ca="1" si="176"/>
        <v>4.016031162797056E-3</v>
      </c>
      <c r="AO203" s="5">
        <f t="shared" ca="1" si="177"/>
        <v>3.9721238002922944E-3</v>
      </c>
      <c r="AS203">
        <f t="shared" ca="1" si="178"/>
        <v>3.2979354763992856E-3</v>
      </c>
      <c r="AT203">
        <f t="shared" ca="1" si="179"/>
        <v>1.5731721881699145E-2</v>
      </c>
      <c r="AU203">
        <f t="shared" ca="1" si="180"/>
        <v>130.01168071585963</v>
      </c>
      <c r="AV203">
        <f>IF($H202=1,VLOOKUP(I203,Input!A:B,2,FALSE),AV202)</f>
        <v>129.6</v>
      </c>
      <c r="AW203">
        <f t="shared" si="181"/>
        <v>129.96</v>
      </c>
      <c r="AX203" s="15">
        <f>VLOOKUP(A203,Input!A:B,2,FALSE)</f>
        <v>130.02000000000001</v>
      </c>
      <c r="AY203" s="15">
        <f t="shared" ca="1" si="147"/>
        <v>1.0000000000019327E-2</v>
      </c>
      <c r="AZ203" s="10" t="b">
        <f t="shared" ca="1" si="148"/>
        <v>0</v>
      </c>
    </row>
    <row r="204" spans="1:52" x14ac:dyDescent="0.25">
      <c r="A204" s="1">
        <v>43396</v>
      </c>
      <c r="B204">
        <f>VLOOKUP(A204,Input!C:D,2,FALSE)</f>
        <v>140.41</v>
      </c>
      <c r="C204">
        <f>VLOOKUP(A204,Input!E:F,2,FALSE)</f>
        <v>121.33</v>
      </c>
      <c r="D204">
        <f>VLOOKUP(A204,Input!G:H,2,FALSE)</f>
        <v>148.62</v>
      </c>
      <c r="F204" s="13">
        <f t="shared" si="149"/>
        <v>43364</v>
      </c>
      <c r="G204" s="13">
        <f t="shared" si="150"/>
        <v>43399</v>
      </c>
      <c r="H204" s="12">
        <f t="shared" si="151"/>
        <v>0</v>
      </c>
      <c r="I204" s="1">
        <f t="shared" si="152"/>
        <v>43367</v>
      </c>
      <c r="J204" s="1">
        <f t="shared" si="153"/>
        <v>43332</v>
      </c>
      <c r="L204">
        <f t="shared" si="154"/>
        <v>-2.136143548846503E-4</v>
      </c>
      <c r="M204">
        <f t="shared" si="155"/>
        <v>1.0726072607261106E-3</v>
      </c>
      <c r="N204">
        <f t="shared" si="156"/>
        <v>3.5111411208643695E-3</v>
      </c>
      <c r="P204" s="22">
        <f t="shared" ca="1" si="157"/>
        <v>2.8069651843139674E-2</v>
      </c>
      <c r="Q204" s="22">
        <f t="shared" ca="1" si="158"/>
        <v>1.9100274801959589E-2</v>
      </c>
      <c r="R204" s="22">
        <f t="shared" ca="1" si="159"/>
        <v>1.8748695969180967E-2</v>
      </c>
      <c r="T204">
        <f t="shared" ca="1" si="160"/>
        <v>1</v>
      </c>
      <c r="U204">
        <f t="shared" ca="1" si="161"/>
        <v>1</v>
      </c>
      <c r="V204">
        <f t="shared" ca="1" si="162"/>
        <v>1</v>
      </c>
      <c r="W204">
        <f t="shared" ca="1" si="163"/>
        <v>1.4407194969083825E-3</v>
      </c>
      <c r="X204" s="9">
        <f t="shared" ca="1" si="164"/>
        <v>2.7527079290494919E-3</v>
      </c>
      <c r="Y204" t="e">
        <f t="shared" ca="1" si="165"/>
        <v>#REF!</v>
      </c>
      <c r="AA204" s="14">
        <f t="shared" si="166"/>
        <v>1.9981445800327791E-3</v>
      </c>
      <c r="AB204" s="14">
        <f t="shared" si="167"/>
        <v>2.9759444490369269E-3</v>
      </c>
      <c r="AC204" s="14">
        <f t="shared" si="168"/>
        <v>9.5095775030566987E-3</v>
      </c>
      <c r="AE204" s="6">
        <f t="shared" ca="1" si="169"/>
        <v>0.31931689180980083</v>
      </c>
      <c r="AF204" s="6">
        <f t="shared" ca="1" si="170"/>
        <v>0.36240458875805692</v>
      </c>
      <c r="AG204" s="6">
        <f t="shared" ca="1" si="171"/>
        <v>0.31827851943214225</v>
      </c>
      <c r="AI204" s="6">
        <f t="shared" ca="1" si="172"/>
        <v>0.25886386604086431</v>
      </c>
      <c r="AJ204" s="6">
        <f t="shared" ca="1" si="173"/>
        <v>0.39194602634969072</v>
      </c>
      <c r="AK204" s="6">
        <f t="shared" ca="1" si="174"/>
        <v>0.34919010760944491</v>
      </c>
      <c r="AM204" s="5">
        <f t="shared" ca="1" si="175"/>
        <v>7.994091902979051E-3</v>
      </c>
      <c r="AN204" s="5">
        <f t="shared" ca="1" si="176"/>
        <v>4.016031162797056E-3</v>
      </c>
      <c r="AO204" s="5">
        <f t="shared" ca="1" si="177"/>
        <v>3.9721238002922944E-3</v>
      </c>
      <c r="AS204">
        <f t="shared" ca="1" si="178"/>
        <v>4.7432314890008109E-3</v>
      </c>
      <c r="AT204">
        <f t="shared" ca="1" si="179"/>
        <v>1.5731721881699145E-2</v>
      </c>
      <c r="AU204">
        <f t="shared" ca="1" si="180"/>
        <v>130.19899107909279</v>
      </c>
      <c r="AV204">
        <f>IF($H203=1,VLOOKUP(I204,Input!A:B,2,FALSE),AV203)</f>
        <v>129.6</v>
      </c>
      <c r="AW204">
        <f t="shared" si="181"/>
        <v>129.96</v>
      </c>
      <c r="AX204" s="15">
        <f>VLOOKUP(A204,Input!A:B,2,FALSE)</f>
        <v>130.21</v>
      </c>
      <c r="AY204" s="15">
        <f t="shared" ca="1" si="147"/>
        <v>1.0000000000019327E-2</v>
      </c>
      <c r="AZ204" s="10" t="b">
        <f t="shared" ca="1" si="148"/>
        <v>0</v>
      </c>
    </row>
    <row r="205" spans="1:52" x14ac:dyDescent="0.25">
      <c r="A205" s="1">
        <v>43397</v>
      </c>
      <c r="B205">
        <f>VLOOKUP(A205,Input!C:D,2,FALSE)</f>
        <v>140.88999999999999</v>
      </c>
      <c r="C205">
        <f>VLOOKUP(A205,Input!E:F,2,FALSE)</f>
        <v>121.47</v>
      </c>
      <c r="D205">
        <f>VLOOKUP(A205,Input!G:H,2,FALSE)</f>
        <v>148.97</v>
      </c>
      <c r="F205" s="13">
        <f t="shared" si="149"/>
        <v>43364</v>
      </c>
      <c r="G205" s="13">
        <f t="shared" si="150"/>
        <v>43399</v>
      </c>
      <c r="H205" s="12">
        <f t="shared" si="151"/>
        <v>0</v>
      </c>
      <c r="I205" s="1">
        <f t="shared" si="152"/>
        <v>43367</v>
      </c>
      <c r="J205" s="1">
        <f t="shared" si="153"/>
        <v>43332</v>
      </c>
      <c r="L205">
        <f t="shared" si="154"/>
        <v>3.4185599316287618E-3</v>
      </c>
      <c r="M205">
        <f t="shared" si="155"/>
        <v>1.1538778537871774E-3</v>
      </c>
      <c r="N205">
        <f t="shared" si="156"/>
        <v>2.3549993271430036E-3</v>
      </c>
      <c r="P205" s="22">
        <f t="shared" ca="1" si="157"/>
        <v>2.7862797243862661E-2</v>
      </c>
      <c r="Q205" s="22">
        <f t="shared" ca="1" si="158"/>
        <v>1.9201223486185776E-2</v>
      </c>
      <c r="R205" s="22">
        <f t="shared" ca="1" si="159"/>
        <v>1.9765585069426647E-2</v>
      </c>
      <c r="T205">
        <f t="shared" ca="1" si="160"/>
        <v>1</v>
      </c>
      <c r="U205">
        <f t="shared" ca="1" si="161"/>
        <v>1</v>
      </c>
      <c r="V205">
        <f t="shared" ca="1" si="162"/>
        <v>1</v>
      </c>
      <c r="W205">
        <f t="shared" ca="1" si="163"/>
        <v>2.2594310185963806E-3</v>
      </c>
      <c r="X205" s="9">
        <f t="shared" ca="1" si="164"/>
        <v>4.2945518226647139E-3</v>
      </c>
      <c r="Y205" t="e">
        <f t="shared" ca="1" si="165"/>
        <v>#REF!</v>
      </c>
      <c r="AA205" s="14">
        <f t="shared" si="166"/>
        <v>5.4235352886604637E-3</v>
      </c>
      <c r="AB205" s="14">
        <f t="shared" si="167"/>
        <v>4.1332561792180034E-3</v>
      </c>
      <c r="AC205" s="14">
        <f t="shared" si="168"/>
        <v>1.1886971878820818E-2</v>
      </c>
      <c r="AE205" s="6">
        <f t="shared" ca="1" si="169"/>
        <v>0.31931689180980083</v>
      </c>
      <c r="AF205" s="6">
        <f t="shared" ca="1" si="170"/>
        <v>0.36240458875805692</v>
      </c>
      <c r="AG205" s="6">
        <f t="shared" ca="1" si="171"/>
        <v>0.31827851943214225</v>
      </c>
      <c r="AI205" s="6">
        <f t="shared" ca="1" si="172"/>
        <v>0.25886386604086431</v>
      </c>
      <c r="AJ205" s="6">
        <f t="shared" ca="1" si="173"/>
        <v>0.39194602634969072</v>
      </c>
      <c r="AK205" s="6">
        <f t="shared" ca="1" si="174"/>
        <v>0.34919010760944491</v>
      </c>
      <c r="AM205" s="5">
        <f t="shared" ca="1" si="175"/>
        <v>7.994091902979051E-3</v>
      </c>
      <c r="AN205" s="5">
        <f t="shared" ca="1" si="176"/>
        <v>4.016031162797056E-3</v>
      </c>
      <c r="AO205" s="5">
        <f t="shared" ca="1" si="177"/>
        <v>3.9721238002922944E-3</v>
      </c>
      <c r="AS205">
        <f t="shared" ca="1" si="178"/>
        <v>7.013105246979629E-3</v>
      </c>
      <c r="AT205">
        <f t="shared" ca="1" si="179"/>
        <v>1.5731721881699145E-2</v>
      </c>
      <c r="AU205">
        <f t="shared" ca="1" si="180"/>
        <v>130.49316671812684</v>
      </c>
      <c r="AV205">
        <f>IF($H204=1,VLOOKUP(I205,Input!A:B,2,FALSE),AV204)</f>
        <v>129.6</v>
      </c>
      <c r="AW205">
        <f t="shared" si="181"/>
        <v>129.96</v>
      </c>
      <c r="AX205" s="15">
        <f>VLOOKUP(A205,Input!A:B,2,FALSE)</f>
        <v>130.5</v>
      </c>
      <c r="AY205" s="15">
        <f t="shared" ca="1" si="147"/>
        <v>9.9999999999909051E-3</v>
      </c>
      <c r="AZ205" s="10" t="b">
        <f t="shared" ca="1" si="148"/>
        <v>0</v>
      </c>
    </row>
    <row r="206" spans="1:52" x14ac:dyDescent="0.25">
      <c r="A206" s="1">
        <v>43398</v>
      </c>
      <c r="B206">
        <f>VLOOKUP(A206,Input!C:D,2,FALSE)</f>
        <v>140.94999999999999</v>
      </c>
      <c r="C206">
        <f>VLOOKUP(A206,Input!E:F,2,FALSE)</f>
        <v>121.57</v>
      </c>
      <c r="D206">
        <f>VLOOKUP(A206,Input!G:H,2,FALSE)</f>
        <v>148.61000000000001</v>
      </c>
      <c r="F206" s="13">
        <f t="shared" si="149"/>
        <v>43364</v>
      </c>
      <c r="G206" s="13">
        <f t="shared" si="150"/>
        <v>43399</v>
      </c>
      <c r="H206" s="12">
        <f t="shared" si="151"/>
        <v>0</v>
      </c>
      <c r="I206" s="1">
        <f t="shared" si="152"/>
        <v>43367</v>
      </c>
      <c r="J206" s="1">
        <f t="shared" si="153"/>
        <v>43332</v>
      </c>
      <c r="L206">
        <f t="shared" si="154"/>
        <v>4.2586414933643013E-4</v>
      </c>
      <c r="M206">
        <f t="shared" si="155"/>
        <v>8.2324853873383397E-4</v>
      </c>
      <c r="N206">
        <f t="shared" si="156"/>
        <v>-2.4165939450895291E-3</v>
      </c>
      <c r="P206" s="22">
        <f t="shared" ca="1" si="157"/>
        <v>2.8662806689199148E-2</v>
      </c>
      <c r="Q206" s="22">
        <f t="shared" ca="1" si="158"/>
        <v>1.8932803644118465E-2</v>
      </c>
      <c r="R206" s="22">
        <f t="shared" ca="1" si="159"/>
        <v>1.9807088385897894E-2</v>
      </c>
      <c r="T206">
        <f t="shared" ca="1" si="160"/>
        <v>1</v>
      </c>
      <c r="U206">
        <f t="shared" ca="1" si="161"/>
        <v>1</v>
      </c>
      <c r="V206">
        <f t="shared" ca="1" si="162"/>
        <v>1</v>
      </c>
      <c r="W206">
        <f t="shared" ca="1" si="163"/>
        <v>-3.3964671663055945E-4</v>
      </c>
      <c r="X206" s="9">
        <f t="shared" ca="1" si="164"/>
        <v>9.6284571480433425E-4</v>
      </c>
      <c r="Y206" t="e">
        <f t="shared" ca="1" si="165"/>
        <v>#REF!</v>
      </c>
      <c r="AA206" s="14">
        <f t="shared" si="166"/>
        <v>5.8517091272389798E-3</v>
      </c>
      <c r="AB206" s="14">
        <f t="shared" si="167"/>
        <v>4.9599074150614708E-3</v>
      </c>
      <c r="AC206" s="14">
        <f t="shared" si="168"/>
        <v>9.4416519494635587E-3</v>
      </c>
      <c r="AE206" s="6">
        <f t="shared" ca="1" si="169"/>
        <v>0.31931689180980083</v>
      </c>
      <c r="AF206" s="6">
        <f t="shared" ca="1" si="170"/>
        <v>0.36240458875805692</v>
      </c>
      <c r="AG206" s="6">
        <f t="shared" ca="1" si="171"/>
        <v>0.31827851943214225</v>
      </c>
      <c r="AI206" s="6">
        <f t="shared" ca="1" si="172"/>
        <v>0.25886386604086431</v>
      </c>
      <c r="AJ206" s="6">
        <f t="shared" ca="1" si="173"/>
        <v>0.39194602634969072</v>
      </c>
      <c r="AK206" s="6">
        <f t="shared" ca="1" si="174"/>
        <v>0.34919010760944491</v>
      </c>
      <c r="AM206" s="5">
        <f t="shared" ca="1" si="175"/>
        <v>7.994091902979051E-3</v>
      </c>
      <c r="AN206" s="5">
        <f t="shared" ca="1" si="176"/>
        <v>4.016031162797056E-3</v>
      </c>
      <c r="AO206" s="5">
        <f t="shared" ca="1" si="177"/>
        <v>3.9721238002922944E-3</v>
      </c>
      <c r="AS206">
        <f t="shared" ca="1" si="178"/>
        <v>6.6711177807872437E-3</v>
      </c>
      <c r="AT206">
        <f t="shared" ca="1" si="179"/>
        <v>1.5731721881699145E-2</v>
      </c>
      <c r="AU206">
        <f t="shared" ca="1" si="180"/>
        <v>130.4488451425083</v>
      </c>
      <c r="AV206">
        <f>IF($H205=1,VLOOKUP(I206,Input!A:B,2,FALSE),AV205)</f>
        <v>129.6</v>
      </c>
      <c r="AW206">
        <f t="shared" si="181"/>
        <v>129.96</v>
      </c>
      <c r="AX206" s="15">
        <f>VLOOKUP(A206,Input!A:B,2,FALSE)</f>
        <v>130.46</v>
      </c>
      <c r="AY206" s="15">
        <f t="shared" ca="1" si="147"/>
        <v>1.0000000000019327E-2</v>
      </c>
      <c r="AZ206" s="10" t="b">
        <f t="shared" ca="1" si="148"/>
        <v>0</v>
      </c>
    </row>
    <row r="207" spans="1:52" x14ac:dyDescent="0.25">
      <c r="A207" s="1">
        <v>43399</v>
      </c>
      <c r="B207">
        <f>VLOOKUP(A207,Input!C:D,2,FALSE)</f>
        <v>140.9</v>
      </c>
      <c r="C207">
        <f>VLOOKUP(A207,Input!E:F,2,FALSE)</f>
        <v>121.63</v>
      </c>
      <c r="D207">
        <f>VLOOKUP(A207,Input!G:H,2,FALSE)</f>
        <v>148.91999999999999</v>
      </c>
      <c r="F207" s="13">
        <f t="shared" si="149"/>
        <v>43399</v>
      </c>
      <c r="G207" s="13">
        <f t="shared" si="150"/>
        <v>43434</v>
      </c>
      <c r="H207" s="12">
        <f t="shared" si="151"/>
        <v>0</v>
      </c>
      <c r="I207" s="1">
        <f t="shared" si="152"/>
        <v>43367</v>
      </c>
      <c r="J207" s="1">
        <f t="shared" si="153"/>
        <v>43332</v>
      </c>
      <c r="L207">
        <f t="shared" si="154"/>
        <v>-3.5473572188704505E-4</v>
      </c>
      <c r="M207">
        <f t="shared" si="155"/>
        <v>4.9354281483915408E-4</v>
      </c>
      <c r="N207">
        <f t="shared" si="156"/>
        <v>2.0859969046496118E-3</v>
      </c>
      <c r="P207" s="22">
        <f t="shared" ca="1" si="157"/>
        <v>2.8637858474789717E-2</v>
      </c>
      <c r="Q207" s="22">
        <f t="shared" ca="1" si="158"/>
        <v>1.8637135068695986E-2</v>
      </c>
      <c r="R207" s="22">
        <f t="shared" ca="1" si="159"/>
        <v>2.0473781112937184E-2</v>
      </c>
      <c r="T207">
        <f t="shared" ca="1" si="160"/>
        <v>1</v>
      </c>
      <c r="U207">
        <f t="shared" ca="1" si="161"/>
        <v>1</v>
      </c>
      <c r="V207">
        <f t="shared" ca="1" si="162"/>
        <v>1</v>
      </c>
      <c r="W207">
        <f t="shared" ca="1" si="163"/>
        <v>7.3122065617581278E-4</v>
      </c>
      <c r="X207" s="9">
        <f t="shared" ca="1" si="164"/>
        <v>1.1755307415269815E-3</v>
      </c>
      <c r="Y207" t="e">
        <f t="shared" ca="1" si="165"/>
        <v>#REF!</v>
      </c>
      <c r="AA207" s="14">
        <f t="shared" si="166"/>
        <v>5.4948975950903645E-3</v>
      </c>
      <c r="AB207" s="14">
        <f t="shared" si="167"/>
        <v>5.4558981565677733E-3</v>
      </c>
      <c r="AC207" s="14">
        <f t="shared" si="168"/>
        <v>1.1547344110854452E-2</v>
      </c>
      <c r="AE207" s="6">
        <f t="shared" ca="1" si="169"/>
        <v>0.31931689180980083</v>
      </c>
      <c r="AF207" s="6">
        <f t="shared" ca="1" si="170"/>
        <v>0.36240458875805692</v>
      </c>
      <c r="AG207" s="6">
        <f t="shared" ca="1" si="171"/>
        <v>0.31827851943214225</v>
      </c>
      <c r="AI207" s="6">
        <f t="shared" ca="1" si="172"/>
        <v>0.25886386604086431</v>
      </c>
      <c r="AJ207" s="6">
        <f t="shared" ca="1" si="173"/>
        <v>0.39194602634969072</v>
      </c>
      <c r="AK207" s="6">
        <f t="shared" ca="1" si="174"/>
        <v>0.34919010760944491</v>
      </c>
      <c r="AM207" s="5">
        <f t="shared" ca="1" si="175"/>
        <v>7.994091902979051E-3</v>
      </c>
      <c r="AN207" s="5">
        <f t="shared" ca="1" si="176"/>
        <v>4.016031162797056E-3</v>
      </c>
      <c r="AO207" s="5">
        <f t="shared" ca="1" si="177"/>
        <v>3.9721238002922944E-3</v>
      </c>
      <c r="AS207">
        <f t="shared" ca="1" si="178"/>
        <v>7.407127735590411E-3</v>
      </c>
      <c r="AT207">
        <f t="shared" ca="1" si="179"/>
        <v>1.5731721881699145E-2</v>
      </c>
      <c r="AU207">
        <f t="shared" ca="1" si="180"/>
        <v>130.5442320326508</v>
      </c>
      <c r="AV207">
        <f>IF($H206=1,VLOOKUP(I207,Input!A:B,2,FALSE),AV206)</f>
        <v>129.6</v>
      </c>
      <c r="AW207">
        <f t="shared" si="181"/>
        <v>129.96</v>
      </c>
      <c r="AX207" s="15">
        <f>VLOOKUP(A207,Input!A:B,2,FALSE)</f>
        <v>130.55000000000001</v>
      </c>
      <c r="AY207" s="15">
        <f t="shared" ca="1" si="147"/>
        <v>1.0000000000019327E-2</v>
      </c>
      <c r="AZ207" s="10" t="b">
        <f t="shared" ca="1" si="148"/>
        <v>0</v>
      </c>
    </row>
    <row r="208" spans="1:52" x14ac:dyDescent="0.25">
      <c r="A208" s="1">
        <v>43402</v>
      </c>
      <c r="B208">
        <f>VLOOKUP(A208,Input!C:D,2,FALSE)</f>
        <v>141.03</v>
      </c>
      <c r="C208">
        <f>VLOOKUP(A208,Input!E:F,2,FALSE)</f>
        <v>121.66</v>
      </c>
      <c r="D208">
        <f>VLOOKUP(A208,Input!G:H,2,FALSE)</f>
        <v>149.06</v>
      </c>
      <c r="F208" s="13">
        <f t="shared" si="149"/>
        <v>43399</v>
      </c>
      <c r="G208" s="13">
        <f t="shared" si="150"/>
        <v>43434</v>
      </c>
      <c r="H208" s="12">
        <f t="shared" si="151"/>
        <v>1</v>
      </c>
      <c r="I208" s="1">
        <f t="shared" si="152"/>
        <v>43367</v>
      </c>
      <c r="J208" s="1">
        <f t="shared" si="153"/>
        <v>43332</v>
      </c>
      <c r="L208">
        <f t="shared" si="154"/>
        <v>9.2264017033349965E-4</v>
      </c>
      <c r="M208">
        <f t="shared" si="155"/>
        <v>2.4664967524468118E-4</v>
      </c>
      <c r="N208">
        <f t="shared" si="156"/>
        <v>9.4010206822470188E-4</v>
      </c>
      <c r="P208" s="22">
        <f t="shared" ca="1" si="157"/>
        <v>2.864728176830043E-2</v>
      </c>
      <c r="Q208" s="22">
        <f t="shared" ca="1" si="158"/>
        <v>1.8613149946591936E-2</v>
      </c>
      <c r="R208" s="22">
        <f t="shared" ca="1" si="159"/>
        <v>2.0789399488389922E-2</v>
      </c>
      <c r="T208">
        <f t="shared" ca="1" si="160"/>
        <v>1</v>
      </c>
      <c r="U208">
        <f t="shared" ca="1" si="161"/>
        <v>1</v>
      </c>
      <c r="V208">
        <f t="shared" ca="1" si="162"/>
        <v>1</v>
      </c>
      <c r="W208">
        <f t="shared" ca="1" si="163"/>
        <v>6.8379559601683404E-4</v>
      </c>
      <c r="X208" s="9">
        <f t="shared" ca="1" si="164"/>
        <v>1.0796163038106676E-3</v>
      </c>
      <c r="Y208" t="e">
        <f t="shared" ca="1" si="165"/>
        <v>#REF!</v>
      </c>
      <c r="AA208" s="14">
        <f t="shared" si="166"/>
        <v>6.4226075786770753E-3</v>
      </c>
      <c r="AB208" s="14">
        <f t="shared" si="167"/>
        <v>5.7038935273208136E-3</v>
      </c>
      <c r="AC208" s="14">
        <f t="shared" si="168"/>
        <v>1.2498301861160188E-2</v>
      </c>
      <c r="AE208" s="6">
        <f t="shared" ca="1" si="169"/>
        <v>0.28951247004034691</v>
      </c>
      <c r="AF208" s="6">
        <f t="shared" ca="1" si="170"/>
        <v>0.36323882353954939</v>
      </c>
      <c r="AG208" s="6">
        <f t="shared" ca="1" si="171"/>
        <v>0.34724870642010369</v>
      </c>
      <c r="AI208" s="6">
        <f t="shared" ca="1" si="172"/>
        <v>0.31931689180980083</v>
      </c>
      <c r="AJ208" s="6">
        <f t="shared" ca="1" si="173"/>
        <v>0.36240458875805692</v>
      </c>
      <c r="AK208" s="6">
        <f t="shared" ca="1" si="174"/>
        <v>0.31827851943214225</v>
      </c>
      <c r="AM208" s="5">
        <f t="shared" ca="1" si="175"/>
        <v>3.6660530050034055E-3</v>
      </c>
      <c r="AN208" s="5">
        <f t="shared" ca="1" si="176"/>
        <v>6.5214876224565903E-5</v>
      </c>
      <c r="AO208" s="5">
        <f t="shared" ca="1" si="177"/>
        <v>3.7855428606499756E-3</v>
      </c>
      <c r="AS208">
        <f t="shared" ca="1" si="178"/>
        <v>8.0959052892117279E-3</v>
      </c>
      <c r="AT208">
        <f t="shared" ca="1" si="179"/>
        <v>1.5731721881699145E-2</v>
      </c>
      <c r="AU208">
        <f t="shared" ca="1" si="180"/>
        <v>130.63349760360012</v>
      </c>
      <c r="AV208">
        <f>IF($H207=1,VLOOKUP(I208,Input!A:B,2,FALSE),AV207)</f>
        <v>129.6</v>
      </c>
      <c r="AW208">
        <f t="shared" si="181"/>
        <v>129.96</v>
      </c>
      <c r="AX208" s="15">
        <f>VLOOKUP(A208,Input!A:B,2,FALSE)</f>
        <v>130.63999999999999</v>
      </c>
      <c r="AY208" s="15">
        <f t="shared" ca="1" si="147"/>
        <v>9.9999999999909051E-3</v>
      </c>
      <c r="AZ208" s="10" t="b">
        <f t="shared" ca="1" si="148"/>
        <v>0</v>
      </c>
    </row>
    <row r="209" spans="1:55" x14ac:dyDescent="0.25">
      <c r="A209" s="1">
        <v>43403</v>
      </c>
      <c r="B209">
        <f>VLOOKUP(A209,Input!C:D,2,FALSE)</f>
        <v>141.01</v>
      </c>
      <c r="C209">
        <f>VLOOKUP(A209,Input!E:F,2,FALSE)</f>
        <v>121.49</v>
      </c>
      <c r="D209">
        <f>VLOOKUP(A209,Input!G:H,2,FALSE)</f>
        <v>149.11000000000001</v>
      </c>
      <c r="F209" s="13">
        <f t="shared" si="149"/>
        <v>43399</v>
      </c>
      <c r="G209" s="13">
        <f t="shared" si="150"/>
        <v>43434</v>
      </c>
      <c r="H209" s="12">
        <f t="shared" si="151"/>
        <v>0</v>
      </c>
      <c r="I209" s="1">
        <f t="shared" si="152"/>
        <v>43402</v>
      </c>
      <c r="J209" s="1">
        <f t="shared" si="153"/>
        <v>43367</v>
      </c>
      <c r="L209">
        <f t="shared" si="154"/>
        <v>-1.4181379848265951E-4</v>
      </c>
      <c r="M209">
        <f t="shared" si="155"/>
        <v>-1.3973368403747966E-3</v>
      </c>
      <c r="N209">
        <f t="shared" si="156"/>
        <v>3.3543539514302445E-4</v>
      </c>
      <c r="P209" s="22">
        <f t="shared" ca="1" si="157"/>
        <v>2.8675902632510478E-2</v>
      </c>
      <c r="Q209" s="22">
        <f t="shared" ca="1" si="158"/>
        <v>1.858598033374766E-2</v>
      </c>
      <c r="R209" s="22">
        <f t="shared" ca="1" si="159"/>
        <v>2.0600608162682159E-2</v>
      </c>
      <c r="T209">
        <f t="shared" ca="1" si="160"/>
        <v>1</v>
      </c>
      <c r="U209">
        <f t="shared" ca="1" si="161"/>
        <v>1</v>
      </c>
      <c r="V209">
        <f t="shared" ca="1" si="162"/>
        <v>1</v>
      </c>
      <c r="W209">
        <f t="shared" ca="1" si="163"/>
        <v>-4.3993120264163021E-4</v>
      </c>
      <c r="X209" s="9">
        <f t="shared" ca="1" si="164"/>
        <v>1.191201583925088E-3</v>
      </c>
      <c r="Y209" t="e">
        <f t="shared" ca="1" si="165"/>
        <v>#REF!</v>
      </c>
      <c r="AA209" s="14">
        <f t="shared" si="166"/>
        <v>-1.4181379848265951E-4</v>
      </c>
      <c r="AB209" s="14">
        <f t="shared" si="167"/>
        <v>-1.3973368403747966E-3</v>
      </c>
      <c r="AC209" s="14">
        <f t="shared" si="168"/>
        <v>3.3543539514302445E-4</v>
      </c>
      <c r="AE209" s="6">
        <f t="shared" ca="1" si="169"/>
        <v>0.28951247004034691</v>
      </c>
      <c r="AF209" s="6">
        <f t="shared" ca="1" si="170"/>
        <v>0.36323882353954939</v>
      </c>
      <c r="AG209" s="6">
        <f t="shared" ca="1" si="171"/>
        <v>0.34724870642010369</v>
      </c>
      <c r="AI209" s="6">
        <f t="shared" ca="1" si="172"/>
        <v>0.31931689180980083</v>
      </c>
      <c r="AJ209" s="6">
        <f t="shared" ca="1" si="173"/>
        <v>0.36240458875805692</v>
      </c>
      <c r="AK209" s="6">
        <f t="shared" ca="1" si="174"/>
        <v>0.31827851943214225</v>
      </c>
      <c r="AM209" s="5">
        <f t="shared" ca="1" si="175"/>
        <v>3.827349875257376E-3</v>
      </c>
      <c r="AN209" s="5">
        <f t="shared" ca="1" si="176"/>
        <v>2.1798681658628994E-4</v>
      </c>
      <c r="AO209" s="5">
        <f t="shared" ca="1" si="177"/>
        <v>3.6001337331892386E-3</v>
      </c>
      <c r="AS209">
        <f t="shared" ca="1" si="178"/>
        <v>-4.3214434601979938E-4</v>
      </c>
      <c r="AT209">
        <f t="shared" ca="1" si="179"/>
        <v>7.5168107418779467E-3</v>
      </c>
      <c r="AU209">
        <f t="shared" ca="1" si="180"/>
        <v>130.57602785189408</v>
      </c>
      <c r="AV209">
        <f>IF($H208=1,VLOOKUP(I209,Input!A:B,2,FALSE),AV208)</f>
        <v>130.63999999999999</v>
      </c>
      <c r="AW209">
        <f t="shared" si="181"/>
        <v>129.6</v>
      </c>
      <c r="AX209" s="15">
        <f>VLOOKUP(A209,Input!A:B,2,FALSE)</f>
        <v>130.59</v>
      </c>
      <c r="AY209" s="15">
        <f t="shared" ca="1" si="147"/>
        <v>9.9999999999909051E-3</v>
      </c>
      <c r="AZ209" s="10" t="b">
        <f t="shared" ca="1" si="148"/>
        <v>0</v>
      </c>
    </row>
    <row r="210" spans="1:55" x14ac:dyDescent="0.25">
      <c r="A210" s="1">
        <v>43404</v>
      </c>
      <c r="B210">
        <f>VLOOKUP(A210,Input!C:D,2,FALSE)</f>
        <v>140.79</v>
      </c>
      <c r="C210">
        <f>VLOOKUP(A210,Input!E:F,2,FALSE)</f>
        <v>121.27</v>
      </c>
      <c r="D210">
        <f>VLOOKUP(A210,Input!G:H,2,FALSE)</f>
        <v>149.07</v>
      </c>
      <c r="F210" s="13">
        <f t="shared" si="149"/>
        <v>43399</v>
      </c>
      <c r="G210" s="13">
        <f t="shared" si="150"/>
        <v>43434</v>
      </c>
      <c r="H210" s="12">
        <f t="shared" si="151"/>
        <v>0</v>
      </c>
      <c r="I210" s="1">
        <f t="shared" si="152"/>
        <v>43402</v>
      </c>
      <c r="J210" s="1">
        <f t="shared" si="153"/>
        <v>43367</v>
      </c>
      <c r="L210">
        <f t="shared" si="154"/>
        <v>-1.5601730373732137E-3</v>
      </c>
      <c r="M210">
        <f t="shared" si="155"/>
        <v>-1.8108486295168591E-3</v>
      </c>
      <c r="N210">
        <f t="shared" si="156"/>
        <v>-2.6825833277455136E-4</v>
      </c>
      <c r="P210" s="22">
        <f t="shared" ca="1" si="157"/>
        <v>2.8256562612307884E-2</v>
      </c>
      <c r="Q210" s="22">
        <f t="shared" ca="1" si="158"/>
        <v>1.8833060235653024E-2</v>
      </c>
      <c r="R210" s="22">
        <f t="shared" ca="1" si="159"/>
        <v>2.0594537262704399E-2</v>
      </c>
      <c r="T210">
        <f t="shared" ca="1" si="160"/>
        <v>1</v>
      </c>
      <c r="U210">
        <f t="shared" ca="1" si="161"/>
        <v>1</v>
      </c>
      <c r="V210">
        <f t="shared" ca="1" si="162"/>
        <v>1</v>
      </c>
      <c r="W210">
        <f t="shared" ca="1" si="163"/>
        <v>-1.2022492190214562E-3</v>
      </c>
      <c r="X210" s="9">
        <f t="shared" ca="1" si="164"/>
        <v>2.6982117365263432E-3</v>
      </c>
      <c r="Y210" t="e">
        <f t="shared" ca="1" si="165"/>
        <v>#REF!</v>
      </c>
      <c r="AA210" s="14">
        <f t="shared" si="166"/>
        <v>-1.701765581791137E-3</v>
      </c>
      <c r="AB210" s="14">
        <f t="shared" si="167"/>
        <v>-3.2056551043893045E-3</v>
      </c>
      <c r="AC210" s="14">
        <f t="shared" si="168"/>
        <v>6.7087079028471663E-5</v>
      </c>
      <c r="AE210" s="6">
        <f t="shared" ca="1" si="169"/>
        <v>0.28951247004034691</v>
      </c>
      <c r="AF210" s="6">
        <f t="shared" ca="1" si="170"/>
        <v>0.36323882353954939</v>
      </c>
      <c r="AG210" s="6">
        <f t="shared" ca="1" si="171"/>
        <v>0.34724870642010369</v>
      </c>
      <c r="AI210" s="6">
        <f t="shared" ca="1" si="172"/>
        <v>0.31931689180980083</v>
      </c>
      <c r="AJ210" s="6">
        <f t="shared" ca="1" si="173"/>
        <v>0.36240458875805692</v>
      </c>
      <c r="AK210" s="6">
        <f t="shared" ca="1" si="174"/>
        <v>0.31827851943214225</v>
      </c>
      <c r="AM210" s="5">
        <f t="shared" ca="1" si="175"/>
        <v>3.827349875257376E-3</v>
      </c>
      <c r="AN210" s="5">
        <f t="shared" ca="1" si="176"/>
        <v>2.1798681658628994E-4</v>
      </c>
      <c r="AO210" s="5">
        <f t="shared" ca="1" si="177"/>
        <v>3.6001337331892386E-3</v>
      </c>
      <c r="AS210">
        <f t="shared" ca="1" si="178"/>
        <v>-1.6338048443957824E-3</v>
      </c>
      <c r="AT210">
        <f t="shared" ca="1" si="179"/>
        <v>7.5168107418779467E-3</v>
      </c>
      <c r="AU210">
        <f t="shared" ca="1" si="180"/>
        <v>130.41904292438622</v>
      </c>
      <c r="AV210">
        <f>IF($H209=1,VLOOKUP(I210,Input!A:B,2,FALSE),AV209)</f>
        <v>130.63999999999999</v>
      </c>
      <c r="AW210">
        <f t="shared" si="181"/>
        <v>129.6</v>
      </c>
      <c r="AX210" s="15">
        <f>VLOOKUP(A210,Input!A:B,2,FALSE)</f>
        <v>130.43</v>
      </c>
      <c r="AY210" s="15">
        <f t="shared" ca="1" si="147"/>
        <v>1.0000000000019327E-2</v>
      </c>
      <c r="AZ210" s="10" t="b">
        <f t="shared" ca="1" si="148"/>
        <v>0</v>
      </c>
    </row>
    <row r="211" spans="1:55" s="30" customFormat="1" x14ac:dyDescent="0.25">
      <c r="A211" s="31">
        <v>43405</v>
      </c>
      <c r="B211" s="30">
        <f>VLOOKUP(A211,Input!C:D,2,FALSE)</f>
        <v>140.97</v>
      </c>
      <c r="C211" s="30">
        <f>VLOOKUP(A211,Input!E:F,2,FALSE)</f>
        <v>121.13</v>
      </c>
      <c r="D211" s="30">
        <f>VLOOKUP(A211,Input!G:H,2,FALSE)</f>
        <v>149.13999999999999</v>
      </c>
      <c r="F211" s="32">
        <f t="shared" si="149"/>
        <v>43399</v>
      </c>
      <c r="G211" s="32">
        <f t="shared" si="150"/>
        <v>43434</v>
      </c>
      <c r="H211" s="33">
        <f t="shared" si="151"/>
        <v>0</v>
      </c>
      <c r="I211" s="31">
        <f t="shared" si="152"/>
        <v>43402</v>
      </c>
      <c r="J211" s="31">
        <f t="shared" si="153"/>
        <v>43367</v>
      </c>
      <c r="L211" s="30">
        <f t="shared" si="154"/>
        <v>1.2784998934582958E-3</v>
      </c>
      <c r="M211" s="30">
        <f t="shared" si="155"/>
        <v>-1.1544487507215706E-3</v>
      </c>
      <c r="N211" s="30">
        <f t="shared" si="156"/>
        <v>4.695780505801217E-4</v>
      </c>
      <c r="P211" s="34">
        <f t="shared" ca="1" si="157"/>
        <v>2.8158876636115632E-2</v>
      </c>
      <c r="Q211" s="34">
        <f t="shared" ca="1" si="158"/>
        <v>1.9173957147070205E-2</v>
      </c>
      <c r="R211" s="34">
        <f t="shared" ca="1" si="159"/>
        <v>2.0604604176145142E-2</v>
      </c>
      <c r="T211" s="30">
        <f t="shared" ca="1" si="160"/>
        <v>1</v>
      </c>
      <c r="U211" s="30">
        <f t="shared" ca="1" si="161"/>
        <v>1</v>
      </c>
      <c r="V211" s="30">
        <f t="shared" ca="1" si="162"/>
        <v>1</v>
      </c>
      <c r="W211" s="30">
        <f t="shared" ca="1" si="163"/>
        <v>1.9134029855072399E-4</v>
      </c>
      <c r="X211" s="35">
        <f t="shared" ca="1" si="164"/>
        <v>1.0647458786863808E-4</v>
      </c>
      <c r="Y211" s="30" t="e">
        <f t="shared" ca="1" si="165"/>
        <v>#REF!</v>
      </c>
      <c r="AA211" s="36">
        <f t="shared" si="166"/>
        <v>-4.254413954477565E-4</v>
      </c>
      <c r="AB211" s="36">
        <f t="shared" si="167"/>
        <v>-4.3564030905802742E-3</v>
      </c>
      <c r="AC211" s="36">
        <f t="shared" si="168"/>
        <v>5.3669663222843944E-4</v>
      </c>
      <c r="AE211" s="37">
        <f t="shared" ca="1" si="169"/>
        <v>0.28951247004034691</v>
      </c>
      <c r="AF211" s="37">
        <f t="shared" ca="1" si="170"/>
        <v>0.36323882353954939</v>
      </c>
      <c r="AG211" s="37">
        <f t="shared" ca="1" si="171"/>
        <v>0.34724870642010369</v>
      </c>
      <c r="AI211" s="37">
        <f t="shared" ca="1" si="172"/>
        <v>0.31931689180980083</v>
      </c>
      <c r="AJ211" s="37">
        <f t="shared" ca="1" si="173"/>
        <v>0.36240458875805692</v>
      </c>
      <c r="AK211" s="37">
        <f t="shared" ca="1" si="174"/>
        <v>0.31827851943214225</v>
      </c>
      <c r="AM211" s="38">
        <f t="shared" ca="1" si="175"/>
        <v>3.824454750556967E-3</v>
      </c>
      <c r="AN211" s="38">
        <f t="shared" ca="1" si="176"/>
        <v>2.216192048216925E-4</v>
      </c>
      <c r="AO211" s="38">
        <f t="shared" ca="1" si="177"/>
        <v>3.6036062202534466E-3</v>
      </c>
      <c r="AS211" s="30">
        <f t="shared" ca="1" si="178"/>
        <v>-1.519218111458576E-3</v>
      </c>
      <c r="AT211" s="30">
        <f t="shared" ca="1" si="179"/>
        <v>7.5168107418779467E-3</v>
      </c>
      <c r="AU211" s="30">
        <f t="shared" ca="1" si="180"/>
        <v>130.44399734299606</v>
      </c>
      <c r="AV211" s="30">
        <v>130.65</v>
      </c>
      <c r="AW211" s="30">
        <v>129.6</v>
      </c>
      <c r="AX211" s="39">
        <f>VLOOKUP(A211,Input!A:B,2,FALSE)</f>
        <v>130.44</v>
      </c>
      <c r="AY211" s="39">
        <f t="shared" ca="1" si="147"/>
        <v>0</v>
      </c>
      <c r="AZ211" s="30" t="b">
        <f t="shared" ca="1" si="148"/>
        <v>1</v>
      </c>
      <c r="BB211" s="30">
        <v>130.63999999999999</v>
      </c>
      <c r="BC211" s="30">
        <v>129.6</v>
      </c>
    </row>
    <row r="212" spans="1:55" x14ac:dyDescent="0.25">
      <c r="A212" s="1">
        <v>43406</v>
      </c>
      <c r="B212">
        <f>VLOOKUP(A212,Input!C:D,2,FALSE)</f>
        <v>141.16</v>
      </c>
      <c r="C212">
        <f>VLOOKUP(A212,Input!E:F,2,FALSE)</f>
        <v>121.01</v>
      </c>
      <c r="D212">
        <f>VLOOKUP(A212,Input!G:H,2,FALSE)</f>
        <v>149.18</v>
      </c>
      <c r="F212" s="13">
        <f t="shared" si="149"/>
        <v>43399</v>
      </c>
      <c r="G212" s="13">
        <f t="shared" si="150"/>
        <v>43434</v>
      </c>
      <c r="H212" s="12">
        <f t="shared" si="151"/>
        <v>0</v>
      </c>
      <c r="I212" s="1">
        <f t="shared" si="152"/>
        <v>43402</v>
      </c>
      <c r="J212" s="1">
        <f t="shared" si="153"/>
        <v>43367</v>
      </c>
      <c r="L212">
        <f t="shared" si="154"/>
        <v>1.3478044974106762E-3</v>
      </c>
      <c r="M212">
        <f t="shared" si="155"/>
        <v>-9.9067117972417851E-4</v>
      </c>
      <c r="N212">
        <f t="shared" si="156"/>
        <v>2.6820437173147305E-4</v>
      </c>
      <c r="P212" s="22">
        <f t="shared" ca="1" si="157"/>
        <v>2.8117498260210785E-2</v>
      </c>
      <c r="Q212" s="22">
        <f t="shared" ca="1" si="158"/>
        <v>1.9303726777523181E-2</v>
      </c>
      <c r="R212" s="22">
        <f t="shared" ca="1" si="159"/>
        <v>2.0548924282055146E-2</v>
      </c>
      <c r="T212">
        <f t="shared" ca="1" si="160"/>
        <v>1</v>
      </c>
      <c r="U212">
        <f t="shared" ca="1" si="161"/>
        <v>1</v>
      </c>
      <c r="V212">
        <f t="shared" ca="1" si="162"/>
        <v>1</v>
      </c>
      <c r="W212">
        <f t="shared" ca="1" si="163"/>
        <v>1.2513853622198035E-4</v>
      </c>
      <c r="X212" s="9">
        <f t="shared" ca="1" si="164"/>
        <v>1.30893544948323E-6</v>
      </c>
      <c r="Y212" t="e">
        <f t="shared" ca="1" si="165"/>
        <v>#REF!</v>
      </c>
      <c r="AA212" s="14">
        <f t="shared" si="166"/>
        <v>9.2178969013678724E-4</v>
      </c>
      <c r="AB212" s="14">
        <f t="shared" si="167"/>
        <v>-5.3427585073153594E-3</v>
      </c>
      <c r="AC212" s="14">
        <f t="shared" si="168"/>
        <v>8.0504494834299223E-4</v>
      </c>
      <c r="AE212" s="6">
        <f t="shared" ca="1" si="169"/>
        <v>0.28951247004034691</v>
      </c>
      <c r="AF212" s="6">
        <f t="shared" ca="1" si="170"/>
        <v>0.36323882353954939</v>
      </c>
      <c r="AG212" s="6">
        <f t="shared" ca="1" si="171"/>
        <v>0.34724870642010369</v>
      </c>
      <c r="AI212" s="6">
        <f t="shared" ca="1" si="172"/>
        <v>0.31931689180980083</v>
      </c>
      <c r="AJ212" s="6">
        <f t="shared" ca="1" si="173"/>
        <v>0.36240458875805692</v>
      </c>
      <c r="AK212" s="6">
        <f t="shared" ca="1" si="174"/>
        <v>0.31827851943214225</v>
      </c>
      <c r="AM212" s="5">
        <f t="shared" ca="1" si="175"/>
        <v>3.824454750556967E-3</v>
      </c>
      <c r="AN212" s="5">
        <f t="shared" ca="1" si="176"/>
        <v>2.216192048216925E-4</v>
      </c>
      <c r="AO212" s="5">
        <f t="shared" ca="1" si="177"/>
        <v>3.6036062202534466E-3</v>
      </c>
      <c r="AS212">
        <f t="shared" ca="1" si="178"/>
        <v>-1.3942768876817799E-3</v>
      </c>
      <c r="AT212">
        <f t="shared" ca="1" si="179"/>
        <v>7.5168107418779467E-3</v>
      </c>
      <c r="AU212">
        <f t="shared" ca="1" si="180"/>
        <v>130.4603209138825</v>
      </c>
      <c r="AV212">
        <f>IF($H211=1,VLOOKUP(I212,Input!A:B,2,FALSE),AV211)</f>
        <v>130.65</v>
      </c>
      <c r="AW212">
        <f t="shared" si="181"/>
        <v>129.6</v>
      </c>
      <c r="AX212" s="15">
        <f>VLOOKUP(A212,Input!A:B,2,FALSE)</f>
        <v>130.46</v>
      </c>
      <c r="AY212" s="15">
        <f t="shared" ca="1" si="147"/>
        <v>0</v>
      </c>
      <c r="AZ212" s="10" t="b">
        <f t="shared" ca="1" si="148"/>
        <v>1</v>
      </c>
    </row>
    <row r="213" spans="1:55" x14ac:dyDescent="0.25">
      <c r="A213" s="1">
        <v>43409</v>
      </c>
      <c r="B213">
        <f>VLOOKUP(A213,Input!C:D,2,FALSE)</f>
        <v>141.06</v>
      </c>
      <c r="C213">
        <f>VLOOKUP(A213,Input!E:F,2,FALSE)</f>
        <v>121</v>
      </c>
      <c r="D213">
        <f>VLOOKUP(A213,Input!G:H,2,FALSE)</f>
        <v>149.27000000000001</v>
      </c>
      <c r="F213" s="13">
        <f t="shared" si="149"/>
        <v>43399</v>
      </c>
      <c r="G213" s="13">
        <f t="shared" si="150"/>
        <v>43434</v>
      </c>
      <c r="H213" s="12">
        <f t="shared" si="151"/>
        <v>0</v>
      </c>
      <c r="I213" s="1">
        <f t="shared" si="152"/>
        <v>43402</v>
      </c>
      <c r="J213" s="1">
        <f t="shared" si="153"/>
        <v>43367</v>
      </c>
      <c r="L213">
        <f t="shared" si="154"/>
        <v>-7.084159818645519E-4</v>
      </c>
      <c r="M213">
        <f t="shared" si="155"/>
        <v>-8.2637798529128226E-5</v>
      </c>
      <c r="N213">
        <f t="shared" si="156"/>
        <v>6.0329802922653997E-4</v>
      </c>
      <c r="P213" s="22">
        <f t="shared" ca="1" si="157"/>
        <v>2.7704661436442107E-2</v>
      </c>
      <c r="Q213" s="22">
        <f t="shared" ca="1" si="158"/>
        <v>1.9213076630137268E-2</v>
      </c>
      <c r="R213" s="22">
        <f t="shared" ca="1" si="159"/>
        <v>2.030178117180028E-2</v>
      </c>
      <c r="T213">
        <f t="shared" ca="1" si="160"/>
        <v>1</v>
      </c>
      <c r="U213">
        <f t="shared" ca="1" si="161"/>
        <v>1</v>
      </c>
      <c r="V213">
        <f t="shared" ca="1" si="162"/>
        <v>1</v>
      </c>
      <c r="W213">
        <f t="shared" ca="1" si="163"/>
        <v>-2.5515127633823909E-5</v>
      </c>
      <c r="X213" s="9">
        <f t="shared" ca="1" si="164"/>
        <v>2.8255003348380146E-4</v>
      </c>
      <c r="Y213" t="e">
        <f t="shared" ca="1" si="165"/>
        <v>#REF!</v>
      </c>
      <c r="AA213" s="14">
        <f t="shared" si="166"/>
        <v>2.1272069772382274E-4</v>
      </c>
      <c r="AB213" s="14">
        <f t="shared" si="167"/>
        <v>-5.4249547920434127E-3</v>
      </c>
      <c r="AC213" s="14">
        <f t="shared" si="168"/>
        <v>1.4088286596001254E-3</v>
      </c>
      <c r="AE213" s="6">
        <f t="shared" ca="1" si="169"/>
        <v>0.28951247004034691</v>
      </c>
      <c r="AF213" s="6">
        <f t="shared" ca="1" si="170"/>
        <v>0.36323882353954939</v>
      </c>
      <c r="AG213" s="6">
        <f t="shared" ca="1" si="171"/>
        <v>0.34724870642010369</v>
      </c>
      <c r="AI213" s="6">
        <f t="shared" ca="1" si="172"/>
        <v>0.31931689180980083</v>
      </c>
      <c r="AJ213" s="6">
        <f t="shared" ca="1" si="173"/>
        <v>0.36240458875805692</v>
      </c>
      <c r="AK213" s="6">
        <f t="shared" ca="1" si="174"/>
        <v>0.31827851943214225</v>
      </c>
      <c r="AM213" s="5">
        <f t="shared" ca="1" si="175"/>
        <v>3.824454750556967E-3</v>
      </c>
      <c r="AN213" s="5">
        <f t="shared" ca="1" si="176"/>
        <v>2.216192048216925E-4</v>
      </c>
      <c r="AO213" s="5">
        <f t="shared" ca="1" si="177"/>
        <v>3.6036062202534466E-3</v>
      </c>
      <c r="AS213">
        <f t="shared" ca="1" si="178"/>
        <v>-1.4197549721766478E-3</v>
      </c>
      <c r="AT213">
        <f t="shared" ca="1" si="179"/>
        <v>7.5168107418779467E-3</v>
      </c>
      <c r="AU213">
        <f t="shared" ca="1" si="180"/>
        <v>130.45699220214323</v>
      </c>
      <c r="AV213">
        <f>IF($H212=1,VLOOKUP(I213,Input!A:B,2,FALSE),AV212)</f>
        <v>130.65</v>
      </c>
      <c r="AW213">
        <f t="shared" si="181"/>
        <v>129.6</v>
      </c>
      <c r="AX213" s="15">
        <f>VLOOKUP(A213,Input!A:B,2,FALSE)</f>
        <v>130.44999999999999</v>
      </c>
      <c r="AY213" s="15">
        <f t="shared" ca="1" si="147"/>
        <v>-1.0000000000019327E-2</v>
      </c>
      <c r="AZ213" s="10" t="b">
        <f t="shared" ca="1" si="148"/>
        <v>0</v>
      </c>
    </row>
    <row r="214" spans="1:55" x14ac:dyDescent="0.25">
      <c r="A214" s="1">
        <v>43410</v>
      </c>
      <c r="B214">
        <f>VLOOKUP(A214,Input!C:D,2,FALSE)</f>
        <v>141.05000000000001</v>
      </c>
      <c r="C214">
        <f>VLOOKUP(A214,Input!E:F,2,FALSE)</f>
        <v>121.02</v>
      </c>
      <c r="D214">
        <f>VLOOKUP(A214,Input!G:H,2,FALSE)</f>
        <v>149.08000000000001</v>
      </c>
      <c r="F214" s="13">
        <f t="shared" si="149"/>
        <v>43399</v>
      </c>
      <c r="G214" s="13">
        <f t="shared" si="150"/>
        <v>43434</v>
      </c>
      <c r="H214" s="12">
        <f t="shared" si="151"/>
        <v>0</v>
      </c>
      <c r="I214" s="1">
        <f t="shared" si="152"/>
        <v>43402</v>
      </c>
      <c r="J214" s="1">
        <f t="shared" si="153"/>
        <v>43367</v>
      </c>
      <c r="L214">
        <f t="shared" si="154"/>
        <v>-7.0891819084040186E-5</v>
      </c>
      <c r="M214">
        <f t="shared" si="155"/>
        <v>1.6528925619829771E-4</v>
      </c>
      <c r="N214">
        <f t="shared" si="156"/>
        <v>-1.2728612581228704E-3</v>
      </c>
      <c r="P214" s="22">
        <f t="shared" ca="1" si="157"/>
        <v>2.7719309713662831E-2</v>
      </c>
      <c r="Q214" s="22">
        <f t="shared" ca="1" si="158"/>
        <v>1.8954637807524561E-2</v>
      </c>
      <c r="R214" s="22">
        <f t="shared" ca="1" si="159"/>
        <v>2.0294836735275483E-2</v>
      </c>
      <c r="T214">
        <f t="shared" ca="1" si="160"/>
        <v>1</v>
      </c>
      <c r="U214">
        <f t="shared" ca="1" si="161"/>
        <v>1</v>
      </c>
      <c r="V214">
        <f t="shared" ca="1" si="162"/>
        <v>1</v>
      </c>
      <c r="W214">
        <f t="shared" ca="1" si="163"/>
        <v>-4.0403366927199702E-4</v>
      </c>
      <c r="X214" s="9">
        <f t="shared" ca="1" si="164"/>
        <v>1.0223516087732483E-3</v>
      </c>
      <c r="Y214" t="e">
        <f t="shared" ca="1" si="165"/>
        <v>#REF!</v>
      </c>
      <c r="AA214" s="14">
        <f t="shared" si="166"/>
        <v>1.4181379848277054E-4</v>
      </c>
      <c r="AB214" s="14">
        <f t="shared" si="167"/>
        <v>-5.2605622225875281E-3</v>
      </c>
      <c r="AC214" s="14">
        <f t="shared" si="168"/>
        <v>1.3417415805716537E-4</v>
      </c>
      <c r="AE214" s="6">
        <f t="shared" ca="1" si="169"/>
        <v>0.28951247004034691</v>
      </c>
      <c r="AF214" s="6">
        <f t="shared" ca="1" si="170"/>
        <v>0.36323882353954939</v>
      </c>
      <c r="AG214" s="6">
        <f t="shared" ca="1" si="171"/>
        <v>0.34724870642010369</v>
      </c>
      <c r="AI214" s="6">
        <f t="shared" ca="1" si="172"/>
        <v>0.31931689180980083</v>
      </c>
      <c r="AJ214" s="6">
        <f t="shared" ca="1" si="173"/>
        <v>0.36240458875805692</v>
      </c>
      <c r="AK214" s="6">
        <f t="shared" ca="1" si="174"/>
        <v>0.31827851943214225</v>
      </c>
      <c r="AM214" s="5">
        <f t="shared" ca="1" si="175"/>
        <v>3.824454750556967E-3</v>
      </c>
      <c r="AN214" s="5">
        <f t="shared" ca="1" si="176"/>
        <v>2.216192048216925E-4</v>
      </c>
      <c r="AO214" s="5">
        <f t="shared" ca="1" si="177"/>
        <v>3.6036062202534466E-3</v>
      </c>
      <c r="AS214">
        <f t="shared" ca="1" si="178"/>
        <v>-1.8231917669843827E-3</v>
      </c>
      <c r="AT214">
        <f t="shared" ca="1" si="179"/>
        <v>7.5168107418779467E-3</v>
      </c>
      <c r="AU214">
        <f t="shared" ca="1" si="180"/>
        <v>130.4042831849016</v>
      </c>
      <c r="AV214">
        <f>IF($H213=1,VLOOKUP(I214,Input!A:B,2,FALSE),AV213)</f>
        <v>130.65</v>
      </c>
      <c r="AW214">
        <f t="shared" si="181"/>
        <v>129.6</v>
      </c>
      <c r="AX214" s="15">
        <f>VLOOKUP(A214,Input!A:B,2,FALSE)</f>
        <v>130.4</v>
      </c>
      <c r="AY214" s="15">
        <f t="shared" ca="1" si="147"/>
        <v>0</v>
      </c>
      <c r="AZ214" s="10" t="b">
        <f t="shared" ca="1" si="148"/>
        <v>1</v>
      </c>
    </row>
    <row r="215" spans="1:55" x14ac:dyDescent="0.25">
      <c r="A215" s="1">
        <v>43411</v>
      </c>
      <c r="B215">
        <f>VLOOKUP(A215,Input!C:D,2,FALSE)</f>
        <v>141.03</v>
      </c>
      <c r="C215">
        <f>VLOOKUP(A215,Input!E:F,2,FALSE)</f>
        <v>121.15</v>
      </c>
      <c r="D215">
        <f>VLOOKUP(A215,Input!G:H,2,FALSE)</f>
        <v>148.71</v>
      </c>
      <c r="F215" s="13">
        <f t="shared" si="149"/>
        <v>43399</v>
      </c>
      <c r="G215" s="13">
        <f t="shared" si="150"/>
        <v>43434</v>
      </c>
      <c r="H215" s="12">
        <f t="shared" si="151"/>
        <v>0</v>
      </c>
      <c r="I215" s="1">
        <f t="shared" si="152"/>
        <v>43402</v>
      </c>
      <c r="J215" s="1">
        <f t="shared" si="153"/>
        <v>43367</v>
      </c>
      <c r="L215">
        <f t="shared" si="154"/>
        <v>-1.4179369018085808E-4</v>
      </c>
      <c r="M215">
        <f t="shared" si="155"/>
        <v>1.0742026111387748E-3</v>
      </c>
      <c r="N215">
        <f t="shared" si="156"/>
        <v>-2.4818889187013804E-3</v>
      </c>
      <c r="P215" s="22">
        <f t="shared" ca="1" si="157"/>
        <v>2.7711179842688369E-2</v>
      </c>
      <c r="Q215" s="22">
        <f t="shared" ca="1" si="158"/>
        <v>1.8918562287048891E-2</v>
      </c>
      <c r="R215" s="22">
        <f t="shared" ca="1" si="159"/>
        <v>2.0489669398387884E-2</v>
      </c>
      <c r="T215">
        <f t="shared" ca="1" si="160"/>
        <v>1</v>
      </c>
      <c r="U215">
        <f t="shared" ca="1" si="161"/>
        <v>1</v>
      </c>
      <c r="V215">
        <f t="shared" ca="1" si="162"/>
        <v>1</v>
      </c>
      <c r="W215">
        <f t="shared" ca="1" si="163"/>
        <v>-5.1583589817061348E-4</v>
      </c>
      <c r="X215" s="9">
        <f t="shared" ca="1" si="164"/>
        <v>1.2346111519973208E-3</v>
      </c>
      <c r="Y215" t="e">
        <f t="shared" ca="1" si="165"/>
        <v>#REF!</v>
      </c>
      <c r="AA215" s="14">
        <f t="shared" si="166"/>
        <v>0</v>
      </c>
      <c r="AB215" s="14">
        <f t="shared" si="167"/>
        <v>-4.1920105211243897E-3</v>
      </c>
      <c r="AC215" s="14">
        <f t="shared" si="168"/>
        <v>-2.348047766000283E-3</v>
      </c>
      <c r="AE215" s="6">
        <f t="shared" ca="1" si="169"/>
        <v>0.28951247004034691</v>
      </c>
      <c r="AF215" s="6">
        <f t="shared" ca="1" si="170"/>
        <v>0.36323882353954939</v>
      </c>
      <c r="AG215" s="6">
        <f t="shared" ca="1" si="171"/>
        <v>0.34724870642010369</v>
      </c>
      <c r="AI215" s="6">
        <f t="shared" ca="1" si="172"/>
        <v>0.31931689180980083</v>
      </c>
      <c r="AJ215" s="6">
        <f t="shared" ca="1" si="173"/>
        <v>0.36240458875805692</v>
      </c>
      <c r="AK215" s="6">
        <f t="shared" ca="1" si="174"/>
        <v>0.31827851943214225</v>
      </c>
      <c r="AM215" s="5">
        <f t="shared" ca="1" si="175"/>
        <v>3.824454750556967E-3</v>
      </c>
      <c r="AN215" s="5">
        <f t="shared" ca="1" si="176"/>
        <v>2.216192048216925E-4</v>
      </c>
      <c r="AO215" s="5">
        <f t="shared" ca="1" si="177"/>
        <v>3.6036062202534466E-3</v>
      </c>
      <c r="AS215">
        <f t="shared" ca="1" si="178"/>
        <v>-2.3380575193148491E-3</v>
      </c>
      <c r="AT215">
        <f t="shared" ca="1" si="179"/>
        <v>7.5168107418779467E-3</v>
      </c>
      <c r="AU215">
        <f t="shared" ca="1" si="180"/>
        <v>130.33701597435962</v>
      </c>
      <c r="AV215">
        <f>IF($H214=1,VLOOKUP(I215,Input!A:B,2,FALSE),AV214)</f>
        <v>130.65</v>
      </c>
      <c r="AW215">
        <f t="shared" si="181"/>
        <v>129.6</v>
      </c>
      <c r="AX215" s="15">
        <f>VLOOKUP(A215,Input!A:B,2,FALSE)</f>
        <v>130.33000000000001</v>
      </c>
      <c r="AY215" s="15">
        <f t="shared" ca="1" si="147"/>
        <v>-9.9999999999909051E-3</v>
      </c>
      <c r="AZ215" s="10" t="b">
        <f t="shared" ca="1" si="148"/>
        <v>0</v>
      </c>
    </row>
    <row r="216" spans="1:55" x14ac:dyDescent="0.25">
      <c r="A216" s="1">
        <v>43412</v>
      </c>
      <c r="B216">
        <f>VLOOKUP(A216,Input!C:D,2,FALSE)</f>
        <v>140.93</v>
      </c>
      <c r="C216">
        <f>VLOOKUP(A216,Input!E:F,2,FALSE)</f>
        <v>121</v>
      </c>
      <c r="D216">
        <f>VLOOKUP(A216,Input!G:H,2,FALSE)</f>
        <v>148.87</v>
      </c>
      <c r="F216" s="13">
        <f t="shared" si="149"/>
        <v>43399</v>
      </c>
      <c r="G216" s="13">
        <f t="shared" si="150"/>
        <v>43434</v>
      </c>
      <c r="H216" s="12">
        <f t="shared" si="151"/>
        <v>0</v>
      </c>
      <c r="I216" s="1">
        <f t="shared" si="152"/>
        <v>43402</v>
      </c>
      <c r="J216" s="1">
        <f t="shared" si="153"/>
        <v>43367</v>
      </c>
      <c r="L216">
        <f t="shared" si="154"/>
        <v>-7.090689924129645E-4</v>
      </c>
      <c r="M216">
        <f t="shared" si="155"/>
        <v>-1.2381345439538283E-3</v>
      </c>
      <c r="N216">
        <f t="shared" si="156"/>
        <v>1.0759195750118522E-3</v>
      </c>
      <c r="P216" s="22">
        <f t="shared" ca="1" si="157"/>
        <v>2.7713470349685857E-2</v>
      </c>
      <c r="Q216" s="22">
        <f t="shared" ca="1" si="158"/>
        <v>1.9021239078294529E-2</v>
      </c>
      <c r="R216" s="22">
        <f t="shared" ca="1" si="159"/>
        <v>2.1082707852843326E-2</v>
      </c>
      <c r="T216">
        <f t="shared" ca="1" si="160"/>
        <v>1</v>
      </c>
      <c r="U216">
        <f t="shared" ca="1" si="161"/>
        <v>1</v>
      </c>
      <c r="V216">
        <f t="shared" ca="1" si="162"/>
        <v>1</v>
      </c>
      <c r="W216">
        <f t="shared" ca="1" si="163"/>
        <v>-2.8107646369701644E-4</v>
      </c>
      <c r="X216" s="9">
        <f t="shared" ca="1" si="164"/>
        <v>7.3193651151607709E-4</v>
      </c>
      <c r="Y216" t="e">
        <f t="shared" ca="1" si="165"/>
        <v>#REF!</v>
      </c>
      <c r="AA216" s="14">
        <f t="shared" si="166"/>
        <v>-7.090689924129645E-4</v>
      </c>
      <c r="AB216" s="14">
        <f t="shared" si="167"/>
        <v>-5.4249547920434127E-3</v>
      </c>
      <c r="AC216" s="14">
        <f t="shared" si="168"/>
        <v>-1.27465450154296E-3</v>
      </c>
      <c r="AE216" s="6">
        <f t="shared" ca="1" si="169"/>
        <v>0.28951247004034691</v>
      </c>
      <c r="AF216" s="6">
        <f t="shared" ca="1" si="170"/>
        <v>0.36323882353954939</v>
      </c>
      <c r="AG216" s="6">
        <f t="shared" ca="1" si="171"/>
        <v>0.34724870642010369</v>
      </c>
      <c r="AI216" s="6">
        <f t="shared" ca="1" si="172"/>
        <v>0.31931689180980083</v>
      </c>
      <c r="AJ216" s="6">
        <f t="shared" ca="1" si="173"/>
        <v>0.36240458875805692</v>
      </c>
      <c r="AK216" s="6">
        <f t="shared" ca="1" si="174"/>
        <v>0.31827851943214225</v>
      </c>
      <c r="AM216" s="5">
        <f t="shared" ca="1" si="175"/>
        <v>3.824454750556967E-3</v>
      </c>
      <c r="AN216" s="5">
        <f t="shared" ca="1" si="176"/>
        <v>2.216192048216925E-4</v>
      </c>
      <c r="AO216" s="5">
        <f t="shared" ca="1" si="177"/>
        <v>3.6036062202534466E-3</v>
      </c>
      <c r="AS216">
        <f t="shared" ca="1" si="178"/>
        <v>-2.6184606386329421E-3</v>
      </c>
      <c r="AT216">
        <f t="shared" ca="1" si="179"/>
        <v>7.5168107418779467E-3</v>
      </c>
      <c r="AU216">
        <f t="shared" ca="1" si="180"/>
        <v>130.30038130682073</v>
      </c>
      <c r="AV216">
        <f>IF($H215=1,VLOOKUP(I216,Input!A:B,2,FALSE),AV215)</f>
        <v>130.65</v>
      </c>
      <c r="AW216">
        <f t="shared" si="181"/>
        <v>129.6</v>
      </c>
      <c r="AX216" s="15">
        <f>VLOOKUP(A216,Input!A:B,2,FALSE)</f>
        <v>130.30000000000001</v>
      </c>
      <c r="AY216" s="15">
        <f t="shared" ca="1" si="147"/>
        <v>0</v>
      </c>
      <c r="AZ216" s="10" t="b">
        <f t="shared" ca="1" si="148"/>
        <v>1</v>
      </c>
    </row>
    <row r="217" spans="1:55" x14ac:dyDescent="0.25">
      <c r="A217" s="1">
        <v>43413</v>
      </c>
      <c r="B217">
        <f>VLOOKUP(A217,Input!C:D,2,FALSE)</f>
        <v>140.96</v>
      </c>
      <c r="C217">
        <f>VLOOKUP(A217,Input!E:F,2,FALSE)</f>
        <v>121.18</v>
      </c>
      <c r="D217">
        <f>VLOOKUP(A217,Input!G:H,2,FALSE)</f>
        <v>148.74</v>
      </c>
      <c r="F217" s="13">
        <f t="shared" si="149"/>
        <v>43399</v>
      </c>
      <c r="G217" s="13">
        <f t="shared" si="150"/>
        <v>43434</v>
      </c>
      <c r="H217" s="12">
        <f t="shared" si="151"/>
        <v>0</v>
      </c>
      <c r="I217" s="1">
        <f t="shared" si="152"/>
        <v>43402</v>
      </c>
      <c r="J217" s="1">
        <f t="shared" si="153"/>
        <v>43367</v>
      </c>
      <c r="L217">
        <f t="shared" si="154"/>
        <v>2.128716384020013E-4</v>
      </c>
      <c r="M217">
        <f t="shared" si="155"/>
        <v>1.4876033057851235E-3</v>
      </c>
      <c r="N217">
        <f t="shared" si="156"/>
        <v>-8.7324511318598308E-4</v>
      </c>
      <c r="P217" s="22">
        <f t="shared" ca="1" si="157"/>
        <v>2.7605251650554462E-2</v>
      </c>
      <c r="Q217" s="22">
        <f t="shared" ca="1" si="158"/>
        <v>1.9185143878588006E-2</v>
      </c>
      <c r="R217" s="22">
        <f t="shared" ca="1" si="159"/>
        <v>2.1169044474544648E-2</v>
      </c>
      <c r="T217">
        <f t="shared" ca="1" si="160"/>
        <v>1</v>
      </c>
      <c r="U217">
        <f t="shared" ca="1" si="161"/>
        <v>1</v>
      </c>
      <c r="V217">
        <f t="shared" ca="1" si="162"/>
        <v>1</v>
      </c>
      <c r="W217">
        <f t="shared" ca="1" si="163"/>
        <v>2.9695710364729955E-4</v>
      </c>
      <c r="X217" s="9">
        <f t="shared" ca="1" si="164"/>
        <v>4.6041700622650181E-4</v>
      </c>
      <c r="Y217" t="e">
        <f t="shared" ca="1" si="165"/>
        <v>#REF!</v>
      </c>
      <c r="AA217" s="14">
        <f t="shared" si="166"/>
        <v>-4.9634829468903074E-4</v>
      </c>
      <c r="AB217" s="14">
        <f t="shared" si="167"/>
        <v>-3.9454216669405628E-3</v>
      </c>
      <c r="AC217" s="14">
        <f t="shared" si="168"/>
        <v>-2.1467865289145349E-3</v>
      </c>
      <c r="AE217" s="6">
        <f t="shared" ca="1" si="169"/>
        <v>0.28951247004034691</v>
      </c>
      <c r="AF217" s="6">
        <f t="shared" ca="1" si="170"/>
        <v>0.36323882353954939</v>
      </c>
      <c r="AG217" s="6">
        <f t="shared" ca="1" si="171"/>
        <v>0.34724870642010369</v>
      </c>
      <c r="AI217" s="6">
        <f t="shared" ca="1" si="172"/>
        <v>0.31931689180980083</v>
      </c>
      <c r="AJ217" s="6">
        <f t="shared" ca="1" si="173"/>
        <v>0.36240458875805692</v>
      </c>
      <c r="AK217" s="6">
        <f t="shared" ca="1" si="174"/>
        <v>0.31827851943214225</v>
      </c>
      <c r="AM217" s="5">
        <f t="shared" ca="1" si="175"/>
        <v>3.824454750556967E-3</v>
      </c>
      <c r="AN217" s="5">
        <f t="shared" ca="1" si="176"/>
        <v>2.216192048216925E-4</v>
      </c>
      <c r="AO217" s="5">
        <f t="shared" ca="1" si="177"/>
        <v>3.6036062202534466E-3</v>
      </c>
      <c r="AS217">
        <f t="shared" ca="1" si="178"/>
        <v>-2.3222981905883502E-3</v>
      </c>
      <c r="AT217">
        <f t="shared" ca="1" si="179"/>
        <v>7.5168107418779467E-3</v>
      </c>
      <c r="AU217">
        <f t="shared" ca="1" si="180"/>
        <v>130.33907493065774</v>
      </c>
      <c r="AV217">
        <f>IF($H216=1,VLOOKUP(I217,Input!A:B,2,FALSE),AV216)</f>
        <v>130.65</v>
      </c>
      <c r="AW217">
        <f t="shared" si="181"/>
        <v>129.6</v>
      </c>
      <c r="AX217" s="15">
        <f>VLOOKUP(A217,Input!A:B,2,FALSE)</f>
        <v>130.33000000000001</v>
      </c>
      <c r="AY217" s="15">
        <f t="shared" ca="1" si="147"/>
        <v>-9.9999999999909051E-3</v>
      </c>
      <c r="AZ217" s="10" t="b">
        <f t="shared" ca="1" si="148"/>
        <v>0</v>
      </c>
    </row>
    <row r="218" spans="1:55" x14ac:dyDescent="0.25">
      <c r="A218" s="1">
        <v>43417</v>
      </c>
      <c r="B218">
        <f>VLOOKUP(A218,Input!C:D,2,FALSE)</f>
        <v>141.1</v>
      </c>
      <c r="C218">
        <f>VLOOKUP(A218,Input!E:F,2,FALSE)</f>
        <v>121.48</v>
      </c>
      <c r="D218">
        <f>VLOOKUP(A218,Input!G:H,2,FALSE)</f>
        <v>149</v>
      </c>
      <c r="F218" s="13">
        <f t="shared" si="149"/>
        <v>43399</v>
      </c>
      <c r="G218" s="13">
        <f t="shared" si="150"/>
        <v>43434</v>
      </c>
      <c r="H218" s="12">
        <f t="shared" si="151"/>
        <v>0</v>
      </c>
      <c r="I218" s="1">
        <f t="shared" si="152"/>
        <v>43402</v>
      </c>
      <c r="J218" s="1">
        <f t="shared" si="153"/>
        <v>43367</v>
      </c>
      <c r="L218">
        <f t="shared" si="154"/>
        <v>9.9318955732119463E-4</v>
      </c>
      <c r="M218">
        <f t="shared" si="155"/>
        <v>2.4756560488530255E-3</v>
      </c>
      <c r="N218">
        <f t="shared" si="156"/>
        <v>1.7480166733896407E-3</v>
      </c>
      <c r="P218" s="22">
        <f t="shared" ca="1" si="157"/>
        <v>2.6332285316912341E-2</v>
      </c>
      <c r="Q218" s="22">
        <f t="shared" ca="1" si="158"/>
        <v>1.9378285163266094E-2</v>
      </c>
      <c r="R218" s="22">
        <f t="shared" ca="1" si="159"/>
        <v>2.1264152557128862E-2</v>
      </c>
      <c r="T218">
        <f t="shared" ca="1" si="160"/>
        <v>1</v>
      </c>
      <c r="U218">
        <f t="shared" ca="1" si="161"/>
        <v>1</v>
      </c>
      <c r="V218">
        <f t="shared" ca="1" si="162"/>
        <v>1</v>
      </c>
      <c r="W218">
        <f t="shared" ca="1" si="163"/>
        <v>1.7930651251902852E-3</v>
      </c>
      <c r="X218" s="9">
        <f t="shared" ca="1" si="164"/>
        <v>3.458729995254583E-3</v>
      </c>
      <c r="Y218" t="e">
        <f t="shared" ca="1" si="165"/>
        <v>#REF!</v>
      </c>
      <c r="AA218" s="14">
        <f t="shared" si="166"/>
        <v>4.9634829468891972E-4</v>
      </c>
      <c r="AB218" s="14">
        <f t="shared" si="167"/>
        <v>-1.4795331251027388E-3</v>
      </c>
      <c r="AC218" s="14">
        <f t="shared" si="168"/>
        <v>-4.0252247417149611E-4</v>
      </c>
      <c r="AE218" s="6">
        <f t="shared" ca="1" si="169"/>
        <v>0.28951247004034691</v>
      </c>
      <c r="AF218" s="6">
        <f t="shared" ca="1" si="170"/>
        <v>0.36323882353954939</v>
      </c>
      <c r="AG218" s="6">
        <f t="shared" ca="1" si="171"/>
        <v>0.34724870642010369</v>
      </c>
      <c r="AI218" s="6">
        <f t="shared" ca="1" si="172"/>
        <v>0.31931689180980083</v>
      </c>
      <c r="AJ218" s="6">
        <f t="shared" ca="1" si="173"/>
        <v>0.36240458875805692</v>
      </c>
      <c r="AK218" s="6">
        <f t="shared" ca="1" si="174"/>
        <v>0.31827851943214225</v>
      </c>
      <c r="AM218" s="5">
        <f t="shared" ca="1" si="175"/>
        <v>3.824454750556967E-3</v>
      </c>
      <c r="AN218" s="5">
        <f t="shared" ca="1" si="176"/>
        <v>2.216192048216925E-4</v>
      </c>
      <c r="AO218" s="5">
        <f t="shared" ca="1" si="177"/>
        <v>3.6036062202534466E-3</v>
      </c>
      <c r="AS218">
        <f t="shared" ca="1" si="178"/>
        <v>-5.3350025941548032E-4</v>
      </c>
      <c r="AT218">
        <f t="shared" ca="1" si="179"/>
        <v>7.5168107418779467E-3</v>
      </c>
      <c r="AU218">
        <f t="shared" ca="1" si="180"/>
        <v>130.57278138036548</v>
      </c>
      <c r="AV218">
        <f>IF($H217=1,VLOOKUP(I218,Input!A:B,2,FALSE),AV217)</f>
        <v>130.65</v>
      </c>
      <c r="AW218">
        <f t="shared" si="181"/>
        <v>129.6</v>
      </c>
      <c r="AX218" s="15">
        <f>VLOOKUP(A218,Input!A:B,2,FALSE)</f>
        <v>130.57</v>
      </c>
      <c r="AY218" s="15">
        <f t="shared" ca="1" si="147"/>
        <v>0</v>
      </c>
      <c r="AZ218" s="10" t="b">
        <f t="shared" ca="1" si="148"/>
        <v>1</v>
      </c>
    </row>
    <row r="219" spans="1:55" x14ac:dyDescent="0.25">
      <c r="A219" s="1">
        <v>43418</v>
      </c>
      <c r="B219">
        <f>VLOOKUP(A219,Input!C:D,2,FALSE)</f>
        <v>141.4</v>
      </c>
      <c r="C219">
        <f>VLOOKUP(A219,Input!E:F,2,FALSE)</f>
        <v>121.43</v>
      </c>
      <c r="D219">
        <f>VLOOKUP(A219,Input!G:H,2,FALSE)</f>
        <v>149.46</v>
      </c>
      <c r="F219" s="13">
        <f t="shared" si="149"/>
        <v>43399</v>
      </c>
      <c r="G219" s="13">
        <f t="shared" si="150"/>
        <v>43434</v>
      </c>
      <c r="H219" s="12">
        <f t="shared" si="151"/>
        <v>0</v>
      </c>
      <c r="I219" s="1">
        <f t="shared" si="152"/>
        <v>43402</v>
      </c>
      <c r="J219" s="1">
        <f t="shared" si="153"/>
        <v>43367</v>
      </c>
      <c r="L219">
        <f t="shared" si="154"/>
        <v>2.1261516654855761E-3</v>
      </c>
      <c r="M219">
        <f t="shared" si="155"/>
        <v>-4.1159038524862801E-4</v>
      </c>
      <c r="N219">
        <f t="shared" si="156"/>
        <v>3.0872483221477953E-3</v>
      </c>
      <c r="P219" s="22">
        <f t="shared" ca="1" si="157"/>
        <v>2.6308779328057922E-2</v>
      </c>
      <c r="Q219" s="22">
        <f t="shared" ca="1" si="158"/>
        <v>1.9526220957955174E-2</v>
      </c>
      <c r="R219" s="22">
        <f t="shared" ca="1" si="159"/>
        <v>2.1509103525958109E-2</v>
      </c>
      <c r="T219">
        <f t="shared" ca="1" si="160"/>
        <v>1</v>
      </c>
      <c r="U219">
        <f t="shared" ca="1" si="161"/>
        <v>1</v>
      </c>
      <c r="V219">
        <f t="shared" ca="1" si="162"/>
        <v>1</v>
      </c>
      <c r="W219">
        <f t="shared" ca="1" si="163"/>
        <v>1.5390896569569268E-3</v>
      </c>
      <c r="X219" s="9">
        <f t="shared" ca="1" si="164"/>
        <v>2.9247026328982633E-3</v>
      </c>
      <c r="Y219" t="e">
        <f t="shared" ca="1" si="165"/>
        <v>#REF!</v>
      </c>
      <c r="AA219" s="14">
        <f t="shared" si="166"/>
        <v>2.6235552719280353E-3</v>
      </c>
      <c r="AB219" s="14">
        <f t="shared" si="167"/>
        <v>-1.8905145487423392E-3</v>
      </c>
      <c r="AC219" s="14">
        <f t="shared" si="168"/>
        <v>2.6834831611433074E-3</v>
      </c>
      <c r="AE219" s="6">
        <f t="shared" ca="1" si="169"/>
        <v>0.28951247004034691</v>
      </c>
      <c r="AF219" s="6">
        <f t="shared" ca="1" si="170"/>
        <v>0.36323882353954939</v>
      </c>
      <c r="AG219" s="6">
        <f t="shared" ca="1" si="171"/>
        <v>0.34724870642010369</v>
      </c>
      <c r="AI219" s="6">
        <f t="shared" ca="1" si="172"/>
        <v>0.31931689180980083</v>
      </c>
      <c r="AJ219" s="6">
        <f t="shared" ca="1" si="173"/>
        <v>0.36240458875805692</v>
      </c>
      <c r="AK219" s="6">
        <f t="shared" ca="1" si="174"/>
        <v>0.31827851943214225</v>
      </c>
      <c r="AM219" s="5">
        <f t="shared" ca="1" si="175"/>
        <v>3.824454750556967E-3</v>
      </c>
      <c r="AN219" s="5">
        <f t="shared" ca="1" si="176"/>
        <v>2.216192048216925E-4</v>
      </c>
      <c r="AO219" s="5">
        <f t="shared" ca="1" si="177"/>
        <v>3.6036062202534466E-3</v>
      </c>
      <c r="AS219">
        <f t="shared" ca="1" si="178"/>
        <v>1.0046797429008342E-3</v>
      </c>
      <c r="AT219">
        <f t="shared" ca="1" si="179"/>
        <v>7.5168107418779467E-3</v>
      </c>
      <c r="AU219">
        <f t="shared" ca="1" si="180"/>
        <v>130.7737445976681</v>
      </c>
      <c r="AV219">
        <f>IF($H218=1,VLOOKUP(I219,Input!A:B,2,FALSE),AV218)</f>
        <v>130.65</v>
      </c>
      <c r="AW219">
        <f t="shared" si="181"/>
        <v>129.6</v>
      </c>
      <c r="AX219" s="15">
        <f>VLOOKUP(A219,Input!A:B,2,FALSE)</f>
        <v>130.77000000000001</v>
      </c>
      <c r="AY219" s="15">
        <f t="shared" ca="1" si="147"/>
        <v>0</v>
      </c>
      <c r="AZ219" s="10" t="b">
        <f t="shared" ca="1" si="148"/>
        <v>1</v>
      </c>
    </row>
    <row r="220" spans="1:55" x14ac:dyDescent="0.25">
      <c r="A220" s="1">
        <v>43419</v>
      </c>
      <c r="B220">
        <f>VLOOKUP(A220,Input!C:D,2,FALSE)</f>
        <v>141.94999999999999</v>
      </c>
      <c r="C220">
        <f>VLOOKUP(A220,Input!E:F,2,FALSE)</f>
        <v>122.19</v>
      </c>
      <c r="D220">
        <f>VLOOKUP(A220,Input!G:H,2,FALSE)</f>
        <v>149.78</v>
      </c>
      <c r="F220" s="13">
        <f t="shared" si="149"/>
        <v>43399</v>
      </c>
      <c r="G220" s="13">
        <f t="shared" si="150"/>
        <v>43434</v>
      </c>
      <c r="H220" s="12">
        <f t="shared" si="151"/>
        <v>0</v>
      </c>
      <c r="I220" s="1">
        <f t="shared" si="152"/>
        <v>43402</v>
      </c>
      <c r="J220" s="1">
        <f t="shared" si="153"/>
        <v>43367</v>
      </c>
      <c r="L220">
        <f t="shared" si="154"/>
        <v>3.8896746817538297E-3</v>
      </c>
      <c r="M220">
        <f t="shared" si="155"/>
        <v>6.2587498970598787E-3</v>
      </c>
      <c r="N220">
        <f t="shared" si="156"/>
        <v>2.141041081225703E-3</v>
      </c>
      <c r="P220" s="22">
        <f t="shared" ca="1" si="157"/>
        <v>2.6648352482706902E-2</v>
      </c>
      <c r="Q220" s="22">
        <f t="shared" ca="1" si="158"/>
        <v>1.9526615749550058E-2</v>
      </c>
      <c r="R220" s="22">
        <f t="shared" ca="1" si="159"/>
        <v>2.2127637624613374E-2</v>
      </c>
      <c r="T220">
        <f t="shared" ca="1" si="160"/>
        <v>1</v>
      </c>
      <c r="U220">
        <f t="shared" ca="1" si="161"/>
        <v>1</v>
      </c>
      <c r="V220">
        <f t="shared" ca="1" si="162"/>
        <v>1</v>
      </c>
      <c r="W220">
        <f t="shared" ca="1" si="163"/>
        <v>4.1397346617422226E-3</v>
      </c>
      <c r="X220" s="9">
        <f t="shared" ca="1" si="164"/>
        <v>8.0274511313371388E-3</v>
      </c>
      <c r="Y220" t="e">
        <f t="shared" ca="1" si="165"/>
        <v>#REF!</v>
      </c>
      <c r="AA220" s="14">
        <f t="shared" si="166"/>
        <v>6.523434730199229E-3</v>
      </c>
      <c r="AB220" s="14">
        <f t="shared" si="167"/>
        <v>4.3564030905802742E-3</v>
      </c>
      <c r="AC220" s="14">
        <f t="shared" si="168"/>
        <v>4.8302696900577313E-3</v>
      </c>
      <c r="AE220" s="6">
        <f t="shared" ca="1" si="169"/>
        <v>0.28951247004034691</v>
      </c>
      <c r="AF220" s="6">
        <f t="shared" ca="1" si="170"/>
        <v>0.36323882353954939</v>
      </c>
      <c r="AG220" s="6">
        <f t="shared" ca="1" si="171"/>
        <v>0.34724870642010369</v>
      </c>
      <c r="AI220" s="6">
        <f t="shared" ca="1" si="172"/>
        <v>0.31931689180980083</v>
      </c>
      <c r="AJ220" s="6">
        <f t="shared" ca="1" si="173"/>
        <v>0.36240458875805692</v>
      </c>
      <c r="AK220" s="6">
        <f t="shared" ca="1" si="174"/>
        <v>0.31827851943214225</v>
      </c>
      <c r="AM220" s="5">
        <f t="shared" ca="1" si="175"/>
        <v>3.824454750556967E-3</v>
      </c>
      <c r="AN220" s="5">
        <f t="shared" ca="1" si="176"/>
        <v>2.216192048216925E-4</v>
      </c>
      <c r="AO220" s="5">
        <f t="shared" ca="1" si="177"/>
        <v>3.6036062202534466E-3</v>
      </c>
      <c r="AS220">
        <f t="shared" ca="1" si="178"/>
        <v>5.1483353369061813E-3</v>
      </c>
      <c r="AT220">
        <f t="shared" ca="1" si="179"/>
        <v>7.5168107418779467E-3</v>
      </c>
      <c r="AU220">
        <f t="shared" ca="1" si="180"/>
        <v>131.3151132010249</v>
      </c>
      <c r="AV220">
        <f>IF($H219=1,VLOOKUP(I220,Input!A:B,2,FALSE),AV219)</f>
        <v>130.65</v>
      </c>
      <c r="AW220">
        <f t="shared" si="181"/>
        <v>129.6</v>
      </c>
      <c r="AX220" s="15">
        <f>VLOOKUP(A220,Input!A:B,2,FALSE)</f>
        <v>131.31</v>
      </c>
      <c r="AY220" s="15">
        <f t="shared" ca="1" si="147"/>
        <v>-9.9999999999909051E-3</v>
      </c>
      <c r="AZ220" s="10" t="b">
        <f t="shared" ca="1" si="148"/>
        <v>0</v>
      </c>
    </row>
    <row r="221" spans="1:55" x14ac:dyDescent="0.25">
      <c r="A221" s="1">
        <v>43420</v>
      </c>
      <c r="B221">
        <f>VLOOKUP(A221,Input!C:D,2,FALSE)</f>
        <v>141.87</v>
      </c>
      <c r="C221">
        <f>VLOOKUP(A221,Input!E:F,2,FALSE)</f>
        <v>122.04</v>
      </c>
      <c r="D221">
        <f>VLOOKUP(A221,Input!G:H,2,FALSE)</f>
        <v>150.30000000000001</v>
      </c>
      <c r="F221" s="13">
        <f t="shared" si="149"/>
        <v>43399</v>
      </c>
      <c r="G221" s="13">
        <f t="shared" si="150"/>
        <v>43434</v>
      </c>
      <c r="H221" s="12">
        <f t="shared" si="151"/>
        <v>0</v>
      </c>
      <c r="I221" s="1">
        <f t="shared" si="152"/>
        <v>43402</v>
      </c>
      <c r="J221" s="1">
        <f t="shared" si="153"/>
        <v>43367</v>
      </c>
      <c r="L221">
        <f t="shared" si="154"/>
        <v>-5.6357872490298E-4</v>
      </c>
      <c r="M221">
        <f t="shared" si="155"/>
        <v>-1.2275963663146428E-3</v>
      </c>
      <c r="N221">
        <f t="shared" si="156"/>
        <v>3.4717585792496397E-3</v>
      </c>
      <c r="P221" s="22">
        <f t="shared" ca="1" si="157"/>
        <v>2.7637554197383472E-2</v>
      </c>
      <c r="Q221" s="22">
        <f t="shared" ca="1" si="158"/>
        <v>2.3100937217202272E-2</v>
      </c>
      <c r="R221" s="22">
        <f t="shared" ca="1" si="159"/>
        <v>2.2471030744513017E-2</v>
      </c>
      <c r="T221">
        <f t="shared" ca="1" si="160"/>
        <v>1</v>
      </c>
      <c r="U221">
        <f t="shared" ca="1" si="161"/>
        <v>1</v>
      </c>
      <c r="V221">
        <f t="shared" ca="1" si="162"/>
        <v>1</v>
      </c>
      <c r="W221">
        <f t="shared" ca="1" si="163"/>
        <v>5.9627069883294581E-4</v>
      </c>
      <c r="X221" s="9">
        <f t="shared" ca="1" si="164"/>
        <v>8.8230939341628226E-4</v>
      </c>
      <c r="Y221" t="e">
        <f t="shared" ca="1" si="165"/>
        <v>#REF!</v>
      </c>
      <c r="AA221" s="14">
        <f t="shared" si="166"/>
        <v>5.956179536268813E-3</v>
      </c>
      <c r="AB221" s="14">
        <f t="shared" si="167"/>
        <v>3.1234588196613622E-3</v>
      </c>
      <c r="AC221" s="14">
        <f t="shared" si="168"/>
        <v>8.3187977995438089E-3</v>
      </c>
      <c r="AE221" s="6">
        <f t="shared" ca="1" si="169"/>
        <v>0.28951247004034691</v>
      </c>
      <c r="AF221" s="6">
        <f t="shared" ca="1" si="170"/>
        <v>0.36323882353954939</v>
      </c>
      <c r="AG221" s="6">
        <f t="shared" ca="1" si="171"/>
        <v>0.34724870642010369</v>
      </c>
      <c r="AI221" s="6">
        <f t="shared" ca="1" si="172"/>
        <v>0.31931689180980083</v>
      </c>
      <c r="AJ221" s="6">
        <f t="shared" ca="1" si="173"/>
        <v>0.36240458875805692</v>
      </c>
      <c r="AK221" s="6">
        <f t="shared" ca="1" si="174"/>
        <v>0.31827851943214225</v>
      </c>
      <c r="AM221" s="5">
        <f t="shared" ca="1" si="175"/>
        <v>3.824454750556967E-3</v>
      </c>
      <c r="AN221" s="5">
        <f t="shared" ca="1" si="176"/>
        <v>2.216192048216925E-4</v>
      </c>
      <c r="AO221" s="5">
        <f t="shared" ca="1" si="177"/>
        <v>3.6036062202534466E-3</v>
      </c>
      <c r="AS221">
        <f t="shared" ca="1" si="178"/>
        <v>5.7476415314389679E-3</v>
      </c>
      <c r="AT221">
        <f t="shared" ca="1" si="179"/>
        <v>7.5168107418779467E-3</v>
      </c>
      <c r="AU221">
        <f t="shared" ca="1" si="180"/>
        <v>131.3934125553406</v>
      </c>
      <c r="AV221">
        <f>IF($H220=1,VLOOKUP(I221,Input!A:B,2,FALSE),AV220)</f>
        <v>130.65</v>
      </c>
      <c r="AW221">
        <f t="shared" si="181"/>
        <v>129.6</v>
      </c>
      <c r="AX221" s="15">
        <f>VLOOKUP(A221,Input!A:B,2,FALSE)</f>
        <v>131.38999999999999</v>
      </c>
      <c r="AY221" s="15">
        <f t="shared" ca="1" si="147"/>
        <v>0</v>
      </c>
      <c r="AZ221" s="10" t="b">
        <f t="shared" ca="1" si="148"/>
        <v>1</v>
      </c>
    </row>
    <row r="222" spans="1:55" x14ac:dyDescent="0.25">
      <c r="A222" s="1">
        <v>43423</v>
      </c>
      <c r="B222">
        <f>VLOOKUP(A222,Input!C:D,2,FALSE)</f>
        <v>141.77000000000001</v>
      </c>
      <c r="C222">
        <f>VLOOKUP(A222,Input!E:F,2,FALSE)</f>
        <v>122.04</v>
      </c>
      <c r="D222">
        <f>VLOOKUP(A222,Input!G:H,2,FALSE)</f>
        <v>150.18</v>
      </c>
      <c r="F222" s="13">
        <f t="shared" si="149"/>
        <v>43399</v>
      </c>
      <c r="G222" s="13">
        <f t="shared" si="150"/>
        <v>43434</v>
      </c>
      <c r="H222" s="12">
        <f t="shared" si="151"/>
        <v>0</v>
      </c>
      <c r="I222" s="1">
        <f t="shared" si="152"/>
        <v>43402</v>
      </c>
      <c r="J222" s="1">
        <f t="shared" si="153"/>
        <v>43367</v>
      </c>
      <c r="L222">
        <f t="shared" si="154"/>
        <v>-7.0487065623459078E-4</v>
      </c>
      <c r="M222">
        <f t="shared" si="155"/>
        <v>0</v>
      </c>
      <c r="N222">
        <f t="shared" si="156"/>
        <v>-7.9840319361279555E-4</v>
      </c>
      <c r="P222" s="22">
        <f t="shared" ca="1" si="157"/>
        <v>2.7664956363540955E-2</v>
      </c>
      <c r="Q222" s="22">
        <f t="shared" ca="1" si="158"/>
        <v>2.327138938607437E-2</v>
      </c>
      <c r="R222" s="22">
        <f t="shared" ca="1" si="159"/>
        <v>2.3313871946003383E-2</v>
      </c>
      <c r="T222">
        <f t="shared" ca="1" si="160"/>
        <v>1</v>
      </c>
      <c r="U222">
        <f t="shared" ca="1" si="161"/>
        <v>1</v>
      </c>
      <c r="V222">
        <f t="shared" ca="1" si="162"/>
        <v>1</v>
      </c>
      <c r="W222">
        <f t="shared" ca="1" si="163"/>
        <v>-4.8209197713111607E-4</v>
      </c>
      <c r="X222" s="9">
        <f t="shared" ca="1" si="164"/>
        <v>1.3080294877819564E-3</v>
      </c>
      <c r="Y222" t="e">
        <f t="shared" ca="1" si="165"/>
        <v>#REF!</v>
      </c>
      <c r="AA222" s="14">
        <f t="shared" si="166"/>
        <v>5.2471105438560706E-3</v>
      </c>
      <c r="AB222" s="14">
        <f t="shared" si="167"/>
        <v>3.1234588196613622E-3</v>
      </c>
      <c r="AC222" s="14">
        <f t="shared" si="168"/>
        <v>7.5137528512008167E-3</v>
      </c>
      <c r="AE222" s="6">
        <f t="shared" ca="1" si="169"/>
        <v>0.28951247004034691</v>
      </c>
      <c r="AF222" s="6">
        <f t="shared" ca="1" si="170"/>
        <v>0.36323882353954939</v>
      </c>
      <c r="AG222" s="6">
        <f t="shared" ca="1" si="171"/>
        <v>0.34724870642010369</v>
      </c>
      <c r="AI222" s="6">
        <f t="shared" ca="1" si="172"/>
        <v>0.31931689180980083</v>
      </c>
      <c r="AJ222" s="6">
        <f t="shared" ca="1" si="173"/>
        <v>0.36240458875805692</v>
      </c>
      <c r="AK222" s="6">
        <f t="shared" ca="1" si="174"/>
        <v>0.31827851943214225</v>
      </c>
      <c r="AM222" s="5">
        <f t="shared" ca="1" si="175"/>
        <v>3.824454750556967E-3</v>
      </c>
      <c r="AN222" s="5">
        <f t="shared" ca="1" si="176"/>
        <v>2.216192048216925E-4</v>
      </c>
      <c r="AO222" s="5">
        <f t="shared" ca="1" si="177"/>
        <v>3.6036062202534466E-3</v>
      </c>
      <c r="AS222">
        <f t="shared" ca="1" si="178"/>
        <v>5.2628063990943913E-3</v>
      </c>
      <c r="AT222">
        <f t="shared" ca="1" si="179"/>
        <v>7.5168107418779467E-3</v>
      </c>
      <c r="AU222">
        <f t="shared" ca="1" si="180"/>
        <v>131.33006884529979</v>
      </c>
      <c r="AV222">
        <f>IF($H221=1,VLOOKUP(I222,Input!A:B,2,FALSE),AV221)</f>
        <v>130.65</v>
      </c>
      <c r="AW222">
        <f t="shared" si="181"/>
        <v>129.6</v>
      </c>
      <c r="AX222" s="15">
        <f>VLOOKUP(A222,Input!A:B,2,FALSE)</f>
        <v>131.33000000000001</v>
      </c>
      <c r="AY222" s="15">
        <f t="shared" ca="1" si="147"/>
        <v>0</v>
      </c>
      <c r="AZ222" s="10" t="b">
        <f t="shared" ca="1" si="148"/>
        <v>1</v>
      </c>
    </row>
    <row r="223" spans="1:55" x14ac:dyDescent="0.25">
      <c r="A223" s="1">
        <v>43424</v>
      </c>
      <c r="B223">
        <f>VLOOKUP(A223,Input!C:D,2,FALSE)</f>
        <v>141.68</v>
      </c>
      <c r="C223">
        <f>VLOOKUP(A223,Input!E:F,2,FALSE)</f>
        <v>122.12</v>
      </c>
      <c r="D223">
        <f>VLOOKUP(A223,Input!G:H,2,FALSE)</f>
        <v>149.94999999999999</v>
      </c>
      <c r="F223" s="13">
        <f t="shared" si="149"/>
        <v>43399</v>
      </c>
      <c r="G223" s="13">
        <f t="shared" si="150"/>
        <v>43434</v>
      </c>
      <c r="H223" s="12">
        <f t="shared" si="151"/>
        <v>0</v>
      </c>
      <c r="I223" s="1">
        <f t="shared" si="152"/>
        <v>43402</v>
      </c>
      <c r="J223" s="1">
        <f t="shared" si="153"/>
        <v>43367</v>
      </c>
      <c r="L223">
        <f t="shared" si="154"/>
        <v>-6.3483106440009873E-4</v>
      </c>
      <c r="M223">
        <f t="shared" si="155"/>
        <v>6.5552277941649528E-4</v>
      </c>
      <c r="N223">
        <f t="shared" si="156"/>
        <v>-1.5314955386870333E-3</v>
      </c>
      <c r="P223" s="22">
        <f t="shared" ca="1" si="157"/>
        <v>2.7703131328736499E-2</v>
      </c>
      <c r="Q223" s="22">
        <f t="shared" ca="1" si="158"/>
        <v>2.3270873772977787E-2</v>
      </c>
      <c r="R223" s="22">
        <f t="shared" ca="1" si="159"/>
        <v>2.2454882042489726E-2</v>
      </c>
      <c r="T223">
        <f t="shared" ca="1" si="160"/>
        <v>1</v>
      </c>
      <c r="U223">
        <f t="shared" ca="1" si="161"/>
        <v>1</v>
      </c>
      <c r="V223">
        <f t="shared" ca="1" si="162"/>
        <v>1</v>
      </c>
      <c r="W223">
        <f t="shared" ca="1" si="163"/>
        <v>-4.7921213249324524E-4</v>
      </c>
      <c r="X223" s="9">
        <f t="shared" ca="1" si="164"/>
        <v>1.2910310153162645E-3</v>
      </c>
      <c r="Y223" t="e">
        <f t="shared" ca="1" si="165"/>
        <v>#REF!</v>
      </c>
      <c r="AA223" s="14">
        <f t="shared" si="166"/>
        <v>4.6089484506843803E-3</v>
      </c>
      <c r="AB223" s="14">
        <f t="shared" si="167"/>
        <v>3.7810290974849003E-3</v>
      </c>
      <c r="AC223" s="14">
        <f t="shared" si="168"/>
        <v>5.970750033543526E-3</v>
      </c>
      <c r="AE223" s="6">
        <f t="shared" ca="1" si="169"/>
        <v>0.28951247004034691</v>
      </c>
      <c r="AF223" s="6">
        <f t="shared" ca="1" si="170"/>
        <v>0.36323882353954939</v>
      </c>
      <c r="AG223" s="6">
        <f t="shared" ca="1" si="171"/>
        <v>0.34724870642010369</v>
      </c>
      <c r="AI223" s="6">
        <f t="shared" ca="1" si="172"/>
        <v>0.31931689180980083</v>
      </c>
      <c r="AJ223" s="6">
        <f t="shared" ca="1" si="173"/>
        <v>0.36240458875805692</v>
      </c>
      <c r="AK223" s="6">
        <f t="shared" ca="1" si="174"/>
        <v>0.31827851943214225</v>
      </c>
      <c r="AM223" s="5">
        <f t="shared" ca="1" si="175"/>
        <v>3.824454750556967E-3</v>
      </c>
      <c r="AN223" s="5">
        <f t="shared" ca="1" si="176"/>
        <v>2.216192048216925E-4</v>
      </c>
      <c r="AO223" s="5">
        <f t="shared" ca="1" si="177"/>
        <v>3.6036062202534466E-3</v>
      </c>
      <c r="AS223">
        <f t="shared" ca="1" si="178"/>
        <v>4.7810998368912651E-3</v>
      </c>
      <c r="AT223">
        <f t="shared" ca="1" si="179"/>
        <v>7.5168107418779467E-3</v>
      </c>
      <c r="AU223">
        <f t="shared" ca="1" si="180"/>
        <v>131.26713388294795</v>
      </c>
      <c r="AV223">
        <f>IF($H222=1,VLOOKUP(I223,Input!A:B,2,FALSE),AV222)</f>
        <v>130.65</v>
      </c>
      <c r="AW223">
        <f t="shared" si="181"/>
        <v>129.6</v>
      </c>
      <c r="AX223" s="15">
        <f>VLOOKUP(A223,Input!A:B,2,FALSE)</f>
        <v>131.26</v>
      </c>
      <c r="AY223" s="15">
        <f t="shared" ca="1" si="147"/>
        <v>-1.0000000000019327E-2</v>
      </c>
      <c r="AZ223" s="10" t="b">
        <f t="shared" ca="1" si="148"/>
        <v>0</v>
      </c>
    </row>
    <row r="224" spans="1:55" x14ac:dyDescent="0.25">
      <c r="A224" s="1">
        <v>43425</v>
      </c>
      <c r="B224">
        <f>VLOOKUP(A224,Input!C:D,2,FALSE)</f>
        <v>141.59</v>
      </c>
      <c r="C224">
        <f>VLOOKUP(A224,Input!E:F,2,FALSE)</f>
        <v>122.02</v>
      </c>
      <c r="D224">
        <f>VLOOKUP(A224,Input!G:H,2,FALSE)</f>
        <v>149.58000000000001</v>
      </c>
      <c r="F224" s="13">
        <f t="shared" si="149"/>
        <v>43399</v>
      </c>
      <c r="G224" s="13">
        <f t="shared" si="150"/>
        <v>43434</v>
      </c>
      <c r="H224" s="12">
        <f t="shared" si="151"/>
        <v>0</v>
      </c>
      <c r="I224" s="1">
        <f t="shared" si="152"/>
        <v>43402</v>
      </c>
      <c r="J224" s="1">
        <f t="shared" si="153"/>
        <v>43367</v>
      </c>
      <c r="L224">
        <f t="shared" si="154"/>
        <v>-6.3523433088652492E-4</v>
      </c>
      <c r="M224">
        <f t="shared" si="155"/>
        <v>-8.1886668850317257E-4</v>
      </c>
      <c r="N224">
        <f t="shared" si="156"/>
        <v>-2.4674891630541707E-3</v>
      </c>
      <c r="P224" s="22">
        <f t="shared" ca="1" si="157"/>
        <v>2.7737955941843445E-2</v>
      </c>
      <c r="Q224" s="22">
        <f t="shared" ca="1" si="158"/>
        <v>2.3287187104594369E-2</v>
      </c>
      <c r="R224" s="22">
        <f t="shared" ca="1" si="159"/>
        <v>2.2702220662860928E-2</v>
      </c>
      <c r="T224">
        <f t="shared" ca="1" si="160"/>
        <v>1</v>
      </c>
      <c r="U224">
        <f t="shared" ca="1" si="161"/>
        <v>1</v>
      </c>
      <c r="V224">
        <f t="shared" ca="1" si="162"/>
        <v>1</v>
      </c>
      <c r="W224">
        <f t="shared" ca="1" si="163"/>
        <v>-1.3389484425102571E-3</v>
      </c>
      <c r="X224" s="9">
        <f t="shared" ca="1" si="164"/>
        <v>2.9789474006486861E-3</v>
      </c>
      <c r="Y224" t="e">
        <f t="shared" ca="1" si="165"/>
        <v>#REF!</v>
      </c>
      <c r="AA224" s="14">
        <f t="shared" si="166"/>
        <v>3.97078635751269E-3</v>
      </c>
      <c r="AB224" s="14">
        <f t="shared" si="167"/>
        <v>2.9590662502054776E-3</v>
      </c>
      <c r="AC224" s="14">
        <f t="shared" si="168"/>
        <v>3.4885281094860776E-3</v>
      </c>
      <c r="AE224" s="6">
        <f t="shared" ca="1" si="169"/>
        <v>0.28951247004034691</v>
      </c>
      <c r="AF224" s="6">
        <f t="shared" ca="1" si="170"/>
        <v>0.36323882353954939</v>
      </c>
      <c r="AG224" s="6">
        <f t="shared" ca="1" si="171"/>
        <v>0.34724870642010369</v>
      </c>
      <c r="AI224" s="6">
        <f t="shared" ca="1" si="172"/>
        <v>0.31931689180980083</v>
      </c>
      <c r="AJ224" s="6">
        <f t="shared" ca="1" si="173"/>
        <v>0.36240458875805692</v>
      </c>
      <c r="AK224" s="6">
        <f t="shared" ca="1" si="174"/>
        <v>0.31827851943214225</v>
      </c>
      <c r="AM224" s="5">
        <f t="shared" ca="1" si="175"/>
        <v>3.824454750556967E-3</v>
      </c>
      <c r="AN224" s="5">
        <f t="shared" ca="1" si="176"/>
        <v>2.216192048216925E-4</v>
      </c>
      <c r="AO224" s="5">
        <f t="shared" ca="1" si="177"/>
        <v>3.6036062202534466E-3</v>
      </c>
      <c r="AS224">
        <f t="shared" ca="1" si="178"/>
        <v>3.4358267831954446E-3</v>
      </c>
      <c r="AT224">
        <f t="shared" ca="1" si="179"/>
        <v>7.5168107418779467E-3</v>
      </c>
      <c r="AU224">
        <f t="shared" ca="1" si="180"/>
        <v>131.09137395848259</v>
      </c>
      <c r="AV224">
        <f>IF($H223=1,VLOOKUP(I224,Input!A:B,2,FALSE),AV223)</f>
        <v>130.65</v>
      </c>
      <c r="AW224">
        <f t="shared" si="181"/>
        <v>129.6</v>
      </c>
      <c r="AX224" s="15">
        <f>VLOOKUP(A224,Input!A:B,2,FALSE)</f>
        <v>131.09</v>
      </c>
      <c r="AY224" s="15">
        <f t="shared" ca="1" si="147"/>
        <v>0</v>
      </c>
      <c r="AZ224" s="10" t="b">
        <f t="shared" ca="1" si="148"/>
        <v>1</v>
      </c>
    </row>
    <row r="225" spans="1:52" x14ac:dyDescent="0.25">
      <c r="A225" s="1">
        <v>43427</v>
      </c>
      <c r="B225">
        <f>VLOOKUP(A225,Input!C:D,2,FALSE)</f>
        <v>141.52000000000001</v>
      </c>
      <c r="C225">
        <f>VLOOKUP(A225,Input!E:F,2,FALSE)</f>
        <v>122.04</v>
      </c>
      <c r="D225">
        <f>VLOOKUP(A225,Input!G:H,2,FALSE)</f>
        <v>149.65</v>
      </c>
      <c r="F225" s="13">
        <f t="shared" si="149"/>
        <v>43399</v>
      </c>
      <c r="G225" s="13">
        <f t="shared" si="150"/>
        <v>43434</v>
      </c>
      <c r="H225" s="12">
        <f t="shared" si="151"/>
        <v>0</v>
      </c>
      <c r="I225" s="1">
        <f t="shared" si="152"/>
        <v>43402</v>
      </c>
      <c r="J225" s="1">
        <f t="shared" si="153"/>
        <v>43367</v>
      </c>
      <c r="L225">
        <f t="shared" si="154"/>
        <v>-4.9438519669464664E-4</v>
      </c>
      <c r="M225">
        <f t="shared" si="155"/>
        <v>1.6390755613837626E-4</v>
      </c>
      <c r="N225">
        <f t="shared" si="156"/>
        <v>4.6797700227307892E-4</v>
      </c>
      <c r="P225" s="22">
        <f t="shared" ca="1" si="157"/>
        <v>2.7767282039176677E-2</v>
      </c>
      <c r="Q225" s="22">
        <f t="shared" ca="1" si="158"/>
        <v>2.3368316579895129E-2</v>
      </c>
      <c r="R225" s="22">
        <f t="shared" ca="1" si="159"/>
        <v>2.3336976618972074E-2</v>
      </c>
      <c r="T225">
        <f t="shared" ca="1" si="160"/>
        <v>1</v>
      </c>
      <c r="U225">
        <f t="shared" ca="1" si="161"/>
        <v>1</v>
      </c>
      <c r="V225">
        <f t="shared" ca="1" si="162"/>
        <v>1</v>
      </c>
      <c r="W225">
        <f t="shared" ca="1" si="163"/>
        <v>7.8819776318184154E-5</v>
      </c>
      <c r="X225" s="9">
        <f t="shared" ca="1" si="164"/>
        <v>1.2295301781117503E-4</v>
      </c>
      <c r="Y225" t="e">
        <f t="shared" ca="1" si="165"/>
        <v>#REF!</v>
      </c>
      <c r="AA225" s="14">
        <f t="shared" si="166"/>
        <v>3.4744380628235483E-3</v>
      </c>
      <c r="AB225" s="14">
        <f t="shared" si="167"/>
        <v>3.1234588196613622E-3</v>
      </c>
      <c r="AC225" s="14">
        <f t="shared" si="168"/>
        <v>3.9581376626862674E-3</v>
      </c>
      <c r="AE225" s="6">
        <f t="shared" ca="1" si="169"/>
        <v>0.28951247004034691</v>
      </c>
      <c r="AF225" s="6">
        <f t="shared" ca="1" si="170"/>
        <v>0.36323882353954939</v>
      </c>
      <c r="AG225" s="6">
        <f t="shared" ca="1" si="171"/>
        <v>0.34724870642010369</v>
      </c>
      <c r="AI225" s="6">
        <f t="shared" ca="1" si="172"/>
        <v>0.31931689180980083</v>
      </c>
      <c r="AJ225" s="6">
        <f t="shared" ca="1" si="173"/>
        <v>0.36240458875805692</v>
      </c>
      <c r="AK225" s="6">
        <f t="shared" ca="1" si="174"/>
        <v>0.31827851943214225</v>
      </c>
      <c r="AM225" s="5">
        <f t="shared" ca="1" si="175"/>
        <v>3.824454750556967E-3</v>
      </c>
      <c r="AN225" s="5">
        <f t="shared" ca="1" si="176"/>
        <v>2.216192048216925E-4</v>
      </c>
      <c r="AO225" s="5">
        <f t="shared" ca="1" si="177"/>
        <v>3.6036062202534466E-3</v>
      </c>
      <c r="AS225">
        <f t="shared" ca="1" si="178"/>
        <v>3.5149128357987655E-3</v>
      </c>
      <c r="AT225">
        <f t="shared" ca="1" si="179"/>
        <v>7.5168107418779467E-3</v>
      </c>
      <c r="AU225">
        <f t="shared" ca="1" si="180"/>
        <v>131.10170655125523</v>
      </c>
      <c r="AV225">
        <f>IF($H224=1,VLOOKUP(I225,Input!A:B,2,FALSE),AV224)</f>
        <v>130.65</v>
      </c>
      <c r="AW225">
        <f t="shared" si="181"/>
        <v>129.6</v>
      </c>
      <c r="AX225" s="15">
        <f>VLOOKUP(A225,Input!A:B,2,FALSE)</f>
        <v>131.1</v>
      </c>
      <c r="AY225" s="15">
        <f t="shared" ca="1" si="147"/>
        <v>0</v>
      </c>
      <c r="AZ225" s="10" t="b">
        <f t="shared" ca="1" si="148"/>
        <v>1</v>
      </c>
    </row>
    <row r="226" spans="1:52" x14ac:dyDescent="0.25">
      <c r="A226" s="1">
        <v>43430</v>
      </c>
      <c r="B226">
        <f>VLOOKUP(A226,Input!C:D,2,FALSE)</f>
        <v>141.55000000000001</v>
      </c>
      <c r="C226">
        <f>VLOOKUP(A226,Input!E:F,2,FALSE)</f>
        <v>121.95</v>
      </c>
      <c r="D226">
        <f>VLOOKUP(A226,Input!G:H,2,FALSE)</f>
        <v>149.6</v>
      </c>
      <c r="F226" s="13">
        <f t="shared" si="149"/>
        <v>43399</v>
      </c>
      <c r="G226" s="13">
        <f t="shared" si="150"/>
        <v>43434</v>
      </c>
      <c r="H226" s="12">
        <f t="shared" si="151"/>
        <v>0</v>
      </c>
      <c r="I226" s="1">
        <f t="shared" si="152"/>
        <v>43402</v>
      </c>
      <c r="J226" s="1">
        <f t="shared" si="153"/>
        <v>43367</v>
      </c>
      <c r="L226">
        <f t="shared" si="154"/>
        <v>2.1198417184842278E-4</v>
      </c>
      <c r="M226">
        <f t="shared" si="155"/>
        <v>-7.3746312684364046E-4</v>
      </c>
      <c r="N226">
        <f t="shared" si="156"/>
        <v>-3.341129301704937E-4</v>
      </c>
      <c r="P226" s="22">
        <f t="shared" ca="1" si="157"/>
        <v>2.7698243369519381E-2</v>
      </c>
      <c r="Q226" s="22">
        <f t="shared" ca="1" si="158"/>
        <v>2.3367892798724321E-2</v>
      </c>
      <c r="R226" s="22">
        <f t="shared" ca="1" si="159"/>
        <v>2.3310262315791926E-2</v>
      </c>
      <c r="T226">
        <f t="shared" ca="1" si="160"/>
        <v>1</v>
      </c>
      <c r="U226">
        <f t="shared" ca="1" si="161"/>
        <v>1</v>
      </c>
      <c r="V226">
        <f t="shared" ca="1" si="162"/>
        <v>1</v>
      </c>
      <c r="W226">
        <f t="shared" ca="1" si="163"/>
        <v>-3.2249117412341821E-4</v>
      </c>
      <c r="X226" s="9">
        <f t="shared" ca="1" si="164"/>
        <v>9.1452888955908379E-4</v>
      </c>
      <c r="Y226" t="e">
        <f t="shared" ca="1" si="165"/>
        <v>#REF!</v>
      </c>
      <c r="AA226" s="14">
        <f t="shared" si="166"/>
        <v>3.687158760547371E-3</v>
      </c>
      <c r="AB226" s="14">
        <f t="shared" si="167"/>
        <v>2.3836922571101038E-3</v>
      </c>
      <c r="AC226" s="14">
        <f t="shared" si="168"/>
        <v>3.622702267543243E-3</v>
      </c>
      <c r="AE226" s="6">
        <f t="shared" ca="1" si="169"/>
        <v>0.28951247004034691</v>
      </c>
      <c r="AF226" s="6">
        <f t="shared" ca="1" si="170"/>
        <v>0.36323882353954939</v>
      </c>
      <c r="AG226" s="6">
        <f t="shared" ca="1" si="171"/>
        <v>0.34724870642010369</v>
      </c>
      <c r="AI226" s="6">
        <f t="shared" ca="1" si="172"/>
        <v>0.31931689180980083</v>
      </c>
      <c r="AJ226" s="6">
        <f t="shared" ca="1" si="173"/>
        <v>0.36240458875805692</v>
      </c>
      <c r="AK226" s="6">
        <f t="shared" ca="1" si="174"/>
        <v>0.31827851943214225</v>
      </c>
      <c r="AM226" s="5">
        <f t="shared" ca="1" si="175"/>
        <v>3.824454750556967E-3</v>
      </c>
      <c r="AN226" s="5">
        <f t="shared" ca="1" si="176"/>
        <v>2.216192048216925E-4</v>
      </c>
      <c r="AO226" s="5">
        <f t="shared" ca="1" si="177"/>
        <v>3.6036062202534466E-3</v>
      </c>
      <c r="AS226">
        <f t="shared" ca="1" si="178"/>
        <v>3.1913066874995483E-3</v>
      </c>
      <c r="AT226">
        <f t="shared" ca="1" si="179"/>
        <v>7.5168107418779467E-3</v>
      </c>
      <c r="AU226">
        <f t="shared" ca="1" si="180"/>
        <v>131.05942740797994</v>
      </c>
      <c r="AV226">
        <f>IF($H225=1,VLOOKUP(I226,Input!A:B,2,FALSE),AV225)</f>
        <v>130.65</v>
      </c>
      <c r="AW226">
        <f t="shared" si="181"/>
        <v>129.6</v>
      </c>
      <c r="AX226" s="15">
        <f>VLOOKUP(A226,Input!A:B,2,FALSE)</f>
        <v>131.05000000000001</v>
      </c>
      <c r="AY226" s="15">
        <f t="shared" ca="1" si="147"/>
        <v>-9.9999999999909051E-3</v>
      </c>
      <c r="AZ226" s="10" t="b">
        <f t="shared" ca="1" si="148"/>
        <v>0</v>
      </c>
    </row>
    <row r="227" spans="1:52" x14ac:dyDescent="0.25">
      <c r="A227" s="1">
        <v>43431</v>
      </c>
      <c r="B227">
        <f>VLOOKUP(A227,Input!C:D,2,FALSE)</f>
        <v>141.74</v>
      </c>
      <c r="C227">
        <f>VLOOKUP(A227,Input!E:F,2,FALSE)</f>
        <v>122.05</v>
      </c>
      <c r="D227">
        <f>VLOOKUP(A227,Input!G:H,2,FALSE)</f>
        <v>149.58000000000001</v>
      </c>
      <c r="F227" s="13">
        <f t="shared" si="149"/>
        <v>43399</v>
      </c>
      <c r="G227" s="13">
        <f t="shared" si="150"/>
        <v>43434</v>
      </c>
      <c r="H227" s="12">
        <f t="shared" si="151"/>
        <v>0</v>
      </c>
      <c r="I227" s="1">
        <f t="shared" si="152"/>
        <v>43402</v>
      </c>
      <c r="J227" s="1">
        <f t="shared" si="153"/>
        <v>43367</v>
      </c>
      <c r="L227">
        <f t="shared" si="154"/>
        <v>1.3422818791946067E-3</v>
      </c>
      <c r="M227">
        <f t="shared" si="155"/>
        <v>8.2000820008198971E-4</v>
      </c>
      <c r="N227">
        <f t="shared" si="156"/>
        <v>-1.3368983957207092E-4</v>
      </c>
      <c r="P227" s="22">
        <f t="shared" ca="1" si="157"/>
        <v>2.7693454600623942E-2</v>
      </c>
      <c r="Q227" s="22">
        <f t="shared" ca="1" si="158"/>
        <v>2.3418836563831372E-2</v>
      </c>
      <c r="R227" s="22">
        <f t="shared" ca="1" si="159"/>
        <v>2.3315737716690974E-2</v>
      </c>
      <c r="T227">
        <f t="shared" ca="1" si="160"/>
        <v>1</v>
      </c>
      <c r="U227">
        <f t="shared" ca="1" si="161"/>
        <v>1</v>
      </c>
      <c r="V227">
        <f t="shared" ca="1" si="162"/>
        <v>1</v>
      </c>
      <c r="W227">
        <f t="shared" ca="1" si="163"/>
        <v>6.4001156333315379E-4</v>
      </c>
      <c r="X227" s="9">
        <f t="shared" ca="1" si="164"/>
        <v>1.0083067228442797E-3</v>
      </c>
      <c r="Y227" t="e">
        <f t="shared" ca="1" si="165"/>
        <v>#REF!</v>
      </c>
      <c r="AA227" s="14">
        <f t="shared" si="166"/>
        <v>5.0343898461320258E-3</v>
      </c>
      <c r="AB227" s="14">
        <f t="shared" si="167"/>
        <v>3.2056551043893045E-3</v>
      </c>
      <c r="AC227" s="14">
        <f t="shared" si="168"/>
        <v>3.4885281094860776E-3</v>
      </c>
      <c r="AE227" s="6">
        <f t="shared" ca="1" si="169"/>
        <v>0.28951247004034691</v>
      </c>
      <c r="AF227" s="6">
        <f t="shared" ca="1" si="170"/>
        <v>0.36323882353954939</v>
      </c>
      <c r="AG227" s="6">
        <f t="shared" ca="1" si="171"/>
        <v>0.34724870642010369</v>
      </c>
      <c r="AI227" s="6">
        <f t="shared" ca="1" si="172"/>
        <v>0.31931689180980083</v>
      </c>
      <c r="AJ227" s="6">
        <f t="shared" ca="1" si="173"/>
        <v>0.36240458875805692</v>
      </c>
      <c r="AK227" s="6">
        <f t="shared" ca="1" si="174"/>
        <v>0.31827851943214225</v>
      </c>
      <c r="AM227" s="5">
        <f t="shared" ca="1" si="175"/>
        <v>3.824454750556967E-3</v>
      </c>
      <c r="AN227" s="5">
        <f t="shared" ca="1" si="176"/>
        <v>2.216192048216925E-4</v>
      </c>
      <c r="AO227" s="5">
        <f t="shared" ca="1" si="177"/>
        <v>3.6036062202534466E-3</v>
      </c>
      <c r="AS227">
        <f t="shared" ca="1" si="178"/>
        <v>3.8333239016208574E-3</v>
      </c>
      <c r="AT227">
        <f t="shared" ca="1" si="179"/>
        <v>7.5168107418779467E-3</v>
      </c>
      <c r="AU227">
        <f t="shared" ca="1" si="180"/>
        <v>131.14330695700488</v>
      </c>
      <c r="AV227">
        <f>IF($H226=1,VLOOKUP(I227,Input!A:B,2,FALSE),AV226)</f>
        <v>130.65</v>
      </c>
      <c r="AW227">
        <f t="shared" si="181"/>
        <v>129.6</v>
      </c>
      <c r="AX227" s="15">
        <f>VLOOKUP(A227,Input!A:B,2,FALSE)</f>
        <v>131.13999999999999</v>
      </c>
      <c r="AY227" s="15">
        <f t="shared" ca="1" si="147"/>
        <v>0</v>
      </c>
      <c r="AZ227" s="10" t="b">
        <f t="shared" ca="1" si="148"/>
        <v>1</v>
      </c>
    </row>
    <row r="228" spans="1:52" x14ac:dyDescent="0.25">
      <c r="A228" s="1">
        <v>43432</v>
      </c>
      <c r="B228">
        <f>VLOOKUP(A228,Input!C:D,2,FALSE)</f>
        <v>141.72999999999999</v>
      </c>
      <c r="C228">
        <f>VLOOKUP(A228,Input!E:F,2,FALSE)</f>
        <v>122.09</v>
      </c>
      <c r="D228">
        <f>VLOOKUP(A228,Input!G:H,2,FALSE)</f>
        <v>149.36000000000001</v>
      </c>
      <c r="F228" s="13">
        <f t="shared" si="149"/>
        <v>43399</v>
      </c>
      <c r="G228" s="13">
        <f t="shared" si="150"/>
        <v>43434</v>
      </c>
      <c r="H228" s="12">
        <f t="shared" si="151"/>
        <v>0</v>
      </c>
      <c r="I228" s="1">
        <f t="shared" si="152"/>
        <v>43402</v>
      </c>
      <c r="J228" s="1">
        <f t="shared" si="153"/>
        <v>43367</v>
      </c>
      <c r="L228">
        <f t="shared" si="154"/>
        <v>-7.055171440684127E-5</v>
      </c>
      <c r="M228">
        <f t="shared" si="155"/>
        <v>3.2773453502676908E-4</v>
      </c>
      <c r="N228">
        <f t="shared" si="156"/>
        <v>-1.470784864286645E-3</v>
      </c>
      <c r="P228" s="22">
        <f t="shared" ca="1" si="157"/>
        <v>2.7812842024892145E-2</v>
      </c>
      <c r="Q228" s="22">
        <f t="shared" ca="1" si="158"/>
        <v>2.3423042468248768E-2</v>
      </c>
      <c r="R228" s="22">
        <f t="shared" ca="1" si="159"/>
        <v>2.3290096607936277E-2</v>
      </c>
      <c r="T228">
        <f t="shared" ca="1" si="160"/>
        <v>1</v>
      </c>
      <c r="U228">
        <f t="shared" ca="1" si="161"/>
        <v>1</v>
      </c>
      <c r="V228">
        <f t="shared" ca="1" si="162"/>
        <v>1</v>
      </c>
      <c r="W228">
        <f t="shared" ca="1" si="163"/>
        <v>-4.1205490274986989E-4</v>
      </c>
      <c r="X228" s="9">
        <f t="shared" ca="1" si="164"/>
        <v>1.1301278001983608E-3</v>
      </c>
      <c r="Y228" t="e">
        <f t="shared" ca="1" si="165"/>
        <v>#REF!</v>
      </c>
      <c r="AA228" s="14">
        <f t="shared" si="166"/>
        <v>4.9634829468907515E-3</v>
      </c>
      <c r="AB228" s="14">
        <f t="shared" si="167"/>
        <v>3.5344402433010735E-3</v>
      </c>
      <c r="AC228" s="14">
        <f t="shared" si="168"/>
        <v>2.0126123708574806E-3</v>
      </c>
      <c r="AE228" s="6">
        <f t="shared" ca="1" si="169"/>
        <v>0.28951247004034691</v>
      </c>
      <c r="AF228" s="6">
        <f t="shared" ca="1" si="170"/>
        <v>0.36323882353954939</v>
      </c>
      <c r="AG228" s="6">
        <f t="shared" ca="1" si="171"/>
        <v>0.34724870642010369</v>
      </c>
      <c r="AI228" s="6">
        <f t="shared" ca="1" si="172"/>
        <v>0.31931689180980083</v>
      </c>
      <c r="AJ228" s="6">
        <f t="shared" ca="1" si="173"/>
        <v>0.36240458875805692</v>
      </c>
      <c r="AK228" s="6">
        <f t="shared" ca="1" si="174"/>
        <v>0.31827851943214225</v>
      </c>
      <c r="AM228" s="5">
        <f t="shared" ca="1" si="175"/>
        <v>3.824454750556967E-3</v>
      </c>
      <c r="AN228" s="5">
        <f t="shared" ca="1" si="176"/>
        <v>2.216192048216925E-4</v>
      </c>
      <c r="AO228" s="5">
        <f t="shared" ca="1" si="177"/>
        <v>3.6036062202534466E-3</v>
      </c>
      <c r="AS228">
        <f t="shared" ca="1" si="178"/>
        <v>3.4197131661103603E-3</v>
      </c>
      <c r="AT228">
        <f t="shared" ca="1" si="179"/>
        <v>7.5168107418779467E-3</v>
      </c>
      <c r="AU228">
        <f t="shared" ca="1" si="180"/>
        <v>131.08926871441042</v>
      </c>
      <c r="AV228">
        <f>IF($H227=1,VLOOKUP(I228,Input!A:B,2,FALSE),AV227)</f>
        <v>130.65</v>
      </c>
      <c r="AW228">
        <f t="shared" si="181"/>
        <v>129.6</v>
      </c>
      <c r="AX228" s="15">
        <f>VLOOKUP(A228,Input!A:B,2,FALSE)</f>
        <v>131.08000000000001</v>
      </c>
      <c r="AY228" s="15">
        <f t="shared" ca="1" si="147"/>
        <v>-9.9999999999909051E-3</v>
      </c>
      <c r="AZ228" s="10" t="b">
        <f t="shared" ca="1" si="148"/>
        <v>0</v>
      </c>
    </row>
    <row r="229" spans="1:52" x14ac:dyDescent="0.25">
      <c r="A229" s="1">
        <v>43433</v>
      </c>
      <c r="B229">
        <f>VLOOKUP(A229,Input!C:D,2,FALSE)</f>
        <v>142.03</v>
      </c>
      <c r="C229">
        <f>VLOOKUP(A229,Input!E:F,2,FALSE)</f>
        <v>122.29</v>
      </c>
      <c r="D229">
        <f>VLOOKUP(A229,Input!G:H,2,FALSE)</f>
        <v>149.94999999999999</v>
      </c>
      <c r="F229" s="13">
        <f t="shared" si="149"/>
        <v>43399</v>
      </c>
      <c r="G229" s="13">
        <f t="shared" si="150"/>
        <v>43434</v>
      </c>
      <c r="H229" s="12">
        <f t="shared" si="151"/>
        <v>0</v>
      </c>
      <c r="I229" s="1">
        <f t="shared" si="152"/>
        <v>43402</v>
      </c>
      <c r="J229" s="1">
        <f t="shared" si="153"/>
        <v>43367</v>
      </c>
      <c r="L229">
        <f t="shared" si="154"/>
        <v>2.1167007690681139E-3</v>
      </c>
      <c r="M229">
        <f t="shared" si="155"/>
        <v>1.6381358014578851E-3</v>
      </c>
      <c r="N229">
        <f t="shared" si="156"/>
        <v>3.950187466523758E-3</v>
      </c>
      <c r="P229" s="22">
        <f t="shared" ca="1" si="157"/>
        <v>2.7679154235412978E-2</v>
      </c>
      <c r="Q229" s="22">
        <f t="shared" ca="1" si="158"/>
        <v>2.3404658122673287E-2</v>
      </c>
      <c r="R229" s="22">
        <f t="shared" ca="1" si="159"/>
        <v>2.330459996455652E-2</v>
      </c>
      <c r="T229">
        <f t="shared" ca="1" si="160"/>
        <v>1</v>
      </c>
      <c r="U229">
        <f t="shared" ca="1" si="161"/>
        <v>1</v>
      </c>
      <c r="V229">
        <f t="shared" ca="1" si="162"/>
        <v>1</v>
      </c>
      <c r="W229">
        <f t="shared" ca="1" si="163"/>
        <v>2.5787784494437638E-3</v>
      </c>
      <c r="X229" s="9">
        <f t="shared" ca="1" si="164"/>
        <v>4.8314238423680118E-3</v>
      </c>
      <c r="Y229" t="e">
        <f t="shared" ca="1" si="165"/>
        <v>#REF!</v>
      </c>
      <c r="AA229" s="14">
        <f t="shared" si="166"/>
        <v>7.090689924129645E-3</v>
      </c>
      <c r="AB229" s="14">
        <f t="shared" si="167"/>
        <v>5.1783659378596969E-3</v>
      </c>
      <c r="AC229" s="14">
        <f t="shared" si="168"/>
        <v>5.970750033543526E-3</v>
      </c>
      <c r="AE229" s="6">
        <f t="shared" ca="1" si="169"/>
        <v>0.28951247004034691</v>
      </c>
      <c r="AF229" s="6">
        <f t="shared" ca="1" si="170"/>
        <v>0.36323882353954939</v>
      </c>
      <c r="AG229" s="6">
        <f t="shared" ca="1" si="171"/>
        <v>0.34724870642010369</v>
      </c>
      <c r="AI229" s="6">
        <f t="shared" ca="1" si="172"/>
        <v>0.31931689180980083</v>
      </c>
      <c r="AJ229" s="6">
        <f t="shared" ca="1" si="173"/>
        <v>0.36240458875805692</v>
      </c>
      <c r="AK229" s="6">
        <f t="shared" ca="1" si="174"/>
        <v>0.31827851943214225</v>
      </c>
      <c r="AM229" s="5">
        <f t="shared" ca="1" si="175"/>
        <v>3.824454750556967E-3</v>
      </c>
      <c r="AN229" s="5">
        <f t="shared" ca="1" si="176"/>
        <v>2.216192048216925E-4</v>
      </c>
      <c r="AO229" s="5">
        <f t="shared" ca="1" si="177"/>
        <v>3.6036062202534466E-3</v>
      </c>
      <c r="AS229">
        <f t="shared" ca="1" si="178"/>
        <v>6.007161930856186E-3</v>
      </c>
      <c r="AT229">
        <f t="shared" ca="1" si="179"/>
        <v>7.5168107418779467E-3</v>
      </c>
      <c r="AU229">
        <f t="shared" ca="1" si="180"/>
        <v>131.42731889552448</v>
      </c>
      <c r="AV229">
        <f>IF($H228=1,VLOOKUP(I229,Input!A:B,2,FALSE),AV228)</f>
        <v>130.65</v>
      </c>
      <c r="AW229">
        <f t="shared" si="181"/>
        <v>129.6</v>
      </c>
      <c r="AX229" s="15">
        <f>VLOOKUP(A229,Input!A:B,2,FALSE)</f>
        <v>131.41999999999999</v>
      </c>
      <c r="AY229" s="15">
        <f t="shared" ca="1" si="147"/>
        <v>-1.0000000000019327E-2</v>
      </c>
      <c r="AZ229" s="10" t="b">
        <f t="shared" ca="1" si="148"/>
        <v>0</v>
      </c>
    </row>
    <row r="230" spans="1:52" x14ac:dyDescent="0.25">
      <c r="A230" s="1">
        <v>43434</v>
      </c>
      <c r="B230">
        <f>VLOOKUP(A230,Input!C:D,2,FALSE)</f>
        <v>141.94999999999999</v>
      </c>
      <c r="C230">
        <f>VLOOKUP(A230,Input!E:F,2,FALSE)</f>
        <v>122.07</v>
      </c>
      <c r="D230">
        <f>VLOOKUP(A230,Input!G:H,2,FALSE)</f>
        <v>149.79</v>
      </c>
      <c r="F230" s="13">
        <f t="shared" si="149"/>
        <v>43434</v>
      </c>
      <c r="G230" s="13">
        <f t="shared" si="150"/>
        <v>43469</v>
      </c>
      <c r="H230" s="12">
        <f t="shared" si="151"/>
        <v>0</v>
      </c>
      <c r="I230" s="1">
        <f t="shared" si="152"/>
        <v>43402</v>
      </c>
      <c r="J230" s="1">
        <f t="shared" si="153"/>
        <v>43367</v>
      </c>
      <c r="L230">
        <f t="shared" si="154"/>
        <v>-5.6326128282768728E-4</v>
      </c>
      <c r="M230">
        <f t="shared" si="155"/>
        <v>-1.7990023714122838E-3</v>
      </c>
      <c r="N230">
        <f t="shared" si="156"/>
        <v>-1.0670223407802659E-3</v>
      </c>
      <c r="P230" s="22">
        <f t="shared" ca="1" si="157"/>
        <v>2.7716382598222327E-2</v>
      </c>
      <c r="Q230" s="22">
        <f t="shared" ca="1" si="158"/>
        <v>2.3578655462475253E-2</v>
      </c>
      <c r="R230" s="22">
        <f t="shared" ca="1" si="159"/>
        <v>2.4492707219442637E-2</v>
      </c>
      <c r="T230">
        <f t="shared" ca="1" si="160"/>
        <v>1</v>
      </c>
      <c r="U230">
        <f t="shared" ca="1" si="161"/>
        <v>1</v>
      </c>
      <c r="V230">
        <f t="shared" ca="1" si="162"/>
        <v>1</v>
      </c>
      <c r="W230">
        <f t="shared" ca="1" si="163"/>
        <v>-1.186752537604141E-3</v>
      </c>
      <c r="X230" s="9">
        <f t="shared" ca="1" si="164"/>
        <v>2.7566038874551773E-3</v>
      </c>
      <c r="Y230" t="e">
        <f t="shared" ca="1" si="165"/>
        <v>#REF!</v>
      </c>
      <c r="AA230" s="14">
        <f t="shared" si="166"/>
        <v>6.523434730199229E-3</v>
      </c>
      <c r="AB230" s="14">
        <f t="shared" si="167"/>
        <v>3.370047673845189E-3</v>
      </c>
      <c r="AC230" s="14">
        <f t="shared" si="168"/>
        <v>4.897356769086203E-3</v>
      </c>
      <c r="AE230" s="6">
        <f t="shared" ca="1" si="169"/>
        <v>0.28951247004034691</v>
      </c>
      <c r="AF230" s="6">
        <f t="shared" ca="1" si="170"/>
        <v>0.36323882353954939</v>
      </c>
      <c r="AG230" s="6">
        <f t="shared" ca="1" si="171"/>
        <v>0.34724870642010369</v>
      </c>
      <c r="AI230" s="6">
        <f t="shared" ca="1" si="172"/>
        <v>0.31931689180980083</v>
      </c>
      <c r="AJ230" s="6">
        <f t="shared" ca="1" si="173"/>
        <v>0.36240458875805692</v>
      </c>
      <c r="AK230" s="6">
        <f t="shared" ca="1" si="174"/>
        <v>0.31827851943214225</v>
      </c>
      <c r="AM230" s="5">
        <f t="shared" ca="1" si="175"/>
        <v>3.824454750556967E-3</v>
      </c>
      <c r="AN230" s="5">
        <f t="shared" ca="1" si="176"/>
        <v>2.216192048216925E-4</v>
      </c>
      <c r="AO230" s="5">
        <f t="shared" ca="1" si="177"/>
        <v>3.6036062202534466E-3</v>
      </c>
      <c r="AS230">
        <f t="shared" ca="1" si="178"/>
        <v>4.8133486571496067E-3</v>
      </c>
      <c r="AT230">
        <f t="shared" ca="1" si="179"/>
        <v>7.5168107418779467E-3</v>
      </c>
      <c r="AU230">
        <f t="shared" ca="1" si="180"/>
        <v>131.2713471913147</v>
      </c>
      <c r="AV230">
        <f>IF($H229=1,VLOOKUP(I230,Input!A:B,2,FALSE),AV229)</f>
        <v>130.65</v>
      </c>
      <c r="AW230">
        <f t="shared" si="181"/>
        <v>129.6</v>
      </c>
      <c r="AX230" s="15">
        <f>VLOOKUP(A230,Input!A:B,2,FALSE)</f>
        <v>131.27000000000001</v>
      </c>
      <c r="AY230" s="15">
        <f t="shared" ca="1" si="147"/>
        <v>0</v>
      </c>
      <c r="AZ230" s="10" t="b">
        <f t="shared" ca="1" si="148"/>
        <v>1</v>
      </c>
    </row>
    <row r="231" spans="1:52" x14ac:dyDescent="0.25">
      <c r="A231" s="1">
        <v>43437</v>
      </c>
      <c r="B231">
        <f>VLOOKUP(A231,Input!C:D,2,FALSE)</f>
        <v>142.01</v>
      </c>
      <c r="C231">
        <f>VLOOKUP(A231,Input!E:F,2,FALSE)</f>
        <v>122.12</v>
      </c>
      <c r="D231">
        <f>VLOOKUP(A231,Input!G:H,2,FALSE)</f>
        <v>149.72</v>
      </c>
      <c r="F231" s="13">
        <f t="shared" si="149"/>
        <v>43434</v>
      </c>
      <c r="G231" s="13">
        <f t="shared" si="150"/>
        <v>43469</v>
      </c>
      <c r="H231" s="12">
        <f t="shared" si="151"/>
        <v>1</v>
      </c>
      <c r="I231" s="1">
        <f t="shared" si="152"/>
        <v>43402</v>
      </c>
      <c r="J231" s="1">
        <f t="shared" si="153"/>
        <v>43367</v>
      </c>
      <c r="L231">
        <f t="shared" si="154"/>
        <v>4.2268404367740153E-4</v>
      </c>
      <c r="M231">
        <f t="shared" si="155"/>
        <v>4.0960104857878932E-4</v>
      </c>
      <c r="N231">
        <f t="shared" si="156"/>
        <v>-4.6732091594892111E-4</v>
      </c>
      <c r="P231" s="22">
        <f t="shared" ca="1" si="157"/>
        <v>2.7708804015028995E-2</v>
      </c>
      <c r="Q231" s="22">
        <f t="shared" ca="1" si="158"/>
        <v>2.3541729257871027E-2</v>
      </c>
      <c r="R231" s="22">
        <f t="shared" ca="1" si="159"/>
        <v>2.4591308548751734E-2</v>
      </c>
      <c r="T231">
        <f t="shared" ca="1" si="160"/>
        <v>1</v>
      </c>
      <c r="U231">
        <f t="shared" ca="1" si="161"/>
        <v>1</v>
      </c>
      <c r="V231">
        <f t="shared" ca="1" si="162"/>
        <v>1</v>
      </c>
      <c r="W231">
        <f t="shared" ca="1" si="163"/>
        <v>1.088659419539173E-4</v>
      </c>
      <c r="X231" s="9">
        <f t="shared" ca="1" si="164"/>
        <v>1.3829784012622771E-4</v>
      </c>
      <c r="Y231" t="e">
        <f t="shared" ca="1" si="165"/>
        <v>#REF!</v>
      </c>
      <c r="AA231" s="14">
        <f t="shared" si="166"/>
        <v>6.9488761256468745E-3</v>
      </c>
      <c r="AB231" s="14">
        <f t="shared" si="167"/>
        <v>3.7810290974849003E-3</v>
      </c>
      <c r="AC231" s="14">
        <f t="shared" si="168"/>
        <v>4.4277472158862352E-3</v>
      </c>
      <c r="AE231" s="6">
        <f t="shared" ca="1" si="169"/>
        <v>0.31732508500921897</v>
      </c>
      <c r="AF231" s="6">
        <f t="shared" ca="1" si="170"/>
        <v>0.34479722081887654</v>
      </c>
      <c r="AG231" s="6">
        <f t="shared" ca="1" si="171"/>
        <v>0.3378776941719045</v>
      </c>
      <c r="AI231" s="6">
        <f t="shared" ca="1" si="172"/>
        <v>0.28951247004034691</v>
      </c>
      <c r="AJ231" s="6">
        <f t="shared" ca="1" si="173"/>
        <v>0.36323882353954939</v>
      </c>
      <c r="AK231" s="6">
        <f t="shared" ca="1" si="174"/>
        <v>0.34724870642010369</v>
      </c>
      <c r="AM231" s="5">
        <f t="shared" ca="1" si="175"/>
        <v>3.6967247612728332E-3</v>
      </c>
      <c r="AN231" s="5">
        <f t="shared" ca="1" si="176"/>
        <v>2.2965097051892442E-3</v>
      </c>
      <c r="AO231" s="5">
        <f t="shared" ca="1" si="177"/>
        <v>1.4221780908102773E-3</v>
      </c>
      <c r="AS231">
        <f t="shared" ca="1" si="178"/>
        <v>4.9227323453513525E-3</v>
      </c>
      <c r="AT231">
        <f t="shared" ca="1" si="179"/>
        <v>7.5168107418779467E-3</v>
      </c>
      <c r="AU231">
        <f t="shared" ca="1" si="180"/>
        <v>131.28563817017826</v>
      </c>
      <c r="AV231">
        <f>IF($H230=1,VLOOKUP(I231,Input!A:B,2,FALSE),AV230)</f>
        <v>130.65</v>
      </c>
      <c r="AW231">
        <f t="shared" si="181"/>
        <v>129.6</v>
      </c>
      <c r="AX231" s="15">
        <f>VLOOKUP(A231,Input!A:B,2,FALSE)</f>
        <v>131.28</v>
      </c>
      <c r="AY231" s="15">
        <f t="shared" ca="1" si="147"/>
        <v>-9.9999999999909051E-3</v>
      </c>
      <c r="AZ231" s="10" t="b">
        <f t="shared" ca="1" si="148"/>
        <v>0</v>
      </c>
    </row>
    <row r="232" spans="1:52" x14ac:dyDescent="0.25">
      <c r="A232" s="1">
        <v>43438</v>
      </c>
      <c r="B232">
        <f>VLOOKUP(A232,Input!C:D,2,FALSE)</f>
        <v>141.85</v>
      </c>
      <c r="C232">
        <f>VLOOKUP(A232,Input!E:F,2,FALSE)</f>
        <v>121.81</v>
      </c>
      <c r="D232">
        <f>VLOOKUP(A232,Input!G:H,2,FALSE)</f>
        <v>149.12</v>
      </c>
      <c r="F232" s="13">
        <f t="shared" si="149"/>
        <v>43434</v>
      </c>
      <c r="G232" s="13">
        <f t="shared" si="150"/>
        <v>43469</v>
      </c>
      <c r="H232" s="12">
        <f t="shared" si="151"/>
        <v>0</v>
      </c>
      <c r="I232" s="1">
        <f t="shared" si="152"/>
        <v>43437</v>
      </c>
      <c r="J232" s="1">
        <f t="shared" si="153"/>
        <v>43402</v>
      </c>
      <c r="L232">
        <f t="shared" si="154"/>
        <v>-1.1266812196324416E-3</v>
      </c>
      <c r="M232">
        <f t="shared" si="155"/>
        <v>-2.5384867343596351E-3</v>
      </c>
      <c r="N232">
        <f t="shared" si="156"/>
        <v>-4.0074806305102628E-3</v>
      </c>
      <c r="P232" s="22">
        <f t="shared" ca="1" si="157"/>
        <v>2.7657368016424808E-2</v>
      </c>
      <c r="Q232" s="22">
        <f t="shared" ca="1" si="158"/>
        <v>2.3542212007524928E-2</v>
      </c>
      <c r="R232" s="22">
        <f t="shared" ca="1" si="159"/>
        <v>2.4630101833167089E-2</v>
      </c>
      <c r="T232">
        <f t="shared" ca="1" si="160"/>
        <v>1</v>
      </c>
      <c r="U232">
        <f t="shared" ca="1" si="161"/>
        <v>1</v>
      </c>
      <c r="V232">
        <f t="shared" ca="1" si="162"/>
        <v>1</v>
      </c>
      <c r="W232">
        <f t="shared" ca="1" si="163"/>
        <v>-2.6861434770474313E-3</v>
      </c>
      <c r="X232" s="9">
        <f t="shared" ca="1" si="164"/>
        <v>5.6834003152265791E-3</v>
      </c>
      <c r="Y232" t="e">
        <f t="shared" ca="1" si="165"/>
        <v>#REF!</v>
      </c>
      <c r="AA232" s="14">
        <f t="shared" si="166"/>
        <v>-1.1266812196324416E-3</v>
      </c>
      <c r="AB232" s="14">
        <f t="shared" si="167"/>
        <v>-2.5384867343596351E-3</v>
      </c>
      <c r="AC232" s="14">
        <f t="shared" si="168"/>
        <v>-4.0074806305102628E-3</v>
      </c>
      <c r="AE232" s="6">
        <f t="shared" ca="1" si="169"/>
        <v>0.31732508500921897</v>
      </c>
      <c r="AF232" s="6">
        <f t="shared" ca="1" si="170"/>
        <v>0.34479722081887654</v>
      </c>
      <c r="AG232" s="6">
        <f t="shared" ca="1" si="171"/>
        <v>0.3378776941719045</v>
      </c>
      <c r="AI232" s="6">
        <f t="shared" ca="1" si="172"/>
        <v>0.28951247004034691</v>
      </c>
      <c r="AJ232" s="6">
        <f t="shared" ca="1" si="173"/>
        <v>0.36323882353954939</v>
      </c>
      <c r="AK232" s="6">
        <f t="shared" ca="1" si="174"/>
        <v>0.34724870642010369</v>
      </c>
      <c r="AM232" s="5">
        <f t="shared" ca="1" si="175"/>
        <v>3.5707930703014414E-3</v>
      </c>
      <c r="AN232" s="5">
        <f t="shared" ca="1" si="176"/>
        <v>2.3716100200528558E-3</v>
      </c>
      <c r="AO232" s="5">
        <f t="shared" ca="1" si="177"/>
        <v>1.2123380311687484E-3</v>
      </c>
      <c r="AS232">
        <f t="shared" ca="1" si="178"/>
        <v>-2.5868256997663205E-3</v>
      </c>
      <c r="AT232">
        <f t="shared" ca="1" si="179"/>
        <v>7.4154125572723547E-3</v>
      </c>
      <c r="AU232">
        <f t="shared" ca="1" si="180"/>
        <v>130.93298610957743</v>
      </c>
      <c r="AV232">
        <f>IF($H231=1,VLOOKUP(I232,Input!A:B,2,FALSE),AV231)</f>
        <v>131.28</v>
      </c>
      <c r="AW232">
        <f t="shared" si="181"/>
        <v>130.65</v>
      </c>
      <c r="AX232" s="15">
        <f>VLOOKUP(A232,Input!A:B,2,FALSE)</f>
        <v>130.94</v>
      </c>
      <c r="AY232" s="15">
        <f t="shared" ca="1" si="147"/>
        <v>9.9999999999909051E-3</v>
      </c>
      <c r="AZ232" s="10" t="b">
        <f t="shared" ca="1" si="148"/>
        <v>0</v>
      </c>
    </row>
    <row r="233" spans="1:52" x14ac:dyDescent="0.25">
      <c r="A233" s="1">
        <v>43440</v>
      </c>
      <c r="B233">
        <f>VLOOKUP(A233,Input!C:D,2,FALSE)</f>
        <v>141.97</v>
      </c>
      <c r="C233">
        <f>VLOOKUP(A233,Input!E:F,2,FALSE)</f>
        <v>121.12</v>
      </c>
      <c r="D233">
        <f>VLOOKUP(A233,Input!G:H,2,FALSE)</f>
        <v>150.06</v>
      </c>
      <c r="F233" s="13">
        <f t="shared" si="149"/>
        <v>43434</v>
      </c>
      <c r="G233" s="13">
        <f t="shared" si="150"/>
        <v>43469</v>
      </c>
      <c r="H233" s="12">
        <f t="shared" si="151"/>
        <v>0</v>
      </c>
      <c r="I233" s="1">
        <f t="shared" si="152"/>
        <v>43437</v>
      </c>
      <c r="J233" s="1">
        <f t="shared" si="153"/>
        <v>43402</v>
      </c>
      <c r="L233">
        <f t="shared" si="154"/>
        <v>8.4596404652814705E-4</v>
      </c>
      <c r="M233">
        <f t="shared" si="155"/>
        <v>-5.6645595599704723E-3</v>
      </c>
      <c r="N233">
        <f t="shared" si="156"/>
        <v>6.3036480686695651E-3</v>
      </c>
      <c r="P233" s="22">
        <f t="shared" ca="1" si="157"/>
        <v>2.7710371056051432E-2</v>
      </c>
      <c r="Q233" s="22">
        <f t="shared" ca="1" si="158"/>
        <v>2.4166648322947775E-2</v>
      </c>
      <c r="R233" s="22">
        <f t="shared" ca="1" si="159"/>
        <v>2.5981492017703244E-2</v>
      </c>
      <c r="T233">
        <f t="shared" ca="1" si="160"/>
        <v>1</v>
      </c>
      <c r="U233">
        <f t="shared" ca="1" si="161"/>
        <v>1</v>
      </c>
      <c r="V233">
        <f t="shared" ca="1" si="162"/>
        <v>1</v>
      </c>
      <c r="W233">
        <f t="shared" ca="1" si="163"/>
        <v>4.4247303449029829E-4</v>
      </c>
      <c r="X233" s="9">
        <f t="shared" ca="1" si="164"/>
        <v>6.2002618002549676E-4</v>
      </c>
      <c r="Y233" t="e">
        <f t="shared" ca="1" si="165"/>
        <v>#REF!</v>
      </c>
      <c r="AA233" s="14">
        <f t="shared" si="166"/>
        <v>-2.8167030490799938E-4</v>
      </c>
      <c r="AB233" s="14">
        <f t="shared" si="167"/>
        <v>-8.1886668850311706E-3</v>
      </c>
      <c r="AC233" s="14">
        <f t="shared" si="168"/>
        <v>2.2709056906224934E-3</v>
      </c>
      <c r="AE233" s="6">
        <f t="shared" ca="1" si="169"/>
        <v>0.31732508500921897</v>
      </c>
      <c r="AF233" s="6">
        <f t="shared" ca="1" si="170"/>
        <v>0.34479722081887654</v>
      </c>
      <c r="AG233" s="6">
        <f t="shared" ca="1" si="171"/>
        <v>0.3378776941719045</v>
      </c>
      <c r="AI233" s="6">
        <f t="shared" ca="1" si="172"/>
        <v>0.28951247004034691</v>
      </c>
      <c r="AJ233" s="6">
        <f t="shared" ca="1" si="173"/>
        <v>0.36323882353954939</v>
      </c>
      <c r="AK233" s="6">
        <f t="shared" ca="1" si="174"/>
        <v>0.34724870642010369</v>
      </c>
      <c r="AM233" s="5">
        <f t="shared" ca="1" si="175"/>
        <v>3.5707930703014414E-3</v>
      </c>
      <c r="AN233" s="5">
        <f t="shared" ca="1" si="176"/>
        <v>2.3716100200528558E-3</v>
      </c>
      <c r="AO233" s="5">
        <f t="shared" ca="1" si="177"/>
        <v>1.2123380311687484E-3</v>
      </c>
      <c r="AS233">
        <f t="shared" ca="1" si="178"/>
        <v>-2.1455222591904334E-3</v>
      </c>
      <c r="AT233">
        <f t="shared" ca="1" si="179"/>
        <v>7.4154125572723547E-3</v>
      </c>
      <c r="AU233">
        <f t="shared" ca="1" si="180"/>
        <v>130.99092042525621</v>
      </c>
      <c r="AV233">
        <f>IF($H232=1,VLOOKUP(I233,Input!A:B,2,FALSE),AV232)</f>
        <v>131.28</v>
      </c>
      <c r="AW233">
        <f t="shared" si="181"/>
        <v>130.65</v>
      </c>
      <c r="AX233" s="15">
        <f>VLOOKUP(A233,Input!A:B,2,FALSE)</f>
        <v>131</v>
      </c>
      <c r="AY233" s="15">
        <f>AX233-130.99</f>
        <v>9.9999999999909051E-3</v>
      </c>
      <c r="AZ233" s="10" t="b">
        <f t="shared" ca="1" si="148"/>
        <v>0</v>
      </c>
    </row>
    <row r="234" spans="1:52" x14ac:dyDescent="0.25">
      <c r="A234" s="1">
        <v>43441</v>
      </c>
      <c r="B234">
        <f>VLOOKUP(A234,Input!C:D,2,FALSE)</f>
        <v>141.91</v>
      </c>
      <c r="C234">
        <f>VLOOKUP(A234,Input!E:F,2,FALSE)</f>
        <v>120.93</v>
      </c>
      <c r="D234">
        <f>VLOOKUP(A234,Input!G:H,2,FALSE)</f>
        <v>150.34</v>
      </c>
      <c r="F234" s="13">
        <f t="shared" si="149"/>
        <v>43434</v>
      </c>
      <c r="G234" s="13">
        <f t="shared" si="150"/>
        <v>43469</v>
      </c>
      <c r="H234" s="12">
        <f t="shared" si="151"/>
        <v>0</v>
      </c>
      <c r="I234" s="1">
        <f t="shared" si="152"/>
        <v>43437</v>
      </c>
      <c r="J234" s="1">
        <f t="shared" si="153"/>
        <v>43402</v>
      </c>
      <c r="L234">
        <f t="shared" si="154"/>
        <v>-4.2262449813346148E-4</v>
      </c>
      <c r="M234">
        <f t="shared" si="155"/>
        <v>-1.5686922060765829E-3</v>
      </c>
      <c r="N234">
        <f t="shared" si="156"/>
        <v>1.8659202985471524E-3</v>
      </c>
      <c r="P234" s="22">
        <f t="shared" ca="1" si="157"/>
        <v>2.7383394015806608E-2</v>
      </c>
      <c r="Q234" s="22">
        <f t="shared" ca="1" si="158"/>
        <v>2.6810384822932819E-2</v>
      </c>
      <c r="R234" s="22">
        <f t="shared" ca="1" si="159"/>
        <v>2.8576669855138636E-2</v>
      </c>
      <c r="T234">
        <f t="shared" ca="1" si="160"/>
        <v>1</v>
      </c>
      <c r="U234">
        <f t="shared" ca="1" si="161"/>
        <v>1</v>
      </c>
      <c r="V234">
        <f t="shared" ca="1" si="162"/>
        <v>1</v>
      </c>
      <c r="W234">
        <f t="shared" ca="1" si="163"/>
        <v>-3.8723924606132165E-5</v>
      </c>
      <c r="X234" s="9">
        <f t="shared" ca="1" si="164"/>
        <v>3.193737287709227E-4</v>
      </c>
      <c r="Y234" t="e">
        <f t="shared" ca="1" si="165"/>
        <v>#REF!</v>
      </c>
      <c r="AA234" s="14">
        <f t="shared" si="166"/>
        <v>-7.041757622702205E-4</v>
      </c>
      <c r="AB234" s="14">
        <f t="shared" si="167"/>
        <v>-9.7445135931870652E-3</v>
      </c>
      <c r="AC234" s="14">
        <f t="shared" si="168"/>
        <v>4.1410633181939716E-3</v>
      </c>
      <c r="AE234" s="6">
        <f t="shared" ca="1" si="169"/>
        <v>0.31732508500921897</v>
      </c>
      <c r="AF234" s="6">
        <f t="shared" ca="1" si="170"/>
        <v>0.34479722081887654</v>
      </c>
      <c r="AG234" s="6">
        <f t="shared" ca="1" si="171"/>
        <v>0.3378776941719045</v>
      </c>
      <c r="AI234" s="6">
        <f t="shared" ca="1" si="172"/>
        <v>0.28951247004034691</v>
      </c>
      <c r="AJ234" s="6">
        <f t="shared" ca="1" si="173"/>
        <v>0.36323882353954939</v>
      </c>
      <c r="AK234" s="6">
        <f t="shared" ca="1" si="174"/>
        <v>0.34724870642010369</v>
      </c>
      <c r="AM234" s="5">
        <f t="shared" ca="1" si="175"/>
        <v>3.5707930703014414E-3</v>
      </c>
      <c r="AN234" s="5">
        <f t="shared" ca="1" si="176"/>
        <v>2.3716100200528558E-3</v>
      </c>
      <c r="AO234" s="5">
        <f t="shared" ca="1" si="177"/>
        <v>1.2123380311687484E-3</v>
      </c>
      <c r="AS234">
        <f t="shared" ca="1" si="178"/>
        <v>-2.1841609134152593E-3</v>
      </c>
      <c r="AT234">
        <f t="shared" ca="1" si="179"/>
        <v>7.4154125572723547E-3</v>
      </c>
      <c r="AU234">
        <f t="shared" ca="1" si="180"/>
        <v>130.98584794272958</v>
      </c>
      <c r="AV234">
        <f>IF($H233=1,VLOOKUP(I234,Input!A:B,2,FALSE),AV233)</f>
        <v>131.28</v>
      </c>
      <c r="AW234">
        <f t="shared" si="181"/>
        <v>130.65</v>
      </c>
      <c r="AX234" s="15">
        <f>VLOOKUP(A234,Input!A:B,2,FALSE)</f>
        <v>131</v>
      </c>
      <c r="AY234" s="15">
        <f t="shared" ca="1" si="147"/>
        <v>9.9999999999909051E-3</v>
      </c>
      <c r="AZ234" s="10" t="b">
        <f t="shared" ca="1" si="148"/>
        <v>0</v>
      </c>
    </row>
    <row r="235" spans="1:52" x14ac:dyDescent="0.25">
      <c r="A235" s="1">
        <v>43444</v>
      </c>
      <c r="B235">
        <f>VLOOKUP(A235,Input!C:D,2,FALSE)</f>
        <v>141.79</v>
      </c>
      <c r="C235">
        <f>VLOOKUP(A235,Input!E:F,2,FALSE)</f>
        <v>120.65</v>
      </c>
      <c r="D235">
        <f>VLOOKUP(A235,Input!G:H,2,FALSE)</f>
        <v>150.30000000000001</v>
      </c>
      <c r="F235" s="13">
        <f t="shared" si="149"/>
        <v>43434</v>
      </c>
      <c r="G235" s="13">
        <f t="shared" si="150"/>
        <v>43469</v>
      </c>
      <c r="H235" s="12">
        <f t="shared" si="151"/>
        <v>0</v>
      </c>
      <c r="I235" s="1">
        <f t="shared" si="152"/>
        <v>43437</v>
      </c>
      <c r="J235" s="1">
        <f t="shared" si="153"/>
        <v>43402</v>
      </c>
      <c r="L235">
        <f t="shared" si="154"/>
        <v>-8.45606370234675E-4</v>
      </c>
      <c r="M235">
        <f t="shared" si="155"/>
        <v>-2.3153890680559508E-3</v>
      </c>
      <c r="N235">
        <f t="shared" si="156"/>
        <v>-2.6606358919778472E-4</v>
      </c>
      <c r="P235" s="22">
        <f t="shared" ca="1" si="157"/>
        <v>2.7338395734301774E-2</v>
      </c>
      <c r="Q235" s="22">
        <f t="shared" ca="1" si="158"/>
        <v>2.6864193449843202E-2</v>
      </c>
      <c r="R235" s="22">
        <f t="shared" ca="1" si="159"/>
        <v>2.8767834787316128E-2</v>
      </c>
      <c r="T235">
        <f t="shared" ca="1" si="160"/>
        <v>1</v>
      </c>
      <c r="U235">
        <f t="shared" ca="1" si="161"/>
        <v>1</v>
      </c>
      <c r="V235">
        <f t="shared" ca="1" si="162"/>
        <v>1</v>
      </c>
      <c r="W235">
        <f t="shared" ca="1" si="163"/>
        <v>-1.1515528877215075E-3</v>
      </c>
      <c r="X235" s="9">
        <f t="shared" ca="1" si="164"/>
        <v>2.497368201609364E-3</v>
      </c>
      <c r="Y235" t="e">
        <f t="shared" ca="1" si="165"/>
        <v>#REF!</v>
      </c>
      <c r="AA235" s="14">
        <f t="shared" si="166"/>
        <v>-1.5491866769945517E-3</v>
      </c>
      <c r="AB235" s="14">
        <f t="shared" si="167"/>
        <v>-1.2037340320995682E-2</v>
      </c>
      <c r="AC235" s="14">
        <f t="shared" si="168"/>
        <v>3.8738979428267761E-3</v>
      </c>
      <c r="AE235" s="6">
        <f t="shared" ca="1" si="169"/>
        <v>0.31732508500921897</v>
      </c>
      <c r="AF235" s="6">
        <f t="shared" ca="1" si="170"/>
        <v>0.34479722081887654</v>
      </c>
      <c r="AG235" s="6">
        <f t="shared" ca="1" si="171"/>
        <v>0.3378776941719045</v>
      </c>
      <c r="AI235" s="6">
        <f t="shared" ca="1" si="172"/>
        <v>0.28951247004034691</v>
      </c>
      <c r="AJ235" s="6">
        <f t="shared" ca="1" si="173"/>
        <v>0.36323882353954939</v>
      </c>
      <c r="AK235" s="6">
        <f t="shared" ca="1" si="174"/>
        <v>0.34724870642010369</v>
      </c>
      <c r="AM235" s="5">
        <f t="shared" ca="1" si="175"/>
        <v>3.5707930703014414E-3</v>
      </c>
      <c r="AN235" s="5">
        <f t="shared" ca="1" si="176"/>
        <v>2.3716100200528558E-3</v>
      </c>
      <c r="AO235" s="5">
        <f t="shared" ca="1" si="177"/>
        <v>1.2123380311687484E-3</v>
      </c>
      <c r="AS235">
        <f t="shared" ca="1" si="178"/>
        <v>-3.3331335783231648E-3</v>
      </c>
      <c r="AT235">
        <f t="shared" ca="1" si="179"/>
        <v>7.4154125572723547E-3</v>
      </c>
      <c r="AU235">
        <f t="shared" ca="1" si="180"/>
        <v>130.83501081128048</v>
      </c>
      <c r="AV235">
        <f>IF($H234=1,VLOOKUP(I235,Input!A:B,2,FALSE),AV234)</f>
        <v>131.28</v>
      </c>
      <c r="AW235">
        <f t="shared" si="181"/>
        <v>130.65</v>
      </c>
      <c r="AX235" s="15">
        <f>VLOOKUP(A235,Input!A:B,2,FALSE)</f>
        <v>130.84</v>
      </c>
      <c r="AY235" s="15">
        <f t="shared" ca="1" si="147"/>
        <v>0</v>
      </c>
      <c r="AZ235" s="10" t="b">
        <f t="shared" ca="1" si="148"/>
        <v>1</v>
      </c>
    </row>
    <row r="236" spans="1:52" x14ac:dyDescent="0.25">
      <c r="A236" s="1">
        <v>43445</v>
      </c>
      <c r="B236">
        <f>VLOOKUP(A236,Input!C:D,2,FALSE)</f>
        <v>142.08000000000001</v>
      </c>
      <c r="C236">
        <f>VLOOKUP(A236,Input!E:F,2,FALSE)</f>
        <v>120.73</v>
      </c>
      <c r="D236">
        <f>VLOOKUP(A236,Input!G:H,2,FALSE)</f>
        <v>149.99</v>
      </c>
      <c r="F236" s="13">
        <f t="shared" si="149"/>
        <v>43434</v>
      </c>
      <c r="G236" s="13">
        <f t="shared" si="150"/>
        <v>43469</v>
      </c>
      <c r="H236" s="12">
        <f t="shared" si="151"/>
        <v>0</v>
      </c>
      <c r="I236" s="1">
        <f t="shared" si="152"/>
        <v>43437</v>
      </c>
      <c r="J236" s="1">
        <f t="shared" si="153"/>
        <v>43402</v>
      </c>
      <c r="L236">
        <f t="shared" si="154"/>
        <v>2.0452782283659765E-3</v>
      </c>
      <c r="M236">
        <f t="shared" si="155"/>
        <v>6.6307501036044769E-4</v>
      </c>
      <c r="N236">
        <f t="shared" si="156"/>
        <v>-2.0625415834997218E-3</v>
      </c>
      <c r="P236" s="22">
        <f t="shared" ca="1" si="157"/>
        <v>2.7402582049177782E-2</v>
      </c>
      <c r="Q236" s="22">
        <f t="shared" ca="1" si="158"/>
        <v>2.7211361456370726E-2</v>
      </c>
      <c r="R236" s="22">
        <f t="shared" ca="1" si="159"/>
        <v>2.8632086850006632E-2</v>
      </c>
      <c r="T236">
        <f t="shared" ca="1" si="160"/>
        <v>1</v>
      </c>
      <c r="U236">
        <f t="shared" ca="1" si="161"/>
        <v>1</v>
      </c>
      <c r="V236">
        <f t="shared" ca="1" si="162"/>
        <v>1</v>
      </c>
      <c r="W236">
        <f t="shared" ca="1" si="163"/>
        <v>1.7489336343334827E-4</v>
      </c>
      <c r="X236" s="9">
        <f t="shared" ca="1" si="164"/>
        <v>1.5501206728275182E-4</v>
      </c>
      <c r="Y236" t="e">
        <f t="shared" ca="1" si="165"/>
        <v>#REF!</v>
      </c>
      <c r="AA236" s="14">
        <f t="shared" si="166"/>
        <v>4.9292303358927647E-4</v>
      </c>
      <c r="AB236" s="14">
        <f t="shared" si="167"/>
        <v>-1.1382246970193299E-2</v>
      </c>
      <c r="AC236" s="14">
        <f t="shared" si="168"/>
        <v>1.8033662837297904E-3</v>
      </c>
      <c r="AE236" s="6">
        <f t="shared" ca="1" si="169"/>
        <v>0.31732508500921897</v>
      </c>
      <c r="AF236" s="6">
        <f t="shared" ca="1" si="170"/>
        <v>0.34479722081887654</v>
      </c>
      <c r="AG236" s="6">
        <f t="shared" ca="1" si="171"/>
        <v>0.3378776941719045</v>
      </c>
      <c r="AI236" s="6">
        <f t="shared" ca="1" si="172"/>
        <v>0.28951247004034691</v>
      </c>
      <c r="AJ236" s="6">
        <f t="shared" ca="1" si="173"/>
        <v>0.36323882353954939</v>
      </c>
      <c r="AK236" s="6">
        <f t="shared" ca="1" si="174"/>
        <v>0.34724870642010369</v>
      </c>
      <c r="AM236" s="5">
        <f t="shared" ca="1" si="175"/>
        <v>3.5707930703014414E-3</v>
      </c>
      <c r="AN236" s="5">
        <f t="shared" ca="1" si="176"/>
        <v>2.3716100200528558E-3</v>
      </c>
      <c r="AO236" s="5">
        <f t="shared" ca="1" si="177"/>
        <v>1.2123380311687484E-3</v>
      </c>
      <c r="AS236">
        <f t="shared" ca="1" si="178"/>
        <v>-3.1588330367660301E-3</v>
      </c>
      <c r="AT236">
        <f t="shared" ca="1" si="179"/>
        <v>7.4154125572723547E-3</v>
      </c>
      <c r="AU236">
        <f t="shared" ca="1" si="180"/>
        <v>130.8578929863761</v>
      </c>
      <c r="AV236">
        <f>IF($H235=1,VLOOKUP(I236,Input!A:B,2,FALSE),AV235)</f>
        <v>131.28</v>
      </c>
      <c r="AW236">
        <f t="shared" si="181"/>
        <v>130.65</v>
      </c>
      <c r="AX236" s="15">
        <f>VLOOKUP(A236,Input!A:B,2,FALSE)</f>
        <v>130.87</v>
      </c>
      <c r="AY236" s="15">
        <f t="shared" ca="1" si="147"/>
        <v>9.9999999999909051E-3</v>
      </c>
      <c r="AZ236" s="10" t="b">
        <f t="shared" ca="1" si="148"/>
        <v>0</v>
      </c>
    </row>
    <row r="237" spans="1:52" x14ac:dyDescent="0.25">
      <c r="A237" s="1">
        <v>43446</v>
      </c>
      <c r="B237">
        <f>VLOOKUP(A237,Input!C:D,2,FALSE)</f>
        <v>141.65</v>
      </c>
      <c r="C237">
        <f>VLOOKUP(A237,Input!E:F,2,FALSE)</f>
        <v>120.53</v>
      </c>
      <c r="D237">
        <f>VLOOKUP(A237,Input!G:H,2,FALSE)</f>
        <v>149.71</v>
      </c>
      <c r="F237" s="13">
        <f t="shared" si="149"/>
        <v>43434</v>
      </c>
      <c r="G237" s="13">
        <f t="shared" si="150"/>
        <v>43469</v>
      </c>
      <c r="H237" s="12">
        <f t="shared" si="151"/>
        <v>0</v>
      </c>
      <c r="I237" s="1">
        <f t="shared" si="152"/>
        <v>43437</v>
      </c>
      <c r="J237" s="1">
        <f t="shared" si="153"/>
        <v>43402</v>
      </c>
      <c r="L237">
        <f t="shared" si="154"/>
        <v>-3.026463963963999E-3</v>
      </c>
      <c r="M237">
        <f t="shared" si="155"/>
        <v>-1.656589083077975E-3</v>
      </c>
      <c r="N237">
        <f t="shared" si="156"/>
        <v>-1.8667911194080178E-3</v>
      </c>
      <c r="P237" s="22">
        <f t="shared" ca="1" si="157"/>
        <v>2.7539824473112044E-2</v>
      </c>
      <c r="Q237" s="22">
        <f t="shared" ca="1" si="158"/>
        <v>2.7226620827336703E-2</v>
      </c>
      <c r="R237" s="22">
        <f t="shared" ca="1" si="159"/>
        <v>2.8217612340107074E-2</v>
      </c>
      <c r="T237">
        <f t="shared" ca="1" si="160"/>
        <v>1</v>
      </c>
      <c r="U237">
        <f t="shared" ca="1" si="161"/>
        <v>1</v>
      </c>
      <c r="V237">
        <f t="shared" ca="1" si="162"/>
        <v>1</v>
      </c>
      <c r="W237">
        <f t="shared" ca="1" si="163"/>
        <v>-2.1643759463954027E-3</v>
      </c>
      <c r="X237" s="9">
        <f t="shared" ca="1" si="164"/>
        <v>4.5270625702911772E-3</v>
      </c>
      <c r="Y237" t="e">
        <f t="shared" ca="1" si="165"/>
        <v>#REF!</v>
      </c>
      <c r="AA237" s="14">
        <f t="shared" si="166"/>
        <v>-2.5350327441728826E-3</v>
      </c>
      <c r="AB237" s="14">
        <f t="shared" si="167"/>
        <v>-1.3019980347199533E-2</v>
      </c>
      <c r="AC237" s="14">
        <f t="shared" si="168"/>
        <v>-6.6791343841798856E-5</v>
      </c>
      <c r="AE237" s="6">
        <f t="shared" ca="1" si="169"/>
        <v>0.31732508500921897</v>
      </c>
      <c r="AF237" s="6">
        <f t="shared" ca="1" si="170"/>
        <v>0.34479722081887654</v>
      </c>
      <c r="AG237" s="6">
        <f t="shared" ca="1" si="171"/>
        <v>0.3378776941719045</v>
      </c>
      <c r="AI237" s="6">
        <f t="shared" ca="1" si="172"/>
        <v>0.28951247004034691</v>
      </c>
      <c r="AJ237" s="6">
        <f t="shared" ca="1" si="173"/>
        <v>0.36323882353954939</v>
      </c>
      <c r="AK237" s="6">
        <f t="shared" ca="1" si="174"/>
        <v>0.34724870642010369</v>
      </c>
      <c r="AM237" s="5">
        <f t="shared" ca="1" si="175"/>
        <v>3.5707930703014414E-3</v>
      </c>
      <c r="AN237" s="5">
        <f t="shared" ca="1" si="176"/>
        <v>2.3716100200528558E-3</v>
      </c>
      <c r="AO237" s="5">
        <f t="shared" ca="1" si="177"/>
        <v>1.2123380311687484E-3</v>
      </c>
      <c r="AS237">
        <f t="shared" ca="1" si="178"/>
        <v>-5.3162498251245142E-3</v>
      </c>
      <c r="AT237">
        <f t="shared" ca="1" si="179"/>
        <v>7.4154125572723547E-3</v>
      </c>
      <c r="AU237">
        <f t="shared" ca="1" si="180"/>
        <v>130.5746673104004</v>
      </c>
      <c r="AV237">
        <f>IF($H236=1,VLOOKUP(I237,Input!A:B,2,FALSE),AV236)</f>
        <v>131.28</v>
      </c>
      <c r="AW237">
        <f t="shared" si="181"/>
        <v>130.65</v>
      </c>
      <c r="AX237" s="15">
        <f>VLOOKUP(A237,Input!A:B,2,FALSE)</f>
        <v>130.59</v>
      </c>
      <c r="AY237" s="15">
        <f t="shared" ca="1" si="147"/>
        <v>2.0000000000010232E-2</v>
      </c>
      <c r="AZ237" s="10" t="b">
        <f t="shared" ca="1" si="148"/>
        <v>0</v>
      </c>
    </row>
    <row r="238" spans="1:52" x14ac:dyDescent="0.25">
      <c r="F238" s="13"/>
      <c r="G238" s="13"/>
      <c r="H238" s="12"/>
      <c r="X238" s="9"/>
      <c r="AA238" s="14"/>
      <c r="AB238" s="14"/>
      <c r="AC238" s="14"/>
      <c r="AE238" s="6"/>
      <c r="AF238" s="6"/>
      <c r="AG238" s="6"/>
      <c r="AI238" s="6"/>
      <c r="AJ238" s="6"/>
      <c r="AK238" s="6"/>
      <c r="AM238" s="5"/>
      <c r="AN238" s="5"/>
      <c r="AO238" s="5"/>
      <c r="AW238" s="8"/>
    </row>
    <row r="239" spans="1:52" x14ac:dyDescent="0.25">
      <c r="F239" s="13"/>
      <c r="G239" s="13"/>
      <c r="H239" s="12"/>
      <c r="X239" s="9"/>
      <c r="AA239" s="14"/>
      <c r="AB239" s="14"/>
      <c r="AC239" s="14"/>
      <c r="AE239" s="6"/>
      <c r="AF239" s="6"/>
      <c r="AG239" s="6"/>
      <c r="AI239" s="6"/>
      <c r="AJ239" s="6"/>
      <c r="AK239" s="6"/>
      <c r="AM239" s="5"/>
      <c r="AN239" s="5"/>
      <c r="AO239" s="5"/>
      <c r="AW239" s="8"/>
    </row>
    <row r="240" spans="1:52" x14ac:dyDescent="0.25">
      <c r="F240" s="13"/>
      <c r="G240" s="13"/>
      <c r="H240" s="12"/>
      <c r="X240" s="9"/>
      <c r="AA240" s="14"/>
      <c r="AB240" s="14"/>
      <c r="AC240" s="14"/>
      <c r="AE240" s="6"/>
      <c r="AF240" s="6"/>
      <c r="AG240" s="6"/>
      <c r="AI240" s="6"/>
      <c r="AJ240" s="6"/>
      <c r="AK240" s="6"/>
      <c r="AM240" s="5"/>
      <c r="AN240" s="5"/>
      <c r="AO240" s="5"/>
      <c r="AW240" s="8"/>
    </row>
    <row r="241" spans="6:49" x14ac:dyDescent="0.25">
      <c r="F241" s="13"/>
      <c r="G241" s="13"/>
      <c r="H241" s="12"/>
      <c r="X241" s="9"/>
      <c r="AA241" s="14"/>
      <c r="AB241" s="14"/>
      <c r="AC241" s="14"/>
      <c r="AE241" s="6"/>
      <c r="AF241" s="6"/>
      <c r="AG241" s="6"/>
      <c r="AI241" s="6"/>
      <c r="AJ241" s="6"/>
      <c r="AK241" s="6"/>
      <c r="AM241" s="5"/>
      <c r="AN241" s="5"/>
      <c r="AO241" s="5"/>
      <c r="AW241" s="8"/>
    </row>
    <row r="242" spans="6:49" x14ac:dyDescent="0.25">
      <c r="F242" s="13"/>
      <c r="G242" s="13"/>
      <c r="H242" s="12"/>
      <c r="X242" s="9"/>
      <c r="AA242" s="14"/>
      <c r="AB242" s="14"/>
      <c r="AC242" s="14"/>
      <c r="AE242" s="6"/>
      <c r="AF242" s="6"/>
      <c r="AG242" s="6"/>
      <c r="AI242" s="6"/>
      <c r="AJ242" s="6"/>
      <c r="AK242" s="6"/>
      <c r="AM242" s="5"/>
      <c r="AN242" s="5"/>
      <c r="AO242" s="5"/>
      <c r="AW242" s="8"/>
    </row>
    <row r="243" spans="6:49" x14ac:dyDescent="0.25">
      <c r="F243" s="13"/>
      <c r="G243" s="13"/>
      <c r="H243" s="12"/>
      <c r="X243" s="9"/>
      <c r="AA243" s="14"/>
      <c r="AB243" s="14"/>
      <c r="AC243" s="14"/>
      <c r="AE243" s="6"/>
      <c r="AF243" s="6"/>
      <c r="AG243" s="6"/>
      <c r="AI243" s="6"/>
      <c r="AJ243" s="6"/>
      <c r="AK243" s="6"/>
      <c r="AM243" s="5"/>
      <c r="AN243" s="5"/>
      <c r="AO243" s="5"/>
      <c r="AW243" s="8"/>
    </row>
    <row r="244" spans="6:49" x14ac:dyDescent="0.25">
      <c r="F244" s="13"/>
      <c r="G244" s="13"/>
      <c r="H244" s="12"/>
      <c r="X244" s="9"/>
      <c r="AA244" s="14"/>
      <c r="AB244" s="14"/>
      <c r="AC244" s="14"/>
      <c r="AE244" s="6"/>
      <c r="AF244" s="6"/>
      <c r="AG244" s="6"/>
      <c r="AI244" s="6"/>
      <c r="AJ244" s="6"/>
      <c r="AK244" s="6"/>
      <c r="AM244" s="5"/>
      <c r="AN244" s="5"/>
      <c r="AO244" s="5"/>
      <c r="AW244" s="8"/>
    </row>
    <row r="245" spans="6:49" x14ac:dyDescent="0.25">
      <c r="F245" s="13"/>
      <c r="G245" s="13"/>
      <c r="H245" s="12"/>
      <c r="X245" s="9"/>
      <c r="AA245" s="14"/>
      <c r="AB245" s="14"/>
      <c r="AC245" s="14"/>
      <c r="AE245" s="6"/>
      <c r="AF245" s="6"/>
      <c r="AG245" s="6"/>
      <c r="AI245" s="6"/>
      <c r="AJ245" s="6"/>
      <c r="AK245" s="6"/>
      <c r="AM245" s="5"/>
      <c r="AN245" s="5"/>
      <c r="AO245" s="5"/>
      <c r="AW245" s="8"/>
    </row>
    <row r="246" spans="6:49" x14ac:dyDescent="0.25">
      <c r="F246" s="13"/>
      <c r="G246" s="13"/>
      <c r="H246" s="12"/>
      <c r="X246" s="9"/>
      <c r="AA246" s="14"/>
      <c r="AB246" s="14"/>
      <c r="AC246" s="14"/>
      <c r="AE246" s="6"/>
      <c r="AF246" s="6"/>
      <c r="AG246" s="6"/>
      <c r="AI246" s="6"/>
      <c r="AJ246" s="6"/>
      <c r="AK246" s="6"/>
      <c r="AM246" s="5"/>
      <c r="AN246" s="5"/>
      <c r="AO246" s="5"/>
      <c r="AW246" s="8"/>
    </row>
    <row r="247" spans="6:49" x14ac:dyDescent="0.25">
      <c r="F247" s="13"/>
      <c r="G247" s="13"/>
      <c r="H247" s="12"/>
      <c r="X247" s="9"/>
      <c r="AA247" s="14"/>
      <c r="AB247" s="14"/>
      <c r="AC247" s="14"/>
      <c r="AE247" s="6"/>
      <c r="AF247" s="6"/>
      <c r="AG247" s="6"/>
      <c r="AI247" s="6"/>
      <c r="AJ247" s="6"/>
      <c r="AK247" s="6"/>
      <c r="AM247" s="5"/>
      <c r="AN247" s="5"/>
      <c r="AO247" s="5"/>
      <c r="AW247" s="8"/>
    </row>
    <row r="248" spans="6:49" x14ac:dyDescent="0.25">
      <c r="F248" s="13"/>
      <c r="G248" s="13"/>
      <c r="H248" s="12"/>
      <c r="X248" s="9"/>
      <c r="AA248" s="14"/>
      <c r="AB248" s="14"/>
      <c r="AC248" s="14"/>
      <c r="AE248" s="6"/>
      <c r="AF248" s="6"/>
      <c r="AG248" s="6"/>
      <c r="AI248" s="6"/>
      <c r="AJ248" s="6"/>
      <c r="AK248" s="6"/>
      <c r="AM248" s="5"/>
      <c r="AN248" s="5"/>
      <c r="AO248" s="5"/>
      <c r="AW248" s="8"/>
    </row>
    <row r="249" spans="6:49" x14ac:dyDescent="0.25">
      <c r="F249" s="13"/>
      <c r="G249" s="13"/>
      <c r="H249" s="12"/>
      <c r="X249" s="9"/>
      <c r="AA249" s="14"/>
      <c r="AB249" s="14"/>
      <c r="AC249" s="14"/>
      <c r="AE249" s="6"/>
      <c r="AF249" s="6"/>
      <c r="AG249" s="6"/>
      <c r="AI249" s="6"/>
      <c r="AJ249" s="6"/>
      <c r="AK249" s="6"/>
      <c r="AM249" s="5"/>
      <c r="AN249" s="5"/>
      <c r="AO249" s="5"/>
      <c r="AW249" s="8"/>
    </row>
    <row r="250" spans="6:49" x14ac:dyDescent="0.25">
      <c r="F250" s="13"/>
      <c r="G250" s="13"/>
      <c r="H250" s="12"/>
      <c r="X250" s="9"/>
      <c r="AA250" s="14"/>
      <c r="AB250" s="14"/>
      <c r="AC250" s="14"/>
      <c r="AE250" s="6"/>
      <c r="AF250" s="6"/>
      <c r="AG250" s="6"/>
      <c r="AI250" s="6"/>
      <c r="AJ250" s="6"/>
      <c r="AK250" s="6"/>
      <c r="AM250" s="5"/>
      <c r="AN250" s="5"/>
      <c r="AO250" s="5"/>
      <c r="AW250" s="8"/>
    </row>
    <row r="251" spans="6:49" x14ac:dyDescent="0.25">
      <c r="F251" s="13"/>
      <c r="G251" s="13"/>
      <c r="H251" s="12"/>
      <c r="X251" s="9"/>
      <c r="AA251" s="14"/>
      <c r="AB251" s="14"/>
      <c r="AC251" s="14"/>
      <c r="AE251" s="6"/>
      <c r="AF251" s="6"/>
      <c r="AG251" s="6"/>
      <c r="AI251" s="6"/>
      <c r="AJ251" s="6"/>
      <c r="AK251" s="6"/>
      <c r="AM251" s="5"/>
      <c r="AN251" s="5"/>
      <c r="AO251" s="5"/>
      <c r="AW251" s="8"/>
    </row>
    <row r="252" spans="6:49" x14ac:dyDescent="0.25">
      <c r="F252" s="13"/>
      <c r="G252" s="13"/>
      <c r="H252" s="12"/>
      <c r="X252" s="9"/>
      <c r="AA252" s="14"/>
      <c r="AB252" s="14"/>
      <c r="AC252" s="14"/>
      <c r="AE252" s="6"/>
      <c r="AF252" s="6"/>
      <c r="AG252" s="6"/>
      <c r="AI252" s="6"/>
      <c r="AJ252" s="6"/>
      <c r="AK252" s="6"/>
      <c r="AM252" s="5"/>
      <c r="AN252" s="5"/>
      <c r="AO252" s="5"/>
      <c r="AW252" s="8"/>
    </row>
    <row r="253" spans="6:49" x14ac:dyDescent="0.25">
      <c r="F253" s="13"/>
      <c r="G253" s="13"/>
      <c r="H253" s="12"/>
      <c r="X253" s="9"/>
      <c r="AA253" s="14"/>
      <c r="AB253" s="14"/>
      <c r="AC253" s="14"/>
      <c r="AE253" s="6"/>
      <c r="AF253" s="6"/>
      <c r="AG253" s="6"/>
      <c r="AI253" s="6"/>
      <c r="AJ253" s="6"/>
      <c r="AK253" s="6"/>
      <c r="AM253" s="5"/>
      <c r="AN253" s="5"/>
      <c r="AO253" s="5"/>
      <c r="AW253" s="8"/>
    </row>
    <row r="254" spans="6:49" x14ac:dyDescent="0.25">
      <c r="F254" s="13"/>
      <c r="G254" s="13"/>
      <c r="H254" s="12"/>
      <c r="X254" s="9"/>
      <c r="AA254" s="14"/>
      <c r="AB254" s="14"/>
      <c r="AC254" s="14"/>
      <c r="AE254" s="6"/>
      <c r="AF254" s="6"/>
      <c r="AG254" s="6"/>
      <c r="AI254" s="6"/>
      <c r="AJ254" s="6"/>
      <c r="AK254" s="6"/>
      <c r="AM254" s="5"/>
      <c r="AN254" s="5"/>
      <c r="AO254" s="5"/>
      <c r="AW254" s="8"/>
    </row>
    <row r="255" spans="6:49" x14ac:dyDescent="0.25">
      <c r="F255" s="13"/>
      <c r="G255" s="13"/>
      <c r="H255" s="12"/>
      <c r="X255" s="9"/>
      <c r="AA255" s="14"/>
      <c r="AB255" s="14"/>
      <c r="AC255" s="14"/>
      <c r="AE255" s="6"/>
      <c r="AF255" s="6"/>
      <c r="AG255" s="6"/>
      <c r="AI255" s="6"/>
      <c r="AJ255" s="6"/>
      <c r="AK255" s="6"/>
      <c r="AM255" s="5"/>
      <c r="AN255" s="5"/>
      <c r="AO255" s="5"/>
      <c r="AW255" s="8"/>
    </row>
    <row r="256" spans="6:49" x14ac:dyDescent="0.25">
      <c r="F256" s="13"/>
      <c r="G256" s="13"/>
      <c r="H256" s="12"/>
      <c r="X256" s="9"/>
      <c r="AA256" s="14"/>
      <c r="AB256" s="14"/>
      <c r="AC256" s="14"/>
      <c r="AE256" s="6"/>
      <c r="AF256" s="6"/>
      <c r="AG256" s="6"/>
      <c r="AI256" s="6"/>
      <c r="AJ256" s="6"/>
      <c r="AK256" s="6"/>
      <c r="AM256" s="5"/>
      <c r="AN256" s="5"/>
      <c r="AO256" s="5"/>
      <c r="AW256" s="8"/>
    </row>
    <row r="257" spans="6:49" x14ac:dyDescent="0.25">
      <c r="F257" s="13"/>
      <c r="G257" s="13"/>
      <c r="H257" s="12"/>
      <c r="X257" s="9"/>
      <c r="AA257" s="14"/>
      <c r="AB257" s="14"/>
      <c r="AC257" s="14"/>
      <c r="AE257" s="6"/>
      <c r="AF257" s="6"/>
      <c r="AG257" s="6"/>
      <c r="AI257" s="6"/>
      <c r="AJ257" s="6"/>
      <c r="AK257" s="6"/>
      <c r="AM257" s="5"/>
      <c r="AN257" s="5"/>
      <c r="AO257" s="5"/>
      <c r="AW257" s="8"/>
    </row>
    <row r="258" spans="6:49" x14ac:dyDescent="0.25">
      <c r="F258" s="13"/>
      <c r="G258" s="13"/>
      <c r="H258" s="12"/>
      <c r="X258" s="9"/>
      <c r="AA258" s="14"/>
      <c r="AB258" s="14"/>
      <c r="AC258" s="14"/>
      <c r="AE258" s="6"/>
      <c r="AF258" s="6"/>
      <c r="AG258" s="6"/>
      <c r="AI258" s="6"/>
      <c r="AJ258" s="6"/>
      <c r="AK258" s="6"/>
      <c r="AM258" s="5"/>
      <c r="AN258" s="5"/>
      <c r="AO258" s="5"/>
      <c r="AW258" s="8"/>
    </row>
    <row r="259" spans="6:49" x14ac:dyDescent="0.25">
      <c r="F259" s="13"/>
      <c r="G259" s="13"/>
      <c r="H259" s="12"/>
      <c r="X259" s="9"/>
      <c r="AA259" s="14"/>
      <c r="AB259" s="14"/>
      <c r="AC259" s="14"/>
      <c r="AE259" s="6"/>
      <c r="AF259" s="6"/>
      <c r="AG259" s="6"/>
      <c r="AI259" s="6"/>
      <c r="AJ259" s="6"/>
      <c r="AK259" s="6"/>
      <c r="AM259" s="5"/>
      <c r="AN259" s="5"/>
      <c r="AO259" s="5"/>
      <c r="AW259" s="8"/>
    </row>
    <row r="260" spans="6:49" x14ac:dyDescent="0.25">
      <c r="F260" s="13"/>
      <c r="G260" s="13"/>
      <c r="H260" s="12"/>
      <c r="X260" s="9"/>
      <c r="AA260" s="14"/>
      <c r="AB260" s="14"/>
      <c r="AC260" s="14"/>
      <c r="AE260" s="6"/>
      <c r="AF260" s="6"/>
      <c r="AG260" s="6"/>
      <c r="AI260" s="6"/>
      <c r="AJ260" s="6"/>
      <c r="AK260" s="6"/>
      <c r="AM260" s="5"/>
      <c r="AN260" s="5"/>
      <c r="AO260" s="5"/>
      <c r="AW260" s="8"/>
    </row>
    <row r="261" spans="6:49" x14ac:dyDescent="0.25">
      <c r="F261" s="13"/>
      <c r="G261" s="13"/>
      <c r="H261" s="12"/>
      <c r="X261" s="9"/>
      <c r="AA261" s="14"/>
      <c r="AB261" s="14"/>
      <c r="AC261" s="14"/>
      <c r="AE261" s="6"/>
      <c r="AF261" s="6"/>
      <c r="AG261" s="6"/>
      <c r="AI261" s="6"/>
      <c r="AJ261" s="6"/>
      <c r="AK261" s="6"/>
      <c r="AM261" s="5"/>
      <c r="AN261" s="5"/>
      <c r="AO261" s="5"/>
      <c r="AW261" s="8"/>
    </row>
    <row r="262" spans="6:49" x14ac:dyDescent="0.25">
      <c r="F262" s="13"/>
      <c r="G262" s="13"/>
      <c r="H262" s="12"/>
      <c r="X262" s="9"/>
      <c r="AA262" s="14"/>
      <c r="AB262" s="14"/>
      <c r="AC262" s="14"/>
      <c r="AE262" s="6"/>
      <c r="AF262" s="6"/>
      <c r="AG262" s="6"/>
      <c r="AI262" s="6"/>
      <c r="AJ262" s="6"/>
      <c r="AK262" s="6"/>
      <c r="AM262" s="5"/>
      <c r="AN262" s="5"/>
      <c r="AO262" s="5"/>
      <c r="AW262" s="8"/>
    </row>
    <row r="263" spans="6:49" x14ac:dyDescent="0.25">
      <c r="F263" s="13"/>
      <c r="G263" s="13"/>
      <c r="H263" s="12"/>
      <c r="X263" s="9"/>
      <c r="AA263" s="14"/>
      <c r="AB263" s="14"/>
      <c r="AC263" s="14"/>
      <c r="AE263" s="6"/>
      <c r="AF263" s="6"/>
      <c r="AG263" s="6"/>
      <c r="AI263" s="6"/>
      <c r="AJ263" s="6"/>
      <c r="AK263" s="6"/>
      <c r="AM263" s="5"/>
      <c r="AN263" s="5"/>
      <c r="AO263" s="5"/>
      <c r="AW263" s="8"/>
    </row>
    <row r="264" spans="6:49" x14ac:dyDescent="0.25">
      <c r="F264" s="13"/>
      <c r="G264" s="13"/>
      <c r="H264" s="12"/>
      <c r="X264" s="9"/>
      <c r="AA264" s="14"/>
      <c r="AB264" s="14"/>
      <c r="AC264" s="14"/>
      <c r="AE264" s="6"/>
      <c r="AF264" s="6"/>
      <c r="AG264" s="6"/>
      <c r="AI264" s="6"/>
      <c r="AJ264" s="6"/>
      <c r="AK264" s="6"/>
      <c r="AM264" s="5"/>
      <c r="AN264" s="5"/>
      <c r="AO264" s="5"/>
      <c r="AW264" s="8"/>
    </row>
    <row r="265" spans="6:49" x14ac:dyDescent="0.25">
      <c r="F265" s="13"/>
      <c r="G265" s="13"/>
      <c r="H265" s="12"/>
      <c r="X265" s="9"/>
      <c r="AA265" s="14"/>
      <c r="AB265" s="14"/>
      <c r="AC265" s="14"/>
      <c r="AE265" s="6"/>
      <c r="AF265" s="6"/>
      <c r="AG265" s="6"/>
      <c r="AI265" s="6"/>
      <c r="AJ265" s="6"/>
      <c r="AK265" s="6"/>
      <c r="AM265" s="5"/>
      <c r="AN265" s="5"/>
      <c r="AO265" s="5"/>
      <c r="AW265" s="8"/>
    </row>
    <row r="266" spans="6:49" x14ac:dyDescent="0.25">
      <c r="F266" s="13"/>
      <c r="G266" s="13"/>
      <c r="H266" s="12"/>
      <c r="X266" s="9"/>
      <c r="AA266" s="14"/>
      <c r="AB266" s="14"/>
      <c r="AC266" s="14"/>
      <c r="AE266" s="6"/>
      <c r="AF266" s="6"/>
      <c r="AG266" s="6"/>
      <c r="AI266" s="6"/>
      <c r="AJ266" s="6"/>
      <c r="AK266" s="6"/>
      <c r="AM266" s="5"/>
      <c r="AN266" s="5"/>
      <c r="AO266" s="5"/>
      <c r="AW266" s="8"/>
    </row>
    <row r="267" spans="6:49" x14ac:dyDescent="0.25">
      <c r="F267" s="13"/>
      <c r="G267" s="13"/>
      <c r="H267" s="12"/>
      <c r="X267" s="9"/>
      <c r="AA267" s="14"/>
      <c r="AB267" s="14"/>
      <c r="AC267" s="14"/>
      <c r="AE267" s="6"/>
      <c r="AF267" s="6"/>
      <c r="AG267" s="6"/>
      <c r="AI267" s="6"/>
      <c r="AJ267" s="6"/>
      <c r="AK267" s="6"/>
      <c r="AM267" s="5"/>
      <c r="AN267" s="5"/>
      <c r="AO267" s="5"/>
      <c r="AW267" s="8"/>
    </row>
    <row r="268" spans="6:49" x14ac:dyDescent="0.25">
      <c r="F268" s="13"/>
      <c r="G268" s="13"/>
      <c r="H268" s="12"/>
      <c r="X268" s="9"/>
      <c r="AA268" s="14"/>
      <c r="AB268" s="14"/>
      <c r="AC268" s="14"/>
      <c r="AE268" s="6"/>
      <c r="AF268" s="6"/>
      <c r="AG268" s="6"/>
      <c r="AI268" s="6"/>
      <c r="AJ268" s="6"/>
      <c r="AK268" s="6"/>
      <c r="AM268" s="5"/>
      <c r="AN268" s="5"/>
      <c r="AO268" s="5"/>
      <c r="AW268" s="8"/>
    </row>
    <row r="269" spans="6:49" x14ac:dyDescent="0.25">
      <c r="F269" s="13"/>
      <c r="G269" s="13"/>
      <c r="H269" s="12"/>
      <c r="X269" s="9"/>
      <c r="AA269" s="14"/>
      <c r="AB269" s="14"/>
      <c r="AC269" s="14"/>
      <c r="AE269" s="6"/>
      <c r="AF269" s="6"/>
      <c r="AG269" s="6"/>
      <c r="AI269" s="6"/>
      <c r="AJ269" s="6"/>
      <c r="AK269" s="6"/>
      <c r="AM269" s="5"/>
      <c r="AN269" s="5"/>
      <c r="AO269" s="5"/>
      <c r="AW269" s="8"/>
    </row>
    <row r="270" spans="6:49" x14ac:dyDescent="0.25">
      <c r="F270" s="13"/>
      <c r="G270" s="13"/>
      <c r="H270" s="12"/>
      <c r="X270" s="9"/>
      <c r="AA270" s="14"/>
      <c r="AB270" s="14"/>
      <c r="AC270" s="14"/>
      <c r="AE270" s="6"/>
      <c r="AF270" s="6"/>
      <c r="AG270" s="6"/>
      <c r="AI270" s="6"/>
      <c r="AJ270" s="6"/>
      <c r="AK270" s="6"/>
      <c r="AM270" s="5"/>
      <c r="AN270" s="5"/>
      <c r="AO270" s="5"/>
      <c r="AW270" s="8"/>
    </row>
    <row r="271" spans="6:49" x14ac:dyDescent="0.25">
      <c r="F271" s="13"/>
      <c r="G271" s="13"/>
      <c r="H271" s="12"/>
      <c r="X271" s="9"/>
      <c r="AA271" s="14"/>
      <c r="AB271" s="14"/>
      <c r="AC271" s="14"/>
      <c r="AE271" s="6"/>
      <c r="AF271" s="6"/>
      <c r="AG271" s="6"/>
      <c r="AI271" s="6"/>
      <c r="AJ271" s="6"/>
      <c r="AK271" s="6"/>
      <c r="AM271" s="5"/>
      <c r="AN271" s="5"/>
      <c r="AO271" s="5"/>
      <c r="AW271" s="8"/>
    </row>
    <row r="272" spans="6:49" x14ac:dyDescent="0.25">
      <c r="F272" s="13"/>
      <c r="G272" s="13"/>
      <c r="H272" s="12"/>
      <c r="X272" s="9"/>
      <c r="AA272" s="14"/>
      <c r="AB272" s="14"/>
      <c r="AC272" s="14"/>
      <c r="AE272" s="6"/>
      <c r="AF272" s="6"/>
      <c r="AG272" s="6"/>
      <c r="AI272" s="6"/>
      <c r="AJ272" s="6"/>
      <c r="AK272" s="6"/>
      <c r="AM272" s="5"/>
      <c r="AN272" s="5"/>
      <c r="AO272" s="5"/>
      <c r="AW272" s="8"/>
    </row>
    <row r="273" spans="6:49" x14ac:dyDescent="0.25">
      <c r="F273" s="13"/>
      <c r="G273" s="13"/>
      <c r="H273" s="12"/>
      <c r="X273" s="9"/>
      <c r="AA273" s="14"/>
      <c r="AB273" s="14"/>
      <c r="AC273" s="14"/>
      <c r="AE273" s="6"/>
      <c r="AF273" s="6"/>
      <c r="AG273" s="6"/>
      <c r="AI273" s="6"/>
      <c r="AJ273" s="6"/>
      <c r="AK273" s="6"/>
      <c r="AM273" s="5"/>
      <c r="AN273" s="5"/>
      <c r="AO273" s="5"/>
      <c r="AW273" s="8"/>
    </row>
    <row r="274" spans="6:49" x14ac:dyDescent="0.25">
      <c r="F274" s="13"/>
      <c r="G274" s="13"/>
      <c r="H274" s="12"/>
      <c r="X274" s="9"/>
      <c r="AA274" s="14"/>
      <c r="AB274" s="14"/>
      <c r="AC274" s="14"/>
      <c r="AE274" s="6"/>
      <c r="AF274" s="6"/>
      <c r="AG274" s="6"/>
      <c r="AI274" s="6"/>
      <c r="AJ274" s="6"/>
      <c r="AK274" s="6"/>
      <c r="AM274" s="5"/>
      <c r="AN274" s="5"/>
      <c r="AO274" s="5"/>
      <c r="AW274" s="8"/>
    </row>
    <row r="275" spans="6:49" x14ac:dyDescent="0.25">
      <c r="F275" s="13"/>
      <c r="G275" s="13"/>
      <c r="H275" s="12"/>
      <c r="X275" s="9"/>
      <c r="AA275" s="14"/>
      <c r="AB275" s="14"/>
      <c r="AC275" s="14"/>
      <c r="AE275" s="6"/>
      <c r="AF275" s="6"/>
      <c r="AG275" s="6"/>
      <c r="AI275" s="6"/>
      <c r="AJ275" s="6"/>
      <c r="AK275" s="6"/>
      <c r="AM275" s="5"/>
      <c r="AN275" s="5"/>
      <c r="AO275" s="5"/>
      <c r="AW275" s="8"/>
    </row>
    <row r="276" spans="6:49" x14ac:dyDescent="0.25">
      <c r="F276" s="13"/>
      <c r="G276" s="13"/>
      <c r="H276" s="12"/>
      <c r="X276" s="9"/>
      <c r="AA276" s="14"/>
      <c r="AB276" s="14"/>
      <c r="AC276" s="14"/>
      <c r="AE276" s="6"/>
      <c r="AF276" s="6"/>
      <c r="AG276" s="6"/>
      <c r="AI276" s="6"/>
      <c r="AJ276" s="6"/>
      <c r="AK276" s="6"/>
      <c r="AM276" s="5"/>
      <c r="AN276" s="5"/>
      <c r="AO276" s="5"/>
      <c r="AW276" s="8"/>
    </row>
    <row r="277" spans="6:49" x14ac:dyDescent="0.25">
      <c r="F277" s="13"/>
      <c r="G277" s="13"/>
      <c r="H277" s="12"/>
      <c r="X277" s="9"/>
      <c r="AA277" s="14"/>
      <c r="AB277" s="14"/>
      <c r="AC277" s="14"/>
      <c r="AE277" s="6"/>
      <c r="AF277" s="6"/>
      <c r="AG277" s="6"/>
      <c r="AI277" s="6"/>
      <c r="AJ277" s="6"/>
      <c r="AK277" s="6"/>
      <c r="AM277" s="5"/>
      <c r="AN277" s="5"/>
      <c r="AO277" s="5"/>
      <c r="AW277" s="8"/>
    </row>
    <row r="278" spans="6:49" x14ac:dyDescent="0.25">
      <c r="F278" s="13"/>
      <c r="G278" s="13"/>
      <c r="H278" s="12"/>
      <c r="X278" s="9"/>
      <c r="AA278" s="14"/>
      <c r="AB278" s="14"/>
      <c r="AC278" s="14"/>
      <c r="AE278" s="6"/>
      <c r="AF278" s="6"/>
      <c r="AG278" s="6"/>
      <c r="AI278" s="6"/>
      <c r="AJ278" s="6"/>
      <c r="AK278" s="6"/>
      <c r="AM278" s="5"/>
      <c r="AN278" s="5"/>
      <c r="AO278" s="5"/>
      <c r="AW278" s="8"/>
    </row>
    <row r="279" spans="6:49" x14ac:dyDescent="0.25">
      <c r="F279" s="13"/>
      <c r="G279" s="13"/>
      <c r="H279" s="12"/>
      <c r="X279" s="9"/>
      <c r="AA279" s="14"/>
      <c r="AB279" s="14"/>
      <c r="AC279" s="14"/>
      <c r="AE279" s="6"/>
      <c r="AF279" s="6"/>
      <c r="AG279" s="6"/>
      <c r="AI279" s="6"/>
      <c r="AJ279" s="6"/>
      <c r="AK279" s="6"/>
      <c r="AM279" s="5"/>
      <c r="AN279" s="5"/>
      <c r="AO279" s="5"/>
      <c r="AW279" s="8"/>
    </row>
    <row r="280" spans="6:49" x14ac:dyDescent="0.25">
      <c r="F280" s="13"/>
      <c r="G280" s="13"/>
      <c r="H280" s="12"/>
      <c r="X280" s="9"/>
      <c r="AA280" s="14"/>
      <c r="AB280" s="14"/>
      <c r="AC280" s="14"/>
      <c r="AE280" s="6"/>
      <c r="AF280" s="6"/>
      <c r="AG280" s="6"/>
      <c r="AI280" s="6"/>
      <c r="AJ280" s="6"/>
      <c r="AK280" s="6"/>
      <c r="AM280" s="5"/>
      <c r="AN280" s="5"/>
      <c r="AO280" s="5"/>
      <c r="AW280" s="8"/>
    </row>
    <row r="281" spans="6:49" x14ac:dyDescent="0.25">
      <c r="F281" s="13"/>
      <c r="G281" s="13"/>
      <c r="H281" s="12"/>
      <c r="X281" s="9"/>
      <c r="AA281" s="14"/>
      <c r="AB281" s="14"/>
      <c r="AC281" s="14"/>
      <c r="AE281" s="6"/>
      <c r="AF281" s="6"/>
      <c r="AG281" s="6"/>
      <c r="AI281" s="6"/>
      <c r="AJ281" s="6"/>
      <c r="AK281" s="6"/>
      <c r="AM281" s="5"/>
      <c r="AN281" s="5"/>
      <c r="AO281" s="5"/>
      <c r="AW281" s="8"/>
    </row>
    <row r="282" spans="6:49" x14ac:dyDescent="0.25">
      <c r="F282" s="13"/>
      <c r="G282" s="13"/>
      <c r="H282" s="12"/>
      <c r="X282" s="9"/>
      <c r="AA282" s="14"/>
      <c r="AB282" s="14"/>
      <c r="AC282" s="14"/>
      <c r="AE282" s="6"/>
      <c r="AF282" s="6"/>
      <c r="AG282" s="6"/>
      <c r="AI282" s="6"/>
      <c r="AJ282" s="6"/>
      <c r="AK282" s="6"/>
      <c r="AM282" s="5"/>
      <c r="AN282" s="5"/>
      <c r="AO282" s="5"/>
      <c r="AW282" s="8"/>
    </row>
    <row r="283" spans="6:49" x14ac:dyDescent="0.25">
      <c r="F283" s="13"/>
      <c r="G283" s="13"/>
      <c r="H283" s="12"/>
      <c r="X283" s="9"/>
      <c r="AA283" s="14"/>
      <c r="AB283" s="14"/>
      <c r="AC283" s="14"/>
      <c r="AE283" s="6"/>
      <c r="AF283" s="6"/>
      <c r="AG283" s="6"/>
      <c r="AI283" s="6"/>
      <c r="AJ283" s="6"/>
      <c r="AK283" s="6"/>
      <c r="AM283" s="5"/>
      <c r="AN283" s="5"/>
      <c r="AO283" s="5"/>
      <c r="AW283" s="8"/>
    </row>
    <row r="284" spans="6:49" x14ac:dyDescent="0.25">
      <c r="F284" s="13"/>
      <c r="G284" s="13"/>
      <c r="H284" s="12"/>
      <c r="X284" s="9"/>
      <c r="AA284" s="14"/>
      <c r="AB284" s="14"/>
      <c r="AC284" s="14"/>
      <c r="AE284" s="6"/>
      <c r="AF284" s="6"/>
      <c r="AG284" s="6"/>
      <c r="AI284" s="6"/>
      <c r="AJ284" s="6"/>
      <c r="AK284" s="6"/>
      <c r="AM284" s="5"/>
      <c r="AN284" s="5"/>
      <c r="AO284" s="5"/>
      <c r="AW284" s="8"/>
    </row>
    <row r="285" spans="6:49" x14ac:dyDescent="0.25">
      <c r="F285" s="13"/>
      <c r="G285" s="13"/>
      <c r="H285" s="12"/>
      <c r="X285" s="9"/>
      <c r="AA285" s="14"/>
      <c r="AB285" s="14"/>
      <c r="AC285" s="14"/>
      <c r="AE285" s="6"/>
      <c r="AF285" s="6"/>
      <c r="AG285" s="6"/>
      <c r="AI285" s="6"/>
      <c r="AJ285" s="6"/>
      <c r="AK285" s="6"/>
      <c r="AM285" s="5"/>
      <c r="AN285" s="5"/>
      <c r="AO285" s="5"/>
      <c r="AW285" s="8"/>
    </row>
    <row r="286" spans="6:49" x14ac:dyDescent="0.25">
      <c r="F286" s="13"/>
      <c r="G286" s="13"/>
      <c r="H286" s="12"/>
      <c r="X286" s="9"/>
      <c r="AA286" s="14"/>
      <c r="AB286" s="14"/>
      <c r="AC286" s="14"/>
      <c r="AE286" s="6"/>
      <c r="AF286" s="6"/>
      <c r="AG286" s="6"/>
      <c r="AI286" s="6"/>
      <c r="AJ286" s="6"/>
      <c r="AK286" s="6"/>
      <c r="AM286" s="5"/>
      <c r="AN286" s="5"/>
      <c r="AO286" s="5"/>
      <c r="AW286" s="8"/>
    </row>
    <row r="287" spans="6:49" x14ac:dyDescent="0.25">
      <c r="F287" s="13"/>
      <c r="G287" s="13"/>
      <c r="H287" s="12"/>
      <c r="X287" s="9"/>
      <c r="AA287" s="14"/>
      <c r="AB287" s="14"/>
      <c r="AC287" s="14"/>
      <c r="AE287" s="6"/>
      <c r="AF287" s="6"/>
      <c r="AG287" s="6"/>
      <c r="AI287" s="6"/>
      <c r="AJ287" s="6"/>
      <c r="AK287" s="6"/>
      <c r="AM287" s="5"/>
      <c r="AN287" s="5"/>
      <c r="AO287" s="5"/>
      <c r="AW287" s="8"/>
    </row>
    <row r="288" spans="6:49" x14ac:dyDescent="0.25">
      <c r="F288" s="13"/>
      <c r="G288" s="13"/>
      <c r="H288" s="12"/>
      <c r="X288" s="9"/>
      <c r="AA288" s="14"/>
      <c r="AB288" s="14"/>
      <c r="AC288" s="14"/>
      <c r="AE288" s="6"/>
      <c r="AF288" s="6"/>
      <c r="AG288" s="6"/>
      <c r="AI288" s="6"/>
      <c r="AJ288" s="6"/>
      <c r="AK288" s="6"/>
      <c r="AM288" s="5"/>
      <c r="AN288" s="5"/>
      <c r="AO288" s="5"/>
      <c r="AW288" s="8"/>
    </row>
    <row r="289" spans="6:49" x14ac:dyDescent="0.25">
      <c r="F289" s="13"/>
      <c r="G289" s="13"/>
      <c r="H289" s="12"/>
      <c r="X289" s="9"/>
      <c r="AA289" s="14"/>
      <c r="AB289" s="14"/>
      <c r="AC289" s="14"/>
      <c r="AE289" s="6"/>
      <c r="AF289" s="6"/>
      <c r="AG289" s="6"/>
      <c r="AI289" s="6"/>
      <c r="AJ289" s="6"/>
      <c r="AK289" s="6"/>
      <c r="AM289" s="5"/>
      <c r="AN289" s="5"/>
      <c r="AO289" s="5"/>
      <c r="AW289" s="8"/>
    </row>
    <row r="290" spans="6:49" x14ac:dyDescent="0.25">
      <c r="F290" s="13"/>
      <c r="G290" s="13"/>
      <c r="H290" s="12"/>
      <c r="X290" s="9"/>
      <c r="AA290" s="14"/>
      <c r="AB290" s="14"/>
      <c r="AC290" s="14"/>
      <c r="AE290" s="6"/>
      <c r="AF290" s="6"/>
      <c r="AG290" s="6"/>
      <c r="AI290" s="6"/>
      <c r="AJ290" s="6"/>
      <c r="AK290" s="6"/>
      <c r="AM290" s="5"/>
      <c r="AN290" s="5"/>
      <c r="AO290" s="5"/>
      <c r="AW290" s="8"/>
    </row>
    <row r="291" spans="6:49" x14ac:dyDescent="0.25">
      <c r="F291" s="13"/>
      <c r="G291" s="13"/>
      <c r="H291" s="12"/>
      <c r="X291" s="9"/>
      <c r="AA291" s="14"/>
      <c r="AB291" s="14"/>
      <c r="AC291" s="14"/>
      <c r="AE291" s="6"/>
      <c r="AF291" s="6"/>
      <c r="AG291" s="6"/>
      <c r="AI291" s="6"/>
      <c r="AJ291" s="6"/>
      <c r="AK291" s="6"/>
      <c r="AM291" s="5"/>
      <c r="AN291" s="5"/>
      <c r="AO291" s="5"/>
      <c r="AW291" s="8"/>
    </row>
    <row r="292" spans="6:49" x14ac:dyDescent="0.25">
      <c r="F292" s="13"/>
      <c r="G292" s="13"/>
      <c r="H292" s="12"/>
      <c r="X292" s="9"/>
      <c r="AA292" s="14"/>
      <c r="AB292" s="14"/>
      <c r="AC292" s="14"/>
      <c r="AE292" s="6"/>
      <c r="AF292" s="6"/>
      <c r="AG292" s="6"/>
      <c r="AI292" s="6"/>
      <c r="AJ292" s="6"/>
      <c r="AK292" s="6"/>
      <c r="AM292" s="5"/>
      <c r="AN292" s="5"/>
      <c r="AO292" s="5"/>
      <c r="AW292" s="8"/>
    </row>
    <row r="293" spans="6:49" x14ac:dyDescent="0.25">
      <c r="F293" s="13"/>
      <c r="G293" s="13"/>
      <c r="H293" s="12"/>
      <c r="X293" s="9"/>
      <c r="AA293" s="14"/>
      <c r="AB293" s="14"/>
      <c r="AC293" s="14"/>
      <c r="AE293" s="6"/>
      <c r="AF293" s="6"/>
      <c r="AG293" s="6"/>
      <c r="AI293" s="6"/>
      <c r="AJ293" s="6"/>
      <c r="AK293" s="6"/>
      <c r="AM293" s="5"/>
      <c r="AN293" s="5"/>
      <c r="AO293" s="5"/>
      <c r="AW293" s="8"/>
    </row>
    <row r="294" spans="6:49" x14ac:dyDescent="0.25">
      <c r="F294" s="13"/>
      <c r="G294" s="13"/>
      <c r="H294" s="12"/>
      <c r="X294" s="9"/>
      <c r="AA294" s="14"/>
      <c r="AB294" s="14"/>
      <c r="AC294" s="14"/>
      <c r="AE294" s="6"/>
      <c r="AF294" s="6"/>
      <c r="AG294" s="6"/>
      <c r="AI294" s="6"/>
      <c r="AJ294" s="6"/>
      <c r="AK294" s="6"/>
      <c r="AM294" s="5"/>
      <c r="AN294" s="5"/>
      <c r="AO294" s="5"/>
      <c r="AW294" s="8"/>
    </row>
    <row r="295" spans="6:49" x14ac:dyDescent="0.25">
      <c r="F295" s="13"/>
      <c r="G295" s="13"/>
      <c r="H295" s="12"/>
      <c r="X295" s="9"/>
      <c r="AA295" s="14"/>
      <c r="AB295" s="14"/>
      <c r="AC295" s="14"/>
      <c r="AE295" s="6"/>
      <c r="AF295" s="6"/>
      <c r="AG295" s="6"/>
      <c r="AI295" s="6"/>
      <c r="AJ295" s="6"/>
      <c r="AK295" s="6"/>
      <c r="AM295" s="5"/>
      <c r="AN295" s="5"/>
      <c r="AO295" s="5"/>
      <c r="AW295" s="8"/>
    </row>
    <row r="296" spans="6:49" x14ac:dyDescent="0.25">
      <c r="F296" s="13"/>
      <c r="G296" s="13"/>
      <c r="H296" s="12"/>
      <c r="X296" s="9"/>
      <c r="AA296" s="14"/>
      <c r="AB296" s="14"/>
      <c r="AC296" s="14"/>
      <c r="AE296" s="6"/>
      <c r="AF296" s="6"/>
      <c r="AG296" s="6"/>
      <c r="AI296" s="6"/>
      <c r="AJ296" s="6"/>
      <c r="AK296" s="6"/>
      <c r="AM296" s="5"/>
      <c r="AN296" s="5"/>
      <c r="AO296" s="5"/>
      <c r="AW296" s="8"/>
    </row>
    <row r="297" spans="6:49" x14ac:dyDescent="0.25">
      <c r="F297" s="13"/>
      <c r="G297" s="13"/>
      <c r="H297" s="12"/>
      <c r="X297" s="9"/>
      <c r="AA297" s="14"/>
      <c r="AB297" s="14"/>
      <c r="AC297" s="14"/>
      <c r="AE297" s="6"/>
      <c r="AF297" s="6"/>
      <c r="AG297" s="6"/>
      <c r="AI297" s="6"/>
      <c r="AJ297" s="6"/>
      <c r="AK297" s="6"/>
      <c r="AM297" s="5"/>
      <c r="AN297" s="5"/>
      <c r="AO297" s="5"/>
      <c r="AW297" s="8"/>
    </row>
    <row r="298" spans="6:49" x14ac:dyDescent="0.25">
      <c r="F298" s="13"/>
      <c r="G298" s="13"/>
      <c r="H298" s="12"/>
      <c r="X298" s="9"/>
      <c r="AA298" s="14"/>
      <c r="AB298" s="14"/>
      <c r="AC298" s="14"/>
      <c r="AE298" s="6"/>
      <c r="AF298" s="6"/>
      <c r="AG298" s="6"/>
      <c r="AI298" s="6"/>
      <c r="AJ298" s="6"/>
      <c r="AK298" s="6"/>
      <c r="AM298" s="5"/>
      <c r="AN298" s="5"/>
      <c r="AO298" s="5"/>
      <c r="AW298" s="8"/>
    </row>
    <row r="299" spans="6:49" x14ac:dyDescent="0.25">
      <c r="F299" s="13"/>
      <c r="G299" s="13"/>
      <c r="H299" s="12"/>
      <c r="X299" s="9"/>
      <c r="AA299" s="14"/>
      <c r="AB299" s="14"/>
      <c r="AC299" s="14"/>
      <c r="AE299" s="6"/>
      <c r="AF299" s="6"/>
      <c r="AG299" s="6"/>
      <c r="AI299" s="6"/>
      <c r="AJ299" s="6"/>
      <c r="AK299" s="6"/>
      <c r="AM299" s="5"/>
      <c r="AN299" s="5"/>
      <c r="AO299" s="5"/>
      <c r="AW299" s="8"/>
    </row>
    <row r="300" spans="6:49" x14ac:dyDescent="0.25">
      <c r="F300" s="13"/>
      <c r="G300" s="13"/>
      <c r="H300" s="12"/>
      <c r="X300" s="9"/>
      <c r="AA300" s="14"/>
      <c r="AB300" s="14"/>
      <c r="AC300" s="14"/>
      <c r="AE300" s="6"/>
      <c r="AF300" s="6"/>
      <c r="AG300" s="6"/>
      <c r="AI300" s="6"/>
      <c r="AJ300" s="6"/>
      <c r="AK300" s="6"/>
      <c r="AM300" s="5"/>
      <c r="AN300" s="5"/>
      <c r="AO300" s="5"/>
      <c r="AW300" s="8"/>
    </row>
    <row r="301" spans="6:49" x14ac:dyDescent="0.25">
      <c r="F301" s="13"/>
      <c r="G301" s="13"/>
      <c r="H301" s="12"/>
      <c r="X301" s="9"/>
      <c r="AA301" s="14"/>
      <c r="AB301" s="14"/>
      <c r="AC301" s="14"/>
      <c r="AE301" s="6"/>
      <c r="AF301" s="6"/>
      <c r="AG301" s="6"/>
      <c r="AI301" s="6"/>
      <c r="AJ301" s="6"/>
      <c r="AK301" s="6"/>
      <c r="AM301" s="5"/>
      <c r="AN301" s="5"/>
      <c r="AO301" s="5"/>
      <c r="AW301" s="8"/>
    </row>
    <row r="302" spans="6:49" x14ac:dyDescent="0.25">
      <c r="F302" s="13"/>
      <c r="G302" s="13"/>
      <c r="H302" s="12"/>
      <c r="X302" s="9"/>
      <c r="AA302" s="14"/>
      <c r="AB302" s="14"/>
      <c r="AC302" s="14"/>
      <c r="AE302" s="6"/>
      <c r="AF302" s="6"/>
      <c r="AG302" s="6"/>
      <c r="AI302" s="6"/>
      <c r="AJ302" s="6"/>
      <c r="AK302" s="6"/>
      <c r="AM302" s="5"/>
      <c r="AN302" s="5"/>
      <c r="AO302" s="5"/>
      <c r="AW302" s="8"/>
    </row>
    <row r="303" spans="6:49" x14ac:dyDescent="0.25">
      <c r="F303" s="13"/>
      <c r="G303" s="13"/>
      <c r="H303" s="12"/>
      <c r="X303" s="9"/>
      <c r="AA303" s="14"/>
      <c r="AB303" s="14"/>
      <c r="AC303" s="14"/>
      <c r="AE303" s="6"/>
      <c r="AF303" s="6"/>
      <c r="AG303" s="6"/>
      <c r="AI303" s="6"/>
      <c r="AJ303" s="6"/>
      <c r="AK303" s="6"/>
      <c r="AM303" s="5"/>
      <c r="AN303" s="5"/>
      <c r="AO303" s="5"/>
      <c r="AW303" s="8"/>
    </row>
    <row r="304" spans="6:49" x14ac:dyDescent="0.25">
      <c r="F304" s="13"/>
      <c r="G304" s="13"/>
      <c r="H304" s="12"/>
      <c r="X304" s="9"/>
      <c r="AA304" s="14"/>
      <c r="AB304" s="14"/>
      <c r="AC304" s="14"/>
      <c r="AE304" s="6"/>
      <c r="AF304" s="6"/>
      <c r="AG304" s="6"/>
      <c r="AI304" s="6"/>
      <c r="AJ304" s="6"/>
      <c r="AK304" s="6"/>
      <c r="AM304" s="5"/>
      <c r="AN304" s="5"/>
      <c r="AO304" s="5"/>
      <c r="AW304" s="8"/>
    </row>
    <row r="305" spans="6:49" x14ac:dyDescent="0.25">
      <c r="F305" s="13"/>
      <c r="G305" s="13"/>
      <c r="H305" s="12"/>
      <c r="X305" s="9"/>
      <c r="AA305" s="14"/>
      <c r="AB305" s="14"/>
      <c r="AC305" s="14"/>
      <c r="AE305" s="6"/>
      <c r="AF305" s="6"/>
      <c r="AG305" s="6"/>
      <c r="AI305" s="6"/>
      <c r="AJ305" s="6"/>
      <c r="AK305" s="6"/>
      <c r="AM305" s="5"/>
      <c r="AN305" s="5"/>
      <c r="AO305" s="5"/>
      <c r="AW305" s="8"/>
    </row>
    <row r="306" spans="6:49" x14ac:dyDescent="0.25">
      <c r="F306" s="13"/>
      <c r="G306" s="13"/>
      <c r="H306" s="12"/>
      <c r="X306" s="9"/>
      <c r="AA306" s="14"/>
      <c r="AB306" s="14"/>
      <c r="AC306" s="14"/>
      <c r="AE306" s="6"/>
      <c r="AF306" s="6"/>
      <c r="AG306" s="6"/>
      <c r="AI306" s="6"/>
      <c r="AJ306" s="6"/>
      <c r="AK306" s="6"/>
      <c r="AM306" s="5"/>
      <c r="AN306" s="5"/>
      <c r="AO306" s="5"/>
      <c r="AW306" s="8"/>
    </row>
    <row r="307" spans="6:49" x14ac:dyDescent="0.25">
      <c r="F307" s="13"/>
      <c r="G307" s="13"/>
      <c r="H307" s="12"/>
      <c r="X307" s="9"/>
      <c r="AA307" s="14"/>
      <c r="AB307" s="14"/>
      <c r="AC307" s="14"/>
      <c r="AE307" s="6"/>
      <c r="AF307" s="6"/>
      <c r="AG307" s="6"/>
      <c r="AI307" s="6"/>
      <c r="AJ307" s="6"/>
      <c r="AK307" s="6"/>
      <c r="AM307" s="5"/>
      <c r="AN307" s="5"/>
      <c r="AO307" s="5"/>
      <c r="AW307" s="8"/>
    </row>
    <row r="308" spans="6:49" x14ac:dyDescent="0.25">
      <c r="F308" s="13"/>
      <c r="G308" s="13"/>
      <c r="H308" s="12"/>
      <c r="X308" s="9"/>
      <c r="AA308" s="14"/>
      <c r="AB308" s="14"/>
      <c r="AC308" s="14"/>
      <c r="AE308" s="6"/>
      <c r="AF308" s="6"/>
      <c r="AG308" s="6"/>
      <c r="AI308" s="6"/>
      <c r="AJ308" s="6"/>
      <c r="AK308" s="6"/>
      <c r="AM308" s="5"/>
      <c r="AN308" s="5"/>
      <c r="AO308" s="5"/>
      <c r="AW308" s="8"/>
    </row>
    <row r="309" spans="6:49" x14ac:dyDescent="0.25">
      <c r="F309" s="13"/>
      <c r="G309" s="13"/>
      <c r="H309" s="12"/>
      <c r="X309" s="9"/>
      <c r="AA309" s="14"/>
      <c r="AB309" s="14"/>
      <c r="AC309" s="14"/>
      <c r="AE309" s="6"/>
      <c r="AF309" s="6"/>
      <c r="AG309" s="6"/>
      <c r="AI309" s="6"/>
      <c r="AJ309" s="6"/>
      <c r="AK309" s="6"/>
      <c r="AM309" s="5"/>
      <c r="AN309" s="5"/>
      <c r="AO309" s="5"/>
      <c r="AW309" s="8"/>
    </row>
    <row r="310" spans="6:49" x14ac:dyDescent="0.25">
      <c r="F310" s="13"/>
      <c r="G310" s="13"/>
      <c r="H310" s="12"/>
      <c r="X310" s="9"/>
      <c r="AA310" s="14"/>
      <c r="AB310" s="14"/>
      <c r="AC310" s="14"/>
      <c r="AE310" s="6"/>
      <c r="AF310" s="6"/>
      <c r="AG310" s="6"/>
      <c r="AI310" s="6"/>
      <c r="AJ310" s="6"/>
      <c r="AK310" s="6"/>
      <c r="AM310" s="5"/>
      <c r="AN310" s="5"/>
      <c r="AO310" s="5"/>
      <c r="AW310" s="8"/>
    </row>
    <row r="311" spans="6:49" x14ac:dyDescent="0.25">
      <c r="F311" s="13"/>
      <c r="G311" s="13"/>
      <c r="H311" s="12"/>
      <c r="X311" s="9"/>
      <c r="AA311" s="14"/>
      <c r="AB311" s="14"/>
      <c r="AC311" s="14"/>
      <c r="AE311" s="6"/>
      <c r="AF311" s="6"/>
      <c r="AG311" s="6"/>
      <c r="AI311" s="6"/>
      <c r="AJ311" s="6"/>
      <c r="AK311" s="6"/>
      <c r="AM311" s="5"/>
      <c r="AN311" s="5"/>
      <c r="AO311" s="5"/>
      <c r="AW311" s="8"/>
    </row>
    <row r="312" spans="6:49" x14ac:dyDescent="0.25">
      <c r="F312" s="13"/>
      <c r="G312" s="13"/>
      <c r="H312" s="12"/>
      <c r="X312" s="9"/>
      <c r="AA312" s="14"/>
      <c r="AB312" s="14"/>
      <c r="AC312" s="14"/>
      <c r="AE312" s="6"/>
      <c r="AF312" s="6"/>
      <c r="AG312" s="6"/>
      <c r="AI312" s="6"/>
      <c r="AJ312" s="6"/>
      <c r="AK312" s="6"/>
      <c r="AM312" s="5"/>
      <c r="AN312" s="5"/>
      <c r="AO312" s="5"/>
      <c r="AW312" s="8"/>
    </row>
    <row r="313" spans="6:49" x14ac:dyDescent="0.25">
      <c r="F313" s="13"/>
      <c r="G313" s="13"/>
      <c r="H313" s="12"/>
      <c r="X313" s="9"/>
      <c r="AA313" s="14"/>
      <c r="AB313" s="14"/>
      <c r="AC313" s="14"/>
      <c r="AE313" s="6"/>
      <c r="AF313" s="6"/>
      <c r="AG313" s="6"/>
      <c r="AI313" s="6"/>
      <c r="AJ313" s="6"/>
      <c r="AK313" s="6"/>
      <c r="AM313" s="5"/>
      <c r="AN313" s="5"/>
      <c r="AO313" s="5"/>
      <c r="AW313" s="8"/>
    </row>
    <row r="314" spans="6:49" x14ac:dyDescent="0.25">
      <c r="F314" s="13"/>
      <c r="G314" s="13"/>
      <c r="H314" s="12"/>
      <c r="X314" s="9"/>
      <c r="AA314" s="14"/>
      <c r="AB314" s="14"/>
      <c r="AC314" s="14"/>
      <c r="AE314" s="6"/>
      <c r="AF314" s="6"/>
      <c r="AG314" s="6"/>
      <c r="AI314" s="6"/>
      <c r="AJ314" s="6"/>
      <c r="AK314" s="6"/>
      <c r="AM314" s="5"/>
      <c r="AN314" s="5"/>
      <c r="AO314" s="5"/>
      <c r="AW314" s="8"/>
    </row>
    <row r="315" spans="6:49" x14ac:dyDescent="0.25">
      <c r="F315" s="13"/>
      <c r="G315" s="13"/>
      <c r="H315" s="12"/>
      <c r="X315" s="9"/>
      <c r="AA315" s="14"/>
      <c r="AB315" s="14"/>
      <c r="AC315" s="14"/>
      <c r="AE315" s="6"/>
      <c r="AF315" s="6"/>
      <c r="AG315" s="6"/>
      <c r="AI315" s="6"/>
      <c r="AJ315" s="6"/>
      <c r="AK315" s="6"/>
      <c r="AM315" s="5"/>
      <c r="AN315" s="5"/>
      <c r="AO315" s="5"/>
      <c r="AW315" s="8"/>
    </row>
    <row r="316" spans="6:49" x14ac:dyDescent="0.25">
      <c r="F316" s="13"/>
      <c r="G316" s="13"/>
      <c r="H316" s="12"/>
      <c r="X316" s="9"/>
      <c r="AA316" s="14"/>
      <c r="AB316" s="14"/>
      <c r="AC316" s="14"/>
      <c r="AE316" s="6"/>
      <c r="AF316" s="6"/>
      <c r="AG316" s="6"/>
      <c r="AI316" s="6"/>
      <c r="AJ316" s="6"/>
      <c r="AK316" s="6"/>
      <c r="AM316" s="5"/>
      <c r="AN316" s="5"/>
      <c r="AO316" s="5"/>
      <c r="AW316" s="8"/>
    </row>
    <row r="317" spans="6:49" x14ac:dyDescent="0.25">
      <c r="F317" s="13"/>
      <c r="G317" s="13"/>
      <c r="H317" s="12"/>
      <c r="X317" s="9"/>
      <c r="AA317" s="14"/>
      <c r="AB317" s="14"/>
      <c r="AC317" s="14"/>
      <c r="AE317" s="6"/>
      <c r="AF317" s="6"/>
      <c r="AG317" s="6"/>
      <c r="AI317" s="6"/>
      <c r="AJ317" s="6"/>
      <c r="AK317" s="6"/>
      <c r="AM317" s="5"/>
      <c r="AN317" s="5"/>
      <c r="AO317" s="5"/>
      <c r="AW317" s="8"/>
    </row>
    <row r="318" spans="6:49" x14ac:dyDescent="0.25">
      <c r="F318" s="13"/>
      <c r="G318" s="13"/>
      <c r="H318" s="12"/>
      <c r="X318" s="9"/>
      <c r="AA318" s="14"/>
      <c r="AB318" s="14"/>
      <c r="AC318" s="14"/>
      <c r="AE318" s="6"/>
      <c r="AF318" s="6"/>
      <c r="AG318" s="6"/>
      <c r="AI318" s="6"/>
      <c r="AJ318" s="6"/>
      <c r="AK318" s="6"/>
      <c r="AM318" s="5"/>
      <c r="AN318" s="5"/>
      <c r="AO318" s="5"/>
      <c r="AW318" s="8"/>
    </row>
    <row r="319" spans="6:49" x14ac:dyDescent="0.25">
      <c r="F319" s="13"/>
      <c r="G319" s="13"/>
      <c r="H319" s="12"/>
      <c r="X319" s="9"/>
      <c r="AA319" s="14"/>
      <c r="AB319" s="14"/>
      <c r="AC319" s="14"/>
      <c r="AE319" s="6"/>
      <c r="AF319" s="6"/>
      <c r="AG319" s="6"/>
      <c r="AI319" s="6"/>
      <c r="AJ319" s="6"/>
      <c r="AK319" s="6"/>
      <c r="AM319" s="5"/>
      <c r="AN319" s="5"/>
      <c r="AO319" s="5"/>
      <c r="AW319" s="8"/>
    </row>
    <row r="320" spans="6:49" x14ac:dyDescent="0.25">
      <c r="F320" s="13"/>
      <c r="G320" s="13"/>
      <c r="H320" s="12"/>
      <c r="X320" s="9"/>
      <c r="AA320" s="14"/>
      <c r="AB320" s="14"/>
      <c r="AC320" s="14"/>
      <c r="AE320" s="6"/>
      <c r="AF320" s="6"/>
      <c r="AG320" s="6"/>
      <c r="AI320" s="6"/>
      <c r="AJ320" s="6"/>
      <c r="AK320" s="6"/>
      <c r="AM320" s="5"/>
      <c r="AN320" s="5"/>
      <c r="AO320" s="5"/>
      <c r="AW320" s="8"/>
    </row>
    <row r="321" spans="6:49" x14ac:dyDescent="0.25">
      <c r="F321" s="13"/>
      <c r="G321" s="13"/>
      <c r="H321" s="12"/>
      <c r="X321" s="9"/>
      <c r="AA321" s="14"/>
      <c r="AB321" s="14"/>
      <c r="AC321" s="14"/>
      <c r="AE321" s="6"/>
      <c r="AF321" s="6"/>
      <c r="AG321" s="6"/>
      <c r="AI321" s="6"/>
      <c r="AJ321" s="6"/>
      <c r="AK321" s="6"/>
      <c r="AM321" s="5"/>
      <c r="AN321" s="5"/>
      <c r="AO321" s="5"/>
      <c r="AW321" s="8"/>
    </row>
    <row r="322" spans="6:49" x14ac:dyDescent="0.25">
      <c r="F322" s="13"/>
      <c r="G322" s="13"/>
      <c r="H322" s="12"/>
      <c r="X322" s="9"/>
      <c r="AA322" s="14"/>
      <c r="AB322" s="14"/>
      <c r="AC322" s="14"/>
      <c r="AE322" s="6"/>
      <c r="AF322" s="6"/>
      <c r="AG322" s="6"/>
      <c r="AI322" s="6"/>
      <c r="AJ322" s="6"/>
      <c r="AK322" s="6"/>
      <c r="AM322" s="5"/>
      <c r="AN322" s="5"/>
      <c r="AO322" s="5"/>
      <c r="AW322" s="8"/>
    </row>
    <row r="323" spans="6:49" x14ac:dyDescent="0.25">
      <c r="F323" s="13"/>
      <c r="G323" s="13"/>
      <c r="H323" s="12"/>
      <c r="X323" s="9"/>
      <c r="AA323" s="14"/>
      <c r="AB323" s="14"/>
      <c r="AC323" s="14"/>
      <c r="AE323" s="6"/>
      <c r="AF323" s="6"/>
      <c r="AG323" s="6"/>
      <c r="AI323" s="6"/>
      <c r="AJ323" s="6"/>
      <c r="AK323" s="6"/>
      <c r="AM323" s="5"/>
      <c r="AN323" s="5"/>
      <c r="AO323" s="5"/>
      <c r="AW323" s="8"/>
    </row>
    <row r="324" spans="6:49" x14ac:dyDescent="0.25">
      <c r="F324" s="13"/>
      <c r="G324" s="13"/>
      <c r="H324" s="12"/>
      <c r="X324" s="9"/>
      <c r="AA324" s="14"/>
      <c r="AB324" s="14"/>
      <c r="AC324" s="14"/>
      <c r="AE324" s="6"/>
      <c r="AF324" s="6"/>
      <c r="AG324" s="6"/>
      <c r="AI324" s="6"/>
      <c r="AJ324" s="6"/>
      <c r="AK324" s="6"/>
      <c r="AM324" s="5"/>
      <c r="AN324" s="5"/>
      <c r="AO324" s="5"/>
      <c r="AW324" s="8"/>
    </row>
    <row r="325" spans="6:49" x14ac:dyDescent="0.25">
      <c r="F325" s="13"/>
      <c r="G325" s="13"/>
      <c r="H325" s="12"/>
      <c r="X325" s="9"/>
      <c r="AA325" s="14"/>
      <c r="AB325" s="14"/>
      <c r="AC325" s="14"/>
      <c r="AE325" s="6"/>
      <c r="AF325" s="6"/>
      <c r="AG325" s="6"/>
      <c r="AI325" s="6"/>
      <c r="AJ325" s="6"/>
      <c r="AK325" s="6"/>
      <c r="AM325" s="5"/>
      <c r="AN325" s="5"/>
      <c r="AO325" s="5"/>
      <c r="AW325" s="8"/>
    </row>
    <row r="326" spans="6:49" x14ac:dyDescent="0.25">
      <c r="F326" s="13"/>
      <c r="G326" s="13"/>
      <c r="H326" s="12"/>
      <c r="X326" s="9"/>
      <c r="AA326" s="14"/>
      <c r="AB326" s="14"/>
      <c r="AC326" s="14"/>
      <c r="AE326" s="6"/>
      <c r="AF326" s="6"/>
      <c r="AG326" s="6"/>
      <c r="AI326" s="6"/>
      <c r="AJ326" s="6"/>
      <c r="AK326" s="6"/>
      <c r="AM326" s="5"/>
      <c r="AN326" s="5"/>
      <c r="AO326" s="5"/>
      <c r="AW326" s="8"/>
    </row>
    <row r="327" spans="6:49" x14ac:dyDescent="0.25">
      <c r="F327" s="13"/>
      <c r="G327" s="13"/>
      <c r="H327" s="12"/>
      <c r="X327" s="9"/>
      <c r="AA327" s="14"/>
      <c r="AB327" s="14"/>
      <c r="AC327" s="14"/>
      <c r="AE327" s="6"/>
      <c r="AF327" s="6"/>
      <c r="AG327" s="6"/>
      <c r="AI327" s="6"/>
      <c r="AJ327" s="6"/>
      <c r="AK327" s="6"/>
      <c r="AM327" s="5"/>
      <c r="AN327" s="5"/>
      <c r="AO327" s="5"/>
      <c r="AW327" s="8"/>
    </row>
    <row r="328" spans="6:49" x14ac:dyDescent="0.25">
      <c r="F328" s="13"/>
      <c r="G328" s="13"/>
      <c r="H328" s="12"/>
      <c r="X328" s="9"/>
      <c r="AA328" s="14"/>
      <c r="AB328" s="14"/>
      <c r="AC328" s="14"/>
      <c r="AE328" s="6"/>
      <c r="AF328" s="6"/>
      <c r="AG328" s="6"/>
      <c r="AI328" s="6"/>
      <c r="AJ328" s="6"/>
      <c r="AK328" s="6"/>
      <c r="AM328" s="5"/>
      <c r="AN328" s="5"/>
      <c r="AO328" s="5"/>
      <c r="AW328" s="8"/>
    </row>
    <row r="329" spans="6:49" x14ac:dyDescent="0.25">
      <c r="F329" s="13"/>
      <c r="G329" s="13"/>
      <c r="H329" s="12"/>
      <c r="X329" s="9"/>
      <c r="AA329" s="14"/>
      <c r="AB329" s="14"/>
      <c r="AC329" s="14"/>
      <c r="AE329" s="6"/>
      <c r="AF329" s="6"/>
      <c r="AG329" s="6"/>
      <c r="AI329" s="6"/>
      <c r="AJ329" s="6"/>
      <c r="AK329" s="6"/>
      <c r="AM329" s="5"/>
      <c r="AN329" s="5"/>
      <c r="AO329" s="5"/>
      <c r="AW329" s="8"/>
    </row>
    <row r="330" spans="6:49" x14ac:dyDescent="0.25">
      <c r="F330" s="13"/>
      <c r="G330" s="13"/>
      <c r="H330" s="12"/>
      <c r="X330" s="9"/>
      <c r="AA330" s="14"/>
      <c r="AB330" s="14"/>
      <c r="AC330" s="14"/>
      <c r="AE330" s="6"/>
      <c r="AF330" s="6"/>
      <c r="AG330" s="6"/>
      <c r="AI330" s="6"/>
      <c r="AJ330" s="6"/>
      <c r="AK330" s="6"/>
      <c r="AM330" s="5"/>
      <c r="AN330" s="5"/>
      <c r="AO330" s="5"/>
      <c r="AW330" s="8"/>
    </row>
    <row r="331" spans="6:49" x14ac:dyDescent="0.25">
      <c r="F331" s="13"/>
      <c r="G331" s="13"/>
      <c r="H331" s="12"/>
      <c r="X331" s="9"/>
      <c r="AA331" s="14"/>
      <c r="AB331" s="14"/>
      <c r="AC331" s="14"/>
      <c r="AE331" s="6"/>
      <c r="AF331" s="6"/>
      <c r="AG331" s="6"/>
      <c r="AI331" s="6"/>
      <c r="AJ331" s="6"/>
      <c r="AK331" s="6"/>
      <c r="AM331" s="5"/>
      <c r="AN331" s="5"/>
      <c r="AO331" s="5"/>
      <c r="AW331" s="8"/>
    </row>
    <row r="332" spans="6:49" x14ac:dyDescent="0.25">
      <c r="F332" s="13"/>
      <c r="G332" s="13"/>
      <c r="H332" s="12"/>
      <c r="X332" s="9"/>
      <c r="AA332" s="14"/>
      <c r="AB332" s="14"/>
      <c r="AC332" s="14"/>
      <c r="AE332" s="6"/>
      <c r="AF332" s="6"/>
      <c r="AG332" s="6"/>
      <c r="AI332" s="6"/>
      <c r="AJ332" s="6"/>
      <c r="AK332" s="6"/>
      <c r="AM332" s="5"/>
      <c r="AN332" s="5"/>
      <c r="AO332" s="5"/>
      <c r="AW332" s="8"/>
    </row>
    <row r="333" spans="6:49" x14ac:dyDescent="0.25">
      <c r="F333" s="13"/>
      <c r="G333" s="13"/>
      <c r="H333" s="12"/>
      <c r="X333" s="9"/>
      <c r="AA333" s="14"/>
      <c r="AB333" s="14"/>
      <c r="AC333" s="14"/>
      <c r="AE333" s="6"/>
      <c r="AF333" s="6"/>
      <c r="AG333" s="6"/>
      <c r="AI333" s="6"/>
      <c r="AJ333" s="6"/>
      <c r="AK333" s="6"/>
      <c r="AM333" s="5"/>
      <c r="AN333" s="5"/>
      <c r="AO333" s="5"/>
      <c r="AW333" s="8"/>
    </row>
    <row r="334" spans="6:49" x14ac:dyDescent="0.25">
      <c r="F334" s="13"/>
      <c r="G334" s="13"/>
      <c r="H334" s="12"/>
      <c r="X334" s="9"/>
      <c r="AA334" s="14"/>
      <c r="AB334" s="14"/>
      <c r="AC334" s="14"/>
      <c r="AE334" s="6"/>
      <c r="AF334" s="6"/>
      <c r="AG334" s="6"/>
      <c r="AI334" s="6"/>
      <c r="AJ334" s="6"/>
      <c r="AK334" s="6"/>
      <c r="AM334" s="5"/>
      <c r="AN334" s="5"/>
      <c r="AO334" s="5"/>
      <c r="AW334" s="8"/>
    </row>
    <row r="335" spans="6:49" x14ac:dyDescent="0.25">
      <c r="F335" s="13"/>
      <c r="G335" s="13"/>
      <c r="H335" s="12"/>
      <c r="X335" s="9"/>
      <c r="AA335" s="14"/>
      <c r="AB335" s="14"/>
      <c r="AC335" s="14"/>
      <c r="AE335" s="6"/>
      <c r="AF335" s="6"/>
      <c r="AG335" s="6"/>
      <c r="AI335" s="6"/>
      <c r="AJ335" s="6"/>
      <c r="AK335" s="6"/>
      <c r="AM335" s="5"/>
      <c r="AN335" s="5"/>
      <c r="AO335" s="5"/>
      <c r="AW335" s="8"/>
    </row>
    <row r="336" spans="6:49" x14ac:dyDescent="0.25">
      <c r="F336" s="13"/>
      <c r="G336" s="13"/>
      <c r="H336" s="12"/>
      <c r="X336" s="9"/>
      <c r="AA336" s="14"/>
      <c r="AB336" s="14"/>
      <c r="AC336" s="14"/>
      <c r="AE336" s="6"/>
      <c r="AF336" s="6"/>
      <c r="AG336" s="6"/>
      <c r="AI336" s="6"/>
      <c r="AJ336" s="6"/>
      <c r="AK336" s="6"/>
      <c r="AM336" s="5"/>
      <c r="AN336" s="5"/>
      <c r="AO336" s="5"/>
      <c r="AW336" s="8"/>
    </row>
    <row r="337" spans="6:49" x14ac:dyDescent="0.25">
      <c r="F337" s="13"/>
      <c r="G337" s="13"/>
      <c r="H337" s="12"/>
      <c r="X337" s="9"/>
      <c r="AA337" s="14"/>
      <c r="AB337" s="14"/>
      <c r="AC337" s="14"/>
      <c r="AE337" s="6"/>
      <c r="AF337" s="6"/>
      <c r="AG337" s="6"/>
      <c r="AI337" s="6"/>
      <c r="AJ337" s="6"/>
      <c r="AK337" s="6"/>
      <c r="AM337" s="5"/>
      <c r="AN337" s="5"/>
      <c r="AO337" s="5"/>
      <c r="AW337" s="8"/>
    </row>
    <row r="338" spans="6:49" x14ac:dyDescent="0.25">
      <c r="F338" s="13"/>
      <c r="G338" s="13"/>
      <c r="H338" s="12"/>
      <c r="X338" s="9"/>
      <c r="AA338" s="14"/>
      <c r="AB338" s="14"/>
      <c r="AC338" s="14"/>
      <c r="AE338" s="6"/>
      <c r="AF338" s="6"/>
      <c r="AG338" s="6"/>
      <c r="AI338" s="6"/>
      <c r="AJ338" s="6"/>
      <c r="AK338" s="6"/>
      <c r="AM338" s="5"/>
      <c r="AN338" s="5"/>
      <c r="AO338" s="5"/>
      <c r="AW338" s="8"/>
    </row>
    <row r="339" spans="6:49" x14ac:dyDescent="0.25">
      <c r="F339" s="13"/>
      <c r="G339" s="13"/>
      <c r="H339" s="12"/>
      <c r="X339" s="9"/>
      <c r="AA339" s="14"/>
      <c r="AB339" s="14"/>
      <c r="AC339" s="14"/>
      <c r="AE339" s="6"/>
      <c r="AF339" s="6"/>
      <c r="AG339" s="6"/>
      <c r="AI339" s="6"/>
      <c r="AJ339" s="6"/>
      <c r="AK339" s="6"/>
      <c r="AM339" s="5"/>
      <c r="AN339" s="5"/>
      <c r="AO339" s="5"/>
      <c r="AW339" s="8"/>
    </row>
    <row r="340" spans="6:49" x14ac:dyDescent="0.25">
      <c r="F340" s="13"/>
      <c r="G340" s="13"/>
      <c r="H340" s="12"/>
      <c r="X340" s="9"/>
      <c r="AA340" s="14"/>
      <c r="AB340" s="14"/>
      <c r="AC340" s="14"/>
      <c r="AE340" s="6"/>
      <c r="AF340" s="6"/>
      <c r="AG340" s="6"/>
      <c r="AI340" s="6"/>
      <c r="AJ340" s="6"/>
      <c r="AK340" s="6"/>
      <c r="AM340" s="5"/>
      <c r="AN340" s="5"/>
      <c r="AO340" s="5"/>
      <c r="AW340" s="8"/>
    </row>
    <row r="341" spans="6:49" x14ac:dyDescent="0.25">
      <c r="F341" s="13"/>
      <c r="G341" s="13"/>
      <c r="H341" s="12"/>
      <c r="X341" s="9"/>
      <c r="AA341" s="14"/>
      <c r="AB341" s="14"/>
      <c r="AC341" s="14"/>
      <c r="AE341" s="6"/>
      <c r="AF341" s="6"/>
      <c r="AG341" s="6"/>
      <c r="AI341" s="6"/>
      <c r="AJ341" s="6"/>
      <c r="AK341" s="6"/>
      <c r="AM341" s="5"/>
      <c r="AN341" s="5"/>
      <c r="AO341" s="5"/>
      <c r="AW341" s="8"/>
    </row>
    <row r="342" spans="6:49" x14ac:dyDescent="0.25">
      <c r="F342" s="13"/>
      <c r="G342" s="13"/>
      <c r="H342" s="12"/>
      <c r="X342" s="9"/>
      <c r="AA342" s="14"/>
      <c r="AB342" s="14"/>
      <c r="AC342" s="14"/>
      <c r="AE342" s="6"/>
      <c r="AF342" s="6"/>
      <c r="AG342" s="6"/>
      <c r="AI342" s="6"/>
      <c r="AJ342" s="6"/>
      <c r="AK342" s="6"/>
      <c r="AM342" s="5"/>
      <c r="AN342" s="5"/>
      <c r="AO342" s="5"/>
      <c r="AW342" s="8"/>
    </row>
    <row r="343" spans="6:49" x14ac:dyDescent="0.25">
      <c r="F343" s="13"/>
      <c r="G343" s="13"/>
      <c r="H343" s="12"/>
      <c r="X343" s="9"/>
      <c r="AA343" s="14"/>
      <c r="AB343" s="14"/>
      <c r="AC343" s="14"/>
      <c r="AE343" s="6"/>
      <c r="AF343" s="6"/>
      <c r="AG343" s="6"/>
      <c r="AI343" s="6"/>
      <c r="AJ343" s="6"/>
      <c r="AK343" s="6"/>
      <c r="AM343" s="5"/>
      <c r="AN343" s="5"/>
      <c r="AO343" s="5"/>
      <c r="AW343" s="8"/>
    </row>
    <row r="344" spans="6:49" x14ac:dyDescent="0.25">
      <c r="F344" s="13"/>
      <c r="G344" s="13"/>
      <c r="H344" s="12"/>
      <c r="X344" s="9"/>
      <c r="AA344" s="14"/>
      <c r="AB344" s="14"/>
      <c r="AC344" s="14"/>
      <c r="AE344" s="6"/>
      <c r="AF344" s="6"/>
      <c r="AG344" s="6"/>
      <c r="AI344" s="6"/>
      <c r="AJ344" s="6"/>
      <c r="AK344" s="6"/>
      <c r="AM344" s="5"/>
      <c r="AN344" s="5"/>
      <c r="AO344" s="5"/>
      <c r="AW344" s="8"/>
    </row>
    <row r="345" spans="6:49" x14ac:dyDescent="0.25">
      <c r="F345" s="13"/>
      <c r="G345" s="13"/>
      <c r="H345" s="12"/>
      <c r="X345" s="9"/>
      <c r="AA345" s="14"/>
      <c r="AB345" s="14"/>
      <c r="AC345" s="14"/>
      <c r="AE345" s="6"/>
      <c r="AF345" s="6"/>
      <c r="AG345" s="6"/>
      <c r="AI345" s="6"/>
      <c r="AJ345" s="6"/>
      <c r="AK345" s="6"/>
      <c r="AM345" s="5"/>
      <c r="AN345" s="5"/>
      <c r="AO345" s="5"/>
      <c r="AW345" s="8"/>
    </row>
    <row r="346" spans="6:49" x14ac:dyDescent="0.25">
      <c r="F346" s="13"/>
      <c r="G346" s="13"/>
      <c r="H346" s="12"/>
      <c r="X346" s="9"/>
      <c r="AA346" s="14"/>
      <c r="AB346" s="14"/>
      <c r="AC346" s="14"/>
      <c r="AE346" s="6"/>
      <c r="AF346" s="6"/>
      <c r="AG346" s="6"/>
      <c r="AI346" s="6"/>
      <c r="AJ346" s="6"/>
      <c r="AK346" s="6"/>
      <c r="AM346" s="5"/>
      <c r="AN346" s="5"/>
      <c r="AO346" s="5"/>
      <c r="AW346" s="8"/>
    </row>
    <row r="347" spans="6:49" x14ac:dyDescent="0.25">
      <c r="F347" s="13"/>
      <c r="G347" s="13"/>
      <c r="H347" s="12"/>
      <c r="X347" s="9"/>
      <c r="AA347" s="14"/>
      <c r="AB347" s="14"/>
      <c r="AC347" s="14"/>
      <c r="AE347" s="6"/>
      <c r="AF347" s="6"/>
      <c r="AG347" s="6"/>
      <c r="AI347" s="6"/>
      <c r="AJ347" s="6"/>
      <c r="AK347" s="6"/>
      <c r="AM347" s="5"/>
      <c r="AN347" s="5"/>
      <c r="AO347" s="5"/>
      <c r="AW347" s="8"/>
    </row>
    <row r="348" spans="6:49" x14ac:dyDescent="0.25">
      <c r="F348" s="13"/>
      <c r="G348" s="13"/>
      <c r="H348" s="12"/>
      <c r="X348" s="9"/>
      <c r="AA348" s="14"/>
      <c r="AB348" s="14"/>
      <c r="AC348" s="14"/>
      <c r="AE348" s="6"/>
      <c r="AF348" s="6"/>
      <c r="AG348" s="6"/>
      <c r="AI348" s="6"/>
      <c r="AJ348" s="6"/>
      <c r="AK348" s="6"/>
      <c r="AM348" s="5"/>
      <c r="AN348" s="5"/>
      <c r="AO348" s="5"/>
      <c r="AW348" s="8"/>
    </row>
    <row r="349" spans="6:49" x14ac:dyDescent="0.25">
      <c r="F349" s="13"/>
      <c r="G349" s="13"/>
      <c r="H349" s="12"/>
      <c r="X349" s="9"/>
      <c r="AA349" s="14"/>
      <c r="AB349" s="14"/>
      <c r="AC349" s="14"/>
      <c r="AE349" s="6"/>
      <c r="AF349" s="6"/>
      <c r="AG349" s="6"/>
      <c r="AI349" s="6"/>
      <c r="AJ349" s="6"/>
      <c r="AK349" s="6"/>
      <c r="AM349" s="5"/>
      <c r="AN349" s="5"/>
      <c r="AO349" s="5"/>
      <c r="AW349" s="8"/>
    </row>
    <row r="350" spans="6:49" x14ac:dyDescent="0.25">
      <c r="F350" s="13"/>
      <c r="G350" s="13"/>
      <c r="H350" s="12"/>
      <c r="X350" s="9"/>
      <c r="AA350" s="14"/>
      <c r="AB350" s="14"/>
      <c r="AC350" s="14"/>
      <c r="AE350" s="6"/>
      <c r="AF350" s="6"/>
      <c r="AG350" s="6"/>
      <c r="AI350" s="6"/>
      <c r="AJ350" s="6"/>
      <c r="AK350" s="6"/>
      <c r="AM350" s="5"/>
      <c r="AN350" s="5"/>
      <c r="AO350" s="5"/>
      <c r="AW350" s="8"/>
    </row>
    <row r="351" spans="6:49" x14ac:dyDescent="0.25">
      <c r="F351" s="13"/>
      <c r="G351" s="13"/>
      <c r="H351" s="12"/>
      <c r="X351" s="9"/>
      <c r="AA351" s="14"/>
      <c r="AB351" s="14"/>
      <c r="AC351" s="14"/>
      <c r="AE351" s="6"/>
      <c r="AF351" s="6"/>
      <c r="AG351" s="6"/>
      <c r="AI351" s="6"/>
      <c r="AJ351" s="6"/>
      <c r="AK351" s="6"/>
      <c r="AM351" s="5"/>
      <c r="AN351" s="5"/>
      <c r="AO351" s="5"/>
      <c r="AW351" s="8"/>
    </row>
    <row r="352" spans="6:49" x14ac:dyDescent="0.25">
      <c r="F352" s="13"/>
      <c r="G352" s="13"/>
      <c r="H352" s="12"/>
      <c r="X352" s="9"/>
      <c r="AA352" s="14"/>
      <c r="AB352" s="14"/>
      <c r="AC352" s="14"/>
      <c r="AE352" s="6"/>
      <c r="AF352" s="6"/>
      <c r="AG352" s="6"/>
      <c r="AI352" s="6"/>
      <c r="AJ352" s="6"/>
      <c r="AK352" s="6"/>
      <c r="AM352" s="5"/>
      <c r="AN352" s="5"/>
      <c r="AO352" s="5"/>
      <c r="AW352" s="8"/>
    </row>
    <row r="353" spans="6:49" x14ac:dyDescent="0.25">
      <c r="F353" s="13"/>
      <c r="G353" s="13"/>
      <c r="H353" s="12"/>
      <c r="X353" s="9"/>
      <c r="AA353" s="14"/>
      <c r="AB353" s="14"/>
      <c r="AC353" s="14"/>
      <c r="AE353" s="6"/>
      <c r="AF353" s="6"/>
      <c r="AG353" s="6"/>
      <c r="AI353" s="6"/>
      <c r="AJ353" s="6"/>
      <c r="AK353" s="6"/>
      <c r="AM353" s="5"/>
      <c r="AN353" s="5"/>
      <c r="AO353" s="5"/>
      <c r="AW353" s="8"/>
    </row>
    <row r="354" spans="6:49" x14ac:dyDescent="0.25">
      <c r="F354" s="13"/>
      <c r="G354" s="13"/>
      <c r="H354" s="12"/>
      <c r="X354" s="9"/>
      <c r="AA354" s="14"/>
      <c r="AB354" s="14"/>
      <c r="AC354" s="14"/>
      <c r="AE354" s="6"/>
      <c r="AF354" s="6"/>
      <c r="AG354" s="6"/>
      <c r="AI354" s="6"/>
      <c r="AJ354" s="6"/>
      <c r="AK354" s="6"/>
      <c r="AM354" s="5"/>
      <c r="AN354" s="5"/>
      <c r="AO354" s="5"/>
      <c r="AW354" s="8"/>
    </row>
    <row r="355" spans="6:49" x14ac:dyDescent="0.25">
      <c r="F355" s="13"/>
      <c r="G355" s="13"/>
      <c r="H355" s="12"/>
      <c r="X355" s="9"/>
      <c r="AA355" s="14"/>
      <c r="AB355" s="14"/>
      <c r="AC355" s="14"/>
      <c r="AE355" s="6"/>
      <c r="AF355" s="6"/>
      <c r="AG355" s="6"/>
      <c r="AI355" s="6"/>
      <c r="AJ355" s="6"/>
      <c r="AK355" s="6"/>
      <c r="AM355" s="5"/>
      <c r="AN355" s="5"/>
      <c r="AO355" s="5"/>
      <c r="AW355" s="8"/>
    </row>
    <row r="356" spans="6:49" x14ac:dyDescent="0.25">
      <c r="F356" s="13"/>
      <c r="G356" s="13"/>
      <c r="H356" s="12"/>
      <c r="X356" s="9"/>
      <c r="AA356" s="14"/>
      <c r="AB356" s="14"/>
      <c r="AC356" s="14"/>
      <c r="AE356" s="6"/>
      <c r="AF356" s="6"/>
      <c r="AG356" s="6"/>
      <c r="AI356" s="6"/>
      <c r="AJ356" s="6"/>
      <c r="AK356" s="6"/>
      <c r="AM356" s="5"/>
      <c r="AN356" s="5"/>
      <c r="AO356" s="5"/>
      <c r="AW356" s="8"/>
    </row>
    <row r="357" spans="6:49" x14ac:dyDescent="0.25">
      <c r="F357" s="13"/>
      <c r="G357" s="13"/>
      <c r="H357" s="12"/>
      <c r="X357" s="9"/>
      <c r="AA357" s="14"/>
      <c r="AB357" s="14"/>
      <c r="AC357" s="14"/>
      <c r="AE357" s="6"/>
      <c r="AF357" s="6"/>
      <c r="AG357" s="6"/>
      <c r="AI357" s="6"/>
      <c r="AJ357" s="6"/>
      <c r="AK357" s="6"/>
      <c r="AM357" s="5"/>
      <c r="AN357" s="5"/>
      <c r="AO357" s="5"/>
      <c r="AW357" s="8"/>
    </row>
    <row r="358" spans="6:49" x14ac:dyDescent="0.25">
      <c r="F358" s="13"/>
      <c r="G358" s="13"/>
      <c r="H358" s="12"/>
      <c r="X358" s="9"/>
      <c r="AA358" s="14"/>
      <c r="AB358" s="14"/>
      <c r="AC358" s="14"/>
      <c r="AE358" s="6"/>
      <c r="AF358" s="6"/>
      <c r="AG358" s="6"/>
      <c r="AI358" s="6"/>
      <c r="AJ358" s="6"/>
      <c r="AK358" s="6"/>
      <c r="AM358" s="5"/>
      <c r="AN358" s="5"/>
      <c r="AO358" s="5"/>
      <c r="AW358" s="8"/>
    </row>
    <row r="359" spans="6:49" x14ac:dyDescent="0.25">
      <c r="F359" s="13"/>
      <c r="G359" s="13"/>
      <c r="H359" s="12"/>
      <c r="X359" s="9"/>
      <c r="AA359" s="14"/>
      <c r="AB359" s="14"/>
      <c r="AC359" s="14"/>
      <c r="AE359" s="6"/>
      <c r="AF359" s="6"/>
      <c r="AG359" s="6"/>
      <c r="AI359" s="6"/>
      <c r="AJ359" s="6"/>
      <c r="AK359" s="6"/>
      <c r="AM359" s="5"/>
      <c r="AN359" s="5"/>
      <c r="AO359" s="5"/>
      <c r="AW359" s="8"/>
    </row>
    <row r="360" spans="6:49" x14ac:dyDescent="0.25">
      <c r="F360" s="13"/>
      <c r="G360" s="13"/>
      <c r="H360" s="12"/>
      <c r="X360" s="9"/>
      <c r="AA360" s="14"/>
      <c r="AB360" s="14"/>
      <c r="AC360" s="14"/>
      <c r="AE360" s="6"/>
      <c r="AF360" s="6"/>
      <c r="AG360" s="6"/>
      <c r="AI360" s="6"/>
      <c r="AJ360" s="6"/>
      <c r="AK360" s="6"/>
      <c r="AM360" s="5"/>
      <c r="AN360" s="5"/>
      <c r="AO360" s="5"/>
      <c r="AW360" s="8"/>
    </row>
    <row r="361" spans="6:49" x14ac:dyDescent="0.25">
      <c r="F361" s="13"/>
      <c r="G361" s="13"/>
      <c r="H361" s="12"/>
      <c r="X361" s="9"/>
      <c r="AA361" s="14"/>
      <c r="AB361" s="14"/>
      <c r="AC361" s="14"/>
      <c r="AE361" s="6"/>
      <c r="AF361" s="6"/>
      <c r="AG361" s="6"/>
      <c r="AI361" s="6"/>
      <c r="AJ361" s="6"/>
      <c r="AK361" s="6"/>
      <c r="AM361" s="5"/>
      <c r="AN361" s="5"/>
      <c r="AO361" s="5"/>
      <c r="AW361" s="8"/>
    </row>
    <row r="362" spans="6:49" x14ac:dyDescent="0.25">
      <c r="F362" s="13"/>
      <c r="G362" s="13"/>
      <c r="H362" s="12"/>
      <c r="X362" s="9"/>
      <c r="AA362" s="14"/>
      <c r="AB362" s="14"/>
      <c r="AC362" s="14"/>
      <c r="AE362" s="6"/>
      <c r="AF362" s="6"/>
      <c r="AG362" s="6"/>
      <c r="AI362" s="6"/>
      <c r="AJ362" s="6"/>
      <c r="AK362" s="6"/>
      <c r="AM362" s="5"/>
      <c r="AN362" s="5"/>
      <c r="AO362" s="5"/>
      <c r="AW362" s="8"/>
    </row>
    <row r="363" spans="6:49" x14ac:dyDescent="0.25">
      <c r="F363" s="13"/>
      <c r="G363" s="13"/>
      <c r="H363" s="12"/>
      <c r="X363" s="9"/>
      <c r="AA363" s="14"/>
      <c r="AB363" s="14"/>
      <c r="AC363" s="14"/>
      <c r="AE363" s="6"/>
      <c r="AF363" s="6"/>
      <c r="AG363" s="6"/>
      <c r="AI363" s="6"/>
      <c r="AJ363" s="6"/>
      <c r="AK363" s="6"/>
      <c r="AM363" s="5"/>
      <c r="AN363" s="5"/>
      <c r="AO363" s="5"/>
      <c r="AW363" s="8"/>
    </row>
    <row r="364" spans="6:49" x14ac:dyDescent="0.25">
      <c r="F364" s="13"/>
      <c r="G364" s="13"/>
      <c r="H364" s="12"/>
      <c r="X364" s="9"/>
      <c r="AA364" s="14"/>
      <c r="AB364" s="14"/>
      <c r="AC364" s="14"/>
      <c r="AE364" s="6"/>
      <c r="AF364" s="6"/>
      <c r="AG364" s="6"/>
      <c r="AI364" s="6"/>
      <c r="AJ364" s="6"/>
      <c r="AK364" s="6"/>
      <c r="AM364" s="5"/>
      <c r="AN364" s="5"/>
      <c r="AO364" s="5"/>
      <c r="AW364" s="8"/>
    </row>
    <row r="365" spans="6:49" x14ac:dyDescent="0.25">
      <c r="F365" s="13"/>
      <c r="G365" s="13"/>
      <c r="H365" s="12"/>
      <c r="X365" s="9"/>
      <c r="AA365" s="14"/>
      <c r="AB365" s="14"/>
      <c r="AC365" s="14"/>
      <c r="AE365" s="6"/>
      <c r="AF365" s="6"/>
      <c r="AG365" s="6"/>
      <c r="AI365" s="6"/>
      <c r="AJ365" s="6"/>
      <c r="AK365" s="6"/>
      <c r="AM365" s="5"/>
      <c r="AN365" s="5"/>
      <c r="AO365" s="5"/>
      <c r="AW365" s="8"/>
    </row>
    <row r="366" spans="6:49" x14ac:dyDescent="0.25">
      <c r="F366" s="13"/>
      <c r="G366" s="13"/>
      <c r="H366" s="12"/>
      <c r="X366" s="9"/>
      <c r="AA366" s="14"/>
      <c r="AB366" s="14"/>
      <c r="AC366" s="14"/>
      <c r="AE366" s="6"/>
      <c r="AF366" s="6"/>
      <c r="AG366" s="6"/>
      <c r="AI366" s="6"/>
      <c r="AJ366" s="6"/>
      <c r="AK366" s="6"/>
      <c r="AM366" s="5"/>
      <c r="AN366" s="5"/>
      <c r="AO366" s="5"/>
      <c r="AW366" s="8"/>
    </row>
    <row r="367" spans="6:49" x14ac:dyDescent="0.25">
      <c r="F367" s="13"/>
      <c r="G367" s="13"/>
      <c r="H367" s="12"/>
      <c r="X367" s="9"/>
      <c r="AA367" s="14"/>
      <c r="AB367" s="14"/>
      <c r="AC367" s="14"/>
      <c r="AE367" s="6"/>
      <c r="AF367" s="6"/>
      <c r="AG367" s="6"/>
      <c r="AI367" s="6"/>
      <c r="AJ367" s="6"/>
      <c r="AK367" s="6"/>
      <c r="AM367" s="5"/>
      <c r="AN367" s="5"/>
      <c r="AO367" s="5"/>
      <c r="AW367" s="8"/>
    </row>
    <row r="368" spans="6:49" x14ac:dyDescent="0.25">
      <c r="F368" s="13"/>
      <c r="G368" s="13"/>
      <c r="H368" s="12"/>
      <c r="X368" s="9"/>
      <c r="AA368" s="14"/>
      <c r="AB368" s="14"/>
      <c r="AC368" s="14"/>
      <c r="AE368" s="6"/>
      <c r="AF368" s="6"/>
      <c r="AG368" s="6"/>
      <c r="AI368" s="6"/>
      <c r="AJ368" s="6"/>
      <c r="AK368" s="6"/>
      <c r="AM368" s="5"/>
      <c r="AN368" s="5"/>
      <c r="AO368" s="5"/>
      <c r="AW368" s="8"/>
    </row>
    <row r="369" spans="6:49" x14ac:dyDescent="0.25">
      <c r="F369" s="13"/>
      <c r="G369" s="13"/>
      <c r="H369" s="12"/>
      <c r="X369" s="9"/>
      <c r="AA369" s="14"/>
      <c r="AB369" s="14"/>
      <c r="AC369" s="14"/>
      <c r="AE369" s="6"/>
      <c r="AF369" s="6"/>
      <c r="AG369" s="6"/>
      <c r="AI369" s="6"/>
      <c r="AJ369" s="6"/>
      <c r="AK369" s="6"/>
      <c r="AM369" s="5"/>
      <c r="AN369" s="5"/>
      <c r="AO369" s="5"/>
      <c r="AW369" s="8"/>
    </row>
    <row r="370" spans="6:49" x14ac:dyDescent="0.25">
      <c r="F370" s="13"/>
      <c r="G370" s="13"/>
      <c r="H370" s="12"/>
      <c r="X370" s="9"/>
      <c r="AA370" s="14"/>
      <c r="AB370" s="14"/>
      <c r="AC370" s="14"/>
      <c r="AE370" s="6"/>
      <c r="AF370" s="6"/>
      <c r="AG370" s="6"/>
      <c r="AI370" s="6"/>
      <c r="AJ370" s="6"/>
      <c r="AK370" s="6"/>
      <c r="AM370" s="5"/>
      <c r="AN370" s="5"/>
      <c r="AO370" s="5"/>
      <c r="AW370" s="8"/>
    </row>
    <row r="371" spans="6:49" x14ac:dyDescent="0.25">
      <c r="F371" s="13"/>
      <c r="G371" s="13"/>
      <c r="H371" s="12"/>
      <c r="X371" s="9"/>
      <c r="AA371" s="14"/>
      <c r="AB371" s="14"/>
      <c r="AC371" s="14"/>
      <c r="AE371" s="6"/>
      <c r="AF371" s="6"/>
      <c r="AG371" s="6"/>
      <c r="AI371" s="6"/>
      <c r="AJ371" s="6"/>
      <c r="AK371" s="6"/>
      <c r="AM371" s="5"/>
      <c r="AN371" s="5"/>
      <c r="AO371" s="5"/>
      <c r="AW371" s="8"/>
    </row>
    <row r="372" spans="6:49" x14ac:dyDescent="0.25">
      <c r="F372" s="13"/>
      <c r="G372" s="13"/>
      <c r="H372" s="12"/>
      <c r="X372" s="9"/>
      <c r="AA372" s="14"/>
      <c r="AB372" s="14"/>
      <c r="AC372" s="14"/>
      <c r="AE372" s="6"/>
      <c r="AF372" s="6"/>
      <c r="AG372" s="6"/>
      <c r="AI372" s="6"/>
      <c r="AJ372" s="6"/>
      <c r="AK372" s="6"/>
      <c r="AM372" s="5"/>
      <c r="AN372" s="5"/>
      <c r="AO372" s="5"/>
      <c r="AW372" s="8"/>
    </row>
    <row r="373" spans="6:49" x14ac:dyDescent="0.25">
      <c r="F373" s="13"/>
      <c r="G373" s="13"/>
      <c r="H373" s="12"/>
      <c r="X373" s="9"/>
      <c r="AA373" s="14"/>
      <c r="AB373" s="14"/>
      <c r="AC373" s="14"/>
      <c r="AE373" s="6"/>
      <c r="AF373" s="6"/>
      <c r="AG373" s="6"/>
      <c r="AI373" s="6"/>
      <c r="AJ373" s="6"/>
      <c r="AK373" s="6"/>
      <c r="AM373" s="5"/>
      <c r="AN373" s="5"/>
      <c r="AO373" s="5"/>
      <c r="AW373" s="8"/>
    </row>
    <row r="374" spans="6:49" x14ac:dyDescent="0.25">
      <c r="F374" s="13"/>
      <c r="G374" s="13"/>
      <c r="H374" s="12"/>
      <c r="X374" s="9"/>
      <c r="AA374" s="14"/>
      <c r="AB374" s="14"/>
      <c r="AC374" s="14"/>
      <c r="AE374" s="6"/>
      <c r="AF374" s="6"/>
      <c r="AG374" s="6"/>
      <c r="AI374" s="6"/>
      <c r="AJ374" s="6"/>
      <c r="AK374" s="6"/>
      <c r="AM374" s="5"/>
      <c r="AN374" s="5"/>
      <c r="AO374" s="5"/>
      <c r="AW374" s="8"/>
    </row>
    <row r="375" spans="6:49" x14ac:dyDescent="0.25">
      <c r="F375" s="13"/>
      <c r="G375" s="13"/>
      <c r="H375" s="12"/>
      <c r="X375" s="9"/>
      <c r="AA375" s="14"/>
      <c r="AB375" s="14"/>
      <c r="AC375" s="14"/>
      <c r="AE375" s="6"/>
      <c r="AF375" s="6"/>
      <c r="AG375" s="6"/>
      <c r="AI375" s="6"/>
      <c r="AJ375" s="6"/>
      <c r="AK375" s="6"/>
      <c r="AM375" s="5"/>
      <c r="AN375" s="5"/>
      <c r="AO375" s="5"/>
      <c r="AW375" s="8"/>
    </row>
    <row r="376" spans="6:49" x14ac:dyDescent="0.25">
      <c r="F376" s="13"/>
      <c r="G376" s="13"/>
      <c r="H376" s="12"/>
      <c r="X376" s="9"/>
      <c r="AA376" s="14"/>
      <c r="AB376" s="14"/>
      <c r="AC376" s="14"/>
      <c r="AE376" s="6"/>
      <c r="AF376" s="6"/>
      <c r="AG376" s="6"/>
      <c r="AI376" s="6"/>
      <c r="AJ376" s="6"/>
      <c r="AK376" s="6"/>
      <c r="AM376" s="5"/>
      <c r="AN376" s="5"/>
      <c r="AO376" s="5"/>
      <c r="AW376" s="8"/>
    </row>
    <row r="377" spans="6:49" x14ac:dyDescent="0.25">
      <c r="F377" s="13"/>
      <c r="G377" s="13"/>
      <c r="H377" s="12"/>
      <c r="X377" s="9"/>
      <c r="AA377" s="14"/>
      <c r="AB377" s="14"/>
      <c r="AC377" s="14"/>
      <c r="AE377" s="6"/>
      <c r="AF377" s="6"/>
      <c r="AG377" s="6"/>
      <c r="AI377" s="6"/>
      <c r="AJ377" s="6"/>
      <c r="AK377" s="6"/>
      <c r="AM377" s="5"/>
      <c r="AN377" s="5"/>
      <c r="AO377" s="5"/>
      <c r="AW377" s="8"/>
    </row>
    <row r="378" spans="6:49" x14ac:dyDescent="0.25">
      <c r="F378" s="13"/>
      <c r="G378" s="13"/>
      <c r="H378" s="12"/>
      <c r="X378" s="9"/>
      <c r="AA378" s="14"/>
      <c r="AB378" s="14"/>
      <c r="AC378" s="14"/>
      <c r="AE378" s="6"/>
      <c r="AF378" s="6"/>
      <c r="AG378" s="6"/>
      <c r="AI378" s="6"/>
      <c r="AJ378" s="6"/>
      <c r="AK378" s="6"/>
      <c r="AM378" s="5"/>
      <c r="AN378" s="5"/>
      <c r="AO378" s="5"/>
      <c r="AW378" s="8"/>
    </row>
    <row r="379" spans="6:49" x14ac:dyDescent="0.25">
      <c r="F379" s="13"/>
      <c r="G379" s="13"/>
      <c r="H379" s="12"/>
      <c r="X379" s="9"/>
      <c r="AA379" s="14"/>
      <c r="AB379" s="14"/>
      <c r="AC379" s="14"/>
      <c r="AE379" s="6"/>
      <c r="AF379" s="6"/>
      <c r="AG379" s="6"/>
      <c r="AI379" s="6"/>
      <c r="AJ379" s="6"/>
      <c r="AK379" s="6"/>
      <c r="AM379" s="5"/>
      <c r="AN379" s="5"/>
      <c r="AO379" s="5"/>
      <c r="AW379" s="8"/>
    </row>
    <row r="380" spans="6:49" x14ac:dyDescent="0.25">
      <c r="F380" s="13"/>
      <c r="G380" s="13"/>
      <c r="H380" s="12"/>
      <c r="X380" s="9"/>
      <c r="AA380" s="14"/>
      <c r="AB380" s="14"/>
      <c r="AC380" s="14"/>
      <c r="AE380" s="6"/>
      <c r="AF380" s="6"/>
      <c r="AG380" s="6"/>
      <c r="AI380" s="6"/>
      <c r="AJ380" s="6"/>
      <c r="AK380" s="6"/>
      <c r="AM380" s="5"/>
      <c r="AN380" s="5"/>
      <c r="AO380" s="5"/>
      <c r="AW380" s="8"/>
    </row>
    <row r="381" spans="6:49" x14ac:dyDescent="0.25">
      <c r="F381" s="13"/>
      <c r="G381" s="13"/>
      <c r="H381" s="12"/>
      <c r="X381" s="9"/>
      <c r="AA381" s="14"/>
      <c r="AB381" s="14"/>
      <c r="AC381" s="14"/>
      <c r="AE381" s="6"/>
      <c r="AF381" s="6"/>
      <c r="AG381" s="6"/>
      <c r="AI381" s="6"/>
      <c r="AJ381" s="6"/>
      <c r="AK381" s="6"/>
      <c r="AM381" s="5"/>
      <c r="AN381" s="5"/>
      <c r="AO381" s="5"/>
      <c r="AW381" s="8"/>
    </row>
    <row r="382" spans="6:49" x14ac:dyDescent="0.25">
      <c r="F382" s="13"/>
      <c r="G382" s="13"/>
      <c r="H382" s="12"/>
      <c r="X382" s="9"/>
      <c r="AA382" s="14"/>
      <c r="AB382" s="14"/>
      <c r="AC382" s="14"/>
      <c r="AE382" s="6"/>
      <c r="AF382" s="6"/>
      <c r="AG382" s="6"/>
      <c r="AI382" s="6"/>
      <c r="AJ382" s="6"/>
      <c r="AK382" s="6"/>
      <c r="AM382" s="5"/>
      <c r="AN382" s="5"/>
      <c r="AO382" s="5"/>
      <c r="AW382" s="8"/>
    </row>
    <row r="383" spans="6:49" x14ac:dyDescent="0.25">
      <c r="F383" s="13"/>
      <c r="G383" s="13"/>
      <c r="H383" s="12"/>
      <c r="X383" s="9"/>
      <c r="AA383" s="14"/>
      <c r="AB383" s="14"/>
      <c r="AC383" s="14"/>
      <c r="AE383" s="6"/>
      <c r="AF383" s="6"/>
      <c r="AG383" s="6"/>
      <c r="AI383" s="6"/>
      <c r="AJ383" s="6"/>
      <c r="AK383" s="6"/>
      <c r="AM383" s="5"/>
      <c r="AN383" s="5"/>
      <c r="AO383" s="5"/>
      <c r="AW383" s="8"/>
    </row>
    <row r="384" spans="6:49" x14ac:dyDescent="0.25">
      <c r="F384" s="13"/>
      <c r="G384" s="13"/>
      <c r="H384" s="12"/>
      <c r="X384" s="9"/>
      <c r="AA384" s="14"/>
      <c r="AB384" s="14"/>
      <c r="AC384" s="14"/>
      <c r="AE384" s="6"/>
      <c r="AF384" s="6"/>
      <c r="AG384" s="6"/>
      <c r="AI384" s="6"/>
      <c r="AJ384" s="6"/>
      <c r="AK384" s="6"/>
      <c r="AM384" s="5"/>
      <c r="AN384" s="5"/>
      <c r="AO384" s="5"/>
      <c r="AW384" s="8"/>
    </row>
    <row r="385" spans="6:49" x14ac:dyDescent="0.25">
      <c r="F385" s="13"/>
      <c r="G385" s="13"/>
      <c r="H385" s="12"/>
      <c r="X385" s="9"/>
      <c r="AA385" s="14"/>
      <c r="AB385" s="14"/>
      <c r="AC385" s="14"/>
      <c r="AE385" s="6"/>
      <c r="AF385" s="6"/>
      <c r="AG385" s="6"/>
      <c r="AI385" s="6"/>
      <c r="AJ385" s="6"/>
      <c r="AK385" s="6"/>
      <c r="AM385" s="5"/>
      <c r="AN385" s="5"/>
      <c r="AO385" s="5"/>
      <c r="AW385" s="8"/>
    </row>
    <row r="386" spans="6:49" x14ac:dyDescent="0.25">
      <c r="F386" s="13"/>
      <c r="G386" s="13"/>
      <c r="H386" s="12"/>
      <c r="X386" s="9"/>
      <c r="AA386" s="14"/>
      <c r="AB386" s="14"/>
      <c r="AC386" s="14"/>
      <c r="AE386" s="6"/>
      <c r="AF386" s="6"/>
      <c r="AG386" s="6"/>
      <c r="AI386" s="6"/>
      <c r="AJ386" s="6"/>
      <c r="AK386" s="6"/>
      <c r="AM386" s="5"/>
      <c r="AN386" s="5"/>
      <c r="AO386" s="5"/>
      <c r="AW386" s="8"/>
    </row>
    <row r="387" spans="6:49" x14ac:dyDescent="0.25">
      <c r="F387" s="13"/>
      <c r="G387" s="13"/>
      <c r="H387" s="12"/>
      <c r="X387" s="9"/>
      <c r="AA387" s="14"/>
      <c r="AB387" s="14"/>
      <c r="AC387" s="14"/>
      <c r="AE387" s="6"/>
      <c r="AF387" s="6"/>
      <c r="AG387" s="6"/>
      <c r="AI387" s="6"/>
      <c r="AJ387" s="6"/>
      <c r="AK387" s="6"/>
      <c r="AM387" s="5"/>
      <c r="AN387" s="5"/>
      <c r="AO387" s="5"/>
      <c r="AW387" s="8"/>
    </row>
    <row r="388" spans="6:49" x14ac:dyDescent="0.25">
      <c r="F388" s="13"/>
      <c r="G388" s="13"/>
      <c r="H388" s="12"/>
      <c r="X388" s="9"/>
      <c r="AA388" s="14"/>
      <c r="AB388" s="14"/>
      <c r="AC388" s="14"/>
      <c r="AE388" s="6"/>
      <c r="AF388" s="6"/>
      <c r="AG388" s="6"/>
      <c r="AI388" s="6"/>
      <c r="AJ388" s="6"/>
      <c r="AK388" s="6"/>
      <c r="AM388" s="5"/>
      <c r="AN388" s="5"/>
      <c r="AO388" s="5"/>
      <c r="AW388" s="8"/>
    </row>
    <row r="389" spans="6:49" x14ac:dyDescent="0.25">
      <c r="F389" s="13"/>
      <c r="G389" s="13"/>
      <c r="H389" s="12"/>
      <c r="X389" s="9"/>
      <c r="AA389" s="14"/>
      <c r="AB389" s="14"/>
      <c r="AC389" s="14"/>
      <c r="AE389" s="6"/>
      <c r="AF389" s="6"/>
      <c r="AG389" s="6"/>
      <c r="AI389" s="6"/>
      <c r="AJ389" s="6"/>
      <c r="AK389" s="6"/>
      <c r="AM389" s="5"/>
      <c r="AN389" s="5"/>
      <c r="AO389" s="5"/>
      <c r="AW389" s="8"/>
    </row>
    <row r="390" spans="6:49" x14ac:dyDescent="0.25">
      <c r="F390" s="13"/>
      <c r="G390" s="13"/>
      <c r="H390" s="12"/>
      <c r="X390" s="9"/>
      <c r="AA390" s="14"/>
      <c r="AB390" s="14"/>
      <c r="AC390" s="14"/>
      <c r="AE390" s="6"/>
      <c r="AF390" s="6"/>
      <c r="AG390" s="6"/>
      <c r="AI390" s="6"/>
      <c r="AJ390" s="6"/>
      <c r="AK390" s="6"/>
      <c r="AM390" s="5"/>
      <c r="AN390" s="5"/>
      <c r="AO390" s="5"/>
      <c r="AW390" s="8"/>
    </row>
    <row r="391" spans="6:49" x14ac:dyDescent="0.25">
      <c r="F391" s="13"/>
      <c r="G391" s="13"/>
      <c r="H391" s="12"/>
      <c r="X391" s="9"/>
      <c r="AA391" s="14"/>
      <c r="AB391" s="14"/>
      <c r="AC391" s="14"/>
      <c r="AE391" s="6"/>
      <c r="AF391" s="6"/>
      <c r="AG391" s="6"/>
      <c r="AI391" s="6"/>
      <c r="AJ391" s="6"/>
      <c r="AK391" s="6"/>
      <c r="AM391" s="5"/>
      <c r="AN391" s="5"/>
      <c r="AO391" s="5"/>
      <c r="AW391" s="8"/>
    </row>
    <row r="392" spans="6:49" x14ac:dyDescent="0.25">
      <c r="F392" s="13"/>
      <c r="G392" s="13"/>
      <c r="H392" s="12"/>
      <c r="X392" s="9"/>
      <c r="AA392" s="14"/>
      <c r="AB392" s="14"/>
      <c r="AC392" s="14"/>
      <c r="AE392" s="6"/>
      <c r="AF392" s="6"/>
      <c r="AG392" s="6"/>
      <c r="AI392" s="6"/>
      <c r="AJ392" s="6"/>
      <c r="AK392" s="6"/>
      <c r="AM392" s="5"/>
      <c r="AN392" s="5"/>
      <c r="AO392" s="5"/>
      <c r="AW392" s="8"/>
    </row>
    <row r="393" spans="6:49" x14ac:dyDescent="0.25">
      <c r="F393" s="13"/>
      <c r="G393" s="13"/>
      <c r="H393" s="12"/>
      <c r="X393" s="9"/>
      <c r="AA393" s="14"/>
      <c r="AB393" s="14"/>
      <c r="AC393" s="14"/>
      <c r="AE393" s="6"/>
      <c r="AF393" s="6"/>
      <c r="AG393" s="6"/>
      <c r="AI393" s="6"/>
      <c r="AJ393" s="6"/>
      <c r="AK393" s="6"/>
      <c r="AM393" s="5"/>
      <c r="AN393" s="5"/>
      <c r="AO393" s="5"/>
      <c r="AW393" s="8"/>
    </row>
    <row r="394" spans="6:49" x14ac:dyDescent="0.25">
      <c r="F394" s="13"/>
      <c r="G394" s="13"/>
      <c r="H394" s="12"/>
      <c r="X394" s="9"/>
      <c r="AA394" s="14"/>
      <c r="AB394" s="14"/>
      <c r="AC394" s="14"/>
      <c r="AE394" s="6"/>
      <c r="AF394" s="6"/>
      <c r="AG394" s="6"/>
      <c r="AI394" s="6"/>
      <c r="AJ394" s="6"/>
      <c r="AK394" s="6"/>
      <c r="AM394" s="5"/>
      <c r="AN394" s="5"/>
      <c r="AO394" s="5"/>
      <c r="AW394" s="8"/>
    </row>
    <row r="395" spans="6:49" x14ac:dyDescent="0.25">
      <c r="F395" s="13"/>
      <c r="G395" s="13"/>
      <c r="H395" s="12"/>
      <c r="X395" s="9"/>
      <c r="AA395" s="14"/>
      <c r="AB395" s="14"/>
      <c r="AC395" s="14"/>
      <c r="AE395" s="6"/>
      <c r="AF395" s="6"/>
      <c r="AG395" s="6"/>
      <c r="AI395" s="6"/>
      <c r="AJ395" s="6"/>
      <c r="AK395" s="6"/>
      <c r="AM395" s="5"/>
      <c r="AN395" s="5"/>
      <c r="AO395" s="5"/>
      <c r="AW395" s="8"/>
    </row>
    <row r="396" spans="6:49" x14ac:dyDescent="0.25">
      <c r="F396" s="13"/>
      <c r="G396" s="13"/>
      <c r="H396" s="12"/>
      <c r="X396" s="9"/>
      <c r="AA396" s="14"/>
      <c r="AB396" s="14"/>
      <c r="AC396" s="14"/>
      <c r="AE396" s="6"/>
      <c r="AF396" s="6"/>
      <c r="AG396" s="6"/>
      <c r="AI396" s="6"/>
      <c r="AJ396" s="6"/>
      <c r="AK396" s="6"/>
      <c r="AM396" s="5"/>
      <c r="AN396" s="5"/>
      <c r="AO396" s="5"/>
      <c r="AW396" s="8"/>
    </row>
    <row r="397" spans="6:49" x14ac:dyDescent="0.25">
      <c r="F397" s="13"/>
      <c r="G397" s="13"/>
      <c r="H397" s="12"/>
      <c r="X397" s="9"/>
      <c r="AA397" s="14"/>
      <c r="AB397" s="14"/>
      <c r="AC397" s="14"/>
      <c r="AE397" s="6"/>
      <c r="AF397" s="6"/>
      <c r="AG397" s="6"/>
      <c r="AI397" s="6"/>
      <c r="AJ397" s="6"/>
      <c r="AK397" s="6"/>
      <c r="AM397" s="5"/>
      <c r="AN397" s="5"/>
      <c r="AO397" s="5"/>
      <c r="AW397" s="8"/>
    </row>
    <row r="398" spans="6:49" x14ac:dyDescent="0.25">
      <c r="F398" s="13"/>
      <c r="G398" s="13"/>
      <c r="H398" s="12"/>
      <c r="X398" s="9"/>
      <c r="AA398" s="14"/>
      <c r="AB398" s="14"/>
      <c r="AC398" s="14"/>
      <c r="AE398" s="6"/>
      <c r="AF398" s="6"/>
      <c r="AG398" s="6"/>
      <c r="AI398" s="6"/>
      <c r="AJ398" s="6"/>
      <c r="AK398" s="6"/>
      <c r="AM398" s="5"/>
      <c r="AN398" s="5"/>
      <c r="AO398" s="5"/>
      <c r="AW398" s="8"/>
    </row>
    <row r="399" spans="6:49" x14ac:dyDescent="0.25">
      <c r="F399" s="13"/>
      <c r="G399" s="13"/>
      <c r="H399" s="12"/>
      <c r="X399" s="9"/>
      <c r="AA399" s="14"/>
      <c r="AB399" s="14"/>
      <c r="AC399" s="14"/>
      <c r="AE399" s="6"/>
      <c r="AF399" s="6"/>
      <c r="AG399" s="6"/>
      <c r="AI399" s="6"/>
      <c r="AJ399" s="6"/>
      <c r="AK399" s="6"/>
      <c r="AM399" s="5"/>
      <c r="AN399" s="5"/>
      <c r="AO399" s="5"/>
      <c r="AW399" s="8"/>
    </row>
    <row r="400" spans="6:49" x14ac:dyDescent="0.25">
      <c r="F400" s="13"/>
      <c r="G400" s="13"/>
      <c r="H400" s="12"/>
      <c r="X400" s="9"/>
      <c r="AA400" s="14"/>
      <c r="AB400" s="14"/>
      <c r="AC400" s="14"/>
      <c r="AE400" s="6"/>
      <c r="AF400" s="6"/>
      <c r="AG400" s="6"/>
      <c r="AI400" s="6"/>
      <c r="AJ400" s="6"/>
      <c r="AK400" s="6"/>
      <c r="AM400" s="5"/>
      <c r="AN400" s="5"/>
      <c r="AO400" s="5"/>
      <c r="AW400" s="8"/>
    </row>
    <row r="401" spans="6:49" x14ac:dyDescent="0.25">
      <c r="F401" s="13"/>
      <c r="G401" s="13"/>
      <c r="H401" s="12"/>
      <c r="X401" s="9"/>
      <c r="AA401" s="14"/>
      <c r="AB401" s="14"/>
      <c r="AC401" s="14"/>
      <c r="AE401" s="6"/>
      <c r="AF401" s="6"/>
      <c r="AG401" s="6"/>
      <c r="AI401" s="6"/>
      <c r="AJ401" s="6"/>
      <c r="AK401" s="6"/>
      <c r="AM401" s="5"/>
      <c r="AN401" s="5"/>
      <c r="AO401" s="5"/>
      <c r="AW401" s="8"/>
    </row>
    <row r="402" spans="6:49" x14ac:dyDescent="0.25">
      <c r="F402" s="13"/>
      <c r="G402" s="13"/>
      <c r="H402" s="12"/>
      <c r="X402" s="9"/>
      <c r="AA402" s="14"/>
      <c r="AB402" s="14"/>
      <c r="AC402" s="14"/>
      <c r="AE402" s="6"/>
      <c r="AF402" s="6"/>
      <c r="AG402" s="6"/>
      <c r="AI402" s="6"/>
      <c r="AJ402" s="6"/>
      <c r="AK402" s="6"/>
      <c r="AM402" s="5"/>
      <c r="AN402" s="5"/>
      <c r="AO402" s="5"/>
      <c r="AW402" s="8"/>
    </row>
    <row r="403" spans="6:49" x14ac:dyDescent="0.25">
      <c r="F403" s="13"/>
      <c r="G403" s="13"/>
      <c r="H403" s="12"/>
      <c r="X403" s="9"/>
      <c r="AA403" s="14"/>
      <c r="AB403" s="14"/>
      <c r="AC403" s="14"/>
      <c r="AE403" s="6"/>
      <c r="AF403" s="6"/>
      <c r="AG403" s="6"/>
      <c r="AI403" s="6"/>
      <c r="AJ403" s="6"/>
      <c r="AK403" s="6"/>
      <c r="AM403" s="5"/>
      <c r="AN403" s="5"/>
      <c r="AO403" s="5"/>
      <c r="AW403" s="8"/>
    </row>
    <row r="404" spans="6:49" x14ac:dyDescent="0.25">
      <c r="F404" s="13"/>
      <c r="G404" s="13"/>
      <c r="H404" s="12"/>
      <c r="X404" s="9"/>
      <c r="AA404" s="14"/>
      <c r="AB404" s="14"/>
      <c r="AC404" s="14"/>
      <c r="AE404" s="6"/>
      <c r="AF404" s="6"/>
      <c r="AG404" s="6"/>
      <c r="AI404" s="6"/>
      <c r="AJ404" s="6"/>
      <c r="AK404" s="6"/>
      <c r="AM404" s="5"/>
      <c r="AN404" s="5"/>
      <c r="AO404" s="5"/>
      <c r="AW404" s="8"/>
    </row>
    <row r="405" spans="6:49" x14ac:dyDescent="0.25">
      <c r="F405" s="13"/>
      <c r="G405" s="13"/>
      <c r="H405" s="12"/>
      <c r="X405" s="9"/>
      <c r="AA405" s="14"/>
      <c r="AB405" s="14"/>
      <c r="AC405" s="14"/>
      <c r="AE405" s="6"/>
      <c r="AF405" s="6"/>
      <c r="AG405" s="6"/>
      <c r="AI405" s="6"/>
      <c r="AJ405" s="6"/>
      <c r="AK405" s="6"/>
      <c r="AM405" s="5"/>
      <c r="AN405" s="5"/>
      <c r="AO405" s="5"/>
      <c r="AW405" s="8"/>
    </row>
    <row r="406" spans="6:49" x14ac:dyDescent="0.25">
      <c r="F406" s="13"/>
      <c r="G406" s="13"/>
      <c r="H406" s="12"/>
      <c r="X406" s="9"/>
      <c r="AA406" s="14"/>
      <c r="AB406" s="14"/>
      <c r="AC406" s="14"/>
      <c r="AE406" s="6"/>
      <c r="AF406" s="6"/>
      <c r="AG406" s="6"/>
      <c r="AI406" s="6"/>
      <c r="AJ406" s="6"/>
      <c r="AK406" s="6"/>
      <c r="AM406" s="5"/>
      <c r="AN406" s="5"/>
      <c r="AO406" s="5"/>
      <c r="AW406" s="8"/>
    </row>
    <row r="407" spans="6:49" x14ac:dyDescent="0.25">
      <c r="F407" s="13"/>
      <c r="G407" s="13"/>
      <c r="H407" s="12"/>
      <c r="X407" s="9"/>
      <c r="AA407" s="14"/>
      <c r="AB407" s="14"/>
      <c r="AC407" s="14"/>
      <c r="AE407" s="6"/>
      <c r="AF407" s="6"/>
      <c r="AG407" s="6"/>
      <c r="AI407" s="6"/>
      <c r="AJ407" s="6"/>
      <c r="AK407" s="6"/>
      <c r="AM407" s="5"/>
      <c r="AN407" s="5"/>
      <c r="AO407" s="5"/>
      <c r="AW407" s="8"/>
    </row>
    <row r="408" spans="6:49" x14ac:dyDescent="0.25">
      <c r="F408" s="13"/>
      <c r="G408" s="13"/>
      <c r="H408" s="12"/>
      <c r="X408" s="9"/>
      <c r="AA408" s="14"/>
      <c r="AB408" s="14"/>
      <c r="AC408" s="14"/>
      <c r="AE408" s="6"/>
      <c r="AF408" s="6"/>
      <c r="AG408" s="6"/>
      <c r="AI408" s="6"/>
      <c r="AJ408" s="6"/>
      <c r="AK408" s="6"/>
      <c r="AM408" s="5"/>
      <c r="AN408" s="5"/>
      <c r="AO408" s="5"/>
      <c r="AW408" s="8"/>
    </row>
    <row r="409" spans="6:49" x14ac:dyDescent="0.25">
      <c r="F409" s="13"/>
      <c r="G409" s="13"/>
      <c r="H409" s="12"/>
      <c r="X409" s="9"/>
      <c r="AA409" s="14"/>
      <c r="AB409" s="14"/>
      <c r="AC409" s="14"/>
      <c r="AE409" s="6"/>
      <c r="AF409" s="6"/>
      <c r="AG409" s="6"/>
      <c r="AI409" s="6"/>
      <c r="AJ409" s="6"/>
      <c r="AK409" s="6"/>
      <c r="AM409" s="5"/>
      <c r="AN409" s="5"/>
      <c r="AO409" s="5"/>
      <c r="AW409" s="8"/>
    </row>
    <row r="410" spans="6:49" x14ac:dyDescent="0.25">
      <c r="F410" s="13"/>
      <c r="G410" s="13"/>
      <c r="H410" s="12"/>
      <c r="X410" s="9"/>
      <c r="AA410" s="14"/>
      <c r="AB410" s="14"/>
      <c r="AC410" s="14"/>
      <c r="AE410" s="6"/>
      <c r="AF410" s="6"/>
      <c r="AG410" s="6"/>
      <c r="AI410" s="6"/>
      <c r="AJ410" s="6"/>
      <c r="AK410" s="6"/>
      <c r="AM410" s="5"/>
      <c r="AN410" s="5"/>
      <c r="AO410" s="5"/>
      <c r="AW410" s="8"/>
    </row>
    <row r="411" spans="6:49" x14ac:dyDescent="0.25">
      <c r="F411" s="13"/>
      <c r="G411" s="13"/>
      <c r="H411" s="12"/>
      <c r="X411" s="9"/>
      <c r="AA411" s="14"/>
      <c r="AB411" s="14"/>
      <c r="AC411" s="14"/>
      <c r="AE411" s="6"/>
      <c r="AF411" s="6"/>
      <c r="AG411" s="6"/>
      <c r="AI411" s="6"/>
      <c r="AJ411" s="6"/>
      <c r="AK411" s="6"/>
      <c r="AM411" s="5"/>
      <c r="AN411" s="5"/>
      <c r="AO411" s="5"/>
      <c r="AW411" s="8"/>
    </row>
    <row r="412" spans="6:49" x14ac:dyDescent="0.25">
      <c r="F412" s="13"/>
      <c r="G412" s="13"/>
      <c r="H412" s="12"/>
      <c r="X412" s="9"/>
      <c r="AA412" s="14"/>
      <c r="AB412" s="14"/>
      <c r="AC412" s="14"/>
      <c r="AE412" s="6"/>
      <c r="AF412" s="6"/>
      <c r="AG412" s="6"/>
      <c r="AI412" s="6"/>
      <c r="AJ412" s="6"/>
      <c r="AK412" s="6"/>
      <c r="AM412" s="5"/>
      <c r="AN412" s="5"/>
      <c r="AO412" s="5"/>
      <c r="AW412" s="8"/>
    </row>
    <row r="413" spans="6:49" x14ac:dyDescent="0.25">
      <c r="F413" s="13"/>
      <c r="G413" s="13"/>
      <c r="H413" s="12"/>
      <c r="X413" s="9"/>
      <c r="AA413" s="14"/>
      <c r="AB413" s="14"/>
      <c r="AC413" s="14"/>
      <c r="AE413" s="6"/>
      <c r="AF413" s="6"/>
      <c r="AG413" s="6"/>
      <c r="AI413" s="6"/>
      <c r="AJ413" s="6"/>
      <c r="AK413" s="6"/>
      <c r="AM413" s="5"/>
      <c r="AN413" s="5"/>
      <c r="AO413" s="5"/>
      <c r="AW413" s="8"/>
    </row>
    <row r="414" spans="6:49" x14ac:dyDescent="0.25">
      <c r="F414" s="13"/>
      <c r="G414" s="13"/>
      <c r="H414" s="12"/>
      <c r="X414" s="9"/>
      <c r="AA414" s="14"/>
      <c r="AB414" s="14"/>
      <c r="AC414" s="14"/>
      <c r="AE414" s="6"/>
      <c r="AF414" s="6"/>
      <c r="AG414" s="6"/>
      <c r="AI414" s="6"/>
      <c r="AJ414" s="6"/>
      <c r="AK414" s="6"/>
      <c r="AM414" s="5"/>
      <c r="AN414" s="5"/>
      <c r="AO414" s="5"/>
      <c r="AW414" s="8"/>
    </row>
    <row r="415" spans="6:49" x14ac:dyDescent="0.25">
      <c r="F415" s="13"/>
      <c r="G415" s="13"/>
      <c r="H415" s="12"/>
      <c r="X415" s="9"/>
      <c r="AA415" s="14"/>
      <c r="AB415" s="14"/>
      <c r="AC415" s="14"/>
      <c r="AE415" s="6"/>
      <c r="AF415" s="6"/>
      <c r="AG415" s="6"/>
      <c r="AI415" s="6"/>
      <c r="AJ415" s="6"/>
      <c r="AK415" s="6"/>
      <c r="AM415" s="5"/>
      <c r="AN415" s="5"/>
      <c r="AO415" s="5"/>
      <c r="AW415" s="8"/>
    </row>
    <row r="416" spans="6:49" x14ac:dyDescent="0.25">
      <c r="F416" s="13"/>
      <c r="G416" s="13"/>
      <c r="H416" s="12"/>
      <c r="X416" s="9"/>
      <c r="AA416" s="14"/>
      <c r="AB416" s="14"/>
      <c r="AC416" s="14"/>
      <c r="AE416" s="6"/>
      <c r="AF416" s="6"/>
      <c r="AG416" s="6"/>
      <c r="AI416" s="6"/>
      <c r="AJ416" s="6"/>
      <c r="AK416" s="6"/>
      <c r="AM416" s="5"/>
      <c r="AN416" s="5"/>
      <c r="AO416" s="5"/>
      <c r="AW416" s="8"/>
    </row>
    <row r="417" spans="6:49" x14ac:dyDescent="0.25">
      <c r="F417" s="13"/>
      <c r="G417" s="13"/>
      <c r="H417" s="12"/>
      <c r="X417" s="9"/>
      <c r="AA417" s="14"/>
      <c r="AB417" s="14"/>
      <c r="AC417" s="14"/>
      <c r="AE417" s="6"/>
      <c r="AF417" s="6"/>
      <c r="AG417" s="6"/>
      <c r="AI417" s="6"/>
      <c r="AJ417" s="6"/>
      <c r="AK417" s="6"/>
      <c r="AM417" s="5"/>
      <c r="AN417" s="5"/>
      <c r="AO417" s="5"/>
      <c r="AW417" s="8"/>
    </row>
    <row r="418" spans="6:49" x14ac:dyDescent="0.25">
      <c r="F418" s="13"/>
      <c r="G418" s="13"/>
      <c r="H418" s="12"/>
      <c r="X418" s="9"/>
      <c r="AA418" s="14"/>
      <c r="AB418" s="14"/>
      <c r="AC418" s="14"/>
      <c r="AE418" s="6"/>
      <c r="AF418" s="6"/>
      <c r="AG418" s="6"/>
      <c r="AI418" s="6"/>
      <c r="AJ418" s="6"/>
      <c r="AK418" s="6"/>
      <c r="AM418" s="5"/>
      <c r="AN418" s="5"/>
      <c r="AO418" s="5"/>
      <c r="AW418" s="8"/>
    </row>
    <row r="419" spans="6:49" x14ac:dyDescent="0.25">
      <c r="F419" s="13"/>
      <c r="G419" s="13"/>
      <c r="H419" s="12"/>
      <c r="X419" s="9"/>
      <c r="AA419" s="14"/>
      <c r="AB419" s="14"/>
      <c r="AC419" s="14"/>
      <c r="AE419" s="6"/>
      <c r="AF419" s="6"/>
      <c r="AG419" s="6"/>
      <c r="AI419" s="6"/>
      <c r="AJ419" s="6"/>
      <c r="AK419" s="6"/>
      <c r="AM419" s="5"/>
      <c r="AN419" s="5"/>
      <c r="AO419" s="5"/>
      <c r="AW419" s="8"/>
    </row>
    <row r="420" spans="6:49" x14ac:dyDescent="0.25">
      <c r="F420" s="13"/>
      <c r="G420" s="13"/>
      <c r="H420" s="12"/>
      <c r="X420" s="9"/>
      <c r="AA420" s="14"/>
      <c r="AB420" s="14"/>
      <c r="AC420" s="14"/>
      <c r="AE420" s="6"/>
      <c r="AF420" s="6"/>
      <c r="AG420" s="6"/>
      <c r="AI420" s="6"/>
      <c r="AJ420" s="6"/>
      <c r="AK420" s="6"/>
      <c r="AM420" s="5"/>
      <c r="AN420" s="5"/>
      <c r="AO420" s="5"/>
      <c r="AW420" s="8"/>
    </row>
    <row r="421" spans="6:49" x14ac:dyDescent="0.25">
      <c r="F421" s="13"/>
      <c r="G421" s="13"/>
      <c r="H421" s="12"/>
      <c r="X421" s="9"/>
      <c r="AA421" s="14"/>
      <c r="AB421" s="14"/>
      <c r="AC421" s="14"/>
      <c r="AE421" s="6"/>
      <c r="AF421" s="6"/>
      <c r="AG421" s="6"/>
      <c r="AI421" s="6"/>
      <c r="AJ421" s="6"/>
      <c r="AK421" s="6"/>
      <c r="AM421" s="5"/>
      <c r="AN421" s="5"/>
      <c r="AO421" s="5"/>
      <c r="AW421" s="8"/>
    </row>
    <row r="422" spans="6:49" x14ac:dyDescent="0.25">
      <c r="F422" s="13"/>
      <c r="G422" s="13"/>
      <c r="H422" s="12"/>
      <c r="X422" s="9"/>
      <c r="AA422" s="14"/>
      <c r="AB422" s="14"/>
      <c r="AC422" s="14"/>
      <c r="AE422" s="6"/>
      <c r="AF422" s="6"/>
      <c r="AG422" s="6"/>
      <c r="AI422" s="6"/>
      <c r="AJ422" s="6"/>
      <c r="AK422" s="6"/>
      <c r="AM422" s="5"/>
      <c r="AN422" s="5"/>
      <c r="AO422" s="5"/>
      <c r="AW422" s="8"/>
    </row>
    <row r="423" spans="6:49" x14ac:dyDescent="0.25">
      <c r="F423" s="13"/>
      <c r="G423" s="13"/>
      <c r="H423" s="12"/>
      <c r="X423" s="9"/>
      <c r="AA423" s="14"/>
      <c r="AB423" s="14"/>
      <c r="AC423" s="14"/>
      <c r="AE423" s="6"/>
      <c r="AF423" s="6"/>
      <c r="AG423" s="6"/>
      <c r="AI423" s="6"/>
      <c r="AJ423" s="6"/>
      <c r="AK423" s="6"/>
      <c r="AM423" s="5"/>
      <c r="AN423" s="5"/>
      <c r="AO423" s="5"/>
      <c r="AW423" s="8"/>
    </row>
    <row r="424" spans="6:49" x14ac:dyDescent="0.25">
      <c r="F424" s="13"/>
      <c r="G424" s="13"/>
      <c r="H424" s="12"/>
      <c r="X424" s="9"/>
      <c r="AA424" s="14"/>
      <c r="AB424" s="14"/>
      <c r="AC424" s="14"/>
      <c r="AE424" s="6"/>
      <c r="AF424" s="6"/>
      <c r="AG424" s="6"/>
      <c r="AI424" s="6"/>
      <c r="AJ424" s="6"/>
      <c r="AK424" s="6"/>
      <c r="AM424" s="5"/>
      <c r="AN424" s="5"/>
      <c r="AO424" s="5"/>
      <c r="AW424" s="8"/>
    </row>
    <row r="425" spans="6:49" x14ac:dyDescent="0.25">
      <c r="F425" s="13"/>
      <c r="G425" s="13"/>
      <c r="H425" s="12"/>
      <c r="X425" s="9"/>
      <c r="AA425" s="14"/>
      <c r="AB425" s="14"/>
      <c r="AC425" s="14"/>
      <c r="AE425" s="6"/>
      <c r="AF425" s="6"/>
      <c r="AG425" s="6"/>
      <c r="AI425" s="6"/>
      <c r="AJ425" s="6"/>
      <c r="AK425" s="6"/>
      <c r="AM425" s="5"/>
      <c r="AN425" s="5"/>
      <c r="AO425" s="5"/>
      <c r="AW425" s="8"/>
    </row>
    <row r="426" spans="6:49" x14ac:dyDescent="0.25">
      <c r="F426" s="13"/>
      <c r="G426" s="13"/>
      <c r="H426" s="12"/>
      <c r="X426" s="9"/>
      <c r="AA426" s="14"/>
      <c r="AB426" s="14"/>
      <c r="AC426" s="14"/>
      <c r="AE426" s="6"/>
      <c r="AF426" s="6"/>
      <c r="AG426" s="6"/>
      <c r="AI426" s="6"/>
      <c r="AJ426" s="6"/>
      <c r="AK426" s="6"/>
      <c r="AM426" s="5"/>
      <c r="AN426" s="5"/>
      <c r="AO426" s="5"/>
      <c r="AW426" s="8"/>
    </row>
    <row r="427" spans="6:49" x14ac:dyDescent="0.25">
      <c r="F427" s="13"/>
      <c r="G427" s="13"/>
      <c r="H427" s="12"/>
      <c r="X427" s="9"/>
      <c r="AA427" s="14"/>
      <c r="AB427" s="14"/>
      <c r="AC427" s="14"/>
      <c r="AE427" s="6"/>
      <c r="AF427" s="6"/>
      <c r="AG427" s="6"/>
      <c r="AI427" s="6"/>
      <c r="AJ427" s="6"/>
      <c r="AK427" s="6"/>
      <c r="AM427" s="5"/>
      <c r="AN427" s="5"/>
      <c r="AO427" s="5"/>
      <c r="AW427" s="8"/>
    </row>
    <row r="428" spans="6:49" x14ac:dyDescent="0.25">
      <c r="F428" s="13"/>
      <c r="G428" s="13"/>
      <c r="H428" s="12"/>
      <c r="X428" s="9"/>
      <c r="AA428" s="14"/>
      <c r="AB428" s="14"/>
      <c r="AC428" s="14"/>
      <c r="AE428" s="6"/>
      <c r="AF428" s="6"/>
      <c r="AG428" s="6"/>
      <c r="AI428" s="6"/>
      <c r="AJ428" s="6"/>
      <c r="AK428" s="6"/>
      <c r="AM428" s="5"/>
      <c r="AN428" s="5"/>
      <c r="AO428" s="5"/>
      <c r="AW428" s="8"/>
    </row>
    <row r="429" spans="6:49" x14ac:dyDescent="0.25">
      <c r="F429" s="13"/>
      <c r="G429" s="13"/>
      <c r="H429" s="12"/>
      <c r="X429" s="9"/>
      <c r="AA429" s="14"/>
      <c r="AB429" s="14"/>
      <c r="AC429" s="14"/>
      <c r="AE429" s="6"/>
      <c r="AF429" s="6"/>
      <c r="AG429" s="6"/>
      <c r="AI429" s="6"/>
      <c r="AJ429" s="6"/>
      <c r="AK429" s="6"/>
      <c r="AM429" s="5"/>
      <c r="AN429" s="5"/>
      <c r="AO429" s="5"/>
      <c r="AW429" s="8"/>
    </row>
    <row r="430" spans="6:49" x14ac:dyDescent="0.25">
      <c r="F430" s="13"/>
      <c r="G430" s="13"/>
      <c r="H430" s="12"/>
      <c r="X430" s="9"/>
      <c r="AA430" s="14"/>
      <c r="AB430" s="14"/>
      <c r="AC430" s="14"/>
      <c r="AE430" s="6"/>
      <c r="AF430" s="6"/>
      <c r="AG430" s="6"/>
      <c r="AI430" s="6"/>
      <c r="AJ430" s="6"/>
      <c r="AK430" s="6"/>
      <c r="AM430" s="5"/>
      <c r="AN430" s="5"/>
      <c r="AO430" s="5"/>
      <c r="AW430" s="8"/>
    </row>
    <row r="431" spans="6:49" x14ac:dyDescent="0.25">
      <c r="F431" s="13"/>
      <c r="G431" s="13"/>
      <c r="H431" s="12"/>
      <c r="X431" s="9"/>
      <c r="AA431" s="14"/>
      <c r="AB431" s="14"/>
      <c r="AC431" s="14"/>
      <c r="AE431" s="6"/>
      <c r="AF431" s="6"/>
      <c r="AG431" s="6"/>
      <c r="AI431" s="6"/>
      <c r="AJ431" s="6"/>
      <c r="AK431" s="6"/>
      <c r="AM431" s="5"/>
      <c r="AN431" s="5"/>
      <c r="AO431" s="5"/>
      <c r="AW431" s="8"/>
    </row>
    <row r="432" spans="6:49" x14ac:dyDescent="0.25">
      <c r="F432" s="13"/>
      <c r="G432" s="13"/>
      <c r="H432" s="12"/>
      <c r="X432" s="9"/>
      <c r="AA432" s="14"/>
      <c r="AB432" s="14"/>
      <c r="AC432" s="14"/>
      <c r="AE432" s="6"/>
      <c r="AF432" s="6"/>
      <c r="AG432" s="6"/>
      <c r="AI432" s="6"/>
      <c r="AJ432" s="6"/>
      <c r="AK432" s="6"/>
      <c r="AM432" s="5"/>
      <c r="AN432" s="5"/>
      <c r="AO432" s="5"/>
      <c r="AW432" s="8"/>
    </row>
    <row r="433" spans="6:49" x14ac:dyDescent="0.25">
      <c r="F433" s="13"/>
      <c r="G433" s="13"/>
      <c r="H433" s="12"/>
      <c r="X433" s="9"/>
      <c r="AA433" s="14"/>
      <c r="AB433" s="14"/>
      <c r="AC433" s="14"/>
      <c r="AE433" s="6"/>
      <c r="AF433" s="6"/>
      <c r="AG433" s="6"/>
      <c r="AI433" s="6"/>
      <c r="AJ433" s="6"/>
      <c r="AK433" s="6"/>
      <c r="AM433" s="5"/>
      <c r="AN433" s="5"/>
      <c r="AO433" s="5"/>
      <c r="AW433" s="8"/>
    </row>
    <row r="434" spans="6:49" x14ac:dyDescent="0.25">
      <c r="F434" s="13"/>
      <c r="G434" s="13"/>
      <c r="H434" s="12"/>
      <c r="X434" s="9"/>
      <c r="AA434" s="14"/>
      <c r="AB434" s="14"/>
      <c r="AC434" s="14"/>
      <c r="AE434" s="6"/>
      <c r="AF434" s="6"/>
      <c r="AG434" s="6"/>
      <c r="AI434" s="6"/>
      <c r="AJ434" s="6"/>
      <c r="AK434" s="6"/>
      <c r="AM434" s="5"/>
      <c r="AN434" s="5"/>
      <c r="AO434" s="5"/>
      <c r="AW434" s="8"/>
    </row>
    <row r="435" spans="6:49" x14ac:dyDescent="0.25">
      <c r="F435" s="13"/>
      <c r="G435" s="13"/>
      <c r="H435" s="12"/>
      <c r="X435" s="9"/>
      <c r="AA435" s="14"/>
      <c r="AB435" s="14"/>
      <c r="AC435" s="14"/>
      <c r="AE435" s="6"/>
      <c r="AF435" s="6"/>
      <c r="AG435" s="6"/>
      <c r="AI435" s="6"/>
      <c r="AJ435" s="6"/>
      <c r="AK435" s="6"/>
      <c r="AM435" s="5"/>
      <c r="AN435" s="5"/>
      <c r="AO435" s="5"/>
      <c r="AW435" s="8"/>
    </row>
    <row r="436" spans="6:49" x14ac:dyDescent="0.25">
      <c r="F436" s="13"/>
      <c r="G436" s="13"/>
      <c r="H436" s="12"/>
      <c r="X436" s="9"/>
      <c r="AA436" s="14"/>
      <c r="AB436" s="14"/>
      <c r="AC436" s="14"/>
      <c r="AE436" s="6"/>
      <c r="AF436" s="6"/>
      <c r="AG436" s="6"/>
      <c r="AI436" s="6"/>
      <c r="AJ436" s="6"/>
      <c r="AK436" s="6"/>
      <c r="AM436" s="5"/>
      <c r="AN436" s="5"/>
      <c r="AO436" s="5"/>
      <c r="AW436" s="8"/>
    </row>
    <row r="437" spans="6:49" x14ac:dyDescent="0.25">
      <c r="F437" s="13"/>
      <c r="G437" s="13"/>
      <c r="H437" s="12"/>
      <c r="X437" s="9"/>
      <c r="AA437" s="14"/>
      <c r="AB437" s="14"/>
      <c r="AC437" s="14"/>
      <c r="AE437" s="6"/>
      <c r="AF437" s="6"/>
      <c r="AG437" s="6"/>
      <c r="AI437" s="6"/>
      <c r="AJ437" s="6"/>
      <c r="AK437" s="6"/>
      <c r="AM437" s="5"/>
      <c r="AN437" s="5"/>
      <c r="AO437" s="5"/>
      <c r="AW437" s="8"/>
    </row>
    <row r="438" spans="6:49" x14ac:dyDescent="0.25">
      <c r="F438" s="13"/>
      <c r="G438" s="13"/>
      <c r="H438" s="12"/>
      <c r="X438" s="9"/>
      <c r="AA438" s="14"/>
      <c r="AB438" s="14"/>
      <c r="AC438" s="14"/>
      <c r="AE438" s="6"/>
      <c r="AF438" s="6"/>
      <c r="AG438" s="6"/>
      <c r="AI438" s="6"/>
      <c r="AJ438" s="6"/>
      <c r="AK438" s="6"/>
      <c r="AM438" s="5"/>
      <c r="AN438" s="5"/>
      <c r="AO438" s="5"/>
      <c r="AW438" s="8"/>
    </row>
    <row r="439" spans="6:49" x14ac:dyDescent="0.25">
      <c r="F439" s="13"/>
      <c r="G439" s="13"/>
      <c r="H439" s="12"/>
      <c r="X439" s="9"/>
      <c r="AA439" s="14"/>
      <c r="AB439" s="14"/>
      <c r="AC439" s="14"/>
      <c r="AE439" s="6"/>
      <c r="AF439" s="6"/>
      <c r="AG439" s="6"/>
      <c r="AI439" s="6"/>
      <c r="AJ439" s="6"/>
      <c r="AK439" s="6"/>
      <c r="AM439" s="5"/>
      <c r="AN439" s="5"/>
      <c r="AO439" s="5"/>
      <c r="AW439" s="8"/>
    </row>
    <row r="440" spans="6:49" x14ac:dyDescent="0.25">
      <c r="F440" s="13"/>
      <c r="G440" s="13"/>
      <c r="H440" s="12"/>
      <c r="X440" s="9"/>
      <c r="AA440" s="14"/>
      <c r="AB440" s="14"/>
      <c r="AC440" s="14"/>
      <c r="AE440" s="6"/>
      <c r="AF440" s="6"/>
      <c r="AG440" s="6"/>
      <c r="AI440" s="6"/>
      <c r="AJ440" s="6"/>
      <c r="AK440" s="6"/>
      <c r="AM440" s="5"/>
      <c r="AN440" s="5"/>
      <c r="AO440" s="5"/>
      <c r="AW440" s="8"/>
    </row>
    <row r="441" spans="6:49" x14ac:dyDescent="0.25">
      <c r="F441" s="13"/>
      <c r="G441" s="13"/>
      <c r="H441" s="12"/>
      <c r="X441" s="9"/>
      <c r="AA441" s="14"/>
      <c r="AB441" s="14"/>
      <c r="AC441" s="14"/>
      <c r="AE441" s="6"/>
      <c r="AF441" s="6"/>
      <c r="AG441" s="6"/>
      <c r="AI441" s="6"/>
      <c r="AJ441" s="6"/>
      <c r="AK441" s="6"/>
      <c r="AM441" s="5"/>
      <c r="AN441" s="5"/>
      <c r="AO441" s="5"/>
      <c r="AW441" s="8"/>
    </row>
    <row r="442" spans="6:49" x14ac:dyDescent="0.25">
      <c r="F442" s="13"/>
      <c r="G442" s="13"/>
      <c r="H442" s="12"/>
      <c r="X442" s="9"/>
      <c r="AA442" s="14"/>
      <c r="AB442" s="14"/>
      <c r="AC442" s="14"/>
      <c r="AE442" s="6"/>
      <c r="AF442" s="6"/>
      <c r="AG442" s="6"/>
      <c r="AI442" s="6"/>
      <c r="AJ442" s="6"/>
      <c r="AK442" s="6"/>
      <c r="AM442" s="5"/>
      <c r="AN442" s="5"/>
      <c r="AO442" s="5"/>
      <c r="AW442" s="8"/>
    </row>
    <row r="443" spans="6:49" x14ac:dyDescent="0.25">
      <c r="F443" s="13"/>
      <c r="G443" s="13"/>
      <c r="H443" s="12"/>
      <c r="X443" s="9"/>
      <c r="AA443" s="14"/>
      <c r="AB443" s="14"/>
      <c r="AC443" s="14"/>
      <c r="AE443" s="6"/>
      <c r="AF443" s="6"/>
      <c r="AG443" s="6"/>
      <c r="AI443" s="6"/>
      <c r="AJ443" s="6"/>
      <c r="AK443" s="6"/>
      <c r="AM443" s="5"/>
      <c r="AN443" s="5"/>
      <c r="AO443" s="5"/>
      <c r="AW443" s="8"/>
    </row>
    <row r="444" spans="6:49" x14ac:dyDescent="0.25">
      <c r="F444" s="13"/>
      <c r="G444" s="13"/>
      <c r="H444" s="12"/>
      <c r="X444" s="9"/>
      <c r="AA444" s="14"/>
      <c r="AB444" s="14"/>
      <c r="AC444" s="14"/>
      <c r="AE444" s="6"/>
      <c r="AF444" s="6"/>
      <c r="AG444" s="6"/>
      <c r="AI444" s="6"/>
      <c r="AJ444" s="6"/>
      <c r="AK444" s="6"/>
      <c r="AM444" s="5"/>
      <c r="AN444" s="5"/>
      <c r="AO444" s="5"/>
      <c r="AW444" s="8"/>
    </row>
    <row r="445" spans="6:49" x14ac:dyDescent="0.25">
      <c r="F445" s="13"/>
      <c r="G445" s="13"/>
      <c r="H445" s="12"/>
      <c r="X445" s="9"/>
      <c r="AA445" s="14"/>
      <c r="AB445" s="14"/>
      <c r="AC445" s="14"/>
      <c r="AE445" s="6"/>
      <c r="AF445" s="6"/>
      <c r="AG445" s="6"/>
      <c r="AI445" s="6"/>
      <c r="AJ445" s="6"/>
      <c r="AK445" s="6"/>
      <c r="AM445" s="5"/>
      <c r="AN445" s="5"/>
      <c r="AO445" s="5"/>
      <c r="AW445" s="8"/>
    </row>
    <row r="446" spans="6:49" x14ac:dyDescent="0.25">
      <c r="F446" s="13"/>
      <c r="G446" s="13"/>
      <c r="H446" s="12"/>
      <c r="X446" s="9"/>
      <c r="AA446" s="14"/>
      <c r="AB446" s="14"/>
      <c r="AC446" s="14"/>
      <c r="AE446" s="6"/>
      <c r="AF446" s="6"/>
      <c r="AG446" s="6"/>
      <c r="AI446" s="6"/>
      <c r="AJ446" s="6"/>
      <c r="AK446" s="6"/>
      <c r="AM446" s="5"/>
      <c r="AN446" s="5"/>
      <c r="AO446" s="5"/>
      <c r="AW446" s="8"/>
    </row>
    <row r="447" spans="6:49" x14ac:dyDescent="0.25">
      <c r="F447" s="13"/>
      <c r="G447" s="13"/>
      <c r="H447" s="12"/>
      <c r="X447" s="9"/>
      <c r="AA447" s="14"/>
      <c r="AB447" s="14"/>
      <c r="AC447" s="14"/>
      <c r="AE447" s="6"/>
      <c r="AF447" s="6"/>
      <c r="AG447" s="6"/>
      <c r="AI447" s="6"/>
      <c r="AJ447" s="6"/>
      <c r="AK447" s="6"/>
      <c r="AM447" s="5"/>
      <c r="AN447" s="5"/>
      <c r="AO447" s="5"/>
      <c r="AW447" s="8"/>
    </row>
    <row r="448" spans="6:49" x14ac:dyDescent="0.25">
      <c r="F448" s="13"/>
      <c r="G448" s="13"/>
      <c r="H448" s="12"/>
      <c r="X448" s="9"/>
      <c r="AA448" s="14"/>
      <c r="AB448" s="14"/>
      <c r="AC448" s="14"/>
      <c r="AE448" s="6"/>
      <c r="AF448" s="6"/>
      <c r="AG448" s="6"/>
      <c r="AI448" s="6"/>
      <c r="AJ448" s="6"/>
      <c r="AK448" s="6"/>
      <c r="AM448" s="5"/>
      <c r="AN448" s="5"/>
      <c r="AO448" s="5"/>
      <c r="AW448" s="8"/>
    </row>
    <row r="449" spans="6:49" x14ac:dyDescent="0.25">
      <c r="F449" s="13"/>
      <c r="G449" s="13"/>
      <c r="H449" s="12"/>
      <c r="X449" s="9"/>
      <c r="AA449" s="14"/>
      <c r="AB449" s="14"/>
      <c r="AC449" s="14"/>
      <c r="AE449" s="6"/>
      <c r="AF449" s="6"/>
      <c r="AG449" s="6"/>
      <c r="AI449" s="6"/>
      <c r="AJ449" s="6"/>
      <c r="AK449" s="6"/>
      <c r="AM449" s="5"/>
      <c r="AN449" s="5"/>
      <c r="AO449" s="5"/>
      <c r="AW449" s="8"/>
    </row>
    <row r="450" spans="6:49" x14ac:dyDescent="0.25">
      <c r="F450" s="13"/>
      <c r="G450" s="13"/>
      <c r="H450" s="12"/>
      <c r="X450" s="9"/>
      <c r="AA450" s="14"/>
      <c r="AB450" s="14"/>
      <c r="AC450" s="14"/>
      <c r="AE450" s="6"/>
      <c r="AF450" s="6"/>
      <c r="AG450" s="6"/>
      <c r="AI450" s="6"/>
      <c r="AJ450" s="6"/>
      <c r="AK450" s="6"/>
      <c r="AM450" s="5"/>
      <c r="AN450" s="5"/>
      <c r="AO450" s="5"/>
      <c r="AW450" s="8"/>
    </row>
    <row r="451" spans="6:49" x14ac:dyDescent="0.25">
      <c r="F451" s="13"/>
      <c r="G451" s="13"/>
      <c r="H451" s="12"/>
      <c r="X451" s="9"/>
      <c r="AA451" s="14"/>
      <c r="AB451" s="14"/>
      <c r="AC451" s="14"/>
      <c r="AE451" s="6"/>
      <c r="AF451" s="6"/>
      <c r="AG451" s="6"/>
      <c r="AI451" s="6"/>
      <c r="AJ451" s="6"/>
      <c r="AK451" s="6"/>
      <c r="AM451" s="5"/>
      <c r="AN451" s="5"/>
      <c r="AO451" s="5"/>
      <c r="AW451" s="8"/>
    </row>
    <row r="452" spans="6:49" x14ac:dyDescent="0.25">
      <c r="F452" s="13"/>
      <c r="G452" s="13"/>
      <c r="H452" s="12"/>
      <c r="X452" s="9"/>
      <c r="AA452" s="14"/>
      <c r="AB452" s="14"/>
      <c r="AC452" s="14"/>
      <c r="AE452" s="6"/>
      <c r="AF452" s="6"/>
      <c r="AG452" s="6"/>
      <c r="AI452" s="6"/>
      <c r="AJ452" s="6"/>
      <c r="AK452" s="6"/>
      <c r="AM452" s="5"/>
      <c r="AN452" s="5"/>
      <c r="AO452" s="5"/>
      <c r="AW452" s="8"/>
    </row>
    <row r="453" spans="6:49" x14ac:dyDescent="0.25">
      <c r="F453" s="13"/>
      <c r="G453" s="13"/>
      <c r="H453" s="12"/>
      <c r="X453" s="9"/>
      <c r="AA453" s="14"/>
      <c r="AB453" s="14"/>
      <c r="AC453" s="14"/>
      <c r="AE453" s="6"/>
      <c r="AF453" s="6"/>
      <c r="AG453" s="6"/>
      <c r="AI453" s="6"/>
      <c r="AJ453" s="6"/>
      <c r="AK453" s="6"/>
      <c r="AM453" s="5"/>
      <c r="AN453" s="5"/>
      <c r="AO453" s="5"/>
      <c r="AW453" s="8"/>
    </row>
    <row r="454" spans="6:49" x14ac:dyDescent="0.25">
      <c r="F454" s="13"/>
      <c r="G454" s="13"/>
      <c r="H454" s="12"/>
      <c r="X454" s="9"/>
      <c r="AA454" s="14"/>
      <c r="AB454" s="14"/>
      <c r="AC454" s="14"/>
      <c r="AE454" s="6"/>
      <c r="AF454" s="6"/>
      <c r="AG454" s="6"/>
      <c r="AI454" s="6"/>
      <c r="AJ454" s="6"/>
      <c r="AK454" s="6"/>
      <c r="AM454" s="5"/>
      <c r="AN454" s="5"/>
      <c r="AO454" s="5"/>
      <c r="AW454" s="8"/>
    </row>
    <row r="455" spans="6:49" x14ac:dyDescent="0.25">
      <c r="F455" s="13"/>
      <c r="G455" s="13"/>
      <c r="H455" s="12"/>
      <c r="X455" s="9"/>
      <c r="AA455" s="14"/>
      <c r="AB455" s="14"/>
      <c r="AC455" s="14"/>
      <c r="AE455" s="6"/>
      <c r="AF455" s="6"/>
      <c r="AG455" s="6"/>
      <c r="AI455" s="6"/>
      <c r="AJ455" s="6"/>
      <c r="AK455" s="6"/>
      <c r="AM455" s="5"/>
      <c r="AN455" s="5"/>
      <c r="AO455" s="5"/>
      <c r="AW455" s="8"/>
    </row>
    <row r="456" spans="6:49" x14ac:dyDescent="0.25">
      <c r="F456" s="13"/>
      <c r="G456" s="13"/>
      <c r="H456" s="12"/>
      <c r="X456" s="9"/>
      <c r="AA456" s="14"/>
      <c r="AB456" s="14"/>
      <c r="AC456" s="14"/>
      <c r="AE456" s="6"/>
      <c r="AF456" s="6"/>
      <c r="AG456" s="6"/>
      <c r="AI456" s="6"/>
      <c r="AJ456" s="6"/>
      <c r="AK456" s="6"/>
      <c r="AM456" s="5"/>
      <c r="AN456" s="5"/>
      <c r="AO456" s="5"/>
      <c r="AW456" s="8"/>
    </row>
    <row r="457" spans="6:49" x14ac:dyDescent="0.25">
      <c r="F457" s="13"/>
      <c r="G457" s="13"/>
      <c r="H457" s="12"/>
      <c r="X457" s="9"/>
      <c r="AA457" s="14"/>
      <c r="AB457" s="14"/>
      <c r="AC457" s="14"/>
      <c r="AE457" s="6"/>
      <c r="AF457" s="6"/>
      <c r="AG457" s="6"/>
      <c r="AI457" s="6"/>
      <c r="AJ457" s="6"/>
      <c r="AK457" s="6"/>
      <c r="AM457" s="5"/>
      <c r="AN457" s="5"/>
      <c r="AO457" s="5"/>
      <c r="AW457" s="8"/>
    </row>
    <row r="458" spans="6:49" x14ac:dyDescent="0.25">
      <c r="F458" s="13"/>
      <c r="G458" s="13"/>
      <c r="H458" s="12"/>
      <c r="X458" s="9"/>
      <c r="AA458" s="14"/>
      <c r="AB458" s="14"/>
      <c r="AC458" s="14"/>
      <c r="AE458" s="6"/>
      <c r="AF458" s="6"/>
      <c r="AG458" s="6"/>
      <c r="AI458" s="6"/>
      <c r="AJ458" s="6"/>
      <c r="AK458" s="6"/>
      <c r="AM458" s="5"/>
      <c r="AN458" s="5"/>
      <c r="AO458" s="5"/>
      <c r="AW458" s="8"/>
    </row>
    <row r="459" spans="6:49" x14ac:dyDescent="0.25">
      <c r="F459" s="13"/>
      <c r="G459" s="13"/>
      <c r="H459" s="12"/>
      <c r="X459" s="9"/>
      <c r="AA459" s="14"/>
      <c r="AB459" s="14"/>
      <c r="AC459" s="14"/>
      <c r="AE459" s="6"/>
      <c r="AF459" s="6"/>
      <c r="AG459" s="6"/>
      <c r="AI459" s="6"/>
      <c r="AJ459" s="6"/>
      <c r="AK459" s="6"/>
      <c r="AM459" s="5"/>
      <c r="AN459" s="5"/>
      <c r="AO459" s="5"/>
      <c r="AW459" s="8"/>
    </row>
    <row r="460" spans="6:49" x14ac:dyDescent="0.25">
      <c r="F460" s="13"/>
      <c r="G460" s="13"/>
      <c r="H460" s="12"/>
      <c r="X460" s="9"/>
      <c r="AA460" s="14"/>
      <c r="AB460" s="14"/>
      <c r="AC460" s="14"/>
      <c r="AE460" s="6"/>
      <c r="AF460" s="6"/>
      <c r="AG460" s="6"/>
      <c r="AI460" s="6"/>
      <c r="AJ460" s="6"/>
      <c r="AK460" s="6"/>
      <c r="AM460" s="5"/>
      <c r="AN460" s="5"/>
      <c r="AO460" s="5"/>
      <c r="AW460" s="8"/>
    </row>
    <row r="461" spans="6:49" x14ac:dyDescent="0.25">
      <c r="F461" s="13"/>
      <c r="G461" s="13"/>
      <c r="H461" s="12"/>
      <c r="X461" s="9"/>
      <c r="AA461" s="14"/>
      <c r="AB461" s="14"/>
      <c r="AC461" s="14"/>
      <c r="AE461" s="6"/>
      <c r="AF461" s="6"/>
      <c r="AG461" s="6"/>
      <c r="AI461" s="6"/>
      <c r="AJ461" s="6"/>
      <c r="AK461" s="6"/>
      <c r="AM461" s="5"/>
      <c r="AN461" s="5"/>
      <c r="AO461" s="5"/>
      <c r="AW461" s="8"/>
    </row>
    <row r="462" spans="6:49" x14ac:dyDescent="0.25">
      <c r="F462" s="13"/>
      <c r="G462" s="13"/>
      <c r="H462" s="12"/>
      <c r="X462" s="9"/>
      <c r="AA462" s="14"/>
      <c r="AB462" s="14"/>
      <c r="AC462" s="14"/>
      <c r="AE462" s="6"/>
      <c r="AF462" s="6"/>
      <c r="AG462" s="6"/>
      <c r="AI462" s="6"/>
      <c r="AJ462" s="6"/>
      <c r="AK462" s="6"/>
      <c r="AM462" s="5"/>
      <c r="AN462" s="5"/>
      <c r="AO462" s="5"/>
      <c r="AW462" s="8"/>
    </row>
    <row r="463" spans="6:49" x14ac:dyDescent="0.25">
      <c r="F463" s="13"/>
      <c r="G463" s="13"/>
      <c r="H463" s="12"/>
      <c r="X463" s="9"/>
      <c r="AA463" s="14"/>
      <c r="AB463" s="14"/>
      <c r="AC463" s="14"/>
      <c r="AE463" s="6"/>
      <c r="AF463" s="6"/>
      <c r="AG463" s="6"/>
      <c r="AI463" s="6"/>
      <c r="AJ463" s="6"/>
      <c r="AK463" s="6"/>
      <c r="AM463" s="5"/>
      <c r="AN463" s="5"/>
      <c r="AO463" s="5"/>
      <c r="AW463" s="8"/>
    </row>
    <row r="464" spans="6:49" x14ac:dyDescent="0.25">
      <c r="F464" s="13"/>
      <c r="G464" s="13"/>
      <c r="H464" s="12"/>
      <c r="X464" s="9"/>
      <c r="AA464" s="14"/>
      <c r="AB464" s="14"/>
      <c r="AC464" s="14"/>
      <c r="AE464" s="6"/>
      <c r="AF464" s="6"/>
      <c r="AG464" s="6"/>
      <c r="AI464" s="6"/>
      <c r="AJ464" s="6"/>
      <c r="AK464" s="6"/>
      <c r="AM464" s="5"/>
      <c r="AN464" s="5"/>
      <c r="AO464" s="5"/>
      <c r="AW464" s="8"/>
    </row>
    <row r="465" spans="6:49" x14ac:dyDescent="0.25">
      <c r="F465" s="13"/>
      <c r="G465" s="13"/>
      <c r="H465" s="12"/>
      <c r="X465" s="9"/>
      <c r="AA465" s="14"/>
      <c r="AB465" s="14"/>
      <c r="AC465" s="14"/>
      <c r="AE465" s="6"/>
      <c r="AF465" s="6"/>
      <c r="AG465" s="6"/>
      <c r="AI465" s="6"/>
      <c r="AJ465" s="6"/>
      <c r="AK465" s="6"/>
      <c r="AM465" s="5"/>
      <c r="AN465" s="5"/>
      <c r="AO465" s="5"/>
      <c r="AW465" s="8"/>
    </row>
    <row r="466" spans="6:49" x14ac:dyDescent="0.25">
      <c r="F466" s="13"/>
      <c r="G466" s="13"/>
      <c r="H466" s="12"/>
      <c r="X466" s="9"/>
      <c r="AA466" s="14"/>
      <c r="AB466" s="14"/>
      <c r="AC466" s="14"/>
      <c r="AE466" s="6"/>
      <c r="AF466" s="6"/>
      <c r="AG466" s="6"/>
      <c r="AI466" s="6"/>
      <c r="AJ466" s="6"/>
      <c r="AK466" s="6"/>
      <c r="AM466" s="5"/>
      <c r="AN466" s="5"/>
      <c r="AO466" s="5"/>
      <c r="AW466" s="8"/>
    </row>
    <row r="467" spans="6:49" x14ac:dyDescent="0.25">
      <c r="F467" s="13"/>
      <c r="G467" s="13"/>
      <c r="H467" s="12"/>
      <c r="X467" s="9"/>
      <c r="AA467" s="14"/>
      <c r="AB467" s="14"/>
      <c r="AC467" s="14"/>
      <c r="AE467" s="6"/>
      <c r="AF467" s="6"/>
      <c r="AG467" s="6"/>
      <c r="AI467" s="6"/>
      <c r="AJ467" s="6"/>
      <c r="AK467" s="6"/>
      <c r="AM467" s="5"/>
      <c r="AN467" s="5"/>
      <c r="AO467" s="5"/>
      <c r="AW467" s="8"/>
    </row>
    <row r="468" spans="6:49" x14ac:dyDescent="0.25">
      <c r="F468" s="13"/>
      <c r="G468" s="13"/>
      <c r="H468" s="12"/>
      <c r="X468" s="9"/>
      <c r="AA468" s="14"/>
      <c r="AB468" s="14"/>
      <c r="AC468" s="14"/>
      <c r="AE468" s="6"/>
      <c r="AF468" s="6"/>
      <c r="AG468" s="6"/>
      <c r="AI468" s="6"/>
      <c r="AJ468" s="6"/>
      <c r="AK468" s="6"/>
      <c r="AM468" s="5"/>
      <c r="AN468" s="5"/>
      <c r="AO468" s="5"/>
      <c r="AW468" s="8"/>
    </row>
    <row r="469" spans="6:49" x14ac:dyDescent="0.25">
      <c r="F469" s="13"/>
      <c r="G469" s="13"/>
      <c r="H469" s="12"/>
      <c r="X469" s="9"/>
      <c r="AA469" s="14"/>
      <c r="AB469" s="14"/>
      <c r="AC469" s="14"/>
      <c r="AE469" s="6"/>
      <c r="AF469" s="6"/>
      <c r="AG469" s="6"/>
      <c r="AI469" s="6"/>
      <c r="AJ469" s="6"/>
      <c r="AK469" s="6"/>
      <c r="AM469" s="5"/>
      <c r="AN469" s="5"/>
      <c r="AO469" s="5"/>
      <c r="AW469" s="8"/>
    </row>
    <row r="470" spans="6:49" x14ac:dyDescent="0.25">
      <c r="F470" s="13"/>
      <c r="G470" s="13"/>
      <c r="H470" s="12"/>
      <c r="X470" s="9"/>
      <c r="AA470" s="14"/>
      <c r="AB470" s="14"/>
      <c r="AC470" s="14"/>
      <c r="AE470" s="6"/>
      <c r="AF470" s="6"/>
      <c r="AG470" s="6"/>
      <c r="AI470" s="6"/>
      <c r="AJ470" s="6"/>
      <c r="AK470" s="6"/>
      <c r="AM470" s="5"/>
      <c r="AN470" s="5"/>
      <c r="AO470" s="5"/>
      <c r="AW470" s="8"/>
    </row>
    <row r="471" spans="6:49" x14ac:dyDescent="0.25">
      <c r="F471" s="13"/>
      <c r="G471" s="13"/>
      <c r="H471" s="12"/>
      <c r="X471" s="9"/>
      <c r="AA471" s="14"/>
      <c r="AB471" s="14"/>
      <c r="AC471" s="14"/>
      <c r="AE471" s="6"/>
      <c r="AF471" s="6"/>
      <c r="AG471" s="6"/>
      <c r="AI471" s="6"/>
      <c r="AJ471" s="6"/>
      <c r="AK471" s="6"/>
      <c r="AM471" s="5"/>
      <c r="AN471" s="5"/>
      <c r="AO471" s="5"/>
      <c r="AW471" s="8"/>
    </row>
    <row r="472" spans="6:49" x14ac:dyDescent="0.25">
      <c r="F472" s="13"/>
      <c r="G472" s="13"/>
      <c r="H472" s="12"/>
      <c r="X472" s="9"/>
      <c r="AA472" s="14"/>
      <c r="AB472" s="14"/>
      <c r="AC472" s="14"/>
      <c r="AE472" s="6"/>
      <c r="AF472" s="6"/>
      <c r="AG472" s="6"/>
      <c r="AI472" s="6"/>
      <c r="AJ472" s="6"/>
      <c r="AK472" s="6"/>
      <c r="AM472" s="5"/>
      <c r="AN472" s="5"/>
      <c r="AO472" s="5"/>
      <c r="AW472" s="8"/>
    </row>
    <row r="473" spans="6:49" x14ac:dyDescent="0.25">
      <c r="F473" s="13"/>
      <c r="G473" s="13"/>
      <c r="H473" s="12"/>
      <c r="X473" s="9"/>
      <c r="AA473" s="14"/>
      <c r="AB473" s="14"/>
      <c r="AC473" s="14"/>
      <c r="AE473" s="6"/>
      <c r="AF473" s="6"/>
      <c r="AG473" s="6"/>
      <c r="AI473" s="6"/>
      <c r="AJ473" s="6"/>
      <c r="AK473" s="6"/>
      <c r="AM473" s="5"/>
      <c r="AN473" s="5"/>
      <c r="AO473" s="5"/>
      <c r="AW473" s="8"/>
    </row>
    <row r="474" spans="6:49" x14ac:dyDescent="0.25">
      <c r="F474" s="13"/>
      <c r="G474" s="13"/>
      <c r="H474" s="12"/>
      <c r="X474" s="9"/>
      <c r="AA474" s="14"/>
      <c r="AB474" s="14"/>
      <c r="AC474" s="14"/>
      <c r="AE474" s="6"/>
      <c r="AF474" s="6"/>
      <c r="AG474" s="6"/>
      <c r="AI474" s="6"/>
      <c r="AJ474" s="6"/>
      <c r="AK474" s="6"/>
      <c r="AM474" s="5"/>
      <c r="AN474" s="5"/>
      <c r="AO474" s="5"/>
      <c r="AW474" s="8"/>
    </row>
    <row r="475" spans="6:49" x14ac:dyDescent="0.25">
      <c r="F475" s="13"/>
      <c r="G475" s="13"/>
      <c r="H475" s="12"/>
      <c r="X475" s="9"/>
      <c r="AA475" s="14"/>
      <c r="AB475" s="14"/>
      <c r="AC475" s="14"/>
      <c r="AE475" s="6"/>
      <c r="AF475" s="6"/>
      <c r="AG475" s="6"/>
      <c r="AI475" s="6"/>
      <c r="AJ475" s="6"/>
      <c r="AK475" s="6"/>
      <c r="AM475" s="5"/>
      <c r="AN475" s="5"/>
      <c r="AO475" s="5"/>
      <c r="AW475" s="8"/>
    </row>
    <row r="476" spans="6:49" x14ac:dyDescent="0.25">
      <c r="F476" s="13"/>
      <c r="G476" s="13"/>
      <c r="H476" s="12"/>
      <c r="X476" s="9"/>
      <c r="AA476" s="14"/>
      <c r="AB476" s="14"/>
      <c r="AC476" s="14"/>
      <c r="AE476" s="6"/>
      <c r="AF476" s="6"/>
      <c r="AG476" s="6"/>
      <c r="AI476" s="6"/>
      <c r="AJ476" s="6"/>
      <c r="AK476" s="6"/>
      <c r="AM476" s="5"/>
      <c r="AN476" s="5"/>
      <c r="AO476" s="5"/>
      <c r="AW476" s="8"/>
    </row>
    <row r="477" spans="6:49" x14ac:dyDescent="0.25">
      <c r="F477" s="13"/>
      <c r="G477" s="13"/>
      <c r="H477" s="12"/>
      <c r="X477" s="9"/>
      <c r="AA477" s="14"/>
      <c r="AB477" s="14"/>
      <c r="AC477" s="14"/>
      <c r="AE477" s="6"/>
      <c r="AF477" s="6"/>
      <c r="AG477" s="6"/>
      <c r="AI477" s="6"/>
      <c r="AJ477" s="6"/>
      <c r="AK477" s="6"/>
      <c r="AM477" s="5"/>
      <c r="AN477" s="5"/>
      <c r="AO477" s="5"/>
      <c r="AW477" s="8"/>
    </row>
    <row r="478" spans="6:49" x14ac:dyDescent="0.25">
      <c r="F478" s="13"/>
      <c r="G478" s="13"/>
      <c r="H478" s="12"/>
      <c r="X478" s="9"/>
      <c r="AA478" s="14"/>
      <c r="AB478" s="14"/>
      <c r="AC478" s="14"/>
      <c r="AE478" s="6"/>
      <c r="AF478" s="6"/>
      <c r="AG478" s="6"/>
      <c r="AI478" s="6"/>
      <c r="AJ478" s="6"/>
      <c r="AK478" s="6"/>
      <c r="AM478" s="5"/>
      <c r="AN478" s="5"/>
      <c r="AO478" s="5"/>
      <c r="AW478" s="8"/>
    </row>
    <row r="479" spans="6:49" x14ac:dyDescent="0.25">
      <c r="F479" s="13"/>
      <c r="G479" s="13"/>
      <c r="H479" s="12"/>
      <c r="X479" s="9"/>
      <c r="AA479" s="14"/>
      <c r="AB479" s="14"/>
      <c r="AC479" s="14"/>
      <c r="AE479" s="6"/>
      <c r="AF479" s="6"/>
      <c r="AG479" s="6"/>
      <c r="AI479" s="6"/>
      <c r="AJ479" s="6"/>
      <c r="AK479" s="6"/>
      <c r="AM479" s="5"/>
      <c r="AN479" s="5"/>
      <c r="AO479" s="5"/>
      <c r="AW479" s="8"/>
    </row>
    <row r="480" spans="6:49" x14ac:dyDescent="0.25">
      <c r="F480" s="13"/>
      <c r="G480" s="13"/>
      <c r="H480" s="12"/>
      <c r="X480" s="9"/>
      <c r="AA480" s="14"/>
      <c r="AB480" s="14"/>
      <c r="AC480" s="14"/>
      <c r="AE480" s="6"/>
      <c r="AF480" s="6"/>
      <c r="AG480" s="6"/>
      <c r="AI480" s="6"/>
      <c r="AJ480" s="6"/>
      <c r="AK480" s="6"/>
      <c r="AM480" s="5"/>
      <c r="AN480" s="5"/>
      <c r="AO480" s="5"/>
      <c r="AW480" s="8"/>
    </row>
    <row r="481" spans="6:49" x14ac:dyDescent="0.25">
      <c r="F481" s="13"/>
      <c r="G481" s="13"/>
      <c r="H481" s="12"/>
      <c r="X481" s="9"/>
      <c r="AA481" s="14"/>
      <c r="AB481" s="14"/>
      <c r="AC481" s="14"/>
      <c r="AE481" s="6"/>
      <c r="AF481" s="6"/>
      <c r="AG481" s="6"/>
      <c r="AI481" s="6"/>
      <c r="AJ481" s="6"/>
      <c r="AK481" s="6"/>
      <c r="AM481" s="5"/>
      <c r="AN481" s="5"/>
      <c r="AO481" s="5"/>
      <c r="AW481" s="8"/>
    </row>
    <row r="482" spans="6:49" x14ac:dyDescent="0.25">
      <c r="F482" s="13"/>
      <c r="G482" s="13"/>
      <c r="H482" s="12"/>
      <c r="X482" s="9"/>
      <c r="AA482" s="14"/>
      <c r="AB482" s="14"/>
      <c r="AC482" s="14"/>
      <c r="AE482" s="6"/>
      <c r="AF482" s="6"/>
      <c r="AG482" s="6"/>
      <c r="AI482" s="6"/>
      <c r="AJ482" s="6"/>
      <c r="AK482" s="6"/>
      <c r="AM482" s="5"/>
      <c r="AN482" s="5"/>
      <c r="AO482" s="5"/>
      <c r="AW482" s="8"/>
    </row>
    <row r="483" spans="6:49" x14ac:dyDescent="0.25">
      <c r="F483" s="13"/>
      <c r="G483" s="13"/>
      <c r="H483" s="12"/>
      <c r="X483" s="9"/>
      <c r="AA483" s="14"/>
      <c r="AB483" s="14"/>
      <c r="AC483" s="14"/>
      <c r="AE483" s="6"/>
      <c r="AF483" s="6"/>
      <c r="AG483" s="6"/>
      <c r="AI483" s="6"/>
      <c r="AJ483" s="6"/>
      <c r="AK483" s="6"/>
      <c r="AM483" s="5"/>
      <c r="AN483" s="5"/>
      <c r="AO483" s="5"/>
      <c r="AW483" s="8"/>
    </row>
    <row r="484" spans="6:49" x14ac:dyDescent="0.25">
      <c r="F484" s="13"/>
      <c r="G484" s="13"/>
      <c r="H484" s="12"/>
      <c r="X484" s="9"/>
      <c r="AA484" s="14"/>
      <c r="AB484" s="14"/>
      <c r="AC484" s="14"/>
      <c r="AE484" s="6"/>
      <c r="AF484" s="6"/>
      <c r="AG484" s="6"/>
      <c r="AI484" s="6"/>
      <c r="AJ484" s="6"/>
      <c r="AK484" s="6"/>
      <c r="AM484" s="5"/>
      <c r="AN484" s="5"/>
      <c r="AO484" s="5"/>
      <c r="AW484" s="8"/>
    </row>
    <row r="485" spans="6:49" x14ac:dyDescent="0.25">
      <c r="F485" s="13"/>
      <c r="G485" s="13"/>
      <c r="H485" s="12"/>
      <c r="X485" s="9"/>
      <c r="AA485" s="14"/>
      <c r="AB485" s="14"/>
      <c r="AC485" s="14"/>
      <c r="AE485" s="6"/>
      <c r="AF485" s="6"/>
      <c r="AG485" s="6"/>
      <c r="AI485" s="6"/>
      <c r="AJ485" s="6"/>
      <c r="AK485" s="6"/>
      <c r="AM485" s="5"/>
      <c r="AN485" s="5"/>
      <c r="AO485" s="5"/>
      <c r="AW485" s="8"/>
    </row>
    <row r="486" spans="6:49" x14ac:dyDescent="0.25">
      <c r="F486" s="13"/>
      <c r="G486" s="13"/>
      <c r="H486" s="12"/>
      <c r="X486" s="9"/>
      <c r="AA486" s="14"/>
      <c r="AB486" s="14"/>
      <c r="AC486" s="14"/>
      <c r="AE486" s="6"/>
      <c r="AF486" s="6"/>
      <c r="AG486" s="6"/>
      <c r="AI486" s="6"/>
      <c r="AJ486" s="6"/>
      <c r="AK486" s="6"/>
      <c r="AM486" s="5"/>
      <c r="AN486" s="5"/>
      <c r="AO486" s="5"/>
      <c r="AW486" s="8"/>
    </row>
    <row r="487" spans="6:49" x14ac:dyDescent="0.25">
      <c r="F487" s="13"/>
      <c r="G487" s="13"/>
      <c r="H487" s="12"/>
      <c r="X487" s="9"/>
      <c r="AA487" s="14"/>
      <c r="AB487" s="14"/>
      <c r="AC487" s="14"/>
      <c r="AE487" s="6"/>
      <c r="AF487" s="6"/>
      <c r="AG487" s="6"/>
      <c r="AI487" s="6"/>
      <c r="AJ487" s="6"/>
      <c r="AK487" s="6"/>
      <c r="AM487" s="5"/>
      <c r="AN487" s="5"/>
      <c r="AO487" s="5"/>
      <c r="AW487" s="8"/>
    </row>
    <row r="488" spans="6:49" x14ac:dyDescent="0.25">
      <c r="F488" s="13"/>
      <c r="G488" s="13"/>
      <c r="H488" s="12"/>
      <c r="X488" s="9"/>
      <c r="AA488" s="14"/>
      <c r="AB488" s="14"/>
      <c r="AC488" s="14"/>
      <c r="AE488" s="6"/>
      <c r="AF488" s="6"/>
      <c r="AG488" s="6"/>
      <c r="AI488" s="6"/>
      <c r="AJ488" s="6"/>
      <c r="AK488" s="6"/>
      <c r="AM488" s="5"/>
      <c r="AN488" s="5"/>
      <c r="AO488" s="5"/>
      <c r="AW488" s="8"/>
    </row>
    <row r="489" spans="6:49" x14ac:dyDescent="0.25">
      <c r="F489" s="13"/>
      <c r="G489" s="13"/>
      <c r="H489" s="12"/>
      <c r="X489" s="9"/>
      <c r="AA489" s="14"/>
      <c r="AB489" s="14"/>
      <c r="AC489" s="14"/>
      <c r="AE489" s="6"/>
      <c r="AF489" s="6"/>
      <c r="AG489" s="6"/>
      <c r="AI489" s="6"/>
      <c r="AJ489" s="6"/>
      <c r="AK489" s="6"/>
      <c r="AM489" s="5"/>
      <c r="AN489" s="5"/>
      <c r="AO489" s="5"/>
      <c r="AW489" s="8"/>
    </row>
    <row r="490" spans="6:49" x14ac:dyDescent="0.25">
      <c r="F490" s="13"/>
      <c r="G490" s="13"/>
      <c r="H490" s="12"/>
      <c r="X490" s="9"/>
      <c r="AA490" s="14"/>
      <c r="AB490" s="14"/>
      <c r="AC490" s="14"/>
      <c r="AE490" s="6"/>
      <c r="AF490" s="6"/>
      <c r="AG490" s="6"/>
      <c r="AI490" s="6"/>
      <c r="AJ490" s="6"/>
      <c r="AK490" s="6"/>
      <c r="AM490" s="5"/>
      <c r="AN490" s="5"/>
      <c r="AO490" s="5"/>
      <c r="AW490" s="8"/>
    </row>
    <row r="491" spans="6:49" x14ac:dyDescent="0.25">
      <c r="F491" s="13"/>
      <c r="G491" s="13"/>
      <c r="H491" s="12"/>
      <c r="X491" s="9"/>
      <c r="AA491" s="14"/>
      <c r="AB491" s="14"/>
      <c r="AC491" s="14"/>
      <c r="AE491" s="6"/>
      <c r="AF491" s="6"/>
      <c r="AG491" s="6"/>
      <c r="AI491" s="6"/>
      <c r="AJ491" s="6"/>
      <c r="AK491" s="6"/>
      <c r="AM491" s="5"/>
      <c r="AN491" s="5"/>
      <c r="AO491" s="5"/>
      <c r="AW491" s="8"/>
    </row>
    <row r="492" spans="6:49" x14ac:dyDescent="0.25">
      <c r="F492" s="13"/>
      <c r="G492" s="13"/>
      <c r="H492" s="12"/>
      <c r="X492" s="9"/>
      <c r="AA492" s="14"/>
      <c r="AB492" s="14"/>
      <c r="AC492" s="14"/>
      <c r="AE492" s="6"/>
      <c r="AF492" s="6"/>
      <c r="AG492" s="6"/>
      <c r="AI492" s="6"/>
      <c r="AJ492" s="6"/>
      <c r="AK492" s="6"/>
      <c r="AM492" s="5"/>
      <c r="AN492" s="5"/>
      <c r="AO492" s="5"/>
      <c r="AW492" s="8"/>
    </row>
    <row r="493" spans="6:49" x14ac:dyDescent="0.25">
      <c r="F493" s="13"/>
      <c r="G493" s="13"/>
      <c r="H493" s="12"/>
      <c r="X493" s="9"/>
      <c r="AA493" s="14"/>
      <c r="AB493" s="14"/>
      <c r="AC493" s="14"/>
      <c r="AE493" s="6"/>
      <c r="AF493" s="6"/>
      <c r="AG493" s="6"/>
      <c r="AI493" s="6"/>
      <c r="AJ493" s="6"/>
      <c r="AK493" s="6"/>
      <c r="AM493" s="5"/>
      <c r="AN493" s="5"/>
      <c r="AO493" s="5"/>
      <c r="AW493" s="8"/>
    </row>
    <row r="494" spans="6:49" x14ac:dyDescent="0.25">
      <c r="F494" s="13"/>
      <c r="G494" s="13"/>
      <c r="H494" s="12"/>
      <c r="X494" s="9"/>
      <c r="AA494" s="14"/>
      <c r="AB494" s="14"/>
      <c r="AC494" s="14"/>
      <c r="AE494" s="6"/>
      <c r="AF494" s="6"/>
      <c r="AG494" s="6"/>
      <c r="AI494" s="6"/>
      <c r="AJ494" s="6"/>
      <c r="AK494" s="6"/>
      <c r="AM494" s="5"/>
      <c r="AN494" s="5"/>
      <c r="AO494" s="5"/>
      <c r="AW494" s="8"/>
    </row>
    <row r="495" spans="6:49" x14ac:dyDescent="0.25">
      <c r="F495" s="13"/>
      <c r="G495" s="13"/>
      <c r="H495" s="12"/>
      <c r="X495" s="9"/>
      <c r="AA495" s="14"/>
      <c r="AB495" s="14"/>
      <c r="AC495" s="14"/>
      <c r="AE495" s="6"/>
      <c r="AF495" s="6"/>
      <c r="AG495" s="6"/>
      <c r="AI495" s="6"/>
      <c r="AJ495" s="6"/>
      <c r="AK495" s="6"/>
      <c r="AM495" s="5"/>
      <c r="AN495" s="5"/>
      <c r="AO495" s="5"/>
      <c r="AW495" s="8"/>
    </row>
    <row r="496" spans="6:49" x14ac:dyDescent="0.25">
      <c r="F496" s="13"/>
      <c r="G496" s="13"/>
      <c r="H496" s="12"/>
      <c r="X496" s="9"/>
      <c r="AA496" s="14"/>
      <c r="AB496" s="14"/>
      <c r="AC496" s="14"/>
      <c r="AE496" s="6"/>
      <c r="AF496" s="6"/>
      <c r="AG496" s="6"/>
      <c r="AI496" s="6"/>
      <c r="AJ496" s="6"/>
      <c r="AK496" s="6"/>
      <c r="AM496" s="5"/>
      <c r="AN496" s="5"/>
      <c r="AO496" s="5"/>
      <c r="AW496" s="8"/>
    </row>
    <row r="497" spans="6:49" x14ac:dyDescent="0.25">
      <c r="F497" s="13"/>
      <c r="G497" s="13"/>
      <c r="H497" s="12"/>
      <c r="X497" s="9"/>
      <c r="AA497" s="14"/>
      <c r="AB497" s="14"/>
      <c r="AC497" s="14"/>
      <c r="AE497" s="6"/>
      <c r="AF497" s="6"/>
      <c r="AG497" s="6"/>
      <c r="AI497" s="6"/>
      <c r="AJ497" s="6"/>
      <c r="AK497" s="6"/>
      <c r="AM497" s="5"/>
      <c r="AN497" s="5"/>
      <c r="AO497" s="5"/>
      <c r="AW497" s="8"/>
    </row>
    <row r="498" spans="6:49" x14ac:dyDescent="0.25">
      <c r="F498" s="13"/>
      <c r="G498" s="13"/>
      <c r="H498" s="12"/>
      <c r="X498" s="9"/>
      <c r="AA498" s="14"/>
      <c r="AB498" s="14"/>
      <c r="AC498" s="14"/>
      <c r="AE498" s="6"/>
      <c r="AF498" s="6"/>
      <c r="AG498" s="6"/>
      <c r="AI498" s="6"/>
      <c r="AJ498" s="6"/>
      <c r="AK498" s="6"/>
      <c r="AM498" s="5"/>
      <c r="AN498" s="5"/>
      <c r="AO498" s="5"/>
      <c r="AW498" s="8"/>
    </row>
    <row r="499" spans="6:49" x14ac:dyDescent="0.25">
      <c r="F499" s="13"/>
      <c r="G499" s="13"/>
      <c r="H499" s="12"/>
      <c r="X499" s="9"/>
      <c r="AA499" s="14"/>
      <c r="AB499" s="14"/>
      <c r="AC499" s="14"/>
      <c r="AE499" s="6"/>
      <c r="AF499" s="6"/>
      <c r="AG499" s="6"/>
      <c r="AI499" s="6"/>
      <c r="AJ499" s="6"/>
      <c r="AK499" s="6"/>
      <c r="AM499" s="5"/>
      <c r="AN499" s="5"/>
      <c r="AO499" s="5"/>
      <c r="AW499" s="8"/>
    </row>
    <row r="500" spans="6:49" x14ac:dyDescent="0.25">
      <c r="F500" s="13"/>
      <c r="G500" s="13"/>
      <c r="H500" s="12"/>
      <c r="X500" s="9"/>
      <c r="AA500" s="14"/>
      <c r="AB500" s="14"/>
      <c r="AC500" s="14"/>
      <c r="AE500" s="6"/>
      <c r="AF500" s="6"/>
      <c r="AG500" s="6"/>
      <c r="AI500" s="6"/>
      <c r="AJ500" s="6"/>
      <c r="AK500" s="6"/>
      <c r="AM500" s="5"/>
      <c r="AN500" s="5"/>
      <c r="AO500" s="5"/>
      <c r="AW500" s="8"/>
    </row>
    <row r="501" spans="6:49" x14ac:dyDescent="0.25">
      <c r="F501" s="13"/>
      <c r="G501" s="13"/>
      <c r="H501" s="12"/>
      <c r="X501" s="9"/>
      <c r="AA501" s="14"/>
      <c r="AB501" s="14"/>
      <c r="AC501" s="14"/>
      <c r="AE501" s="6"/>
      <c r="AF501" s="6"/>
      <c r="AG501" s="6"/>
      <c r="AI501" s="6"/>
      <c r="AJ501" s="6"/>
      <c r="AK501" s="6"/>
      <c r="AM501" s="5"/>
      <c r="AN501" s="5"/>
      <c r="AO501" s="5"/>
      <c r="AW501" s="8"/>
    </row>
    <row r="502" spans="6:49" x14ac:dyDescent="0.25">
      <c r="F502" s="13"/>
      <c r="G502" s="13"/>
      <c r="H502" s="12"/>
      <c r="X502" s="9"/>
      <c r="AA502" s="14"/>
      <c r="AB502" s="14"/>
      <c r="AC502" s="14"/>
      <c r="AE502" s="6"/>
      <c r="AF502" s="6"/>
      <c r="AG502" s="6"/>
      <c r="AI502" s="6"/>
      <c r="AJ502" s="6"/>
      <c r="AK502" s="6"/>
      <c r="AM502" s="5"/>
      <c r="AN502" s="5"/>
      <c r="AO502" s="5"/>
      <c r="AW502" s="8"/>
    </row>
    <row r="503" spans="6:49" x14ac:dyDescent="0.25">
      <c r="F503" s="13"/>
      <c r="G503" s="13"/>
      <c r="H503" s="12"/>
      <c r="X503" s="9"/>
      <c r="AA503" s="14"/>
      <c r="AB503" s="14"/>
      <c r="AC503" s="14"/>
      <c r="AE503" s="6"/>
      <c r="AF503" s="6"/>
      <c r="AG503" s="6"/>
      <c r="AI503" s="6"/>
      <c r="AJ503" s="6"/>
      <c r="AK503" s="6"/>
      <c r="AM503" s="5"/>
      <c r="AN503" s="5"/>
      <c r="AO503" s="5"/>
      <c r="AW503" s="8"/>
    </row>
    <row r="504" spans="6:49" x14ac:dyDescent="0.25">
      <c r="F504" s="13"/>
      <c r="G504" s="13"/>
      <c r="H504" s="12"/>
      <c r="X504" s="9"/>
      <c r="AA504" s="14"/>
      <c r="AB504" s="14"/>
      <c r="AC504" s="14"/>
      <c r="AE504" s="6"/>
      <c r="AF504" s="6"/>
      <c r="AG504" s="6"/>
      <c r="AI504" s="6"/>
      <c r="AJ504" s="6"/>
      <c r="AK504" s="6"/>
      <c r="AM504" s="5"/>
      <c r="AN504" s="5"/>
      <c r="AO504" s="5"/>
      <c r="AW504" s="8"/>
    </row>
    <row r="505" spans="6:49" x14ac:dyDescent="0.25">
      <c r="F505" s="13"/>
      <c r="G505" s="13"/>
      <c r="H505" s="12"/>
      <c r="X505" s="9"/>
      <c r="AA505" s="14"/>
      <c r="AB505" s="14"/>
      <c r="AC505" s="14"/>
      <c r="AE505" s="6"/>
      <c r="AF505" s="6"/>
      <c r="AG505" s="6"/>
      <c r="AI505" s="6"/>
      <c r="AJ505" s="6"/>
      <c r="AK505" s="6"/>
      <c r="AM505" s="5"/>
      <c r="AN505" s="5"/>
      <c r="AO505" s="5"/>
      <c r="AW505" s="8"/>
    </row>
    <row r="506" spans="6:49" x14ac:dyDescent="0.25">
      <c r="F506" s="13"/>
      <c r="G506" s="13"/>
      <c r="H506" s="12"/>
      <c r="X506" s="9"/>
      <c r="AA506" s="14"/>
      <c r="AB506" s="14"/>
      <c r="AC506" s="14"/>
      <c r="AE506" s="6"/>
      <c r="AF506" s="6"/>
      <c r="AG506" s="6"/>
      <c r="AI506" s="6"/>
      <c r="AJ506" s="6"/>
      <c r="AK506" s="6"/>
      <c r="AM506" s="5"/>
      <c r="AN506" s="5"/>
      <c r="AO506" s="5"/>
      <c r="AW506" s="8"/>
    </row>
    <row r="507" spans="6:49" x14ac:dyDescent="0.25">
      <c r="F507" s="13"/>
      <c r="G507" s="13"/>
      <c r="H507" s="12"/>
      <c r="X507" s="9"/>
      <c r="AA507" s="14"/>
      <c r="AB507" s="14"/>
      <c r="AC507" s="14"/>
      <c r="AE507" s="6"/>
      <c r="AF507" s="6"/>
      <c r="AG507" s="6"/>
      <c r="AI507" s="6"/>
      <c r="AJ507" s="6"/>
      <c r="AK507" s="6"/>
      <c r="AM507" s="5"/>
      <c r="AN507" s="5"/>
      <c r="AO507" s="5"/>
      <c r="AW507" s="8"/>
    </row>
    <row r="508" spans="6:49" x14ac:dyDescent="0.25">
      <c r="F508" s="13"/>
      <c r="G508" s="13"/>
      <c r="H508" s="12"/>
      <c r="X508" s="9"/>
      <c r="AA508" s="14"/>
      <c r="AB508" s="14"/>
      <c r="AC508" s="14"/>
      <c r="AE508" s="6"/>
      <c r="AF508" s="6"/>
      <c r="AG508" s="6"/>
      <c r="AI508" s="6"/>
      <c r="AJ508" s="6"/>
      <c r="AK508" s="6"/>
      <c r="AM508" s="5"/>
      <c r="AN508" s="5"/>
      <c r="AO508" s="5"/>
      <c r="AW508" s="8"/>
    </row>
    <row r="509" spans="6:49" x14ac:dyDescent="0.25">
      <c r="F509" s="13"/>
      <c r="G509" s="13"/>
      <c r="H509" s="12"/>
      <c r="X509" s="9"/>
      <c r="AA509" s="14"/>
      <c r="AB509" s="14"/>
      <c r="AC509" s="14"/>
      <c r="AE509" s="6"/>
      <c r="AF509" s="6"/>
      <c r="AG509" s="6"/>
      <c r="AI509" s="6"/>
      <c r="AJ509" s="6"/>
      <c r="AK509" s="6"/>
      <c r="AM509" s="5"/>
      <c r="AN509" s="5"/>
      <c r="AO509" s="5"/>
      <c r="AW509" s="8"/>
    </row>
    <row r="510" spans="6:49" x14ac:dyDescent="0.25">
      <c r="F510" s="13"/>
      <c r="G510" s="13"/>
      <c r="H510" s="12"/>
      <c r="X510" s="9"/>
      <c r="AA510" s="14"/>
      <c r="AB510" s="14"/>
      <c r="AC510" s="14"/>
      <c r="AE510" s="6"/>
      <c r="AF510" s="6"/>
      <c r="AG510" s="6"/>
      <c r="AI510" s="6"/>
      <c r="AJ510" s="6"/>
      <c r="AK510" s="6"/>
      <c r="AM510" s="5"/>
      <c r="AN510" s="5"/>
      <c r="AO510" s="5"/>
      <c r="AW510" s="8"/>
    </row>
    <row r="511" spans="6:49" x14ac:dyDescent="0.25">
      <c r="F511" s="13"/>
      <c r="G511" s="13"/>
      <c r="H511" s="12"/>
      <c r="X511" s="9"/>
      <c r="AA511" s="14"/>
      <c r="AB511" s="14"/>
      <c r="AC511" s="14"/>
      <c r="AE511" s="6"/>
      <c r="AF511" s="6"/>
      <c r="AG511" s="6"/>
      <c r="AI511" s="6"/>
      <c r="AJ511" s="6"/>
      <c r="AK511" s="6"/>
      <c r="AM511" s="5"/>
      <c r="AN511" s="5"/>
      <c r="AO511" s="5"/>
      <c r="AW511" s="8"/>
    </row>
    <row r="512" spans="6:49" x14ac:dyDescent="0.25">
      <c r="F512" s="13"/>
      <c r="G512" s="13"/>
      <c r="H512" s="12"/>
      <c r="X512" s="9"/>
      <c r="AA512" s="14"/>
      <c r="AB512" s="14"/>
      <c r="AC512" s="14"/>
      <c r="AE512" s="6"/>
      <c r="AF512" s="6"/>
      <c r="AG512" s="6"/>
      <c r="AI512" s="6"/>
      <c r="AJ512" s="6"/>
      <c r="AK512" s="6"/>
      <c r="AM512" s="5"/>
      <c r="AN512" s="5"/>
      <c r="AO512" s="5"/>
      <c r="AW512" s="8"/>
    </row>
    <row r="513" spans="6:49" x14ac:dyDescent="0.25">
      <c r="F513" s="13"/>
      <c r="G513" s="13"/>
      <c r="H513" s="12"/>
      <c r="X513" s="9"/>
      <c r="AA513" s="14"/>
      <c r="AB513" s="14"/>
      <c r="AC513" s="14"/>
      <c r="AE513" s="6"/>
      <c r="AF513" s="6"/>
      <c r="AG513" s="6"/>
      <c r="AI513" s="6"/>
      <c r="AJ513" s="6"/>
      <c r="AK513" s="6"/>
      <c r="AM513" s="5"/>
      <c r="AN513" s="5"/>
      <c r="AO513" s="5"/>
      <c r="AW513" s="8"/>
    </row>
    <row r="514" spans="6:49" x14ac:dyDescent="0.25">
      <c r="F514" s="13"/>
      <c r="G514" s="13"/>
      <c r="H514" s="12"/>
      <c r="X514" s="9"/>
      <c r="AA514" s="14"/>
      <c r="AB514" s="14"/>
      <c r="AC514" s="14"/>
      <c r="AE514" s="6"/>
      <c r="AF514" s="6"/>
      <c r="AG514" s="6"/>
      <c r="AI514" s="6"/>
      <c r="AJ514" s="6"/>
      <c r="AK514" s="6"/>
      <c r="AM514" s="5"/>
      <c r="AN514" s="5"/>
      <c r="AO514" s="5"/>
      <c r="AW514" s="8"/>
    </row>
    <row r="515" spans="6:49" x14ac:dyDescent="0.25">
      <c r="F515" s="13"/>
      <c r="G515" s="13"/>
      <c r="H515" s="12"/>
      <c r="X515" s="9"/>
      <c r="AA515" s="14"/>
      <c r="AB515" s="14"/>
      <c r="AC515" s="14"/>
      <c r="AE515" s="6"/>
      <c r="AF515" s="6"/>
      <c r="AG515" s="6"/>
      <c r="AI515" s="6"/>
      <c r="AJ515" s="6"/>
      <c r="AK515" s="6"/>
      <c r="AM515" s="5"/>
      <c r="AN515" s="5"/>
      <c r="AO515" s="5"/>
      <c r="AW515" s="8"/>
    </row>
    <row r="516" spans="6:49" x14ac:dyDescent="0.25">
      <c r="F516" s="13"/>
      <c r="G516" s="13"/>
      <c r="H516" s="12"/>
      <c r="X516" s="9"/>
      <c r="AA516" s="14"/>
      <c r="AB516" s="14"/>
      <c r="AC516" s="14"/>
      <c r="AE516" s="6"/>
      <c r="AF516" s="6"/>
      <c r="AG516" s="6"/>
      <c r="AI516" s="6"/>
      <c r="AJ516" s="6"/>
      <c r="AK516" s="6"/>
      <c r="AM516" s="5"/>
      <c r="AN516" s="5"/>
      <c r="AO516" s="5"/>
      <c r="AW516" s="8"/>
    </row>
    <row r="517" spans="6:49" x14ac:dyDescent="0.25">
      <c r="F517" s="13"/>
      <c r="G517" s="13"/>
      <c r="H517" s="12"/>
      <c r="X517" s="9"/>
      <c r="AA517" s="14"/>
      <c r="AB517" s="14"/>
      <c r="AC517" s="14"/>
      <c r="AE517" s="6"/>
      <c r="AF517" s="6"/>
      <c r="AG517" s="6"/>
      <c r="AI517" s="6"/>
      <c r="AJ517" s="6"/>
      <c r="AK517" s="6"/>
      <c r="AM517" s="5"/>
      <c r="AN517" s="5"/>
      <c r="AO517" s="5"/>
      <c r="AW517" s="8"/>
    </row>
    <row r="518" spans="6:49" x14ac:dyDescent="0.25">
      <c r="F518" s="13"/>
      <c r="G518" s="13"/>
      <c r="H518" s="12"/>
      <c r="X518" s="9"/>
      <c r="AA518" s="14"/>
      <c r="AB518" s="14"/>
      <c r="AC518" s="14"/>
      <c r="AE518" s="6"/>
      <c r="AF518" s="6"/>
      <c r="AG518" s="6"/>
      <c r="AI518" s="6"/>
      <c r="AJ518" s="6"/>
      <c r="AK518" s="6"/>
      <c r="AM518" s="5"/>
      <c r="AN518" s="5"/>
      <c r="AO518" s="5"/>
      <c r="AW518" s="8"/>
    </row>
    <row r="519" spans="6:49" x14ac:dyDescent="0.25">
      <c r="F519" s="13"/>
      <c r="G519" s="13"/>
      <c r="H519" s="12"/>
      <c r="X519" s="9"/>
      <c r="AA519" s="14"/>
      <c r="AB519" s="14"/>
      <c r="AC519" s="14"/>
      <c r="AE519" s="6"/>
      <c r="AF519" s="6"/>
      <c r="AG519" s="6"/>
      <c r="AI519" s="6"/>
      <c r="AJ519" s="6"/>
      <c r="AK519" s="6"/>
      <c r="AM519" s="5"/>
      <c r="AN519" s="5"/>
      <c r="AO519" s="5"/>
      <c r="AW519" s="8"/>
    </row>
    <row r="520" spans="6:49" x14ac:dyDescent="0.25">
      <c r="F520" s="13"/>
      <c r="G520" s="13"/>
      <c r="H520" s="12"/>
      <c r="X520" s="9"/>
      <c r="AA520" s="14"/>
      <c r="AB520" s="14"/>
      <c r="AC520" s="14"/>
      <c r="AE520" s="6"/>
      <c r="AF520" s="6"/>
      <c r="AG520" s="6"/>
      <c r="AI520" s="6"/>
      <c r="AJ520" s="6"/>
      <c r="AK520" s="6"/>
      <c r="AM520" s="5"/>
      <c r="AN520" s="5"/>
      <c r="AO520" s="5"/>
      <c r="AW520" s="8"/>
    </row>
    <row r="521" spans="6:49" x14ac:dyDescent="0.25">
      <c r="F521" s="13"/>
      <c r="G521" s="13"/>
      <c r="H521" s="12"/>
      <c r="X521" s="9"/>
      <c r="AA521" s="14"/>
      <c r="AB521" s="14"/>
      <c r="AC521" s="14"/>
      <c r="AE521" s="6"/>
      <c r="AF521" s="6"/>
      <c r="AG521" s="6"/>
      <c r="AI521" s="6"/>
      <c r="AJ521" s="6"/>
      <c r="AK521" s="6"/>
      <c r="AM521" s="5"/>
      <c r="AN521" s="5"/>
      <c r="AO521" s="5"/>
      <c r="AW521" s="8"/>
    </row>
    <row r="522" spans="6:49" x14ac:dyDescent="0.25">
      <c r="F522" s="13"/>
      <c r="G522" s="13"/>
      <c r="H522" s="12"/>
      <c r="X522" s="9"/>
      <c r="AA522" s="14"/>
      <c r="AB522" s="14"/>
      <c r="AC522" s="14"/>
      <c r="AE522" s="6"/>
      <c r="AF522" s="6"/>
      <c r="AG522" s="6"/>
      <c r="AI522" s="6"/>
      <c r="AJ522" s="6"/>
      <c r="AK522" s="6"/>
      <c r="AM522" s="5"/>
      <c r="AN522" s="5"/>
      <c r="AO522" s="5"/>
      <c r="AW522" s="8"/>
    </row>
    <row r="523" spans="6:49" x14ac:dyDescent="0.25">
      <c r="F523" s="13"/>
      <c r="G523" s="13"/>
      <c r="H523" s="12"/>
      <c r="X523" s="9"/>
      <c r="AA523" s="14"/>
      <c r="AB523" s="14"/>
      <c r="AC523" s="14"/>
      <c r="AE523" s="6"/>
      <c r="AF523" s="6"/>
      <c r="AG523" s="6"/>
      <c r="AI523" s="6"/>
      <c r="AJ523" s="6"/>
      <c r="AK523" s="6"/>
      <c r="AM523" s="5"/>
      <c r="AN523" s="5"/>
      <c r="AO523" s="5"/>
      <c r="AW523" s="8"/>
    </row>
    <row r="524" spans="6:49" x14ac:dyDescent="0.25">
      <c r="F524" s="13"/>
      <c r="G524" s="13"/>
      <c r="H524" s="12"/>
      <c r="X524" s="9"/>
      <c r="AA524" s="14"/>
      <c r="AB524" s="14"/>
      <c r="AC524" s="14"/>
      <c r="AE524" s="6"/>
      <c r="AF524" s="6"/>
      <c r="AG524" s="6"/>
      <c r="AI524" s="6"/>
      <c r="AJ524" s="6"/>
      <c r="AK524" s="6"/>
      <c r="AM524" s="5"/>
      <c r="AN524" s="5"/>
      <c r="AO524" s="5"/>
      <c r="AW524" s="8"/>
    </row>
    <row r="525" spans="6:49" x14ac:dyDescent="0.25">
      <c r="F525" s="13"/>
      <c r="G525" s="13"/>
      <c r="H525" s="12"/>
      <c r="X525" s="9"/>
      <c r="AA525" s="14"/>
      <c r="AB525" s="14"/>
      <c r="AC525" s="14"/>
      <c r="AE525" s="6"/>
      <c r="AF525" s="6"/>
      <c r="AG525" s="6"/>
      <c r="AI525" s="6"/>
      <c r="AJ525" s="6"/>
      <c r="AK525" s="6"/>
      <c r="AM525" s="5"/>
      <c r="AN525" s="5"/>
      <c r="AO525" s="5"/>
      <c r="AW525" s="8"/>
    </row>
    <row r="526" spans="6:49" x14ac:dyDescent="0.25">
      <c r="F526" s="13"/>
      <c r="G526" s="13"/>
      <c r="H526" s="12"/>
      <c r="X526" s="9"/>
      <c r="AA526" s="14"/>
      <c r="AB526" s="14"/>
      <c r="AC526" s="14"/>
      <c r="AE526" s="6"/>
      <c r="AF526" s="6"/>
      <c r="AG526" s="6"/>
      <c r="AI526" s="6"/>
      <c r="AJ526" s="6"/>
      <c r="AK526" s="6"/>
      <c r="AM526" s="5"/>
      <c r="AN526" s="5"/>
      <c r="AO526" s="5"/>
      <c r="AW526" s="8"/>
    </row>
    <row r="527" spans="6:49" x14ac:dyDescent="0.25">
      <c r="F527" s="13"/>
      <c r="G527" s="13"/>
      <c r="H527" s="12"/>
      <c r="X527" s="9"/>
      <c r="AA527" s="14"/>
      <c r="AB527" s="14"/>
      <c r="AC527" s="14"/>
      <c r="AE527" s="6"/>
      <c r="AF527" s="6"/>
      <c r="AG527" s="6"/>
      <c r="AI527" s="6"/>
      <c r="AJ527" s="6"/>
      <c r="AK527" s="6"/>
      <c r="AM527" s="5"/>
      <c r="AN527" s="5"/>
      <c r="AO527" s="5"/>
      <c r="AW527" s="8"/>
    </row>
    <row r="528" spans="6:49" x14ac:dyDescent="0.25">
      <c r="F528" s="13"/>
      <c r="G528" s="13"/>
      <c r="H528" s="12"/>
      <c r="X528" s="9"/>
      <c r="AA528" s="14"/>
      <c r="AB528" s="14"/>
      <c r="AC528" s="14"/>
      <c r="AE528" s="6"/>
      <c r="AF528" s="6"/>
      <c r="AG528" s="6"/>
      <c r="AI528" s="6"/>
      <c r="AJ528" s="6"/>
      <c r="AK528" s="6"/>
      <c r="AM528" s="5"/>
      <c r="AN528" s="5"/>
      <c r="AO528" s="5"/>
      <c r="AW528" s="8"/>
    </row>
    <row r="529" spans="6:49" x14ac:dyDescent="0.25">
      <c r="F529" s="13"/>
      <c r="G529" s="13"/>
      <c r="H529" s="12"/>
      <c r="X529" s="9"/>
      <c r="AA529" s="14"/>
      <c r="AB529" s="14"/>
      <c r="AC529" s="14"/>
      <c r="AE529" s="6"/>
      <c r="AF529" s="6"/>
      <c r="AG529" s="6"/>
      <c r="AI529" s="6"/>
      <c r="AJ529" s="6"/>
      <c r="AK529" s="6"/>
      <c r="AM529" s="5"/>
      <c r="AN529" s="5"/>
      <c r="AO529" s="5"/>
      <c r="AW529" s="8"/>
    </row>
    <row r="530" spans="6:49" x14ac:dyDescent="0.25">
      <c r="F530" s="13"/>
      <c r="G530" s="13"/>
      <c r="H530" s="12"/>
      <c r="X530" s="9"/>
      <c r="AA530" s="14"/>
      <c r="AB530" s="14"/>
      <c r="AC530" s="14"/>
      <c r="AE530" s="6"/>
      <c r="AF530" s="6"/>
      <c r="AG530" s="6"/>
      <c r="AI530" s="6"/>
      <c r="AJ530" s="6"/>
      <c r="AK530" s="6"/>
      <c r="AM530" s="5"/>
      <c r="AN530" s="5"/>
      <c r="AO530" s="5"/>
      <c r="AW530" s="8"/>
    </row>
    <row r="531" spans="6:49" x14ac:dyDescent="0.25">
      <c r="F531" s="13"/>
      <c r="G531" s="13"/>
      <c r="H531" s="12"/>
      <c r="X531" s="9"/>
      <c r="AA531" s="14"/>
      <c r="AB531" s="14"/>
      <c r="AC531" s="14"/>
      <c r="AE531" s="6"/>
      <c r="AF531" s="6"/>
      <c r="AG531" s="6"/>
      <c r="AI531" s="6"/>
      <c r="AJ531" s="6"/>
      <c r="AK531" s="6"/>
      <c r="AM531" s="5"/>
      <c r="AN531" s="5"/>
      <c r="AO531" s="5"/>
      <c r="AW531" s="8"/>
    </row>
    <row r="532" spans="6:49" x14ac:dyDescent="0.25">
      <c r="F532" s="13"/>
      <c r="G532" s="13"/>
      <c r="H532" s="12"/>
      <c r="X532" s="9"/>
      <c r="AA532" s="14"/>
      <c r="AB532" s="14"/>
      <c r="AC532" s="14"/>
      <c r="AE532" s="6"/>
      <c r="AF532" s="6"/>
      <c r="AG532" s="6"/>
      <c r="AI532" s="6"/>
      <c r="AJ532" s="6"/>
      <c r="AK532" s="6"/>
      <c r="AM532" s="5"/>
      <c r="AN532" s="5"/>
      <c r="AO532" s="5"/>
      <c r="AW532" s="8"/>
    </row>
    <row r="533" spans="6:49" x14ac:dyDescent="0.25">
      <c r="F533" s="13"/>
      <c r="G533" s="13"/>
      <c r="H533" s="12"/>
      <c r="X533" s="9"/>
      <c r="AA533" s="14"/>
      <c r="AB533" s="14"/>
      <c r="AC533" s="14"/>
      <c r="AE533" s="6"/>
      <c r="AF533" s="6"/>
      <c r="AG533" s="6"/>
      <c r="AI533" s="6"/>
      <c r="AJ533" s="6"/>
      <c r="AK533" s="6"/>
      <c r="AM533" s="5"/>
      <c r="AN533" s="5"/>
      <c r="AO533" s="5"/>
      <c r="AW533" s="8"/>
    </row>
    <row r="534" spans="6:49" x14ac:dyDescent="0.25">
      <c r="F534" s="13"/>
      <c r="G534" s="13"/>
      <c r="H534" s="12"/>
      <c r="X534" s="9"/>
      <c r="AA534" s="14"/>
      <c r="AB534" s="14"/>
      <c r="AC534" s="14"/>
      <c r="AE534" s="6"/>
      <c r="AF534" s="6"/>
      <c r="AG534" s="6"/>
      <c r="AI534" s="6"/>
      <c r="AJ534" s="6"/>
      <c r="AK534" s="6"/>
      <c r="AM534" s="5"/>
      <c r="AN534" s="5"/>
      <c r="AO534" s="5"/>
      <c r="AW534" s="8"/>
    </row>
    <row r="535" spans="6:49" x14ac:dyDescent="0.25">
      <c r="F535" s="13"/>
      <c r="G535" s="13"/>
      <c r="H535" s="12"/>
      <c r="X535" s="9"/>
      <c r="AA535" s="14"/>
      <c r="AB535" s="14"/>
      <c r="AC535" s="14"/>
      <c r="AE535" s="6"/>
      <c r="AF535" s="6"/>
      <c r="AG535" s="6"/>
      <c r="AI535" s="6"/>
      <c r="AJ535" s="6"/>
      <c r="AK535" s="6"/>
      <c r="AM535" s="5"/>
      <c r="AN535" s="5"/>
      <c r="AO535" s="5"/>
      <c r="AW535" s="8"/>
    </row>
    <row r="536" spans="6:49" x14ac:dyDescent="0.25">
      <c r="F536" s="13"/>
      <c r="G536" s="13"/>
      <c r="H536" s="12"/>
      <c r="X536" s="9"/>
      <c r="AA536" s="14"/>
      <c r="AB536" s="14"/>
      <c r="AC536" s="14"/>
      <c r="AE536" s="6"/>
      <c r="AF536" s="6"/>
      <c r="AG536" s="6"/>
      <c r="AI536" s="6"/>
      <c r="AJ536" s="6"/>
      <c r="AK536" s="6"/>
      <c r="AM536" s="5"/>
      <c r="AN536" s="5"/>
      <c r="AO536" s="5"/>
      <c r="AW536" s="8"/>
    </row>
    <row r="537" spans="6:49" x14ac:dyDescent="0.25">
      <c r="F537" s="13"/>
      <c r="G537" s="13"/>
      <c r="H537" s="12"/>
      <c r="X537" s="9"/>
      <c r="AA537" s="14"/>
      <c r="AB537" s="14"/>
      <c r="AC537" s="14"/>
      <c r="AE537" s="6"/>
      <c r="AF537" s="6"/>
      <c r="AG537" s="6"/>
      <c r="AI537" s="6"/>
      <c r="AJ537" s="6"/>
      <c r="AK537" s="6"/>
      <c r="AM537" s="5"/>
      <c r="AN537" s="5"/>
      <c r="AO537" s="5"/>
      <c r="AW537" s="8"/>
    </row>
    <row r="538" spans="6:49" x14ac:dyDescent="0.25">
      <c r="F538" s="13"/>
      <c r="G538" s="13"/>
      <c r="H538" s="12"/>
      <c r="X538" s="9"/>
      <c r="AA538" s="14"/>
      <c r="AB538" s="14"/>
      <c r="AC538" s="14"/>
      <c r="AE538" s="6"/>
      <c r="AF538" s="6"/>
      <c r="AG538" s="6"/>
      <c r="AI538" s="6"/>
      <c r="AJ538" s="6"/>
      <c r="AK538" s="6"/>
      <c r="AM538" s="5"/>
      <c r="AN538" s="5"/>
      <c r="AO538" s="5"/>
      <c r="AW538" s="8"/>
    </row>
    <row r="539" spans="6:49" x14ac:dyDescent="0.25">
      <c r="F539" s="13"/>
      <c r="G539" s="13"/>
      <c r="H539" s="12"/>
      <c r="X539" s="9"/>
      <c r="AA539" s="14"/>
      <c r="AB539" s="14"/>
      <c r="AC539" s="14"/>
      <c r="AE539" s="6"/>
      <c r="AF539" s="6"/>
      <c r="AG539" s="6"/>
      <c r="AI539" s="6"/>
      <c r="AJ539" s="6"/>
      <c r="AK539" s="6"/>
      <c r="AM539" s="5"/>
      <c r="AN539" s="5"/>
      <c r="AO539" s="5"/>
      <c r="AW539" s="8"/>
    </row>
    <row r="540" spans="6:49" x14ac:dyDescent="0.25">
      <c r="F540" s="13"/>
      <c r="G540" s="13"/>
      <c r="H540" s="12"/>
      <c r="X540" s="9"/>
      <c r="AA540" s="14"/>
      <c r="AB540" s="14"/>
      <c r="AC540" s="14"/>
      <c r="AE540" s="6"/>
      <c r="AF540" s="6"/>
      <c r="AG540" s="6"/>
      <c r="AI540" s="6"/>
      <c r="AJ540" s="6"/>
      <c r="AK540" s="6"/>
      <c r="AM540" s="5"/>
      <c r="AN540" s="5"/>
      <c r="AO540" s="5"/>
      <c r="AW540" s="8"/>
    </row>
    <row r="541" spans="6:49" x14ac:dyDescent="0.25">
      <c r="F541" s="13"/>
      <c r="G541" s="13"/>
      <c r="H541" s="12"/>
      <c r="X541" s="9"/>
      <c r="AA541" s="14"/>
      <c r="AB541" s="14"/>
      <c r="AC541" s="14"/>
      <c r="AE541" s="6"/>
      <c r="AF541" s="6"/>
      <c r="AG541" s="6"/>
      <c r="AI541" s="6"/>
      <c r="AJ541" s="6"/>
      <c r="AK541" s="6"/>
      <c r="AM541" s="5"/>
      <c r="AN541" s="5"/>
      <c r="AO541" s="5"/>
      <c r="AW541" s="8"/>
    </row>
    <row r="542" spans="6:49" x14ac:dyDescent="0.25">
      <c r="F542" s="13"/>
      <c r="G542" s="13"/>
      <c r="H542" s="12"/>
      <c r="X542" s="9"/>
      <c r="AA542" s="14"/>
      <c r="AB542" s="14"/>
      <c r="AC542" s="14"/>
      <c r="AE542" s="6"/>
      <c r="AF542" s="6"/>
      <c r="AG542" s="6"/>
      <c r="AI542" s="6"/>
      <c r="AJ542" s="6"/>
      <c r="AK542" s="6"/>
      <c r="AM542" s="5"/>
      <c r="AN542" s="5"/>
      <c r="AO542" s="5"/>
      <c r="AW542" s="8"/>
    </row>
    <row r="543" spans="6:49" x14ac:dyDescent="0.25">
      <c r="F543" s="13"/>
      <c r="G543" s="13"/>
      <c r="H543" s="12"/>
      <c r="X543" s="9"/>
      <c r="AA543" s="14"/>
      <c r="AB543" s="14"/>
      <c r="AC543" s="14"/>
      <c r="AE543" s="6"/>
      <c r="AF543" s="6"/>
      <c r="AG543" s="6"/>
      <c r="AI543" s="6"/>
      <c r="AJ543" s="6"/>
      <c r="AK543" s="6"/>
      <c r="AM543" s="5"/>
      <c r="AN543" s="5"/>
      <c r="AO543" s="5"/>
      <c r="AW543" s="8"/>
    </row>
    <row r="544" spans="6:49" x14ac:dyDescent="0.25">
      <c r="F544" s="13"/>
      <c r="G544" s="13"/>
      <c r="H544" s="12"/>
      <c r="X544" s="9"/>
      <c r="AA544" s="14"/>
      <c r="AB544" s="14"/>
      <c r="AC544" s="14"/>
      <c r="AE544" s="6"/>
      <c r="AF544" s="6"/>
      <c r="AG544" s="6"/>
      <c r="AI544" s="6"/>
      <c r="AJ544" s="6"/>
      <c r="AK544" s="6"/>
      <c r="AM544" s="5"/>
      <c r="AN544" s="5"/>
      <c r="AO544" s="5"/>
      <c r="AW544" s="8"/>
    </row>
    <row r="545" spans="6:49" x14ac:dyDescent="0.25">
      <c r="F545" s="13"/>
      <c r="G545" s="13"/>
      <c r="H545" s="12"/>
      <c r="X545" s="9"/>
      <c r="AA545" s="14"/>
      <c r="AB545" s="14"/>
      <c r="AC545" s="14"/>
      <c r="AE545" s="6"/>
      <c r="AF545" s="6"/>
      <c r="AG545" s="6"/>
      <c r="AI545" s="6"/>
      <c r="AJ545" s="6"/>
      <c r="AK545" s="6"/>
      <c r="AM545" s="5"/>
      <c r="AN545" s="5"/>
      <c r="AO545" s="5"/>
      <c r="AW545" s="8"/>
    </row>
    <row r="546" spans="6:49" x14ac:dyDescent="0.25">
      <c r="F546" s="13"/>
      <c r="G546" s="13"/>
      <c r="H546" s="12"/>
      <c r="X546" s="9"/>
      <c r="AA546" s="14"/>
      <c r="AB546" s="14"/>
      <c r="AC546" s="14"/>
      <c r="AE546" s="6"/>
      <c r="AF546" s="6"/>
      <c r="AG546" s="6"/>
      <c r="AI546" s="6"/>
      <c r="AJ546" s="6"/>
      <c r="AK546" s="6"/>
      <c r="AM546" s="5"/>
      <c r="AN546" s="5"/>
      <c r="AO546" s="5"/>
      <c r="AW546" s="8"/>
    </row>
    <row r="547" spans="6:49" x14ac:dyDescent="0.25">
      <c r="F547" s="13"/>
      <c r="G547" s="13"/>
      <c r="H547" s="12"/>
      <c r="X547" s="9"/>
      <c r="AA547" s="14"/>
      <c r="AB547" s="14"/>
      <c r="AC547" s="14"/>
      <c r="AE547" s="6"/>
      <c r="AF547" s="6"/>
      <c r="AG547" s="6"/>
      <c r="AI547" s="6"/>
      <c r="AJ547" s="6"/>
      <c r="AK547" s="6"/>
      <c r="AM547" s="5"/>
      <c r="AN547" s="5"/>
      <c r="AO547" s="5"/>
      <c r="AW547" s="8"/>
    </row>
    <row r="548" spans="6:49" x14ac:dyDescent="0.25">
      <c r="F548" s="13"/>
      <c r="G548" s="13"/>
      <c r="H548" s="12"/>
      <c r="X548" s="9"/>
      <c r="AA548" s="14"/>
      <c r="AB548" s="14"/>
      <c r="AC548" s="14"/>
      <c r="AE548" s="6"/>
      <c r="AF548" s="6"/>
      <c r="AG548" s="6"/>
      <c r="AI548" s="6"/>
      <c r="AJ548" s="6"/>
      <c r="AK548" s="6"/>
      <c r="AM548" s="5"/>
      <c r="AN548" s="5"/>
      <c r="AO548" s="5"/>
      <c r="AW548" s="8"/>
    </row>
    <row r="549" spans="6:49" x14ac:dyDescent="0.25">
      <c r="F549" s="13"/>
      <c r="G549" s="13"/>
      <c r="H549" s="12"/>
      <c r="X549" s="9"/>
      <c r="AA549" s="14"/>
      <c r="AB549" s="14"/>
      <c r="AC549" s="14"/>
      <c r="AE549" s="6"/>
      <c r="AF549" s="6"/>
      <c r="AG549" s="6"/>
      <c r="AI549" s="6"/>
      <c r="AJ549" s="6"/>
      <c r="AK549" s="6"/>
      <c r="AM549" s="5"/>
      <c r="AN549" s="5"/>
      <c r="AO549" s="5"/>
      <c r="AW549" s="8"/>
    </row>
    <row r="550" spans="6:49" x14ac:dyDescent="0.25">
      <c r="F550" s="13"/>
      <c r="G550" s="13"/>
      <c r="H550" s="12"/>
      <c r="X550" s="9"/>
      <c r="AA550" s="14"/>
      <c r="AB550" s="14"/>
      <c r="AC550" s="14"/>
      <c r="AE550" s="6"/>
      <c r="AF550" s="6"/>
      <c r="AG550" s="6"/>
      <c r="AI550" s="6"/>
      <c r="AJ550" s="6"/>
      <c r="AK550" s="6"/>
      <c r="AM550" s="5"/>
      <c r="AN550" s="5"/>
      <c r="AO550" s="5"/>
      <c r="AW550" s="8"/>
    </row>
    <row r="551" spans="6:49" x14ac:dyDescent="0.25">
      <c r="F551" s="13"/>
      <c r="G551" s="13"/>
      <c r="H551" s="12"/>
      <c r="X551" s="9"/>
      <c r="AA551" s="14"/>
      <c r="AB551" s="14"/>
      <c r="AC551" s="14"/>
      <c r="AE551" s="6"/>
      <c r="AF551" s="6"/>
      <c r="AG551" s="6"/>
      <c r="AI551" s="6"/>
      <c r="AJ551" s="6"/>
      <c r="AK551" s="6"/>
      <c r="AM551" s="5"/>
      <c r="AN551" s="5"/>
      <c r="AO551" s="5"/>
      <c r="AW551" s="8"/>
    </row>
    <row r="552" spans="6:49" x14ac:dyDescent="0.25">
      <c r="F552" s="13"/>
      <c r="G552" s="13"/>
      <c r="H552" s="12"/>
      <c r="X552" s="9"/>
      <c r="AA552" s="14"/>
      <c r="AB552" s="14"/>
      <c r="AC552" s="14"/>
      <c r="AE552" s="6"/>
      <c r="AF552" s="6"/>
      <c r="AG552" s="6"/>
      <c r="AI552" s="6"/>
      <c r="AJ552" s="6"/>
      <c r="AK552" s="6"/>
      <c r="AM552" s="5"/>
      <c r="AN552" s="5"/>
      <c r="AO552" s="5"/>
      <c r="AW552" s="8"/>
    </row>
    <row r="553" spans="6:49" x14ac:dyDescent="0.25">
      <c r="F553" s="13"/>
      <c r="G553" s="13"/>
      <c r="H553" s="12"/>
      <c r="X553" s="9"/>
      <c r="AA553" s="14"/>
      <c r="AB553" s="14"/>
      <c r="AC553" s="14"/>
      <c r="AE553" s="6"/>
      <c r="AF553" s="6"/>
      <c r="AG553" s="6"/>
      <c r="AI553" s="6"/>
      <c r="AJ553" s="6"/>
      <c r="AK553" s="6"/>
      <c r="AM553" s="5"/>
      <c r="AN553" s="5"/>
      <c r="AO553" s="5"/>
      <c r="AW553" s="8"/>
    </row>
    <row r="554" spans="6:49" x14ac:dyDescent="0.25">
      <c r="F554" s="13"/>
      <c r="G554" s="13"/>
      <c r="H554" s="12"/>
      <c r="X554" s="9"/>
      <c r="AA554" s="14"/>
      <c r="AB554" s="14"/>
      <c r="AC554" s="14"/>
      <c r="AE554" s="6"/>
      <c r="AF554" s="6"/>
      <c r="AG554" s="6"/>
      <c r="AI554" s="6"/>
      <c r="AJ554" s="6"/>
      <c r="AK554" s="6"/>
      <c r="AM554" s="5"/>
      <c r="AN554" s="5"/>
      <c r="AO554" s="5"/>
      <c r="AW554" s="8"/>
    </row>
    <row r="555" spans="6:49" x14ac:dyDescent="0.25">
      <c r="F555" s="13"/>
      <c r="G555" s="13"/>
      <c r="H555" s="12"/>
      <c r="X555" s="9"/>
      <c r="AA555" s="14"/>
      <c r="AB555" s="14"/>
      <c r="AC555" s="14"/>
      <c r="AE555" s="6"/>
      <c r="AF555" s="6"/>
      <c r="AG555" s="6"/>
      <c r="AI555" s="6"/>
      <c r="AJ555" s="6"/>
      <c r="AK555" s="6"/>
      <c r="AM555" s="5"/>
      <c r="AN555" s="5"/>
      <c r="AO555" s="5"/>
      <c r="AW555" s="8"/>
    </row>
    <row r="556" spans="6:49" x14ac:dyDescent="0.25">
      <c r="F556" s="13"/>
      <c r="G556" s="13"/>
      <c r="H556" s="12"/>
      <c r="X556" s="9"/>
      <c r="AA556" s="14"/>
      <c r="AB556" s="14"/>
      <c r="AC556" s="14"/>
      <c r="AE556" s="6"/>
      <c r="AF556" s="6"/>
      <c r="AG556" s="6"/>
      <c r="AI556" s="6"/>
      <c r="AJ556" s="6"/>
      <c r="AK556" s="6"/>
      <c r="AM556" s="5"/>
      <c r="AN556" s="5"/>
      <c r="AO556" s="5"/>
      <c r="AW556" s="8"/>
    </row>
    <row r="557" spans="6:49" x14ac:dyDescent="0.25">
      <c r="F557" s="13"/>
      <c r="G557" s="13"/>
      <c r="H557" s="12"/>
      <c r="X557" s="9"/>
      <c r="AA557" s="14"/>
      <c r="AB557" s="14"/>
      <c r="AC557" s="14"/>
      <c r="AE557" s="6"/>
      <c r="AF557" s="6"/>
      <c r="AG557" s="6"/>
      <c r="AI557" s="6"/>
      <c r="AJ557" s="6"/>
      <c r="AK557" s="6"/>
      <c r="AM557" s="5"/>
      <c r="AN557" s="5"/>
      <c r="AO557" s="5"/>
      <c r="AW557" s="8"/>
    </row>
    <row r="558" spans="6:49" x14ac:dyDescent="0.25">
      <c r="F558" s="13"/>
      <c r="G558" s="13"/>
      <c r="H558" s="12"/>
      <c r="X558" s="9"/>
      <c r="AA558" s="14"/>
      <c r="AB558" s="14"/>
      <c r="AC558" s="14"/>
      <c r="AE558" s="6"/>
      <c r="AF558" s="6"/>
      <c r="AG558" s="6"/>
      <c r="AI558" s="6"/>
      <c r="AJ558" s="6"/>
      <c r="AK558" s="6"/>
      <c r="AM558" s="5"/>
      <c r="AN558" s="5"/>
      <c r="AO558" s="5"/>
      <c r="AW558" s="8"/>
    </row>
    <row r="559" spans="6:49" x14ac:dyDescent="0.25">
      <c r="F559" s="13"/>
      <c r="G559" s="13"/>
      <c r="H559" s="12"/>
      <c r="X559" s="9"/>
      <c r="AA559" s="14"/>
      <c r="AB559" s="14"/>
      <c r="AC559" s="14"/>
      <c r="AE559" s="6"/>
      <c r="AF559" s="6"/>
      <c r="AG559" s="6"/>
      <c r="AI559" s="6"/>
      <c r="AJ559" s="6"/>
      <c r="AK559" s="6"/>
      <c r="AM559" s="5"/>
      <c r="AN559" s="5"/>
      <c r="AO559" s="5"/>
      <c r="AW559" s="8"/>
    </row>
    <row r="560" spans="6:49" x14ac:dyDescent="0.25">
      <c r="F560" s="13"/>
      <c r="G560" s="13"/>
      <c r="H560" s="12"/>
      <c r="X560" s="9"/>
      <c r="AA560" s="14"/>
      <c r="AB560" s="14"/>
      <c r="AC560" s="14"/>
      <c r="AE560" s="6"/>
      <c r="AF560" s="6"/>
      <c r="AG560" s="6"/>
      <c r="AI560" s="6"/>
      <c r="AJ560" s="6"/>
      <c r="AK560" s="6"/>
      <c r="AM560" s="5"/>
      <c r="AN560" s="5"/>
      <c r="AO560" s="5"/>
      <c r="AW560" s="8"/>
    </row>
    <row r="561" spans="6:49" x14ac:dyDescent="0.25">
      <c r="F561" s="13"/>
      <c r="G561" s="13"/>
      <c r="H561" s="12"/>
      <c r="X561" s="9"/>
      <c r="AA561" s="14"/>
      <c r="AB561" s="14"/>
      <c r="AC561" s="14"/>
      <c r="AE561" s="6"/>
      <c r="AF561" s="6"/>
      <c r="AG561" s="6"/>
      <c r="AI561" s="6"/>
      <c r="AJ561" s="6"/>
      <c r="AK561" s="6"/>
      <c r="AM561" s="5"/>
      <c r="AN561" s="5"/>
      <c r="AO561" s="5"/>
      <c r="AW561" s="8"/>
    </row>
    <row r="562" spans="6:49" x14ac:dyDescent="0.25">
      <c r="F562" s="13"/>
      <c r="G562" s="13"/>
      <c r="H562" s="12"/>
      <c r="X562" s="9"/>
      <c r="AA562" s="14"/>
      <c r="AB562" s="14"/>
      <c r="AC562" s="14"/>
      <c r="AE562" s="6"/>
      <c r="AF562" s="6"/>
      <c r="AG562" s="6"/>
      <c r="AI562" s="6"/>
      <c r="AJ562" s="6"/>
      <c r="AK562" s="6"/>
      <c r="AM562" s="5"/>
      <c r="AN562" s="5"/>
      <c r="AO562" s="5"/>
      <c r="AW562" s="8"/>
    </row>
    <row r="563" spans="6:49" x14ac:dyDescent="0.25">
      <c r="F563" s="13"/>
      <c r="G563" s="13"/>
      <c r="H563" s="12"/>
      <c r="X563" s="9"/>
      <c r="AA563" s="14"/>
      <c r="AB563" s="14"/>
      <c r="AC563" s="14"/>
      <c r="AE563" s="6"/>
      <c r="AF563" s="6"/>
      <c r="AG563" s="6"/>
      <c r="AI563" s="6"/>
      <c r="AJ563" s="6"/>
      <c r="AK563" s="6"/>
      <c r="AM563" s="5"/>
      <c r="AN563" s="5"/>
      <c r="AO563" s="5"/>
      <c r="AW563" s="8"/>
    </row>
    <row r="564" spans="6:49" x14ac:dyDescent="0.25">
      <c r="F564" s="13"/>
      <c r="G564" s="13"/>
      <c r="H564" s="12"/>
      <c r="X564" s="9"/>
      <c r="AA564" s="14"/>
      <c r="AB564" s="14"/>
      <c r="AC564" s="14"/>
      <c r="AE564" s="6"/>
      <c r="AF564" s="6"/>
      <c r="AG564" s="6"/>
      <c r="AI564" s="6"/>
      <c r="AJ564" s="6"/>
      <c r="AK564" s="6"/>
      <c r="AM564" s="5"/>
      <c r="AN564" s="5"/>
      <c r="AO564" s="5"/>
      <c r="AW564" s="8"/>
    </row>
    <row r="565" spans="6:49" x14ac:dyDescent="0.25">
      <c r="F565" s="13"/>
      <c r="G565" s="13"/>
      <c r="H565" s="12"/>
      <c r="X565" s="9"/>
      <c r="AA565" s="14"/>
      <c r="AB565" s="14"/>
      <c r="AC565" s="14"/>
      <c r="AE565" s="6"/>
      <c r="AF565" s="6"/>
      <c r="AG565" s="6"/>
      <c r="AI565" s="6"/>
      <c r="AJ565" s="6"/>
      <c r="AK565" s="6"/>
      <c r="AM565" s="5"/>
      <c r="AN565" s="5"/>
      <c r="AO565" s="5"/>
      <c r="AW565" s="8"/>
    </row>
    <row r="566" spans="6:49" x14ac:dyDescent="0.25">
      <c r="F566" s="13"/>
      <c r="G566" s="13"/>
      <c r="H566" s="12"/>
      <c r="X566" s="9"/>
      <c r="AA566" s="14"/>
      <c r="AB566" s="14"/>
      <c r="AC566" s="14"/>
      <c r="AE566" s="6"/>
      <c r="AF566" s="6"/>
      <c r="AG566" s="6"/>
      <c r="AI566" s="6"/>
      <c r="AJ566" s="6"/>
      <c r="AK566" s="6"/>
      <c r="AM566" s="5"/>
      <c r="AN566" s="5"/>
      <c r="AO566" s="5"/>
      <c r="AW566" s="8"/>
    </row>
    <row r="567" spans="6:49" x14ac:dyDescent="0.25">
      <c r="F567" s="13"/>
      <c r="G567" s="13"/>
      <c r="H567" s="12"/>
      <c r="X567" s="9"/>
      <c r="AA567" s="14"/>
      <c r="AB567" s="14"/>
      <c r="AC567" s="14"/>
      <c r="AE567" s="6"/>
      <c r="AF567" s="6"/>
      <c r="AG567" s="6"/>
      <c r="AI567" s="6"/>
      <c r="AJ567" s="6"/>
      <c r="AK567" s="6"/>
      <c r="AM567" s="5"/>
      <c r="AN567" s="5"/>
      <c r="AO567" s="5"/>
      <c r="AW567" s="8"/>
    </row>
    <row r="568" spans="6:49" x14ac:dyDescent="0.25">
      <c r="F568" s="13"/>
      <c r="G568" s="13"/>
      <c r="H568" s="12"/>
      <c r="X568" s="9"/>
      <c r="AA568" s="14"/>
      <c r="AB568" s="14"/>
      <c r="AC568" s="14"/>
      <c r="AE568" s="6"/>
      <c r="AF568" s="6"/>
      <c r="AG568" s="6"/>
      <c r="AI568" s="6"/>
      <c r="AJ568" s="6"/>
      <c r="AK568" s="6"/>
      <c r="AM568" s="5"/>
      <c r="AN568" s="5"/>
      <c r="AO568" s="5"/>
      <c r="AW568" s="8"/>
    </row>
    <row r="569" spans="6:49" x14ac:dyDescent="0.25">
      <c r="F569" s="13"/>
      <c r="G569" s="13"/>
      <c r="H569" s="12"/>
      <c r="X569" s="9"/>
      <c r="AA569" s="14"/>
      <c r="AB569" s="14"/>
      <c r="AC569" s="14"/>
      <c r="AE569" s="6"/>
      <c r="AF569" s="6"/>
      <c r="AG569" s="6"/>
      <c r="AI569" s="6"/>
      <c r="AJ569" s="6"/>
      <c r="AK569" s="6"/>
      <c r="AM569" s="5"/>
      <c r="AN569" s="5"/>
      <c r="AO569" s="5"/>
      <c r="AW569" s="8"/>
    </row>
    <row r="570" spans="6:49" x14ac:dyDescent="0.25">
      <c r="F570" s="13"/>
      <c r="G570" s="13"/>
      <c r="H570" s="12"/>
      <c r="X570" s="9"/>
      <c r="AA570" s="14"/>
      <c r="AB570" s="14"/>
      <c r="AC570" s="14"/>
      <c r="AE570" s="6"/>
      <c r="AF570" s="6"/>
      <c r="AG570" s="6"/>
      <c r="AI570" s="6"/>
      <c r="AJ570" s="6"/>
      <c r="AK570" s="6"/>
      <c r="AM570" s="5"/>
      <c r="AN570" s="5"/>
      <c r="AO570" s="5"/>
      <c r="AW570" s="8"/>
    </row>
    <row r="571" spans="6:49" x14ac:dyDescent="0.25">
      <c r="F571" s="13"/>
      <c r="G571" s="13"/>
      <c r="H571" s="12"/>
      <c r="X571" s="9"/>
      <c r="AA571" s="14"/>
      <c r="AB571" s="14"/>
      <c r="AC571" s="14"/>
      <c r="AE571" s="6"/>
      <c r="AF571" s="6"/>
      <c r="AG571" s="6"/>
      <c r="AI571" s="6"/>
      <c r="AJ571" s="6"/>
      <c r="AK571" s="6"/>
      <c r="AM571" s="5"/>
      <c r="AN571" s="5"/>
      <c r="AO571" s="5"/>
      <c r="AW571" s="8"/>
    </row>
    <row r="572" spans="6:49" x14ac:dyDescent="0.25">
      <c r="F572" s="13"/>
      <c r="G572" s="13"/>
      <c r="H572" s="12"/>
      <c r="X572" s="9"/>
      <c r="AA572" s="14"/>
      <c r="AB572" s="14"/>
      <c r="AC572" s="14"/>
      <c r="AE572" s="6"/>
      <c r="AF572" s="6"/>
      <c r="AG572" s="6"/>
      <c r="AI572" s="6"/>
      <c r="AJ572" s="6"/>
      <c r="AK572" s="6"/>
      <c r="AM572" s="5"/>
      <c r="AN572" s="5"/>
      <c r="AO572" s="5"/>
      <c r="AW572" s="8"/>
    </row>
    <row r="573" spans="6:49" x14ac:dyDescent="0.25">
      <c r="F573" s="13"/>
      <c r="G573" s="13"/>
      <c r="H573" s="12"/>
      <c r="X573" s="9"/>
      <c r="AA573" s="14"/>
      <c r="AB573" s="14"/>
      <c r="AC573" s="14"/>
      <c r="AE573" s="6"/>
      <c r="AF573" s="6"/>
      <c r="AG573" s="6"/>
      <c r="AI573" s="6"/>
      <c r="AJ573" s="6"/>
      <c r="AK573" s="6"/>
      <c r="AM573" s="5"/>
      <c r="AN573" s="5"/>
      <c r="AO573" s="5"/>
      <c r="AW573" s="8"/>
    </row>
    <row r="574" spans="6:49" x14ac:dyDescent="0.25">
      <c r="F574" s="13"/>
      <c r="G574" s="13"/>
      <c r="H574" s="12"/>
      <c r="X574" s="9"/>
      <c r="AA574" s="14"/>
      <c r="AB574" s="14"/>
      <c r="AC574" s="14"/>
      <c r="AE574" s="6"/>
      <c r="AF574" s="6"/>
      <c r="AG574" s="6"/>
      <c r="AI574" s="6"/>
      <c r="AJ574" s="6"/>
      <c r="AK574" s="6"/>
      <c r="AM574" s="5"/>
      <c r="AN574" s="5"/>
      <c r="AO574" s="5"/>
      <c r="AW574" s="8"/>
    </row>
    <row r="575" spans="6:49" x14ac:dyDescent="0.25">
      <c r="F575" s="13"/>
      <c r="G575" s="13"/>
      <c r="H575" s="12"/>
      <c r="X575" s="9"/>
      <c r="AA575" s="14"/>
      <c r="AB575" s="14"/>
      <c r="AC575" s="14"/>
      <c r="AE575" s="6"/>
      <c r="AF575" s="6"/>
      <c r="AG575" s="6"/>
      <c r="AI575" s="6"/>
      <c r="AJ575" s="6"/>
      <c r="AK575" s="6"/>
      <c r="AM575" s="5"/>
      <c r="AN575" s="5"/>
      <c r="AO575" s="5"/>
      <c r="AW575" s="8"/>
    </row>
    <row r="576" spans="6:49" x14ac:dyDescent="0.25">
      <c r="F576" s="13"/>
      <c r="G576" s="13"/>
      <c r="H576" s="12"/>
      <c r="X576" s="9"/>
      <c r="AA576" s="14"/>
      <c r="AB576" s="14"/>
      <c r="AC576" s="14"/>
      <c r="AE576" s="6"/>
      <c r="AF576" s="6"/>
      <c r="AG576" s="6"/>
      <c r="AI576" s="6"/>
      <c r="AJ576" s="6"/>
      <c r="AK576" s="6"/>
      <c r="AM576" s="5"/>
      <c r="AN576" s="5"/>
      <c r="AO576" s="5"/>
      <c r="AW576" s="8"/>
    </row>
    <row r="577" spans="6:49" x14ac:dyDescent="0.25">
      <c r="F577" s="13"/>
      <c r="G577" s="13"/>
      <c r="H577" s="12"/>
      <c r="X577" s="9"/>
      <c r="AA577" s="14"/>
      <c r="AB577" s="14"/>
      <c r="AC577" s="14"/>
      <c r="AE577" s="6"/>
      <c r="AF577" s="6"/>
      <c r="AG577" s="6"/>
      <c r="AI577" s="6"/>
      <c r="AJ577" s="6"/>
      <c r="AK577" s="6"/>
      <c r="AM577" s="5"/>
      <c r="AN577" s="5"/>
      <c r="AO577" s="5"/>
      <c r="AW577" s="8"/>
    </row>
    <row r="578" spans="6:49" x14ac:dyDescent="0.25">
      <c r="F578" s="13"/>
      <c r="G578" s="13"/>
      <c r="H578" s="12"/>
      <c r="X578" s="9"/>
      <c r="AA578" s="14"/>
      <c r="AB578" s="14"/>
      <c r="AC578" s="14"/>
      <c r="AE578" s="6"/>
      <c r="AF578" s="6"/>
      <c r="AG578" s="6"/>
      <c r="AI578" s="6"/>
      <c r="AJ578" s="6"/>
      <c r="AK578" s="6"/>
      <c r="AM578" s="5"/>
      <c r="AN578" s="5"/>
      <c r="AO578" s="5"/>
      <c r="AW578" s="8"/>
    </row>
    <row r="579" spans="6:49" x14ac:dyDescent="0.25">
      <c r="F579" s="13"/>
      <c r="G579" s="13"/>
      <c r="H579" s="12"/>
      <c r="X579" s="9"/>
      <c r="AA579" s="14"/>
      <c r="AB579" s="14"/>
      <c r="AC579" s="14"/>
      <c r="AE579" s="6"/>
      <c r="AF579" s="6"/>
      <c r="AG579" s="6"/>
      <c r="AI579" s="6"/>
      <c r="AJ579" s="6"/>
      <c r="AK579" s="6"/>
      <c r="AM579" s="5"/>
      <c r="AN579" s="5"/>
      <c r="AO579" s="5"/>
      <c r="AW579" s="8"/>
    </row>
    <row r="580" spans="6:49" x14ac:dyDescent="0.25">
      <c r="F580" s="13"/>
      <c r="G580" s="13"/>
      <c r="H580" s="12"/>
      <c r="X580" s="9"/>
      <c r="AA580" s="14"/>
      <c r="AB580" s="14"/>
      <c r="AC580" s="14"/>
      <c r="AE580" s="6"/>
      <c r="AF580" s="6"/>
      <c r="AG580" s="6"/>
      <c r="AI580" s="6"/>
      <c r="AJ580" s="6"/>
      <c r="AK580" s="6"/>
      <c r="AM580" s="5"/>
      <c r="AN580" s="5"/>
      <c r="AO580" s="5"/>
      <c r="AW580" s="8"/>
    </row>
    <row r="581" spans="6:49" x14ac:dyDescent="0.25">
      <c r="F581" s="13"/>
      <c r="G581" s="13"/>
      <c r="H581" s="12"/>
      <c r="X581" s="9"/>
      <c r="AA581" s="14"/>
      <c r="AB581" s="14"/>
      <c r="AC581" s="14"/>
      <c r="AE581" s="6"/>
      <c r="AF581" s="6"/>
      <c r="AG581" s="6"/>
      <c r="AI581" s="6"/>
      <c r="AJ581" s="6"/>
      <c r="AK581" s="6"/>
      <c r="AM581" s="5"/>
      <c r="AN581" s="5"/>
      <c r="AO581" s="5"/>
      <c r="AW581" s="8"/>
    </row>
    <row r="582" spans="6:49" x14ac:dyDescent="0.25">
      <c r="F582" s="13"/>
      <c r="G582" s="13"/>
      <c r="H582" s="12"/>
      <c r="X582" s="9"/>
      <c r="AA582" s="14"/>
      <c r="AB582" s="14"/>
      <c r="AC582" s="14"/>
      <c r="AE582" s="6"/>
      <c r="AF582" s="6"/>
      <c r="AG582" s="6"/>
      <c r="AI582" s="6"/>
      <c r="AJ582" s="6"/>
      <c r="AK582" s="6"/>
      <c r="AM582" s="5"/>
      <c r="AN582" s="5"/>
      <c r="AO582" s="5"/>
      <c r="AW582" s="8"/>
    </row>
    <row r="583" spans="6:49" x14ac:dyDescent="0.25">
      <c r="F583" s="13"/>
      <c r="G583" s="13"/>
      <c r="H583" s="12"/>
      <c r="X583" s="9"/>
      <c r="AA583" s="14"/>
      <c r="AB583" s="14"/>
      <c r="AC583" s="14"/>
      <c r="AE583" s="6"/>
      <c r="AF583" s="6"/>
      <c r="AG583" s="6"/>
      <c r="AI583" s="6"/>
      <c r="AJ583" s="6"/>
      <c r="AK583" s="6"/>
      <c r="AM583" s="5"/>
      <c r="AN583" s="5"/>
      <c r="AO583" s="5"/>
      <c r="AW583" s="8"/>
    </row>
    <row r="584" spans="6:49" x14ac:dyDescent="0.25">
      <c r="F584" s="13"/>
      <c r="G584" s="13"/>
      <c r="H584" s="12"/>
      <c r="X584" s="9"/>
      <c r="AA584" s="14"/>
      <c r="AB584" s="14"/>
      <c r="AC584" s="14"/>
      <c r="AE584" s="6"/>
      <c r="AF584" s="6"/>
      <c r="AG584" s="6"/>
      <c r="AI584" s="6"/>
      <c r="AJ584" s="6"/>
      <c r="AK584" s="6"/>
      <c r="AM584" s="5"/>
      <c r="AN584" s="5"/>
      <c r="AO584" s="5"/>
      <c r="AW584" s="8"/>
    </row>
    <row r="585" spans="6:49" x14ac:dyDescent="0.25">
      <c r="F585" s="13"/>
      <c r="G585" s="13"/>
      <c r="H585" s="12"/>
      <c r="X585" s="9"/>
      <c r="AA585" s="14"/>
      <c r="AB585" s="14"/>
      <c r="AC585" s="14"/>
      <c r="AE585" s="6"/>
      <c r="AF585" s="6"/>
      <c r="AG585" s="6"/>
      <c r="AI585" s="6"/>
      <c r="AJ585" s="6"/>
      <c r="AK585" s="6"/>
      <c r="AM585" s="5"/>
      <c r="AN585" s="5"/>
      <c r="AO585" s="5"/>
      <c r="AW585" s="8"/>
    </row>
    <row r="586" spans="6:49" x14ac:dyDescent="0.25">
      <c r="F586" s="13"/>
      <c r="G586" s="13"/>
      <c r="H586" s="12"/>
      <c r="X586" s="9"/>
      <c r="AA586" s="14"/>
      <c r="AB586" s="14"/>
      <c r="AC586" s="14"/>
      <c r="AE586" s="6"/>
      <c r="AF586" s="6"/>
      <c r="AG586" s="6"/>
      <c r="AI586" s="6"/>
      <c r="AJ586" s="6"/>
      <c r="AK586" s="6"/>
      <c r="AM586" s="5"/>
      <c r="AN586" s="5"/>
      <c r="AO586" s="5"/>
      <c r="AW586" s="8"/>
    </row>
    <row r="587" spans="6:49" x14ac:dyDescent="0.25">
      <c r="F587" s="13"/>
      <c r="G587" s="13"/>
      <c r="H587" s="12"/>
      <c r="X587" s="9"/>
      <c r="AA587" s="14"/>
      <c r="AB587" s="14"/>
      <c r="AC587" s="14"/>
      <c r="AE587" s="6"/>
      <c r="AF587" s="6"/>
      <c r="AG587" s="6"/>
      <c r="AI587" s="6"/>
      <c r="AJ587" s="6"/>
      <c r="AK587" s="6"/>
      <c r="AM587" s="5"/>
      <c r="AN587" s="5"/>
      <c r="AO587" s="5"/>
      <c r="AW587" s="8"/>
    </row>
    <row r="588" spans="6:49" x14ac:dyDescent="0.25">
      <c r="F588" s="13"/>
      <c r="G588" s="13"/>
      <c r="H588" s="12"/>
      <c r="X588" s="9"/>
      <c r="AA588" s="14"/>
      <c r="AB588" s="14"/>
      <c r="AC588" s="14"/>
      <c r="AE588" s="6"/>
      <c r="AF588" s="6"/>
      <c r="AG588" s="6"/>
      <c r="AI588" s="6"/>
      <c r="AJ588" s="6"/>
      <c r="AK588" s="6"/>
      <c r="AM588" s="5"/>
      <c r="AN588" s="5"/>
      <c r="AO588" s="5"/>
      <c r="AW588" s="8"/>
    </row>
    <row r="589" spans="6:49" x14ac:dyDescent="0.25">
      <c r="F589" s="13"/>
      <c r="G589" s="13"/>
      <c r="H589" s="12"/>
      <c r="X589" s="9"/>
      <c r="AA589" s="14"/>
      <c r="AB589" s="14"/>
      <c r="AC589" s="14"/>
      <c r="AE589" s="6"/>
      <c r="AF589" s="6"/>
      <c r="AG589" s="6"/>
      <c r="AI589" s="6"/>
      <c r="AJ589" s="6"/>
      <c r="AK589" s="6"/>
      <c r="AM589" s="5"/>
      <c r="AN589" s="5"/>
      <c r="AO589" s="5"/>
      <c r="AW589" s="8"/>
    </row>
    <row r="590" spans="6:49" x14ac:dyDescent="0.25">
      <c r="F590" s="13"/>
      <c r="G590" s="13"/>
      <c r="H590" s="12"/>
      <c r="X590" s="9"/>
      <c r="AA590" s="14"/>
      <c r="AB590" s="14"/>
      <c r="AC590" s="14"/>
      <c r="AE590" s="6"/>
      <c r="AF590" s="6"/>
      <c r="AG590" s="6"/>
      <c r="AI590" s="6"/>
      <c r="AJ590" s="6"/>
      <c r="AK590" s="6"/>
      <c r="AM590" s="5"/>
      <c r="AN590" s="5"/>
      <c r="AO590" s="5"/>
      <c r="AW590" s="8"/>
    </row>
    <row r="591" spans="6:49" x14ac:dyDescent="0.25">
      <c r="F591" s="13"/>
      <c r="G591" s="13"/>
      <c r="H591" s="12"/>
      <c r="X591" s="9"/>
      <c r="AA591" s="14"/>
      <c r="AB591" s="14"/>
      <c r="AC591" s="14"/>
      <c r="AE591" s="6"/>
      <c r="AF591" s="6"/>
      <c r="AG591" s="6"/>
      <c r="AI591" s="6"/>
      <c r="AJ591" s="6"/>
      <c r="AK591" s="6"/>
      <c r="AM591" s="5"/>
      <c r="AN591" s="5"/>
      <c r="AO591" s="5"/>
      <c r="AW591" s="8"/>
    </row>
    <row r="592" spans="6:49" x14ac:dyDescent="0.25">
      <c r="F592" s="13"/>
      <c r="G592" s="13"/>
      <c r="H592" s="12"/>
      <c r="X592" s="9"/>
      <c r="AA592" s="14"/>
      <c r="AB592" s="14"/>
      <c r="AC592" s="14"/>
      <c r="AE592" s="6"/>
      <c r="AF592" s="6"/>
      <c r="AG592" s="6"/>
      <c r="AI592" s="6"/>
      <c r="AJ592" s="6"/>
      <c r="AK592" s="6"/>
      <c r="AM592" s="5"/>
      <c r="AN592" s="5"/>
      <c r="AO592" s="5"/>
      <c r="AW592" s="8"/>
    </row>
    <row r="593" spans="6:49" x14ac:dyDescent="0.25">
      <c r="F593" s="13"/>
      <c r="G593" s="13"/>
      <c r="H593" s="12"/>
      <c r="X593" s="9"/>
      <c r="AA593" s="14"/>
      <c r="AB593" s="14"/>
      <c r="AC593" s="14"/>
      <c r="AE593" s="6"/>
      <c r="AF593" s="6"/>
      <c r="AG593" s="6"/>
      <c r="AI593" s="6"/>
      <c r="AJ593" s="6"/>
      <c r="AK593" s="6"/>
      <c r="AM593" s="5"/>
      <c r="AN593" s="5"/>
      <c r="AO593" s="5"/>
      <c r="AW593" s="8"/>
    </row>
    <row r="594" spans="6:49" x14ac:dyDescent="0.25">
      <c r="F594" s="13"/>
      <c r="G594" s="13"/>
      <c r="H594" s="12"/>
      <c r="X594" s="9"/>
      <c r="AA594" s="14"/>
      <c r="AB594" s="14"/>
      <c r="AC594" s="14"/>
      <c r="AE594" s="6"/>
      <c r="AF594" s="6"/>
      <c r="AG594" s="6"/>
      <c r="AI594" s="6"/>
      <c r="AJ594" s="6"/>
      <c r="AK594" s="6"/>
      <c r="AM594" s="5"/>
      <c r="AN594" s="5"/>
      <c r="AO594" s="5"/>
      <c r="AW594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N240"/>
  <sheetViews>
    <sheetView topLeftCell="A196" workbookViewId="0">
      <selection activeCell="H204" sqref="H204"/>
    </sheetView>
  </sheetViews>
  <sheetFormatPr defaultRowHeight="15" x14ac:dyDescent="0.25"/>
  <cols>
    <col min="6" max="6" width="34.7109375" bestFit="1" customWidth="1"/>
    <col min="9" max="9" width="10" bestFit="1" customWidth="1"/>
    <col min="10" max="10" width="10.7109375" bestFit="1" customWidth="1"/>
  </cols>
  <sheetData>
    <row r="1" spans="6:14" x14ac:dyDescent="0.25">
      <c r="J1" s="19">
        <v>43102</v>
      </c>
      <c r="K1">
        <f>WEEKDAY(J1)</f>
        <v>3</v>
      </c>
      <c r="L1">
        <f>IF(K1=6,1,0)</f>
        <v>0</v>
      </c>
    </row>
    <row r="2" spans="6:14" x14ac:dyDescent="0.25">
      <c r="J2" s="1">
        <f t="shared" ref="J2:J65" si="0">WORKDAY(J1,1,Holi)</f>
        <v>43103</v>
      </c>
      <c r="K2">
        <f t="shared" ref="K2:K65" si="1">WEEKDAY(J2)</f>
        <v>4</v>
      </c>
      <c r="L2">
        <f t="shared" ref="L2:L65" si="2">IF(K2=6,1,0)</f>
        <v>0</v>
      </c>
    </row>
    <row r="3" spans="6:14" x14ac:dyDescent="0.25">
      <c r="J3" s="1">
        <f t="shared" si="0"/>
        <v>43104</v>
      </c>
      <c r="K3">
        <f t="shared" si="1"/>
        <v>5</v>
      </c>
      <c r="L3">
        <f t="shared" si="2"/>
        <v>0</v>
      </c>
    </row>
    <row r="4" spans="6:14" x14ac:dyDescent="0.25">
      <c r="J4" s="1">
        <f t="shared" si="0"/>
        <v>43105</v>
      </c>
      <c r="K4">
        <f t="shared" si="1"/>
        <v>6</v>
      </c>
      <c r="L4">
        <f t="shared" si="2"/>
        <v>1</v>
      </c>
      <c r="M4">
        <f>IF(K4&gt;K5,1,0)</f>
        <v>1</v>
      </c>
      <c r="N4">
        <f>SUM($M4:M$156)</f>
        <v>33</v>
      </c>
    </row>
    <row r="5" spans="6:14" x14ac:dyDescent="0.25">
      <c r="J5" s="1">
        <f t="shared" si="0"/>
        <v>43108</v>
      </c>
      <c r="K5">
        <f t="shared" si="1"/>
        <v>2</v>
      </c>
      <c r="L5">
        <f t="shared" si="2"/>
        <v>0</v>
      </c>
      <c r="M5">
        <f t="shared" ref="M5:M68" si="3">IF(K5&gt;K6,1,0)</f>
        <v>0</v>
      </c>
      <c r="N5">
        <f>SUM($M5:M$156)</f>
        <v>32</v>
      </c>
    </row>
    <row r="6" spans="6:14" x14ac:dyDescent="0.25">
      <c r="J6" s="1">
        <f t="shared" si="0"/>
        <v>43109</v>
      </c>
      <c r="K6">
        <f t="shared" si="1"/>
        <v>3</v>
      </c>
      <c r="L6">
        <f t="shared" si="2"/>
        <v>0</v>
      </c>
      <c r="M6">
        <f t="shared" si="3"/>
        <v>0</v>
      </c>
      <c r="N6">
        <f>SUM($M6:M$156)</f>
        <v>32</v>
      </c>
    </row>
    <row r="7" spans="6:14" x14ac:dyDescent="0.25">
      <c r="J7" s="1">
        <f t="shared" si="0"/>
        <v>43110</v>
      </c>
      <c r="K7">
        <f t="shared" si="1"/>
        <v>4</v>
      </c>
      <c r="L7">
        <f t="shared" si="2"/>
        <v>0</v>
      </c>
      <c r="M7">
        <f t="shared" si="3"/>
        <v>0</v>
      </c>
      <c r="N7">
        <f>SUM($M7:M$156)</f>
        <v>32</v>
      </c>
    </row>
    <row r="8" spans="6:14" x14ac:dyDescent="0.25">
      <c r="J8" s="1">
        <f t="shared" si="0"/>
        <v>43111</v>
      </c>
      <c r="K8">
        <f t="shared" si="1"/>
        <v>5</v>
      </c>
      <c r="L8">
        <f t="shared" si="2"/>
        <v>0</v>
      </c>
      <c r="M8">
        <f t="shared" si="3"/>
        <v>0</v>
      </c>
      <c r="N8">
        <f>SUM($M8:M$156)</f>
        <v>32</v>
      </c>
    </row>
    <row r="9" spans="6:14" x14ac:dyDescent="0.25">
      <c r="F9" s="17" t="s">
        <v>32</v>
      </c>
      <c r="J9" s="1">
        <f t="shared" si="0"/>
        <v>43112</v>
      </c>
      <c r="K9">
        <f t="shared" si="1"/>
        <v>6</v>
      </c>
      <c r="L9">
        <f t="shared" si="2"/>
        <v>1</v>
      </c>
      <c r="M9">
        <f t="shared" si="3"/>
        <v>1</v>
      </c>
      <c r="N9">
        <f>SUM($M9:M$156)</f>
        <v>32</v>
      </c>
    </row>
    <row r="10" spans="6:14" x14ac:dyDescent="0.25">
      <c r="F10" s="16" t="s">
        <v>28</v>
      </c>
      <c r="J10" s="1">
        <f t="shared" si="0"/>
        <v>43116</v>
      </c>
      <c r="K10">
        <f t="shared" si="1"/>
        <v>3</v>
      </c>
      <c r="L10">
        <f t="shared" si="2"/>
        <v>0</v>
      </c>
      <c r="M10">
        <f t="shared" si="3"/>
        <v>0</v>
      </c>
      <c r="N10">
        <f>SUM($M10:M$156)</f>
        <v>31</v>
      </c>
    </row>
    <row r="11" spans="6:14" x14ac:dyDescent="0.25">
      <c r="F11" s="16" t="s">
        <v>29</v>
      </c>
      <c r="J11" s="1">
        <f t="shared" si="0"/>
        <v>43117</v>
      </c>
      <c r="K11">
        <f t="shared" si="1"/>
        <v>4</v>
      </c>
      <c r="L11">
        <f t="shared" si="2"/>
        <v>0</v>
      </c>
      <c r="M11">
        <f t="shared" si="3"/>
        <v>0</v>
      </c>
      <c r="N11">
        <f>SUM($M11:M$156)</f>
        <v>31</v>
      </c>
    </row>
    <row r="12" spans="6:14" x14ac:dyDescent="0.25">
      <c r="F12" s="16" t="s">
        <v>30</v>
      </c>
      <c r="J12" s="1">
        <f t="shared" si="0"/>
        <v>43118</v>
      </c>
      <c r="K12">
        <f t="shared" si="1"/>
        <v>5</v>
      </c>
      <c r="L12">
        <f t="shared" si="2"/>
        <v>0</v>
      </c>
      <c r="M12">
        <f t="shared" si="3"/>
        <v>0</v>
      </c>
      <c r="N12">
        <f>SUM($M12:M$156)</f>
        <v>31</v>
      </c>
    </row>
    <row r="13" spans="6:14" x14ac:dyDescent="0.25">
      <c r="F13" s="16" t="s">
        <v>10</v>
      </c>
      <c r="J13" s="1">
        <f t="shared" si="0"/>
        <v>43119</v>
      </c>
      <c r="K13">
        <f t="shared" si="1"/>
        <v>6</v>
      </c>
      <c r="L13" s="10">
        <f t="shared" si="2"/>
        <v>1</v>
      </c>
      <c r="M13" s="10">
        <f t="shared" si="3"/>
        <v>1</v>
      </c>
      <c r="N13">
        <f>SUM($M13:M$156)</f>
        <v>31</v>
      </c>
    </row>
    <row r="14" spans="6:14" x14ac:dyDescent="0.25">
      <c r="F14" s="16" t="s">
        <v>9</v>
      </c>
      <c r="J14" s="1">
        <f t="shared" si="0"/>
        <v>43122</v>
      </c>
      <c r="K14">
        <f t="shared" si="1"/>
        <v>2</v>
      </c>
      <c r="L14">
        <f t="shared" si="2"/>
        <v>0</v>
      </c>
      <c r="M14">
        <f t="shared" si="3"/>
        <v>0</v>
      </c>
      <c r="N14">
        <f>SUM($M14:M$156)</f>
        <v>30</v>
      </c>
    </row>
    <row r="15" spans="6:14" x14ac:dyDescent="0.25">
      <c r="F15" s="16" t="s">
        <v>8</v>
      </c>
      <c r="J15" s="1">
        <f t="shared" si="0"/>
        <v>43123</v>
      </c>
      <c r="K15">
        <f t="shared" si="1"/>
        <v>3</v>
      </c>
      <c r="L15">
        <f t="shared" si="2"/>
        <v>0</v>
      </c>
      <c r="M15">
        <f t="shared" si="3"/>
        <v>0</v>
      </c>
      <c r="N15">
        <f>SUM($M15:M$156)</f>
        <v>30</v>
      </c>
    </row>
    <row r="16" spans="6:14" x14ac:dyDescent="0.25">
      <c r="F16" s="16" t="s">
        <v>31</v>
      </c>
      <c r="J16" s="1">
        <f t="shared" si="0"/>
        <v>43124</v>
      </c>
      <c r="K16">
        <f t="shared" si="1"/>
        <v>4</v>
      </c>
      <c r="L16">
        <f t="shared" si="2"/>
        <v>0</v>
      </c>
      <c r="M16">
        <f t="shared" si="3"/>
        <v>0</v>
      </c>
      <c r="N16">
        <f>SUM($M16:M$156)</f>
        <v>30</v>
      </c>
    </row>
    <row r="17" spans="6:14" x14ac:dyDescent="0.25">
      <c r="F17" s="16" t="s">
        <v>33</v>
      </c>
      <c r="J17" s="1">
        <f t="shared" si="0"/>
        <v>43125</v>
      </c>
      <c r="K17">
        <f t="shared" si="1"/>
        <v>5</v>
      </c>
      <c r="L17">
        <f t="shared" si="2"/>
        <v>0</v>
      </c>
      <c r="M17">
        <f t="shared" si="3"/>
        <v>0</v>
      </c>
      <c r="N17">
        <f>SUM($M17:M$156)</f>
        <v>30</v>
      </c>
    </row>
    <row r="18" spans="6:14" x14ac:dyDescent="0.25">
      <c r="J18" s="1">
        <f t="shared" si="0"/>
        <v>43126</v>
      </c>
      <c r="K18">
        <f t="shared" si="1"/>
        <v>6</v>
      </c>
      <c r="L18">
        <f t="shared" si="2"/>
        <v>1</v>
      </c>
      <c r="M18">
        <f t="shared" si="3"/>
        <v>1</v>
      </c>
      <c r="N18">
        <f>SUM($M18:M$156)</f>
        <v>30</v>
      </c>
    </row>
    <row r="19" spans="6:14" x14ac:dyDescent="0.25">
      <c r="J19" s="1">
        <f t="shared" si="0"/>
        <v>43129</v>
      </c>
      <c r="K19">
        <f t="shared" si="1"/>
        <v>2</v>
      </c>
      <c r="L19">
        <f t="shared" si="2"/>
        <v>0</v>
      </c>
      <c r="M19">
        <f t="shared" si="3"/>
        <v>0</v>
      </c>
      <c r="N19">
        <f>SUM($M19:M$156)</f>
        <v>29</v>
      </c>
    </row>
    <row r="20" spans="6:14" x14ac:dyDescent="0.25">
      <c r="J20" s="1">
        <f t="shared" si="0"/>
        <v>43130</v>
      </c>
      <c r="K20">
        <f t="shared" si="1"/>
        <v>3</v>
      </c>
      <c r="L20">
        <f t="shared" si="2"/>
        <v>0</v>
      </c>
      <c r="M20">
        <f t="shared" si="3"/>
        <v>0</v>
      </c>
      <c r="N20">
        <f>SUM($M20:M$156)</f>
        <v>29</v>
      </c>
    </row>
    <row r="21" spans="6:14" x14ac:dyDescent="0.25">
      <c r="J21" s="1">
        <f t="shared" si="0"/>
        <v>43131</v>
      </c>
      <c r="K21">
        <f t="shared" si="1"/>
        <v>4</v>
      </c>
      <c r="L21">
        <f t="shared" si="2"/>
        <v>0</v>
      </c>
      <c r="M21">
        <f t="shared" si="3"/>
        <v>0</v>
      </c>
      <c r="N21">
        <f>SUM($M21:M$156)</f>
        <v>29</v>
      </c>
    </row>
    <row r="22" spans="6:14" x14ac:dyDescent="0.25">
      <c r="J22" s="1">
        <f t="shared" si="0"/>
        <v>43132</v>
      </c>
      <c r="K22">
        <f t="shared" si="1"/>
        <v>5</v>
      </c>
      <c r="L22">
        <f t="shared" si="2"/>
        <v>0</v>
      </c>
      <c r="M22">
        <f t="shared" si="3"/>
        <v>0</v>
      </c>
      <c r="N22">
        <f>SUM($M22:M$156)</f>
        <v>29</v>
      </c>
    </row>
    <row r="23" spans="6:14" x14ac:dyDescent="0.25">
      <c r="J23" s="1">
        <f t="shared" si="0"/>
        <v>43133</v>
      </c>
      <c r="K23">
        <f t="shared" si="1"/>
        <v>6</v>
      </c>
      <c r="L23">
        <f t="shared" si="2"/>
        <v>1</v>
      </c>
      <c r="M23">
        <f t="shared" si="3"/>
        <v>1</v>
      </c>
      <c r="N23">
        <f>SUM($M23:M$156)</f>
        <v>29</v>
      </c>
    </row>
    <row r="24" spans="6:14" x14ac:dyDescent="0.25">
      <c r="J24" s="1">
        <f t="shared" si="0"/>
        <v>43136</v>
      </c>
      <c r="K24">
        <f t="shared" si="1"/>
        <v>2</v>
      </c>
      <c r="L24">
        <f t="shared" si="2"/>
        <v>0</v>
      </c>
      <c r="M24">
        <f t="shared" si="3"/>
        <v>0</v>
      </c>
      <c r="N24">
        <f>SUM($M24:M$156)</f>
        <v>28</v>
      </c>
    </row>
    <row r="25" spans="6:14" x14ac:dyDescent="0.25">
      <c r="J25" s="1">
        <f t="shared" si="0"/>
        <v>43137</v>
      </c>
      <c r="K25">
        <f t="shared" si="1"/>
        <v>3</v>
      </c>
      <c r="L25">
        <f t="shared" si="2"/>
        <v>0</v>
      </c>
      <c r="M25">
        <f t="shared" si="3"/>
        <v>0</v>
      </c>
      <c r="N25">
        <f>SUM($M25:M$156)</f>
        <v>28</v>
      </c>
    </row>
    <row r="26" spans="6:14" x14ac:dyDescent="0.25">
      <c r="J26" s="1">
        <f t="shared" si="0"/>
        <v>43138</v>
      </c>
      <c r="K26">
        <f t="shared" si="1"/>
        <v>4</v>
      </c>
      <c r="L26">
        <f t="shared" si="2"/>
        <v>0</v>
      </c>
      <c r="M26">
        <f t="shared" si="3"/>
        <v>0</v>
      </c>
      <c r="N26">
        <f>SUM($M26:M$156)</f>
        <v>28</v>
      </c>
    </row>
    <row r="27" spans="6:14" x14ac:dyDescent="0.25">
      <c r="J27" s="1">
        <f t="shared" si="0"/>
        <v>43139</v>
      </c>
      <c r="K27">
        <f t="shared" si="1"/>
        <v>5</v>
      </c>
      <c r="L27">
        <f t="shared" si="2"/>
        <v>0</v>
      </c>
      <c r="M27">
        <f t="shared" si="3"/>
        <v>0</v>
      </c>
      <c r="N27">
        <f>SUM($M27:M$156)</f>
        <v>28</v>
      </c>
    </row>
    <row r="28" spans="6:14" x14ac:dyDescent="0.25">
      <c r="J28" s="1">
        <f t="shared" si="0"/>
        <v>43140</v>
      </c>
      <c r="K28">
        <f t="shared" si="1"/>
        <v>6</v>
      </c>
      <c r="L28">
        <f t="shared" si="2"/>
        <v>1</v>
      </c>
      <c r="M28">
        <f t="shared" si="3"/>
        <v>1</v>
      </c>
      <c r="N28">
        <f>SUM($M28:M$156)</f>
        <v>28</v>
      </c>
    </row>
    <row r="29" spans="6:14" x14ac:dyDescent="0.25">
      <c r="J29" s="1">
        <f t="shared" si="0"/>
        <v>43143</v>
      </c>
      <c r="K29">
        <f t="shared" si="1"/>
        <v>2</v>
      </c>
      <c r="L29">
        <f t="shared" si="2"/>
        <v>0</v>
      </c>
      <c r="M29">
        <f t="shared" si="3"/>
        <v>0</v>
      </c>
      <c r="N29">
        <f>SUM($M29:M$156)</f>
        <v>27</v>
      </c>
    </row>
    <row r="30" spans="6:14" x14ac:dyDescent="0.25">
      <c r="J30" s="1">
        <f t="shared" si="0"/>
        <v>43144</v>
      </c>
      <c r="K30">
        <f t="shared" si="1"/>
        <v>3</v>
      </c>
      <c r="L30">
        <f t="shared" si="2"/>
        <v>0</v>
      </c>
      <c r="M30">
        <f t="shared" si="3"/>
        <v>0</v>
      </c>
      <c r="N30">
        <f>SUM($M30:M$156)</f>
        <v>27</v>
      </c>
    </row>
    <row r="31" spans="6:14" x14ac:dyDescent="0.25">
      <c r="J31" s="1">
        <f t="shared" si="0"/>
        <v>43145</v>
      </c>
      <c r="K31">
        <f t="shared" si="1"/>
        <v>4</v>
      </c>
      <c r="L31">
        <f t="shared" si="2"/>
        <v>0</v>
      </c>
      <c r="M31">
        <f t="shared" si="3"/>
        <v>0</v>
      </c>
      <c r="N31">
        <f>SUM($M31:M$156)</f>
        <v>27</v>
      </c>
    </row>
    <row r="32" spans="6:14" x14ac:dyDescent="0.25">
      <c r="J32" s="1">
        <f t="shared" si="0"/>
        <v>43146</v>
      </c>
      <c r="K32">
        <f t="shared" si="1"/>
        <v>5</v>
      </c>
      <c r="L32">
        <f t="shared" si="2"/>
        <v>0</v>
      </c>
      <c r="M32">
        <f t="shared" si="3"/>
        <v>0</v>
      </c>
      <c r="N32">
        <f>SUM($M32:M$156)</f>
        <v>27</v>
      </c>
    </row>
    <row r="33" spans="10:14" x14ac:dyDescent="0.25">
      <c r="J33" s="1">
        <f t="shared" si="0"/>
        <v>43147</v>
      </c>
      <c r="K33">
        <f t="shared" si="1"/>
        <v>6</v>
      </c>
      <c r="L33">
        <f t="shared" si="2"/>
        <v>1</v>
      </c>
      <c r="M33">
        <f t="shared" si="3"/>
        <v>1</v>
      </c>
      <c r="N33">
        <f>SUM($M33:M$156)</f>
        <v>27</v>
      </c>
    </row>
    <row r="34" spans="10:14" x14ac:dyDescent="0.25">
      <c r="J34" s="1">
        <f t="shared" si="0"/>
        <v>43151</v>
      </c>
      <c r="K34">
        <f t="shared" si="1"/>
        <v>3</v>
      </c>
      <c r="L34">
        <f t="shared" si="2"/>
        <v>0</v>
      </c>
      <c r="M34">
        <f t="shared" si="3"/>
        <v>0</v>
      </c>
      <c r="N34">
        <f>SUM($M34:M$156)</f>
        <v>26</v>
      </c>
    </row>
    <row r="35" spans="10:14" x14ac:dyDescent="0.25">
      <c r="J35" s="1">
        <f t="shared" si="0"/>
        <v>43152</v>
      </c>
      <c r="K35">
        <f t="shared" si="1"/>
        <v>4</v>
      </c>
      <c r="L35">
        <f t="shared" si="2"/>
        <v>0</v>
      </c>
      <c r="M35">
        <f t="shared" si="3"/>
        <v>0</v>
      </c>
      <c r="N35">
        <f>SUM($M35:M$156)</f>
        <v>26</v>
      </c>
    </row>
    <row r="36" spans="10:14" x14ac:dyDescent="0.25">
      <c r="J36" s="1">
        <f t="shared" si="0"/>
        <v>43153</v>
      </c>
      <c r="K36">
        <f t="shared" si="1"/>
        <v>5</v>
      </c>
      <c r="L36">
        <f t="shared" si="2"/>
        <v>0</v>
      </c>
      <c r="M36">
        <f t="shared" si="3"/>
        <v>0</v>
      </c>
      <c r="N36">
        <f>SUM($M36:M$156)</f>
        <v>26</v>
      </c>
    </row>
    <row r="37" spans="10:14" x14ac:dyDescent="0.25">
      <c r="J37" s="1">
        <f t="shared" si="0"/>
        <v>43154</v>
      </c>
      <c r="K37">
        <f t="shared" si="1"/>
        <v>6</v>
      </c>
      <c r="L37" s="10">
        <f t="shared" si="2"/>
        <v>1</v>
      </c>
      <c r="M37" s="10">
        <f t="shared" si="3"/>
        <v>1</v>
      </c>
      <c r="N37">
        <f>SUM($M37:M$156)</f>
        <v>26</v>
      </c>
    </row>
    <row r="38" spans="10:14" x14ac:dyDescent="0.25">
      <c r="J38" s="1">
        <f t="shared" si="0"/>
        <v>43157</v>
      </c>
      <c r="K38">
        <f t="shared" si="1"/>
        <v>2</v>
      </c>
      <c r="L38">
        <f t="shared" si="2"/>
        <v>0</v>
      </c>
      <c r="M38">
        <f t="shared" si="3"/>
        <v>0</v>
      </c>
      <c r="N38">
        <f>SUM($M38:M$156)</f>
        <v>25</v>
      </c>
    </row>
    <row r="39" spans="10:14" x14ac:dyDescent="0.25">
      <c r="J39" s="1">
        <f t="shared" si="0"/>
        <v>43158</v>
      </c>
      <c r="K39">
        <f t="shared" si="1"/>
        <v>3</v>
      </c>
      <c r="L39">
        <f t="shared" si="2"/>
        <v>0</v>
      </c>
      <c r="M39">
        <f t="shared" si="3"/>
        <v>0</v>
      </c>
      <c r="N39">
        <f>SUM($M39:M$156)</f>
        <v>25</v>
      </c>
    </row>
    <row r="40" spans="10:14" x14ac:dyDescent="0.25">
      <c r="J40" s="1">
        <f t="shared" si="0"/>
        <v>43159</v>
      </c>
      <c r="K40">
        <f t="shared" si="1"/>
        <v>4</v>
      </c>
      <c r="L40">
        <f t="shared" si="2"/>
        <v>0</v>
      </c>
      <c r="M40">
        <f t="shared" si="3"/>
        <v>0</v>
      </c>
      <c r="N40">
        <f>SUM($M40:M$156)</f>
        <v>25</v>
      </c>
    </row>
    <row r="41" spans="10:14" x14ac:dyDescent="0.25">
      <c r="J41" s="1">
        <f t="shared" si="0"/>
        <v>43160</v>
      </c>
      <c r="K41">
        <f t="shared" si="1"/>
        <v>5</v>
      </c>
      <c r="L41">
        <f t="shared" si="2"/>
        <v>0</v>
      </c>
      <c r="M41">
        <f t="shared" si="3"/>
        <v>0</v>
      </c>
      <c r="N41">
        <f>SUM($M41:M$156)</f>
        <v>25</v>
      </c>
    </row>
    <row r="42" spans="10:14" x14ac:dyDescent="0.25">
      <c r="J42" s="1">
        <f t="shared" si="0"/>
        <v>43161</v>
      </c>
      <c r="K42">
        <f t="shared" si="1"/>
        <v>6</v>
      </c>
      <c r="L42">
        <f t="shared" si="2"/>
        <v>1</v>
      </c>
      <c r="M42">
        <f t="shared" si="3"/>
        <v>1</v>
      </c>
      <c r="N42">
        <f>SUM($M42:M$156)</f>
        <v>25</v>
      </c>
    </row>
    <row r="43" spans="10:14" x14ac:dyDescent="0.25">
      <c r="J43" s="1">
        <f t="shared" si="0"/>
        <v>43164</v>
      </c>
      <c r="K43">
        <f t="shared" si="1"/>
        <v>2</v>
      </c>
      <c r="L43">
        <f t="shared" si="2"/>
        <v>0</v>
      </c>
      <c r="M43">
        <f t="shared" si="3"/>
        <v>0</v>
      </c>
      <c r="N43">
        <f>SUM($M43:M$156)</f>
        <v>24</v>
      </c>
    </row>
    <row r="44" spans="10:14" x14ac:dyDescent="0.25">
      <c r="J44" s="1">
        <f t="shared" si="0"/>
        <v>43165</v>
      </c>
      <c r="K44">
        <f t="shared" si="1"/>
        <v>3</v>
      </c>
      <c r="L44">
        <f t="shared" si="2"/>
        <v>0</v>
      </c>
      <c r="M44">
        <f t="shared" si="3"/>
        <v>0</v>
      </c>
      <c r="N44">
        <f>SUM($M44:M$156)</f>
        <v>24</v>
      </c>
    </row>
    <row r="45" spans="10:14" x14ac:dyDescent="0.25">
      <c r="J45" s="1">
        <f t="shared" si="0"/>
        <v>43166</v>
      </c>
      <c r="K45">
        <f t="shared" si="1"/>
        <v>4</v>
      </c>
      <c r="L45">
        <f t="shared" si="2"/>
        <v>0</v>
      </c>
      <c r="M45">
        <f t="shared" si="3"/>
        <v>0</v>
      </c>
      <c r="N45">
        <f>SUM($M45:M$156)</f>
        <v>24</v>
      </c>
    </row>
    <row r="46" spans="10:14" x14ac:dyDescent="0.25">
      <c r="J46" s="1">
        <f t="shared" si="0"/>
        <v>43167</v>
      </c>
      <c r="K46">
        <f t="shared" si="1"/>
        <v>5</v>
      </c>
      <c r="L46">
        <f t="shared" si="2"/>
        <v>0</v>
      </c>
      <c r="M46">
        <f t="shared" si="3"/>
        <v>0</v>
      </c>
      <c r="N46">
        <f>SUM($M46:M$156)</f>
        <v>24</v>
      </c>
    </row>
    <row r="47" spans="10:14" x14ac:dyDescent="0.25">
      <c r="J47" s="1">
        <f t="shared" si="0"/>
        <v>43168</v>
      </c>
      <c r="K47">
        <f t="shared" si="1"/>
        <v>6</v>
      </c>
      <c r="L47">
        <f t="shared" si="2"/>
        <v>1</v>
      </c>
      <c r="M47">
        <f t="shared" si="3"/>
        <v>1</v>
      </c>
      <c r="N47">
        <f>SUM($M47:M$156)</f>
        <v>24</v>
      </c>
    </row>
    <row r="48" spans="10:14" x14ac:dyDescent="0.25">
      <c r="J48" s="1">
        <f t="shared" si="0"/>
        <v>43171</v>
      </c>
      <c r="K48">
        <f t="shared" si="1"/>
        <v>2</v>
      </c>
      <c r="L48">
        <f t="shared" si="2"/>
        <v>0</v>
      </c>
      <c r="M48">
        <f t="shared" si="3"/>
        <v>0</v>
      </c>
      <c r="N48">
        <f>SUM($M48:M$156)</f>
        <v>23</v>
      </c>
    </row>
    <row r="49" spans="10:14" x14ac:dyDescent="0.25">
      <c r="J49" s="1">
        <f t="shared" si="0"/>
        <v>43172</v>
      </c>
      <c r="K49">
        <f t="shared" si="1"/>
        <v>3</v>
      </c>
      <c r="L49">
        <f t="shared" si="2"/>
        <v>0</v>
      </c>
      <c r="M49">
        <f t="shared" si="3"/>
        <v>0</v>
      </c>
      <c r="N49">
        <f>SUM($M49:M$156)</f>
        <v>23</v>
      </c>
    </row>
    <row r="50" spans="10:14" x14ac:dyDescent="0.25">
      <c r="J50" s="1">
        <f t="shared" si="0"/>
        <v>43173</v>
      </c>
      <c r="K50">
        <f t="shared" si="1"/>
        <v>4</v>
      </c>
      <c r="L50">
        <f t="shared" si="2"/>
        <v>0</v>
      </c>
      <c r="M50">
        <f t="shared" si="3"/>
        <v>0</v>
      </c>
      <c r="N50">
        <f>SUM($M50:M$156)</f>
        <v>23</v>
      </c>
    </row>
    <row r="51" spans="10:14" x14ac:dyDescent="0.25">
      <c r="J51" s="1">
        <f t="shared" si="0"/>
        <v>43174</v>
      </c>
      <c r="K51">
        <f t="shared" si="1"/>
        <v>5</v>
      </c>
      <c r="L51">
        <f t="shared" si="2"/>
        <v>0</v>
      </c>
      <c r="M51">
        <f t="shared" si="3"/>
        <v>0</v>
      </c>
      <c r="N51">
        <f>SUM($M51:M$156)</f>
        <v>23</v>
      </c>
    </row>
    <row r="52" spans="10:14" x14ac:dyDescent="0.25">
      <c r="J52" s="1">
        <f t="shared" si="0"/>
        <v>43175</v>
      </c>
      <c r="K52">
        <f t="shared" si="1"/>
        <v>6</v>
      </c>
      <c r="L52">
        <f t="shared" si="2"/>
        <v>1</v>
      </c>
      <c r="M52">
        <f t="shared" si="3"/>
        <v>1</v>
      </c>
      <c r="N52">
        <f>SUM($M52:M$156)</f>
        <v>23</v>
      </c>
    </row>
    <row r="53" spans="10:14" x14ac:dyDescent="0.25">
      <c r="J53" s="1">
        <f t="shared" si="0"/>
        <v>43178</v>
      </c>
      <c r="K53">
        <f t="shared" si="1"/>
        <v>2</v>
      </c>
      <c r="L53">
        <f t="shared" si="2"/>
        <v>0</v>
      </c>
      <c r="M53">
        <f t="shared" si="3"/>
        <v>0</v>
      </c>
      <c r="N53">
        <f>SUM($M53:M$156)</f>
        <v>22</v>
      </c>
    </row>
    <row r="54" spans="10:14" x14ac:dyDescent="0.25">
      <c r="J54" s="1">
        <f t="shared" si="0"/>
        <v>43179</v>
      </c>
      <c r="K54">
        <f t="shared" si="1"/>
        <v>3</v>
      </c>
      <c r="L54">
        <f t="shared" si="2"/>
        <v>0</v>
      </c>
      <c r="M54">
        <f t="shared" si="3"/>
        <v>0</v>
      </c>
      <c r="N54">
        <f>SUM($M54:M$156)</f>
        <v>22</v>
      </c>
    </row>
    <row r="55" spans="10:14" x14ac:dyDescent="0.25">
      <c r="J55" s="1">
        <f t="shared" si="0"/>
        <v>43180</v>
      </c>
      <c r="K55">
        <f t="shared" si="1"/>
        <v>4</v>
      </c>
      <c r="L55">
        <f t="shared" si="2"/>
        <v>0</v>
      </c>
      <c r="M55">
        <f t="shared" si="3"/>
        <v>0</v>
      </c>
      <c r="N55">
        <f>SUM($M55:M$156)</f>
        <v>22</v>
      </c>
    </row>
    <row r="56" spans="10:14" x14ac:dyDescent="0.25">
      <c r="J56" s="1">
        <f t="shared" si="0"/>
        <v>43181</v>
      </c>
      <c r="K56">
        <f t="shared" si="1"/>
        <v>5</v>
      </c>
      <c r="L56">
        <f t="shared" si="2"/>
        <v>0</v>
      </c>
      <c r="M56">
        <f t="shared" si="3"/>
        <v>0</v>
      </c>
      <c r="N56">
        <f>SUM($M56:M$156)</f>
        <v>22</v>
      </c>
    </row>
    <row r="57" spans="10:14" x14ac:dyDescent="0.25">
      <c r="J57" s="1">
        <f t="shared" si="0"/>
        <v>43182</v>
      </c>
      <c r="K57">
        <f t="shared" si="1"/>
        <v>6</v>
      </c>
      <c r="L57">
        <f t="shared" si="2"/>
        <v>1</v>
      </c>
      <c r="M57">
        <f t="shared" si="3"/>
        <v>1</v>
      </c>
      <c r="N57">
        <f>SUM($M57:M$156)</f>
        <v>22</v>
      </c>
    </row>
    <row r="58" spans="10:14" x14ac:dyDescent="0.25">
      <c r="J58" s="1">
        <f t="shared" si="0"/>
        <v>43185</v>
      </c>
      <c r="K58">
        <f t="shared" si="1"/>
        <v>2</v>
      </c>
      <c r="L58">
        <f t="shared" si="2"/>
        <v>0</v>
      </c>
      <c r="M58">
        <f t="shared" si="3"/>
        <v>0</v>
      </c>
      <c r="N58">
        <f>SUM($M58:M$156)</f>
        <v>21</v>
      </c>
    </row>
    <row r="59" spans="10:14" x14ac:dyDescent="0.25">
      <c r="J59" s="1">
        <f t="shared" si="0"/>
        <v>43186</v>
      </c>
      <c r="K59">
        <f t="shared" si="1"/>
        <v>3</v>
      </c>
      <c r="L59">
        <f t="shared" si="2"/>
        <v>0</v>
      </c>
      <c r="M59">
        <f t="shared" si="3"/>
        <v>0</v>
      </c>
      <c r="N59">
        <f>SUM($M59:M$156)</f>
        <v>21</v>
      </c>
    </row>
    <row r="60" spans="10:14" x14ac:dyDescent="0.25">
      <c r="J60" s="1">
        <f t="shared" si="0"/>
        <v>43187</v>
      </c>
      <c r="K60">
        <f t="shared" si="1"/>
        <v>4</v>
      </c>
      <c r="L60">
        <f t="shared" si="2"/>
        <v>0</v>
      </c>
      <c r="M60">
        <f t="shared" si="3"/>
        <v>0</v>
      </c>
      <c r="N60">
        <f>SUM($M60:M$156)</f>
        <v>21</v>
      </c>
    </row>
    <row r="61" spans="10:14" x14ac:dyDescent="0.25">
      <c r="J61" s="1">
        <f t="shared" si="0"/>
        <v>43188</v>
      </c>
      <c r="K61">
        <f t="shared" si="1"/>
        <v>5</v>
      </c>
      <c r="L61" s="21">
        <f t="shared" si="2"/>
        <v>0</v>
      </c>
      <c r="M61" s="21">
        <f t="shared" si="3"/>
        <v>1</v>
      </c>
      <c r="N61">
        <f>SUM($M61:M$156)</f>
        <v>21</v>
      </c>
    </row>
    <row r="62" spans="10:14" x14ac:dyDescent="0.25">
      <c r="J62" s="1">
        <f t="shared" si="0"/>
        <v>43193</v>
      </c>
      <c r="K62">
        <f t="shared" si="1"/>
        <v>3</v>
      </c>
      <c r="L62">
        <f t="shared" si="2"/>
        <v>0</v>
      </c>
      <c r="M62">
        <f t="shared" si="3"/>
        <v>0</v>
      </c>
      <c r="N62">
        <f>SUM($M62:M$156)</f>
        <v>20</v>
      </c>
    </row>
    <row r="63" spans="10:14" x14ac:dyDescent="0.25">
      <c r="J63" s="1">
        <f t="shared" si="0"/>
        <v>43194</v>
      </c>
      <c r="K63">
        <f t="shared" si="1"/>
        <v>4</v>
      </c>
      <c r="L63">
        <f t="shared" si="2"/>
        <v>0</v>
      </c>
      <c r="M63">
        <f t="shared" si="3"/>
        <v>0</v>
      </c>
      <c r="N63">
        <f>SUM($M63:M$156)</f>
        <v>20</v>
      </c>
    </row>
    <row r="64" spans="10:14" x14ac:dyDescent="0.25">
      <c r="J64" s="1">
        <f t="shared" si="0"/>
        <v>43195</v>
      </c>
      <c r="K64">
        <f t="shared" si="1"/>
        <v>5</v>
      </c>
      <c r="L64">
        <f t="shared" si="2"/>
        <v>0</v>
      </c>
      <c r="M64">
        <f t="shared" si="3"/>
        <v>0</v>
      </c>
      <c r="N64">
        <f>SUM($M64:M$156)</f>
        <v>20</v>
      </c>
    </row>
    <row r="65" spans="10:14" x14ac:dyDescent="0.25">
      <c r="J65" s="1">
        <f t="shared" si="0"/>
        <v>43196</v>
      </c>
      <c r="K65">
        <f t="shared" si="1"/>
        <v>6</v>
      </c>
      <c r="L65">
        <f t="shared" si="2"/>
        <v>1</v>
      </c>
      <c r="M65">
        <f t="shared" si="3"/>
        <v>1</v>
      </c>
      <c r="N65">
        <f>SUM($M65:M$156)</f>
        <v>20</v>
      </c>
    </row>
    <row r="66" spans="10:14" x14ac:dyDescent="0.25">
      <c r="J66" s="1">
        <f t="shared" ref="J66:J129" si="4">WORKDAY(J65,1,Holi)</f>
        <v>43199</v>
      </c>
      <c r="K66">
        <f t="shared" ref="K66:K129" si="5">WEEKDAY(J66)</f>
        <v>2</v>
      </c>
      <c r="L66">
        <f t="shared" ref="L66:L129" si="6">IF(K66=6,1,0)</f>
        <v>0</v>
      </c>
      <c r="M66">
        <f t="shared" si="3"/>
        <v>0</v>
      </c>
      <c r="N66">
        <f>SUM($M66:M$156)</f>
        <v>19</v>
      </c>
    </row>
    <row r="67" spans="10:14" x14ac:dyDescent="0.25">
      <c r="J67" s="1">
        <f t="shared" si="4"/>
        <v>43200</v>
      </c>
      <c r="K67">
        <f t="shared" si="5"/>
        <v>3</v>
      </c>
      <c r="L67">
        <f t="shared" si="6"/>
        <v>0</v>
      </c>
      <c r="M67">
        <f t="shared" si="3"/>
        <v>0</v>
      </c>
      <c r="N67">
        <f>SUM($M67:M$156)</f>
        <v>19</v>
      </c>
    </row>
    <row r="68" spans="10:14" x14ac:dyDescent="0.25">
      <c r="J68" s="1">
        <f t="shared" si="4"/>
        <v>43201</v>
      </c>
      <c r="K68">
        <f t="shared" si="5"/>
        <v>4</v>
      </c>
      <c r="L68">
        <f t="shared" si="6"/>
        <v>0</v>
      </c>
      <c r="M68">
        <f t="shared" si="3"/>
        <v>0</v>
      </c>
      <c r="N68">
        <f>SUM($M68:M$156)</f>
        <v>19</v>
      </c>
    </row>
    <row r="69" spans="10:14" x14ac:dyDescent="0.25">
      <c r="J69" s="1">
        <f t="shared" si="4"/>
        <v>43202</v>
      </c>
      <c r="K69">
        <f t="shared" si="5"/>
        <v>5</v>
      </c>
      <c r="L69">
        <f t="shared" si="6"/>
        <v>0</v>
      </c>
      <c r="M69">
        <f t="shared" ref="M69:M132" si="7">IF(K69&gt;K70,1,0)</f>
        <v>0</v>
      </c>
      <c r="N69">
        <f>SUM($M69:M$156)</f>
        <v>19</v>
      </c>
    </row>
    <row r="70" spans="10:14" x14ac:dyDescent="0.25">
      <c r="J70" s="1">
        <f t="shared" si="4"/>
        <v>43203</v>
      </c>
      <c r="K70">
        <f t="shared" si="5"/>
        <v>6</v>
      </c>
      <c r="L70">
        <f t="shared" si="6"/>
        <v>1</v>
      </c>
      <c r="M70">
        <f t="shared" si="7"/>
        <v>1</v>
      </c>
      <c r="N70">
        <f>SUM($M70:M$156)</f>
        <v>19</v>
      </c>
    </row>
    <row r="71" spans="10:14" x14ac:dyDescent="0.25">
      <c r="J71" s="1">
        <f t="shared" si="4"/>
        <v>43206</v>
      </c>
      <c r="K71">
        <f t="shared" si="5"/>
        <v>2</v>
      </c>
      <c r="L71">
        <f t="shared" si="6"/>
        <v>0</v>
      </c>
      <c r="M71">
        <f t="shared" si="7"/>
        <v>0</v>
      </c>
      <c r="N71">
        <f>SUM($M71:M$156)</f>
        <v>18</v>
      </c>
    </row>
    <row r="72" spans="10:14" x14ac:dyDescent="0.25">
      <c r="J72" s="1">
        <f t="shared" si="4"/>
        <v>43207</v>
      </c>
      <c r="K72">
        <f t="shared" si="5"/>
        <v>3</v>
      </c>
      <c r="L72">
        <f t="shared" si="6"/>
        <v>0</v>
      </c>
      <c r="M72">
        <f t="shared" si="7"/>
        <v>0</v>
      </c>
      <c r="N72">
        <f>SUM($M72:M$156)</f>
        <v>18</v>
      </c>
    </row>
    <row r="73" spans="10:14" x14ac:dyDescent="0.25">
      <c r="J73" s="1">
        <f t="shared" si="4"/>
        <v>43208</v>
      </c>
      <c r="K73">
        <f t="shared" si="5"/>
        <v>4</v>
      </c>
      <c r="L73">
        <f t="shared" si="6"/>
        <v>0</v>
      </c>
      <c r="M73">
        <f t="shared" si="7"/>
        <v>0</v>
      </c>
      <c r="N73">
        <f>SUM($M73:M$156)</f>
        <v>18</v>
      </c>
    </row>
    <row r="74" spans="10:14" x14ac:dyDescent="0.25">
      <c r="J74" s="1">
        <f t="shared" si="4"/>
        <v>43209</v>
      </c>
      <c r="K74">
        <f t="shared" si="5"/>
        <v>5</v>
      </c>
      <c r="L74">
        <f t="shared" si="6"/>
        <v>0</v>
      </c>
      <c r="M74">
        <f t="shared" si="7"/>
        <v>0</v>
      </c>
      <c r="N74">
        <f>SUM($M74:M$156)</f>
        <v>18</v>
      </c>
    </row>
    <row r="75" spans="10:14" x14ac:dyDescent="0.25">
      <c r="J75" s="1">
        <f t="shared" si="4"/>
        <v>43210</v>
      </c>
      <c r="K75">
        <f t="shared" si="5"/>
        <v>6</v>
      </c>
      <c r="L75">
        <f t="shared" si="6"/>
        <v>1</v>
      </c>
      <c r="M75">
        <f t="shared" si="7"/>
        <v>1</v>
      </c>
      <c r="N75">
        <f>SUM($M75:M$156)</f>
        <v>18</v>
      </c>
    </row>
    <row r="76" spans="10:14" x14ac:dyDescent="0.25">
      <c r="J76" s="1">
        <f t="shared" si="4"/>
        <v>43213</v>
      </c>
      <c r="K76">
        <f t="shared" si="5"/>
        <v>2</v>
      </c>
      <c r="L76">
        <f t="shared" si="6"/>
        <v>0</v>
      </c>
      <c r="M76">
        <f t="shared" si="7"/>
        <v>0</v>
      </c>
      <c r="N76">
        <f>SUM($M76:M$156)</f>
        <v>17</v>
      </c>
    </row>
    <row r="77" spans="10:14" x14ac:dyDescent="0.25">
      <c r="J77" s="1">
        <f t="shared" si="4"/>
        <v>43214</v>
      </c>
      <c r="K77">
        <f t="shared" si="5"/>
        <v>3</v>
      </c>
      <c r="L77">
        <f t="shared" si="6"/>
        <v>0</v>
      </c>
      <c r="M77">
        <f t="shared" si="7"/>
        <v>0</v>
      </c>
      <c r="N77">
        <f>SUM($M77:M$156)</f>
        <v>17</v>
      </c>
    </row>
    <row r="78" spans="10:14" x14ac:dyDescent="0.25">
      <c r="J78" s="1">
        <f t="shared" si="4"/>
        <v>43215</v>
      </c>
      <c r="K78">
        <f t="shared" si="5"/>
        <v>4</v>
      </c>
      <c r="L78">
        <f t="shared" si="6"/>
        <v>0</v>
      </c>
      <c r="M78">
        <f t="shared" si="7"/>
        <v>0</v>
      </c>
      <c r="N78">
        <f>SUM($M78:M$156)</f>
        <v>17</v>
      </c>
    </row>
    <row r="79" spans="10:14" x14ac:dyDescent="0.25">
      <c r="J79" s="1">
        <f t="shared" si="4"/>
        <v>43216</v>
      </c>
      <c r="K79">
        <f t="shared" si="5"/>
        <v>5</v>
      </c>
      <c r="L79">
        <f t="shared" si="6"/>
        <v>0</v>
      </c>
      <c r="M79">
        <f t="shared" si="7"/>
        <v>0</v>
      </c>
      <c r="N79">
        <f>SUM($M79:M$156)</f>
        <v>17</v>
      </c>
    </row>
    <row r="80" spans="10:14" x14ac:dyDescent="0.25">
      <c r="J80" s="1">
        <f t="shared" si="4"/>
        <v>43217</v>
      </c>
      <c r="K80">
        <f t="shared" si="5"/>
        <v>6</v>
      </c>
      <c r="L80">
        <f t="shared" si="6"/>
        <v>1</v>
      </c>
      <c r="M80">
        <f t="shared" si="7"/>
        <v>1</v>
      </c>
      <c r="N80">
        <f>SUM($M80:M$156)</f>
        <v>17</v>
      </c>
    </row>
    <row r="81" spans="10:14" x14ac:dyDescent="0.25">
      <c r="J81" s="1">
        <f t="shared" si="4"/>
        <v>43220</v>
      </c>
      <c r="K81">
        <f t="shared" si="5"/>
        <v>2</v>
      </c>
      <c r="L81">
        <f t="shared" si="6"/>
        <v>0</v>
      </c>
      <c r="M81">
        <f t="shared" si="7"/>
        <v>0</v>
      </c>
      <c r="N81">
        <f>SUM($M81:M$156)</f>
        <v>16</v>
      </c>
    </row>
    <row r="82" spans="10:14" x14ac:dyDescent="0.25">
      <c r="J82" s="1">
        <f t="shared" si="4"/>
        <v>43222</v>
      </c>
      <c r="K82">
        <f t="shared" si="5"/>
        <v>4</v>
      </c>
      <c r="L82">
        <f t="shared" si="6"/>
        <v>0</v>
      </c>
      <c r="M82">
        <f t="shared" si="7"/>
        <v>0</v>
      </c>
      <c r="N82">
        <f>SUM($M82:M$156)</f>
        <v>16</v>
      </c>
    </row>
    <row r="83" spans="10:14" x14ac:dyDescent="0.25">
      <c r="J83" s="1">
        <f t="shared" si="4"/>
        <v>43223</v>
      </c>
      <c r="K83">
        <f t="shared" si="5"/>
        <v>5</v>
      </c>
      <c r="L83">
        <f t="shared" si="6"/>
        <v>0</v>
      </c>
      <c r="M83">
        <f t="shared" si="7"/>
        <v>0</v>
      </c>
      <c r="N83">
        <f>SUM($M83:M$156)</f>
        <v>16</v>
      </c>
    </row>
    <row r="84" spans="10:14" x14ac:dyDescent="0.25">
      <c r="J84" s="1">
        <f t="shared" si="4"/>
        <v>43224</v>
      </c>
      <c r="K84">
        <f t="shared" si="5"/>
        <v>6</v>
      </c>
      <c r="L84" s="10">
        <f t="shared" si="6"/>
        <v>1</v>
      </c>
      <c r="M84" s="10">
        <f t="shared" si="7"/>
        <v>1</v>
      </c>
      <c r="N84">
        <f>SUM($M84:M$156)</f>
        <v>16</v>
      </c>
    </row>
    <row r="85" spans="10:14" x14ac:dyDescent="0.25">
      <c r="J85" s="1">
        <f t="shared" si="4"/>
        <v>43228</v>
      </c>
      <c r="K85">
        <f t="shared" si="5"/>
        <v>3</v>
      </c>
      <c r="L85">
        <f t="shared" si="6"/>
        <v>0</v>
      </c>
      <c r="M85">
        <f t="shared" si="7"/>
        <v>0</v>
      </c>
      <c r="N85">
        <f>SUM($M85:M$156)</f>
        <v>15</v>
      </c>
    </row>
    <row r="86" spans="10:14" x14ac:dyDescent="0.25">
      <c r="J86" s="1">
        <f t="shared" si="4"/>
        <v>43229</v>
      </c>
      <c r="K86">
        <f t="shared" si="5"/>
        <v>4</v>
      </c>
      <c r="L86">
        <f t="shared" si="6"/>
        <v>0</v>
      </c>
      <c r="M86">
        <f t="shared" si="7"/>
        <v>0</v>
      </c>
      <c r="N86">
        <f>SUM($M86:M$156)</f>
        <v>15</v>
      </c>
    </row>
    <row r="87" spans="10:14" x14ac:dyDescent="0.25">
      <c r="J87" s="1">
        <f t="shared" si="4"/>
        <v>43230</v>
      </c>
      <c r="K87">
        <f t="shared" si="5"/>
        <v>5</v>
      </c>
      <c r="L87">
        <f t="shared" si="6"/>
        <v>0</v>
      </c>
      <c r="M87">
        <f t="shared" si="7"/>
        <v>0</v>
      </c>
      <c r="N87">
        <f>SUM($M87:M$156)</f>
        <v>15</v>
      </c>
    </row>
    <row r="88" spans="10:14" x14ac:dyDescent="0.25">
      <c r="J88" s="1">
        <f t="shared" si="4"/>
        <v>43231</v>
      </c>
      <c r="K88">
        <f t="shared" si="5"/>
        <v>6</v>
      </c>
      <c r="L88">
        <f t="shared" si="6"/>
        <v>1</v>
      </c>
      <c r="M88">
        <f t="shared" si="7"/>
        <v>1</v>
      </c>
      <c r="N88">
        <f>SUM($M88:M$156)</f>
        <v>15</v>
      </c>
    </row>
    <row r="89" spans="10:14" x14ac:dyDescent="0.25">
      <c r="J89" s="1">
        <f t="shared" si="4"/>
        <v>43234</v>
      </c>
      <c r="K89">
        <f t="shared" si="5"/>
        <v>2</v>
      </c>
      <c r="L89">
        <f t="shared" si="6"/>
        <v>0</v>
      </c>
      <c r="M89">
        <f t="shared" si="7"/>
        <v>0</v>
      </c>
      <c r="N89">
        <f>SUM($M89:M$156)</f>
        <v>14</v>
      </c>
    </row>
    <row r="90" spans="10:14" x14ac:dyDescent="0.25">
      <c r="J90" s="1">
        <f t="shared" si="4"/>
        <v>43235</v>
      </c>
      <c r="K90">
        <f t="shared" si="5"/>
        <v>3</v>
      </c>
      <c r="L90">
        <f t="shared" si="6"/>
        <v>0</v>
      </c>
      <c r="M90">
        <f t="shared" si="7"/>
        <v>0</v>
      </c>
      <c r="N90">
        <f>SUM($M90:M$156)</f>
        <v>14</v>
      </c>
    </row>
    <row r="91" spans="10:14" x14ac:dyDescent="0.25">
      <c r="J91" s="1">
        <f t="shared" si="4"/>
        <v>43236</v>
      </c>
      <c r="K91">
        <f t="shared" si="5"/>
        <v>4</v>
      </c>
      <c r="L91">
        <f t="shared" si="6"/>
        <v>0</v>
      </c>
      <c r="M91">
        <f t="shared" si="7"/>
        <v>0</v>
      </c>
      <c r="N91">
        <f>SUM($M91:M$156)</f>
        <v>14</v>
      </c>
    </row>
    <row r="92" spans="10:14" x14ac:dyDescent="0.25">
      <c r="J92" s="1">
        <f t="shared" si="4"/>
        <v>43237</v>
      </c>
      <c r="K92">
        <f t="shared" si="5"/>
        <v>5</v>
      </c>
      <c r="L92">
        <f t="shared" si="6"/>
        <v>0</v>
      </c>
      <c r="M92">
        <f t="shared" si="7"/>
        <v>0</v>
      </c>
      <c r="N92">
        <f>SUM($M92:M$156)</f>
        <v>14</v>
      </c>
    </row>
    <row r="93" spans="10:14" x14ac:dyDescent="0.25">
      <c r="J93" s="1">
        <f t="shared" si="4"/>
        <v>43238</v>
      </c>
      <c r="K93">
        <f t="shared" si="5"/>
        <v>6</v>
      </c>
      <c r="L93">
        <f t="shared" si="6"/>
        <v>1</v>
      </c>
      <c r="M93">
        <f t="shared" si="7"/>
        <v>1</v>
      </c>
      <c r="N93">
        <f>SUM($M93:M$156)</f>
        <v>14</v>
      </c>
    </row>
    <row r="94" spans="10:14" x14ac:dyDescent="0.25">
      <c r="J94" s="1">
        <f t="shared" si="4"/>
        <v>43241</v>
      </c>
      <c r="K94">
        <f t="shared" si="5"/>
        <v>2</v>
      </c>
      <c r="L94">
        <f t="shared" si="6"/>
        <v>0</v>
      </c>
      <c r="M94">
        <f t="shared" si="7"/>
        <v>0</v>
      </c>
      <c r="N94">
        <f>SUM($M94:M$156)</f>
        <v>13</v>
      </c>
    </row>
    <row r="95" spans="10:14" x14ac:dyDescent="0.25">
      <c r="J95" s="1">
        <f t="shared" si="4"/>
        <v>43242</v>
      </c>
      <c r="K95">
        <f t="shared" si="5"/>
        <v>3</v>
      </c>
      <c r="L95">
        <f t="shared" si="6"/>
        <v>0</v>
      </c>
      <c r="M95">
        <f t="shared" si="7"/>
        <v>0</v>
      </c>
      <c r="N95">
        <f>SUM($M95:M$156)</f>
        <v>13</v>
      </c>
    </row>
    <row r="96" spans="10:14" x14ac:dyDescent="0.25">
      <c r="J96" s="1">
        <f t="shared" si="4"/>
        <v>43243</v>
      </c>
      <c r="K96">
        <f t="shared" si="5"/>
        <v>4</v>
      </c>
      <c r="L96">
        <f t="shared" si="6"/>
        <v>0</v>
      </c>
      <c r="M96">
        <f t="shared" si="7"/>
        <v>0</v>
      </c>
      <c r="N96">
        <f>SUM($M96:M$156)</f>
        <v>13</v>
      </c>
    </row>
    <row r="97" spans="10:14" x14ac:dyDescent="0.25">
      <c r="J97" s="1">
        <f t="shared" si="4"/>
        <v>43244</v>
      </c>
      <c r="K97">
        <f t="shared" si="5"/>
        <v>5</v>
      </c>
      <c r="L97">
        <f t="shared" si="6"/>
        <v>0</v>
      </c>
      <c r="M97">
        <f t="shared" si="7"/>
        <v>0</v>
      </c>
      <c r="N97">
        <f>SUM($M97:M$156)</f>
        <v>13</v>
      </c>
    </row>
    <row r="98" spans="10:14" x14ac:dyDescent="0.25">
      <c r="J98" s="1">
        <f t="shared" si="4"/>
        <v>43245</v>
      </c>
      <c r="K98">
        <f t="shared" si="5"/>
        <v>6</v>
      </c>
      <c r="L98">
        <f t="shared" si="6"/>
        <v>1</v>
      </c>
      <c r="M98">
        <f t="shared" si="7"/>
        <v>1</v>
      </c>
      <c r="N98">
        <f>SUM($M98:M$156)</f>
        <v>13</v>
      </c>
    </row>
    <row r="99" spans="10:14" x14ac:dyDescent="0.25">
      <c r="J99" s="1">
        <f t="shared" si="4"/>
        <v>43249</v>
      </c>
      <c r="K99">
        <f t="shared" si="5"/>
        <v>3</v>
      </c>
      <c r="L99">
        <f t="shared" si="6"/>
        <v>0</v>
      </c>
      <c r="M99">
        <f t="shared" si="7"/>
        <v>0</v>
      </c>
      <c r="N99">
        <f>SUM($M99:M$156)</f>
        <v>12</v>
      </c>
    </row>
    <row r="100" spans="10:14" x14ac:dyDescent="0.25">
      <c r="J100" s="1">
        <f t="shared" si="4"/>
        <v>43250</v>
      </c>
      <c r="K100">
        <f t="shared" si="5"/>
        <v>4</v>
      </c>
      <c r="L100">
        <f t="shared" si="6"/>
        <v>0</v>
      </c>
      <c r="M100">
        <f t="shared" si="7"/>
        <v>0</v>
      </c>
      <c r="N100">
        <f>SUM($M100:M$156)</f>
        <v>12</v>
      </c>
    </row>
    <row r="101" spans="10:14" x14ac:dyDescent="0.25">
      <c r="J101" s="1">
        <f t="shared" si="4"/>
        <v>43251</v>
      </c>
      <c r="K101">
        <f t="shared" si="5"/>
        <v>5</v>
      </c>
      <c r="L101">
        <f t="shared" si="6"/>
        <v>0</v>
      </c>
      <c r="M101">
        <f t="shared" si="7"/>
        <v>0</v>
      </c>
      <c r="N101">
        <f>SUM($M101:M$156)</f>
        <v>12</v>
      </c>
    </row>
    <row r="102" spans="10:14" x14ac:dyDescent="0.25">
      <c r="J102" s="1">
        <f t="shared" si="4"/>
        <v>43252</v>
      </c>
      <c r="K102">
        <f t="shared" si="5"/>
        <v>6</v>
      </c>
      <c r="L102">
        <f t="shared" si="6"/>
        <v>1</v>
      </c>
      <c r="M102">
        <f t="shared" si="7"/>
        <v>1</v>
      </c>
      <c r="N102">
        <f>SUM($M102:M$156)</f>
        <v>12</v>
      </c>
    </row>
    <row r="103" spans="10:14" x14ac:dyDescent="0.25">
      <c r="J103" s="1">
        <f t="shared" si="4"/>
        <v>43255</v>
      </c>
      <c r="K103">
        <f t="shared" si="5"/>
        <v>2</v>
      </c>
      <c r="L103">
        <f t="shared" si="6"/>
        <v>0</v>
      </c>
      <c r="M103">
        <f t="shared" si="7"/>
        <v>0</v>
      </c>
      <c r="N103">
        <f>SUM($M103:M$156)</f>
        <v>11</v>
      </c>
    </row>
    <row r="104" spans="10:14" x14ac:dyDescent="0.25">
      <c r="J104" s="1">
        <f t="shared" si="4"/>
        <v>43256</v>
      </c>
      <c r="K104">
        <f t="shared" si="5"/>
        <v>3</v>
      </c>
      <c r="L104">
        <f t="shared" si="6"/>
        <v>0</v>
      </c>
      <c r="M104">
        <f t="shared" si="7"/>
        <v>0</v>
      </c>
      <c r="N104">
        <f>SUM($M104:M$156)</f>
        <v>11</v>
      </c>
    </row>
    <row r="105" spans="10:14" x14ac:dyDescent="0.25">
      <c r="J105" s="1">
        <f t="shared" si="4"/>
        <v>43257</v>
      </c>
      <c r="K105">
        <f t="shared" si="5"/>
        <v>4</v>
      </c>
      <c r="L105">
        <f t="shared" si="6"/>
        <v>0</v>
      </c>
      <c r="M105">
        <f t="shared" si="7"/>
        <v>0</v>
      </c>
      <c r="N105">
        <f>SUM($M105:M$156)</f>
        <v>11</v>
      </c>
    </row>
    <row r="106" spans="10:14" x14ac:dyDescent="0.25">
      <c r="J106" s="1">
        <f t="shared" si="4"/>
        <v>43258</v>
      </c>
      <c r="K106">
        <f t="shared" si="5"/>
        <v>5</v>
      </c>
      <c r="L106">
        <f t="shared" si="6"/>
        <v>0</v>
      </c>
      <c r="M106">
        <f t="shared" si="7"/>
        <v>0</v>
      </c>
      <c r="N106">
        <f>SUM($M106:M$156)</f>
        <v>11</v>
      </c>
    </row>
    <row r="107" spans="10:14" x14ac:dyDescent="0.25">
      <c r="J107" s="1">
        <f t="shared" si="4"/>
        <v>43259</v>
      </c>
      <c r="K107">
        <f t="shared" si="5"/>
        <v>6</v>
      </c>
      <c r="L107" s="10">
        <f t="shared" si="6"/>
        <v>1</v>
      </c>
      <c r="M107" s="10">
        <f t="shared" si="7"/>
        <v>1</v>
      </c>
      <c r="N107">
        <f>SUM($M107:M$156)</f>
        <v>11</v>
      </c>
    </row>
    <row r="108" spans="10:14" x14ac:dyDescent="0.25">
      <c r="J108" s="1">
        <f t="shared" si="4"/>
        <v>43262</v>
      </c>
      <c r="K108">
        <f t="shared" si="5"/>
        <v>2</v>
      </c>
      <c r="L108">
        <f t="shared" si="6"/>
        <v>0</v>
      </c>
      <c r="M108">
        <f t="shared" si="7"/>
        <v>0</v>
      </c>
      <c r="N108">
        <f>SUM($M108:M$156)</f>
        <v>10</v>
      </c>
    </row>
    <row r="109" spans="10:14" x14ac:dyDescent="0.25">
      <c r="J109" s="1">
        <f t="shared" si="4"/>
        <v>43263</v>
      </c>
      <c r="K109">
        <f t="shared" si="5"/>
        <v>3</v>
      </c>
      <c r="L109">
        <f t="shared" si="6"/>
        <v>0</v>
      </c>
      <c r="M109">
        <f t="shared" si="7"/>
        <v>0</v>
      </c>
      <c r="N109">
        <f>SUM($M109:M$156)</f>
        <v>10</v>
      </c>
    </row>
    <row r="110" spans="10:14" x14ac:dyDescent="0.25">
      <c r="J110" s="1">
        <f t="shared" si="4"/>
        <v>43264</v>
      </c>
      <c r="K110">
        <f t="shared" si="5"/>
        <v>4</v>
      </c>
      <c r="L110">
        <f t="shared" si="6"/>
        <v>0</v>
      </c>
      <c r="M110">
        <f t="shared" si="7"/>
        <v>0</v>
      </c>
      <c r="N110">
        <f>SUM($M110:M$156)</f>
        <v>10</v>
      </c>
    </row>
    <row r="111" spans="10:14" x14ac:dyDescent="0.25">
      <c r="J111" s="1">
        <f t="shared" si="4"/>
        <v>43265</v>
      </c>
      <c r="K111">
        <f t="shared" si="5"/>
        <v>5</v>
      </c>
      <c r="L111">
        <f t="shared" si="6"/>
        <v>0</v>
      </c>
      <c r="M111">
        <f t="shared" si="7"/>
        <v>0</v>
      </c>
      <c r="N111">
        <f>SUM($M111:M$156)</f>
        <v>10</v>
      </c>
    </row>
    <row r="112" spans="10:14" x14ac:dyDescent="0.25">
      <c r="J112" s="1">
        <f t="shared" si="4"/>
        <v>43266</v>
      </c>
      <c r="K112">
        <f t="shared" si="5"/>
        <v>6</v>
      </c>
      <c r="L112">
        <f t="shared" si="6"/>
        <v>1</v>
      </c>
      <c r="M112">
        <f t="shared" si="7"/>
        <v>1</v>
      </c>
      <c r="N112">
        <f>SUM($M112:M$156)</f>
        <v>10</v>
      </c>
    </row>
    <row r="113" spans="10:14" x14ac:dyDescent="0.25">
      <c r="J113" s="1">
        <f t="shared" si="4"/>
        <v>43269</v>
      </c>
      <c r="K113">
        <f t="shared" si="5"/>
        <v>2</v>
      </c>
      <c r="L113">
        <f t="shared" si="6"/>
        <v>0</v>
      </c>
      <c r="M113">
        <f t="shared" si="7"/>
        <v>0</v>
      </c>
      <c r="N113">
        <f>SUM($M113:M$156)</f>
        <v>9</v>
      </c>
    </row>
    <row r="114" spans="10:14" x14ac:dyDescent="0.25">
      <c r="J114" s="1">
        <f t="shared" si="4"/>
        <v>43270</v>
      </c>
      <c r="K114">
        <f t="shared" si="5"/>
        <v>3</v>
      </c>
      <c r="L114">
        <f t="shared" si="6"/>
        <v>0</v>
      </c>
      <c r="M114">
        <f t="shared" si="7"/>
        <v>0</v>
      </c>
      <c r="N114">
        <f>SUM($M114:M$156)</f>
        <v>9</v>
      </c>
    </row>
    <row r="115" spans="10:14" x14ac:dyDescent="0.25">
      <c r="J115" s="1">
        <f t="shared" si="4"/>
        <v>43271</v>
      </c>
      <c r="K115">
        <f t="shared" si="5"/>
        <v>4</v>
      </c>
      <c r="L115">
        <f t="shared" si="6"/>
        <v>0</v>
      </c>
      <c r="M115">
        <f t="shared" si="7"/>
        <v>0</v>
      </c>
      <c r="N115">
        <f>SUM($M115:M$156)</f>
        <v>9</v>
      </c>
    </row>
    <row r="116" spans="10:14" x14ac:dyDescent="0.25">
      <c r="J116" s="1">
        <f t="shared" si="4"/>
        <v>43272</v>
      </c>
      <c r="K116">
        <f t="shared" si="5"/>
        <v>5</v>
      </c>
      <c r="L116">
        <f t="shared" si="6"/>
        <v>0</v>
      </c>
      <c r="M116">
        <f t="shared" si="7"/>
        <v>0</v>
      </c>
      <c r="N116">
        <f>SUM($M116:M$156)</f>
        <v>9</v>
      </c>
    </row>
    <row r="117" spans="10:14" x14ac:dyDescent="0.25">
      <c r="J117" s="1">
        <f t="shared" si="4"/>
        <v>43273</v>
      </c>
      <c r="K117">
        <f t="shared" si="5"/>
        <v>6</v>
      </c>
      <c r="L117">
        <f t="shared" si="6"/>
        <v>1</v>
      </c>
      <c r="M117">
        <f t="shared" si="7"/>
        <v>1</v>
      </c>
      <c r="N117">
        <f>SUM($M117:M$156)</f>
        <v>9</v>
      </c>
    </row>
    <row r="118" spans="10:14" x14ac:dyDescent="0.25">
      <c r="J118" s="1">
        <f t="shared" si="4"/>
        <v>43276</v>
      </c>
      <c r="K118">
        <f t="shared" si="5"/>
        <v>2</v>
      </c>
      <c r="L118">
        <f t="shared" si="6"/>
        <v>0</v>
      </c>
      <c r="M118">
        <f t="shared" si="7"/>
        <v>0</v>
      </c>
      <c r="N118">
        <f>SUM($M118:M$156)</f>
        <v>8</v>
      </c>
    </row>
    <row r="119" spans="10:14" x14ac:dyDescent="0.25">
      <c r="J119" s="1">
        <f t="shared" si="4"/>
        <v>43277</v>
      </c>
      <c r="K119">
        <f t="shared" si="5"/>
        <v>3</v>
      </c>
      <c r="L119">
        <f t="shared" si="6"/>
        <v>0</v>
      </c>
      <c r="M119">
        <f t="shared" si="7"/>
        <v>0</v>
      </c>
      <c r="N119">
        <f>SUM($M119:M$156)</f>
        <v>8</v>
      </c>
    </row>
    <row r="120" spans="10:14" x14ac:dyDescent="0.25">
      <c r="J120" s="1">
        <f t="shared" si="4"/>
        <v>43278</v>
      </c>
      <c r="K120">
        <f t="shared" si="5"/>
        <v>4</v>
      </c>
      <c r="L120">
        <f t="shared" si="6"/>
        <v>0</v>
      </c>
      <c r="M120">
        <f t="shared" si="7"/>
        <v>0</v>
      </c>
      <c r="N120">
        <f>SUM($M120:M$156)</f>
        <v>8</v>
      </c>
    </row>
    <row r="121" spans="10:14" x14ac:dyDescent="0.25">
      <c r="J121" s="1">
        <f t="shared" si="4"/>
        <v>43279</v>
      </c>
      <c r="K121">
        <f t="shared" si="5"/>
        <v>5</v>
      </c>
      <c r="L121">
        <f t="shared" si="6"/>
        <v>0</v>
      </c>
      <c r="M121">
        <f t="shared" si="7"/>
        <v>0</v>
      </c>
      <c r="N121">
        <f>SUM($M121:M$156)</f>
        <v>8</v>
      </c>
    </row>
    <row r="122" spans="10:14" x14ac:dyDescent="0.25">
      <c r="J122" s="1">
        <f t="shared" si="4"/>
        <v>43280</v>
      </c>
      <c r="K122">
        <f t="shared" si="5"/>
        <v>6</v>
      </c>
      <c r="L122">
        <f t="shared" si="6"/>
        <v>1</v>
      </c>
      <c r="M122">
        <f t="shared" si="7"/>
        <v>1</v>
      </c>
      <c r="N122">
        <f>SUM($M122:M$156)</f>
        <v>8</v>
      </c>
    </row>
    <row r="123" spans="10:14" x14ac:dyDescent="0.25">
      <c r="J123" s="1">
        <f t="shared" si="4"/>
        <v>43283</v>
      </c>
      <c r="K123">
        <f t="shared" si="5"/>
        <v>2</v>
      </c>
      <c r="L123">
        <f t="shared" si="6"/>
        <v>0</v>
      </c>
      <c r="M123">
        <f t="shared" si="7"/>
        <v>0</v>
      </c>
      <c r="N123">
        <f>SUM($M123:M$156)</f>
        <v>7</v>
      </c>
    </row>
    <row r="124" spans="10:14" x14ac:dyDescent="0.25">
      <c r="J124" s="1">
        <f t="shared" si="4"/>
        <v>43284</v>
      </c>
      <c r="K124">
        <f t="shared" si="5"/>
        <v>3</v>
      </c>
      <c r="L124">
        <f t="shared" si="6"/>
        <v>0</v>
      </c>
      <c r="M124">
        <f t="shared" si="7"/>
        <v>0</v>
      </c>
      <c r="N124">
        <f>SUM($M124:M$156)</f>
        <v>7</v>
      </c>
    </row>
    <row r="125" spans="10:14" x14ac:dyDescent="0.25">
      <c r="J125" s="1">
        <f t="shared" si="4"/>
        <v>43286</v>
      </c>
      <c r="K125">
        <f t="shared" si="5"/>
        <v>5</v>
      </c>
      <c r="L125">
        <f t="shared" si="6"/>
        <v>0</v>
      </c>
      <c r="M125">
        <f t="shared" si="7"/>
        <v>0</v>
      </c>
      <c r="N125">
        <f>SUM($M125:M$156)</f>
        <v>7</v>
      </c>
    </row>
    <row r="126" spans="10:14" x14ac:dyDescent="0.25">
      <c r="J126" s="1">
        <f t="shared" si="4"/>
        <v>43287</v>
      </c>
      <c r="K126">
        <f t="shared" si="5"/>
        <v>6</v>
      </c>
      <c r="L126">
        <f t="shared" si="6"/>
        <v>1</v>
      </c>
      <c r="M126">
        <f t="shared" si="7"/>
        <v>1</v>
      </c>
      <c r="N126">
        <f>SUM($M126:M$156)</f>
        <v>7</v>
      </c>
    </row>
    <row r="127" spans="10:14" x14ac:dyDescent="0.25">
      <c r="J127" s="1">
        <f t="shared" si="4"/>
        <v>43290</v>
      </c>
      <c r="K127">
        <f t="shared" si="5"/>
        <v>2</v>
      </c>
      <c r="L127">
        <f t="shared" si="6"/>
        <v>0</v>
      </c>
      <c r="M127">
        <f t="shared" si="7"/>
        <v>0</v>
      </c>
      <c r="N127">
        <f>SUM($M127:M$156)</f>
        <v>6</v>
      </c>
    </row>
    <row r="128" spans="10:14" x14ac:dyDescent="0.25">
      <c r="J128" s="1">
        <f t="shared" si="4"/>
        <v>43291</v>
      </c>
      <c r="K128">
        <f t="shared" si="5"/>
        <v>3</v>
      </c>
      <c r="L128">
        <f t="shared" si="6"/>
        <v>0</v>
      </c>
      <c r="M128">
        <f t="shared" si="7"/>
        <v>0</v>
      </c>
      <c r="N128">
        <f>SUM($M128:M$156)</f>
        <v>6</v>
      </c>
    </row>
    <row r="129" spans="10:14" x14ac:dyDescent="0.25">
      <c r="J129" s="1">
        <f t="shared" si="4"/>
        <v>43292</v>
      </c>
      <c r="K129">
        <f t="shared" si="5"/>
        <v>4</v>
      </c>
      <c r="L129">
        <f t="shared" si="6"/>
        <v>0</v>
      </c>
      <c r="M129">
        <f t="shared" si="7"/>
        <v>0</v>
      </c>
      <c r="N129">
        <f>SUM($M129:M$156)</f>
        <v>6</v>
      </c>
    </row>
    <row r="130" spans="10:14" x14ac:dyDescent="0.25">
      <c r="J130" s="1">
        <f t="shared" ref="J130:J193" si="8">WORKDAY(J129,1,Holi)</f>
        <v>43293</v>
      </c>
      <c r="K130">
        <f t="shared" ref="K130:K187" si="9">WEEKDAY(J130)</f>
        <v>5</v>
      </c>
      <c r="L130">
        <f t="shared" ref="L130:L187" si="10">IF(K130=6,1,0)</f>
        <v>0</v>
      </c>
      <c r="M130">
        <f t="shared" si="7"/>
        <v>0</v>
      </c>
      <c r="N130">
        <f>SUM($M130:M$156)</f>
        <v>6</v>
      </c>
    </row>
    <row r="131" spans="10:14" x14ac:dyDescent="0.25">
      <c r="J131" s="1">
        <f t="shared" si="8"/>
        <v>43294</v>
      </c>
      <c r="K131">
        <f t="shared" si="9"/>
        <v>6</v>
      </c>
      <c r="L131" s="10">
        <f t="shared" si="10"/>
        <v>1</v>
      </c>
      <c r="M131" s="10">
        <f t="shared" si="7"/>
        <v>1</v>
      </c>
      <c r="N131">
        <f>SUM($M131:M$156)</f>
        <v>6</v>
      </c>
    </row>
    <row r="132" spans="10:14" x14ac:dyDescent="0.25">
      <c r="J132" s="1">
        <f t="shared" si="8"/>
        <v>43297</v>
      </c>
      <c r="K132">
        <f t="shared" si="9"/>
        <v>2</v>
      </c>
      <c r="L132">
        <f t="shared" si="10"/>
        <v>0</v>
      </c>
      <c r="M132">
        <f t="shared" si="7"/>
        <v>0</v>
      </c>
      <c r="N132">
        <f>SUM($M132:M$156)</f>
        <v>5</v>
      </c>
    </row>
    <row r="133" spans="10:14" x14ac:dyDescent="0.25">
      <c r="J133" s="1">
        <f t="shared" si="8"/>
        <v>43298</v>
      </c>
      <c r="K133">
        <f t="shared" si="9"/>
        <v>3</v>
      </c>
      <c r="L133">
        <f t="shared" si="10"/>
        <v>0</v>
      </c>
      <c r="M133">
        <f t="shared" ref="M133:M187" si="11">IF(K133&gt;K134,1,0)</f>
        <v>0</v>
      </c>
      <c r="N133">
        <f>SUM($M133:M$156)</f>
        <v>5</v>
      </c>
    </row>
    <row r="134" spans="10:14" x14ac:dyDescent="0.25">
      <c r="J134" s="1">
        <f t="shared" si="8"/>
        <v>43299</v>
      </c>
      <c r="K134">
        <f t="shared" si="9"/>
        <v>4</v>
      </c>
      <c r="L134">
        <f t="shared" si="10"/>
        <v>0</v>
      </c>
      <c r="M134">
        <f t="shared" si="11"/>
        <v>0</v>
      </c>
      <c r="N134">
        <f>SUM($M134:M$156)</f>
        <v>5</v>
      </c>
    </row>
    <row r="135" spans="10:14" x14ac:dyDescent="0.25">
      <c r="J135" s="1">
        <f t="shared" si="8"/>
        <v>43300</v>
      </c>
      <c r="K135">
        <f t="shared" si="9"/>
        <v>5</v>
      </c>
      <c r="L135">
        <f t="shared" si="10"/>
        <v>0</v>
      </c>
      <c r="M135">
        <f t="shared" si="11"/>
        <v>0</v>
      </c>
      <c r="N135">
        <f>SUM($M135:M$156)</f>
        <v>5</v>
      </c>
    </row>
    <row r="136" spans="10:14" x14ac:dyDescent="0.25">
      <c r="J136" s="1">
        <f t="shared" si="8"/>
        <v>43301</v>
      </c>
      <c r="K136">
        <f t="shared" si="9"/>
        <v>6</v>
      </c>
      <c r="L136" s="8">
        <f t="shared" si="10"/>
        <v>1</v>
      </c>
      <c r="M136" s="8">
        <f t="shared" si="11"/>
        <v>1</v>
      </c>
      <c r="N136">
        <f>SUM($M136:M$156)</f>
        <v>5</v>
      </c>
    </row>
    <row r="137" spans="10:14" x14ac:dyDescent="0.25">
      <c r="J137" s="1">
        <f t="shared" si="8"/>
        <v>43304</v>
      </c>
      <c r="K137">
        <f t="shared" si="9"/>
        <v>2</v>
      </c>
      <c r="L137">
        <f t="shared" si="10"/>
        <v>0</v>
      </c>
      <c r="M137">
        <f t="shared" si="11"/>
        <v>0</v>
      </c>
      <c r="N137">
        <f>SUM($M137:M$156)</f>
        <v>4</v>
      </c>
    </row>
    <row r="138" spans="10:14" x14ac:dyDescent="0.25">
      <c r="J138" s="1">
        <f t="shared" si="8"/>
        <v>43305</v>
      </c>
      <c r="K138">
        <f t="shared" si="9"/>
        <v>3</v>
      </c>
      <c r="L138">
        <f t="shared" si="10"/>
        <v>0</v>
      </c>
      <c r="M138">
        <f t="shared" si="11"/>
        <v>0</v>
      </c>
      <c r="N138">
        <f>SUM($M138:M$156)</f>
        <v>4</v>
      </c>
    </row>
    <row r="139" spans="10:14" x14ac:dyDescent="0.25">
      <c r="J139" s="1">
        <f t="shared" si="8"/>
        <v>43306</v>
      </c>
      <c r="K139">
        <f t="shared" si="9"/>
        <v>4</v>
      </c>
      <c r="L139">
        <f t="shared" si="10"/>
        <v>0</v>
      </c>
      <c r="M139">
        <f t="shared" si="11"/>
        <v>0</v>
      </c>
      <c r="N139">
        <f>SUM($M139:M$156)</f>
        <v>4</v>
      </c>
    </row>
    <row r="140" spans="10:14" x14ac:dyDescent="0.25">
      <c r="J140" s="1">
        <f t="shared" si="8"/>
        <v>43307</v>
      </c>
      <c r="K140">
        <f t="shared" si="9"/>
        <v>5</v>
      </c>
      <c r="L140">
        <f t="shared" si="10"/>
        <v>0</v>
      </c>
      <c r="M140">
        <f t="shared" si="11"/>
        <v>0</v>
      </c>
      <c r="N140">
        <f>SUM($M140:M$156)</f>
        <v>4</v>
      </c>
    </row>
    <row r="141" spans="10:14" x14ac:dyDescent="0.25">
      <c r="J141" s="1">
        <f t="shared" si="8"/>
        <v>43308</v>
      </c>
      <c r="K141">
        <f t="shared" si="9"/>
        <v>6</v>
      </c>
      <c r="L141">
        <f t="shared" si="10"/>
        <v>1</v>
      </c>
      <c r="M141">
        <f t="shared" si="11"/>
        <v>1</v>
      </c>
      <c r="N141">
        <f>SUM($M141:M$156)</f>
        <v>4</v>
      </c>
    </row>
    <row r="142" spans="10:14" x14ac:dyDescent="0.25">
      <c r="J142" s="1">
        <f t="shared" si="8"/>
        <v>43311</v>
      </c>
      <c r="K142">
        <f t="shared" si="9"/>
        <v>2</v>
      </c>
      <c r="L142">
        <f t="shared" si="10"/>
        <v>0</v>
      </c>
      <c r="M142">
        <f t="shared" si="11"/>
        <v>0</v>
      </c>
      <c r="N142">
        <f>SUM($M142:M$156)</f>
        <v>3</v>
      </c>
    </row>
    <row r="143" spans="10:14" x14ac:dyDescent="0.25">
      <c r="J143" s="1">
        <f t="shared" si="8"/>
        <v>43312</v>
      </c>
      <c r="K143">
        <f t="shared" si="9"/>
        <v>3</v>
      </c>
      <c r="L143">
        <f t="shared" si="10"/>
        <v>0</v>
      </c>
      <c r="M143">
        <f t="shared" si="11"/>
        <v>0</v>
      </c>
      <c r="N143">
        <f>SUM($M143:M$156)</f>
        <v>3</v>
      </c>
    </row>
    <row r="144" spans="10:14" x14ac:dyDescent="0.25">
      <c r="J144" s="1">
        <f t="shared" si="8"/>
        <v>43313</v>
      </c>
      <c r="K144">
        <f t="shared" si="9"/>
        <v>4</v>
      </c>
      <c r="L144">
        <f t="shared" si="10"/>
        <v>0</v>
      </c>
      <c r="M144">
        <f t="shared" si="11"/>
        <v>0</v>
      </c>
      <c r="N144">
        <f>SUM($M144:M$156)</f>
        <v>3</v>
      </c>
    </row>
    <row r="145" spans="10:14" x14ac:dyDescent="0.25">
      <c r="J145" s="1">
        <f t="shared" si="8"/>
        <v>43314</v>
      </c>
      <c r="K145">
        <f t="shared" si="9"/>
        <v>5</v>
      </c>
      <c r="L145">
        <f t="shared" si="10"/>
        <v>0</v>
      </c>
      <c r="M145">
        <f t="shared" si="11"/>
        <v>0</v>
      </c>
      <c r="N145">
        <f>SUM($M145:M$156)</f>
        <v>3</v>
      </c>
    </row>
    <row r="146" spans="10:14" x14ac:dyDescent="0.25">
      <c r="J146" s="1">
        <f t="shared" si="8"/>
        <v>43315</v>
      </c>
      <c r="K146">
        <f t="shared" si="9"/>
        <v>6</v>
      </c>
      <c r="L146">
        <f t="shared" si="10"/>
        <v>1</v>
      </c>
      <c r="M146">
        <f t="shared" si="11"/>
        <v>1</v>
      </c>
      <c r="N146">
        <f>SUM($M146:M$156)</f>
        <v>3</v>
      </c>
    </row>
    <row r="147" spans="10:14" x14ac:dyDescent="0.25">
      <c r="J147" s="1">
        <f t="shared" si="8"/>
        <v>43318</v>
      </c>
      <c r="K147">
        <f t="shared" si="9"/>
        <v>2</v>
      </c>
      <c r="L147">
        <f t="shared" si="10"/>
        <v>0</v>
      </c>
      <c r="M147">
        <f t="shared" si="11"/>
        <v>0</v>
      </c>
      <c r="N147">
        <f>SUM($M147:M$156)</f>
        <v>2</v>
      </c>
    </row>
    <row r="148" spans="10:14" x14ac:dyDescent="0.25">
      <c r="J148" s="1">
        <f t="shared" si="8"/>
        <v>43319</v>
      </c>
      <c r="K148">
        <f t="shared" si="9"/>
        <v>3</v>
      </c>
      <c r="L148">
        <f t="shared" si="10"/>
        <v>0</v>
      </c>
      <c r="M148">
        <f t="shared" si="11"/>
        <v>0</v>
      </c>
      <c r="N148">
        <f>SUM($M148:M$156)</f>
        <v>2</v>
      </c>
    </row>
    <row r="149" spans="10:14" x14ac:dyDescent="0.25">
      <c r="J149" s="1">
        <f t="shared" si="8"/>
        <v>43320</v>
      </c>
      <c r="K149">
        <f t="shared" si="9"/>
        <v>4</v>
      </c>
      <c r="L149">
        <f t="shared" si="10"/>
        <v>0</v>
      </c>
      <c r="M149">
        <f t="shared" si="11"/>
        <v>0</v>
      </c>
      <c r="N149">
        <f>SUM($M149:M$156)</f>
        <v>2</v>
      </c>
    </row>
    <row r="150" spans="10:14" x14ac:dyDescent="0.25">
      <c r="J150" s="1">
        <f t="shared" si="8"/>
        <v>43321</v>
      </c>
      <c r="K150">
        <f t="shared" si="9"/>
        <v>5</v>
      </c>
      <c r="L150">
        <f t="shared" si="10"/>
        <v>0</v>
      </c>
      <c r="M150">
        <f t="shared" si="11"/>
        <v>0</v>
      </c>
      <c r="N150">
        <f>SUM($M150:M$156)</f>
        <v>2</v>
      </c>
    </row>
    <row r="151" spans="10:14" x14ac:dyDescent="0.25">
      <c r="J151" s="1">
        <f t="shared" si="8"/>
        <v>43322</v>
      </c>
      <c r="K151">
        <f t="shared" si="9"/>
        <v>6</v>
      </c>
      <c r="L151">
        <f t="shared" si="10"/>
        <v>1</v>
      </c>
      <c r="M151">
        <f t="shared" si="11"/>
        <v>1</v>
      </c>
      <c r="N151">
        <f>SUM($M151:M$156)</f>
        <v>2</v>
      </c>
    </row>
    <row r="152" spans="10:14" x14ac:dyDescent="0.25">
      <c r="J152" s="1">
        <f t="shared" si="8"/>
        <v>43325</v>
      </c>
      <c r="K152">
        <f t="shared" si="9"/>
        <v>2</v>
      </c>
      <c r="L152">
        <f t="shared" si="10"/>
        <v>0</v>
      </c>
      <c r="M152">
        <f t="shared" si="11"/>
        <v>0</v>
      </c>
    </row>
    <row r="153" spans="10:14" x14ac:dyDescent="0.25">
      <c r="J153" s="1">
        <f t="shared" si="8"/>
        <v>43326</v>
      </c>
      <c r="K153">
        <f t="shared" si="9"/>
        <v>3</v>
      </c>
      <c r="L153">
        <f t="shared" si="10"/>
        <v>0</v>
      </c>
      <c r="M153">
        <f t="shared" si="11"/>
        <v>0</v>
      </c>
    </row>
    <row r="154" spans="10:14" x14ac:dyDescent="0.25">
      <c r="J154" s="1">
        <f t="shared" si="8"/>
        <v>43327</v>
      </c>
      <c r="K154">
        <f t="shared" si="9"/>
        <v>4</v>
      </c>
      <c r="L154">
        <f t="shared" si="10"/>
        <v>0</v>
      </c>
      <c r="M154">
        <f t="shared" si="11"/>
        <v>0</v>
      </c>
    </row>
    <row r="155" spans="10:14" x14ac:dyDescent="0.25">
      <c r="J155" s="1">
        <f t="shared" si="8"/>
        <v>43328</v>
      </c>
      <c r="K155">
        <f t="shared" si="9"/>
        <v>5</v>
      </c>
      <c r="L155">
        <f t="shared" si="10"/>
        <v>0</v>
      </c>
      <c r="M155">
        <f t="shared" si="11"/>
        <v>0</v>
      </c>
    </row>
    <row r="156" spans="10:14" x14ac:dyDescent="0.25">
      <c r="J156" s="1">
        <f t="shared" si="8"/>
        <v>43329</v>
      </c>
      <c r="K156">
        <f t="shared" si="9"/>
        <v>6</v>
      </c>
      <c r="L156" s="10">
        <f t="shared" si="10"/>
        <v>1</v>
      </c>
      <c r="M156" s="10">
        <f t="shared" si="11"/>
        <v>1</v>
      </c>
    </row>
    <row r="157" spans="10:14" x14ac:dyDescent="0.25">
      <c r="J157" s="1">
        <f t="shared" si="8"/>
        <v>43332</v>
      </c>
      <c r="K157">
        <f t="shared" si="9"/>
        <v>2</v>
      </c>
      <c r="L157">
        <f t="shared" si="10"/>
        <v>0</v>
      </c>
      <c r="M157">
        <f t="shared" si="11"/>
        <v>0</v>
      </c>
    </row>
    <row r="158" spans="10:14" x14ac:dyDescent="0.25">
      <c r="J158" s="1">
        <f t="shared" si="8"/>
        <v>43333</v>
      </c>
      <c r="K158">
        <f t="shared" si="9"/>
        <v>3</v>
      </c>
      <c r="L158">
        <f t="shared" si="10"/>
        <v>0</v>
      </c>
      <c r="M158">
        <f t="shared" si="11"/>
        <v>0</v>
      </c>
    </row>
    <row r="159" spans="10:14" x14ac:dyDescent="0.25">
      <c r="J159" s="1">
        <f t="shared" si="8"/>
        <v>43334</v>
      </c>
      <c r="K159">
        <f t="shared" si="9"/>
        <v>4</v>
      </c>
      <c r="L159">
        <f t="shared" si="10"/>
        <v>0</v>
      </c>
      <c r="M159">
        <f t="shared" si="11"/>
        <v>0</v>
      </c>
    </row>
    <row r="160" spans="10:14" x14ac:dyDescent="0.25">
      <c r="J160" s="1">
        <f t="shared" si="8"/>
        <v>43335</v>
      </c>
      <c r="K160">
        <f t="shared" si="9"/>
        <v>5</v>
      </c>
      <c r="L160">
        <f t="shared" si="10"/>
        <v>0</v>
      </c>
      <c r="M160">
        <f t="shared" si="11"/>
        <v>0</v>
      </c>
    </row>
    <row r="161" spans="10:13" x14ac:dyDescent="0.25">
      <c r="J161" s="1">
        <f t="shared" si="8"/>
        <v>43336</v>
      </c>
      <c r="K161">
        <f t="shared" si="9"/>
        <v>6</v>
      </c>
      <c r="L161">
        <f t="shared" si="10"/>
        <v>1</v>
      </c>
      <c r="M161">
        <f t="shared" si="11"/>
        <v>1</v>
      </c>
    </row>
    <row r="162" spans="10:13" x14ac:dyDescent="0.25">
      <c r="J162" s="1">
        <f t="shared" si="8"/>
        <v>43340</v>
      </c>
      <c r="K162">
        <f t="shared" si="9"/>
        <v>3</v>
      </c>
      <c r="L162">
        <f t="shared" si="10"/>
        <v>0</v>
      </c>
      <c r="M162">
        <f t="shared" si="11"/>
        <v>0</v>
      </c>
    </row>
    <row r="163" spans="10:13" x14ac:dyDescent="0.25">
      <c r="J163" s="1">
        <f t="shared" si="8"/>
        <v>43341</v>
      </c>
      <c r="K163">
        <f t="shared" si="9"/>
        <v>4</v>
      </c>
      <c r="L163">
        <f t="shared" si="10"/>
        <v>0</v>
      </c>
      <c r="M163">
        <f t="shared" si="11"/>
        <v>0</v>
      </c>
    </row>
    <row r="164" spans="10:13" x14ac:dyDescent="0.25">
      <c r="J164" s="1">
        <f t="shared" si="8"/>
        <v>43342</v>
      </c>
      <c r="K164">
        <f t="shared" si="9"/>
        <v>5</v>
      </c>
      <c r="L164">
        <f t="shared" si="10"/>
        <v>0</v>
      </c>
      <c r="M164">
        <f t="shared" si="11"/>
        <v>0</v>
      </c>
    </row>
    <row r="165" spans="10:13" x14ac:dyDescent="0.25">
      <c r="J165" s="1">
        <f t="shared" si="8"/>
        <v>43343</v>
      </c>
      <c r="K165">
        <f t="shared" si="9"/>
        <v>6</v>
      </c>
      <c r="L165">
        <f t="shared" si="10"/>
        <v>1</v>
      </c>
      <c r="M165">
        <f t="shared" si="11"/>
        <v>1</v>
      </c>
    </row>
    <row r="166" spans="10:13" x14ac:dyDescent="0.25">
      <c r="J166" s="1">
        <f t="shared" si="8"/>
        <v>43347</v>
      </c>
      <c r="K166">
        <f t="shared" si="9"/>
        <v>3</v>
      </c>
      <c r="L166">
        <f t="shared" si="10"/>
        <v>0</v>
      </c>
      <c r="M166">
        <f t="shared" si="11"/>
        <v>0</v>
      </c>
    </row>
    <row r="167" spans="10:13" x14ac:dyDescent="0.25">
      <c r="J167" s="1">
        <f t="shared" si="8"/>
        <v>43348</v>
      </c>
      <c r="K167">
        <f t="shared" si="9"/>
        <v>4</v>
      </c>
      <c r="L167">
        <f t="shared" si="10"/>
        <v>0</v>
      </c>
      <c r="M167">
        <f t="shared" si="11"/>
        <v>0</v>
      </c>
    </row>
    <row r="168" spans="10:13" x14ac:dyDescent="0.25">
      <c r="J168" s="1">
        <f t="shared" si="8"/>
        <v>43349</v>
      </c>
      <c r="K168">
        <f t="shared" si="9"/>
        <v>5</v>
      </c>
      <c r="L168">
        <f t="shared" si="10"/>
        <v>0</v>
      </c>
      <c r="M168">
        <f t="shared" si="11"/>
        <v>0</v>
      </c>
    </row>
    <row r="169" spans="10:13" x14ac:dyDescent="0.25">
      <c r="J169" s="1">
        <f t="shared" si="8"/>
        <v>43350</v>
      </c>
      <c r="K169">
        <f t="shared" si="9"/>
        <v>6</v>
      </c>
      <c r="L169">
        <f t="shared" si="10"/>
        <v>1</v>
      </c>
      <c r="M169">
        <f t="shared" si="11"/>
        <v>1</v>
      </c>
    </row>
    <row r="170" spans="10:13" x14ac:dyDescent="0.25">
      <c r="J170" s="1">
        <f t="shared" si="8"/>
        <v>43353</v>
      </c>
      <c r="K170">
        <f t="shared" si="9"/>
        <v>2</v>
      </c>
      <c r="L170">
        <f t="shared" si="10"/>
        <v>0</v>
      </c>
      <c r="M170">
        <f t="shared" si="11"/>
        <v>0</v>
      </c>
    </row>
    <row r="171" spans="10:13" x14ac:dyDescent="0.25">
      <c r="J171" s="1">
        <f t="shared" si="8"/>
        <v>43354</v>
      </c>
      <c r="K171">
        <f t="shared" si="9"/>
        <v>3</v>
      </c>
      <c r="L171">
        <f t="shared" si="10"/>
        <v>0</v>
      </c>
      <c r="M171">
        <f t="shared" si="11"/>
        <v>0</v>
      </c>
    </row>
    <row r="172" spans="10:13" x14ac:dyDescent="0.25">
      <c r="J172" s="1">
        <f t="shared" si="8"/>
        <v>43355</v>
      </c>
      <c r="K172">
        <f t="shared" si="9"/>
        <v>4</v>
      </c>
      <c r="L172">
        <f t="shared" si="10"/>
        <v>0</v>
      </c>
      <c r="M172">
        <f t="shared" si="11"/>
        <v>0</v>
      </c>
    </row>
    <row r="173" spans="10:13" x14ac:dyDescent="0.25">
      <c r="J173" s="1">
        <f t="shared" si="8"/>
        <v>43356</v>
      </c>
      <c r="K173">
        <f t="shared" si="9"/>
        <v>5</v>
      </c>
      <c r="L173">
        <f t="shared" si="10"/>
        <v>0</v>
      </c>
      <c r="M173">
        <f t="shared" si="11"/>
        <v>0</v>
      </c>
    </row>
    <row r="174" spans="10:13" x14ac:dyDescent="0.25">
      <c r="J174" s="1">
        <f t="shared" si="8"/>
        <v>43357</v>
      </c>
      <c r="K174">
        <f t="shared" si="9"/>
        <v>6</v>
      </c>
      <c r="L174">
        <f t="shared" si="10"/>
        <v>1</v>
      </c>
      <c r="M174">
        <f t="shared" si="11"/>
        <v>1</v>
      </c>
    </row>
    <row r="175" spans="10:13" x14ac:dyDescent="0.25">
      <c r="J175" s="1">
        <f t="shared" si="8"/>
        <v>43360</v>
      </c>
      <c r="K175">
        <f t="shared" si="9"/>
        <v>2</v>
      </c>
      <c r="L175">
        <f t="shared" si="10"/>
        <v>0</v>
      </c>
      <c r="M175">
        <f t="shared" si="11"/>
        <v>0</v>
      </c>
    </row>
    <row r="176" spans="10:13" x14ac:dyDescent="0.25">
      <c r="J176" s="1">
        <f t="shared" si="8"/>
        <v>43361</v>
      </c>
      <c r="K176">
        <f t="shared" si="9"/>
        <v>3</v>
      </c>
      <c r="L176">
        <f t="shared" si="10"/>
        <v>0</v>
      </c>
      <c r="M176">
        <f t="shared" si="11"/>
        <v>0</v>
      </c>
    </row>
    <row r="177" spans="10:14" x14ac:dyDescent="0.25">
      <c r="J177" s="1">
        <f t="shared" si="8"/>
        <v>43362</v>
      </c>
      <c r="K177">
        <f t="shared" si="9"/>
        <v>4</v>
      </c>
      <c r="L177">
        <f t="shared" si="10"/>
        <v>0</v>
      </c>
      <c r="M177">
        <f t="shared" si="11"/>
        <v>0</v>
      </c>
    </row>
    <row r="178" spans="10:14" x14ac:dyDescent="0.25">
      <c r="J178" s="1">
        <f t="shared" si="8"/>
        <v>43363</v>
      </c>
      <c r="K178">
        <f t="shared" si="9"/>
        <v>5</v>
      </c>
      <c r="L178">
        <f t="shared" si="10"/>
        <v>0</v>
      </c>
      <c r="M178">
        <f t="shared" si="11"/>
        <v>0</v>
      </c>
    </row>
    <row r="179" spans="10:14" x14ac:dyDescent="0.25">
      <c r="J179" s="1">
        <f t="shared" si="8"/>
        <v>43364</v>
      </c>
      <c r="K179">
        <f t="shared" si="9"/>
        <v>6</v>
      </c>
      <c r="L179" s="10">
        <f t="shared" si="10"/>
        <v>1</v>
      </c>
      <c r="M179" s="10">
        <f t="shared" si="11"/>
        <v>1</v>
      </c>
      <c r="N179">
        <f>SUM(M156:M178)</f>
        <v>5</v>
      </c>
    </row>
    <row r="180" spans="10:14" x14ac:dyDescent="0.25">
      <c r="J180" s="1">
        <f t="shared" si="8"/>
        <v>43367</v>
      </c>
      <c r="K180">
        <f t="shared" si="9"/>
        <v>2</v>
      </c>
      <c r="L180">
        <f t="shared" si="10"/>
        <v>0</v>
      </c>
      <c r="M180">
        <f t="shared" si="11"/>
        <v>0</v>
      </c>
    </row>
    <row r="181" spans="10:14" x14ac:dyDescent="0.25">
      <c r="J181" s="1">
        <f t="shared" si="8"/>
        <v>43368</v>
      </c>
      <c r="K181">
        <f t="shared" si="9"/>
        <v>3</v>
      </c>
      <c r="L181">
        <f t="shared" si="10"/>
        <v>0</v>
      </c>
      <c r="M181">
        <f t="shared" si="11"/>
        <v>0</v>
      </c>
    </row>
    <row r="182" spans="10:14" x14ac:dyDescent="0.25">
      <c r="J182" s="1">
        <f t="shared" si="8"/>
        <v>43369</v>
      </c>
      <c r="K182">
        <f t="shared" si="9"/>
        <v>4</v>
      </c>
      <c r="L182">
        <f t="shared" si="10"/>
        <v>0</v>
      </c>
      <c r="M182">
        <f t="shared" si="11"/>
        <v>0</v>
      </c>
    </row>
    <row r="183" spans="10:14" x14ac:dyDescent="0.25">
      <c r="J183" s="1">
        <f t="shared" si="8"/>
        <v>43370</v>
      </c>
      <c r="K183">
        <f t="shared" si="9"/>
        <v>5</v>
      </c>
      <c r="L183">
        <f t="shared" si="10"/>
        <v>0</v>
      </c>
      <c r="M183">
        <f t="shared" si="11"/>
        <v>0</v>
      </c>
    </row>
    <row r="184" spans="10:14" x14ac:dyDescent="0.25">
      <c r="J184" s="1">
        <f t="shared" si="8"/>
        <v>43371</v>
      </c>
      <c r="K184">
        <f t="shared" si="9"/>
        <v>6</v>
      </c>
      <c r="L184">
        <f t="shared" si="10"/>
        <v>1</v>
      </c>
      <c r="M184">
        <f t="shared" si="11"/>
        <v>1</v>
      </c>
    </row>
    <row r="185" spans="10:14" x14ac:dyDescent="0.25">
      <c r="J185" s="1">
        <f t="shared" si="8"/>
        <v>43374</v>
      </c>
      <c r="K185">
        <f t="shared" si="9"/>
        <v>2</v>
      </c>
      <c r="L185">
        <f t="shared" si="10"/>
        <v>0</v>
      </c>
      <c r="M185">
        <f t="shared" si="11"/>
        <v>0</v>
      </c>
    </row>
    <row r="186" spans="10:14" x14ac:dyDescent="0.25">
      <c r="J186" s="1">
        <f t="shared" si="8"/>
        <v>43375</v>
      </c>
      <c r="K186">
        <f t="shared" si="9"/>
        <v>3</v>
      </c>
      <c r="L186">
        <f t="shared" si="10"/>
        <v>0</v>
      </c>
      <c r="M186">
        <f t="shared" si="11"/>
        <v>0</v>
      </c>
    </row>
    <row r="187" spans="10:14" x14ac:dyDescent="0.25">
      <c r="J187" s="1">
        <f t="shared" si="8"/>
        <v>43376</v>
      </c>
      <c r="K187">
        <f t="shared" si="9"/>
        <v>4</v>
      </c>
      <c r="L187">
        <f t="shared" si="10"/>
        <v>0</v>
      </c>
      <c r="M187">
        <f t="shared" si="11"/>
        <v>0</v>
      </c>
    </row>
    <row r="188" spans="10:14" x14ac:dyDescent="0.25">
      <c r="J188" s="1">
        <f t="shared" si="8"/>
        <v>43377</v>
      </c>
      <c r="K188">
        <f t="shared" ref="K188:K203" si="12">WEEKDAY(J188)</f>
        <v>5</v>
      </c>
      <c r="L188">
        <f t="shared" ref="L188:L203" si="13">IF(K188=6,1,0)</f>
        <v>0</v>
      </c>
      <c r="M188">
        <f t="shared" ref="M188:M203" si="14">IF(K188&gt;K189,1,0)</f>
        <v>0</v>
      </c>
    </row>
    <row r="189" spans="10:14" x14ac:dyDescent="0.25">
      <c r="J189" s="1">
        <f t="shared" si="8"/>
        <v>43378</v>
      </c>
      <c r="K189">
        <f t="shared" si="12"/>
        <v>6</v>
      </c>
      <c r="L189">
        <f t="shared" si="13"/>
        <v>1</v>
      </c>
      <c r="M189">
        <f t="shared" si="14"/>
        <v>1</v>
      </c>
    </row>
    <row r="190" spans="10:14" x14ac:dyDescent="0.25">
      <c r="J190" s="1">
        <f t="shared" si="8"/>
        <v>43381</v>
      </c>
      <c r="K190">
        <f t="shared" si="12"/>
        <v>2</v>
      </c>
      <c r="L190">
        <f t="shared" si="13"/>
        <v>0</v>
      </c>
      <c r="M190">
        <f t="shared" si="14"/>
        <v>0</v>
      </c>
    </row>
    <row r="191" spans="10:14" x14ac:dyDescent="0.25">
      <c r="J191" s="1">
        <f t="shared" si="8"/>
        <v>43382</v>
      </c>
      <c r="K191">
        <f t="shared" si="12"/>
        <v>3</v>
      </c>
      <c r="L191">
        <f t="shared" si="13"/>
        <v>0</v>
      </c>
      <c r="M191">
        <f t="shared" si="14"/>
        <v>0</v>
      </c>
    </row>
    <row r="192" spans="10:14" x14ac:dyDescent="0.25">
      <c r="J192" s="1">
        <f t="shared" si="8"/>
        <v>43383</v>
      </c>
      <c r="K192">
        <f t="shared" si="12"/>
        <v>4</v>
      </c>
      <c r="L192">
        <f t="shared" si="13"/>
        <v>0</v>
      </c>
      <c r="M192">
        <f t="shared" si="14"/>
        <v>0</v>
      </c>
    </row>
    <row r="193" spans="8:14" x14ac:dyDescent="0.25">
      <c r="J193" s="1">
        <f t="shared" si="8"/>
        <v>43384</v>
      </c>
      <c r="K193">
        <f t="shared" si="12"/>
        <v>5</v>
      </c>
      <c r="L193">
        <f t="shared" si="13"/>
        <v>0</v>
      </c>
      <c r="M193">
        <f t="shared" si="14"/>
        <v>0</v>
      </c>
    </row>
    <row r="194" spans="8:14" x14ac:dyDescent="0.25">
      <c r="J194" s="1">
        <f t="shared" ref="J194:J240" si="15">WORKDAY(J193,1,Holi)</f>
        <v>43385</v>
      </c>
      <c r="K194">
        <f t="shared" si="12"/>
        <v>6</v>
      </c>
      <c r="L194">
        <f t="shared" si="13"/>
        <v>1</v>
      </c>
      <c r="M194">
        <f t="shared" si="14"/>
        <v>1</v>
      </c>
    </row>
    <row r="195" spans="8:14" x14ac:dyDescent="0.25">
      <c r="J195" s="1">
        <f t="shared" si="15"/>
        <v>43388</v>
      </c>
      <c r="K195">
        <f t="shared" si="12"/>
        <v>2</v>
      </c>
      <c r="L195">
        <f t="shared" si="13"/>
        <v>0</v>
      </c>
      <c r="M195">
        <f t="shared" si="14"/>
        <v>0</v>
      </c>
    </row>
    <row r="196" spans="8:14" x14ac:dyDescent="0.25">
      <c r="J196" s="1">
        <f t="shared" si="15"/>
        <v>43389</v>
      </c>
      <c r="K196">
        <f t="shared" si="12"/>
        <v>3</v>
      </c>
      <c r="L196">
        <f t="shared" si="13"/>
        <v>0</v>
      </c>
      <c r="M196">
        <f t="shared" si="14"/>
        <v>0</v>
      </c>
    </row>
    <row r="197" spans="8:14" x14ac:dyDescent="0.25">
      <c r="J197" s="1">
        <f t="shared" si="15"/>
        <v>43390</v>
      </c>
      <c r="K197">
        <f t="shared" si="12"/>
        <v>4</v>
      </c>
      <c r="L197">
        <f t="shared" si="13"/>
        <v>0</v>
      </c>
      <c r="M197">
        <f t="shared" si="14"/>
        <v>0</v>
      </c>
    </row>
    <row r="198" spans="8:14" x14ac:dyDescent="0.25">
      <c r="J198" s="1">
        <f t="shared" si="15"/>
        <v>43391</v>
      </c>
      <c r="K198">
        <f t="shared" si="12"/>
        <v>5</v>
      </c>
      <c r="L198">
        <f t="shared" si="13"/>
        <v>0</v>
      </c>
      <c r="M198">
        <f t="shared" si="14"/>
        <v>0</v>
      </c>
    </row>
    <row r="199" spans="8:14" x14ac:dyDescent="0.25">
      <c r="J199" s="1">
        <f t="shared" si="15"/>
        <v>43392</v>
      </c>
      <c r="K199">
        <f t="shared" si="12"/>
        <v>6</v>
      </c>
      <c r="L199">
        <f t="shared" si="13"/>
        <v>1</v>
      </c>
      <c r="M199">
        <f t="shared" si="14"/>
        <v>1</v>
      </c>
    </row>
    <row r="200" spans="8:14" x14ac:dyDescent="0.25">
      <c r="J200" s="1">
        <f t="shared" si="15"/>
        <v>43395</v>
      </c>
      <c r="K200">
        <f t="shared" si="12"/>
        <v>2</v>
      </c>
      <c r="L200">
        <f t="shared" si="13"/>
        <v>0</v>
      </c>
      <c r="M200">
        <f t="shared" si="14"/>
        <v>0</v>
      </c>
    </row>
    <row r="201" spans="8:14" x14ac:dyDescent="0.25">
      <c r="J201" s="1">
        <f t="shared" si="15"/>
        <v>43396</v>
      </c>
      <c r="K201">
        <f t="shared" si="12"/>
        <v>3</v>
      </c>
      <c r="L201">
        <f t="shared" si="13"/>
        <v>0</v>
      </c>
      <c r="M201">
        <f t="shared" si="14"/>
        <v>0</v>
      </c>
    </row>
    <row r="202" spans="8:14" x14ac:dyDescent="0.25">
      <c r="J202" s="1">
        <f t="shared" si="15"/>
        <v>43397</v>
      </c>
      <c r="K202">
        <f t="shared" si="12"/>
        <v>4</v>
      </c>
      <c r="L202">
        <f t="shared" si="13"/>
        <v>0</v>
      </c>
      <c r="M202">
        <f t="shared" si="14"/>
        <v>0</v>
      </c>
    </row>
    <row r="203" spans="8:14" x14ac:dyDescent="0.25">
      <c r="J203" s="1">
        <f t="shared" si="15"/>
        <v>43398</v>
      </c>
      <c r="K203">
        <f t="shared" si="12"/>
        <v>5</v>
      </c>
      <c r="L203">
        <f t="shared" si="13"/>
        <v>0</v>
      </c>
      <c r="M203">
        <f t="shared" si="14"/>
        <v>0</v>
      </c>
    </row>
    <row r="204" spans="8:14" x14ac:dyDescent="0.25">
      <c r="H204">
        <f>I204-J204</f>
        <v>35</v>
      </c>
      <c r="I204" s="11">
        <v>43434</v>
      </c>
      <c r="J204" s="1">
        <f t="shared" si="15"/>
        <v>43399</v>
      </c>
      <c r="K204">
        <f t="shared" ref="K204:K240" si="16">WEEKDAY(J204)</f>
        <v>6</v>
      </c>
      <c r="L204">
        <f t="shared" ref="L204:L240" si="17">IF(K204=6,1,0)</f>
        <v>1</v>
      </c>
      <c r="M204">
        <f t="shared" ref="M204:M240" si="18">IF(K204&gt;K205,1,0)</f>
        <v>1</v>
      </c>
    </row>
    <row r="205" spans="8:14" x14ac:dyDescent="0.25">
      <c r="J205" s="1">
        <f t="shared" si="15"/>
        <v>43402</v>
      </c>
      <c r="K205">
        <f t="shared" si="16"/>
        <v>2</v>
      </c>
      <c r="L205" s="41">
        <f t="shared" si="17"/>
        <v>0</v>
      </c>
      <c r="M205" s="41">
        <f t="shared" si="18"/>
        <v>0</v>
      </c>
      <c r="N205" s="41"/>
    </row>
    <row r="206" spans="8:14" x14ac:dyDescent="0.25">
      <c r="J206" s="1">
        <f t="shared" si="15"/>
        <v>43403</v>
      </c>
      <c r="K206">
        <f t="shared" si="16"/>
        <v>3</v>
      </c>
      <c r="L206">
        <f t="shared" si="17"/>
        <v>0</v>
      </c>
      <c r="M206">
        <f t="shared" si="18"/>
        <v>0</v>
      </c>
    </row>
    <row r="207" spans="8:14" x14ac:dyDescent="0.25">
      <c r="J207" s="1">
        <f t="shared" si="15"/>
        <v>43404</v>
      </c>
      <c r="K207">
        <f t="shared" si="16"/>
        <v>4</v>
      </c>
      <c r="L207">
        <f t="shared" si="17"/>
        <v>0</v>
      </c>
      <c r="M207">
        <f t="shared" si="18"/>
        <v>0</v>
      </c>
    </row>
    <row r="208" spans="8:14" x14ac:dyDescent="0.25">
      <c r="J208" s="1">
        <f t="shared" si="15"/>
        <v>43405</v>
      </c>
      <c r="K208">
        <f t="shared" si="16"/>
        <v>5</v>
      </c>
      <c r="L208">
        <f t="shared" si="17"/>
        <v>0</v>
      </c>
      <c r="M208">
        <f t="shared" si="18"/>
        <v>0</v>
      </c>
    </row>
    <row r="209" spans="8:13" x14ac:dyDescent="0.25">
      <c r="H209">
        <f>I209-J209</f>
        <v>28</v>
      </c>
      <c r="I209" s="11">
        <v>43434</v>
      </c>
      <c r="J209" s="1">
        <f t="shared" si="15"/>
        <v>43406</v>
      </c>
      <c r="K209">
        <f t="shared" si="16"/>
        <v>6</v>
      </c>
      <c r="L209">
        <f t="shared" si="17"/>
        <v>1</v>
      </c>
      <c r="M209">
        <f t="shared" si="18"/>
        <v>1</v>
      </c>
    </row>
    <row r="210" spans="8:13" x14ac:dyDescent="0.25">
      <c r="J210" s="1">
        <f t="shared" si="15"/>
        <v>43409</v>
      </c>
      <c r="K210">
        <f t="shared" si="16"/>
        <v>2</v>
      </c>
      <c r="L210">
        <f t="shared" si="17"/>
        <v>0</v>
      </c>
      <c r="M210">
        <f t="shared" si="18"/>
        <v>0</v>
      </c>
    </row>
    <row r="211" spans="8:13" x14ac:dyDescent="0.25">
      <c r="J211" s="1">
        <f t="shared" si="15"/>
        <v>43410</v>
      </c>
      <c r="K211">
        <f t="shared" si="16"/>
        <v>3</v>
      </c>
      <c r="L211">
        <f t="shared" si="17"/>
        <v>0</v>
      </c>
      <c r="M211">
        <f t="shared" si="18"/>
        <v>0</v>
      </c>
    </row>
    <row r="212" spans="8:13" x14ac:dyDescent="0.25">
      <c r="J212" s="1">
        <f t="shared" si="15"/>
        <v>43411</v>
      </c>
      <c r="K212">
        <f t="shared" si="16"/>
        <v>4</v>
      </c>
      <c r="L212">
        <f t="shared" si="17"/>
        <v>0</v>
      </c>
      <c r="M212">
        <f t="shared" si="18"/>
        <v>0</v>
      </c>
    </row>
    <row r="213" spans="8:13" x14ac:dyDescent="0.25">
      <c r="J213" s="1">
        <f t="shared" si="15"/>
        <v>43412</v>
      </c>
      <c r="K213">
        <f t="shared" si="16"/>
        <v>5</v>
      </c>
      <c r="L213">
        <f t="shared" si="17"/>
        <v>0</v>
      </c>
      <c r="M213">
        <f t="shared" si="18"/>
        <v>0</v>
      </c>
    </row>
    <row r="214" spans="8:13" x14ac:dyDescent="0.25">
      <c r="J214" s="1">
        <f t="shared" si="15"/>
        <v>43413</v>
      </c>
      <c r="K214">
        <f t="shared" si="16"/>
        <v>6</v>
      </c>
      <c r="L214">
        <f t="shared" si="17"/>
        <v>1</v>
      </c>
      <c r="M214">
        <f t="shared" si="18"/>
        <v>1</v>
      </c>
    </row>
    <row r="215" spans="8:13" x14ac:dyDescent="0.25">
      <c r="J215" s="1">
        <f t="shared" si="15"/>
        <v>43416</v>
      </c>
      <c r="K215">
        <f t="shared" si="16"/>
        <v>2</v>
      </c>
      <c r="L215">
        <f t="shared" si="17"/>
        <v>0</v>
      </c>
      <c r="M215">
        <f t="shared" si="18"/>
        <v>0</v>
      </c>
    </row>
    <row r="216" spans="8:13" x14ac:dyDescent="0.25">
      <c r="J216" s="1">
        <f t="shared" si="15"/>
        <v>43417</v>
      </c>
      <c r="K216">
        <f t="shared" si="16"/>
        <v>3</v>
      </c>
      <c r="L216">
        <f t="shared" si="17"/>
        <v>0</v>
      </c>
      <c r="M216">
        <f t="shared" si="18"/>
        <v>0</v>
      </c>
    </row>
    <row r="217" spans="8:13" x14ac:dyDescent="0.25">
      <c r="J217" s="1">
        <f t="shared" si="15"/>
        <v>43418</v>
      </c>
      <c r="K217">
        <f t="shared" si="16"/>
        <v>4</v>
      </c>
      <c r="L217">
        <f t="shared" si="17"/>
        <v>0</v>
      </c>
      <c r="M217">
        <f t="shared" si="18"/>
        <v>0</v>
      </c>
    </row>
    <row r="218" spans="8:13" x14ac:dyDescent="0.25">
      <c r="J218" s="1">
        <f t="shared" si="15"/>
        <v>43419</v>
      </c>
      <c r="K218">
        <f t="shared" si="16"/>
        <v>5</v>
      </c>
      <c r="L218">
        <f t="shared" si="17"/>
        <v>0</v>
      </c>
      <c r="M218">
        <f t="shared" si="18"/>
        <v>0</v>
      </c>
    </row>
    <row r="219" spans="8:13" x14ac:dyDescent="0.25">
      <c r="J219" s="1">
        <f t="shared" si="15"/>
        <v>43420</v>
      </c>
      <c r="K219">
        <f t="shared" si="16"/>
        <v>6</v>
      </c>
      <c r="L219">
        <f t="shared" si="17"/>
        <v>1</v>
      </c>
      <c r="M219">
        <f t="shared" si="18"/>
        <v>1</v>
      </c>
    </row>
    <row r="220" spans="8:13" x14ac:dyDescent="0.25">
      <c r="J220" s="1">
        <f t="shared" si="15"/>
        <v>43423</v>
      </c>
      <c r="K220">
        <f t="shared" si="16"/>
        <v>2</v>
      </c>
      <c r="L220">
        <f t="shared" si="17"/>
        <v>0</v>
      </c>
      <c r="M220">
        <f t="shared" si="18"/>
        <v>0</v>
      </c>
    </row>
    <row r="221" spans="8:13" x14ac:dyDescent="0.25">
      <c r="J221" s="1">
        <f t="shared" si="15"/>
        <v>43424</v>
      </c>
      <c r="K221">
        <f t="shared" si="16"/>
        <v>3</v>
      </c>
      <c r="L221">
        <f t="shared" si="17"/>
        <v>0</v>
      </c>
      <c r="M221">
        <f t="shared" si="18"/>
        <v>0</v>
      </c>
    </row>
    <row r="222" spans="8:13" x14ac:dyDescent="0.25">
      <c r="J222" s="1">
        <f t="shared" si="15"/>
        <v>43425</v>
      </c>
      <c r="K222">
        <f t="shared" si="16"/>
        <v>4</v>
      </c>
      <c r="L222">
        <f t="shared" si="17"/>
        <v>0</v>
      </c>
      <c r="M222">
        <f t="shared" si="18"/>
        <v>0</v>
      </c>
    </row>
    <row r="223" spans="8:13" x14ac:dyDescent="0.25">
      <c r="J223" s="1">
        <f t="shared" si="15"/>
        <v>43426</v>
      </c>
      <c r="K223">
        <f t="shared" si="16"/>
        <v>5</v>
      </c>
      <c r="L223">
        <f t="shared" si="17"/>
        <v>0</v>
      </c>
      <c r="M223">
        <f t="shared" si="18"/>
        <v>0</v>
      </c>
    </row>
    <row r="224" spans="8:13" x14ac:dyDescent="0.25">
      <c r="J224" s="1">
        <f t="shared" si="15"/>
        <v>43427</v>
      </c>
      <c r="K224">
        <f t="shared" si="16"/>
        <v>6</v>
      </c>
      <c r="L224">
        <f t="shared" si="17"/>
        <v>1</v>
      </c>
      <c r="M224">
        <f t="shared" si="18"/>
        <v>1</v>
      </c>
    </row>
    <row r="225" spans="9:13" x14ac:dyDescent="0.25">
      <c r="J225" s="1">
        <f t="shared" si="15"/>
        <v>43430</v>
      </c>
      <c r="K225">
        <f t="shared" si="16"/>
        <v>2</v>
      </c>
      <c r="L225">
        <f t="shared" si="17"/>
        <v>0</v>
      </c>
      <c r="M225">
        <f t="shared" si="18"/>
        <v>0</v>
      </c>
    </row>
    <row r="226" spans="9:13" x14ac:dyDescent="0.25">
      <c r="J226" s="1">
        <f t="shared" si="15"/>
        <v>43431</v>
      </c>
      <c r="K226">
        <f t="shared" si="16"/>
        <v>3</v>
      </c>
      <c r="L226">
        <f t="shared" si="17"/>
        <v>0</v>
      </c>
      <c r="M226">
        <f t="shared" si="18"/>
        <v>0</v>
      </c>
    </row>
    <row r="227" spans="9:13" x14ac:dyDescent="0.25">
      <c r="J227" s="1">
        <f t="shared" si="15"/>
        <v>43432</v>
      </c>
      <c r="K227">
        <f t="shared" si="16"/>
        <v>4</v>
      </c>
      <c r="L227">
        <f t="shared" si="17"/>
        <v>0</v>
      </c>
      <c r="M227">
        <f t="shared" si="18"/>
        <v>0</v>
      </c>
    </row>
    <row r="228" spans="9:13" x14ac:dyDescent="0.25">
      <c r="J228" s="1">
        <f t="shared" si="15"/>
        <v>43433</v>
      </c>
      <c r="K228">
        <f t="shared" si="16"/>
        <v>5</v>
      </c>
      <c r="L228">
        <f t="shared" si="17"/>
        <v>0</v>
      </c>
      <c r="M228">
        <f t="shared" si="18"/>
        <v>0</v>
      </c>
    </row>
    <row r="229" spans="9:13" x14ac:dyDescent="0.25">
      <c r="I229" t="s">
        <v>36</v>
      </c>
      <c r="J229" s="40">
        <f t="shared" si="15"/>
        <v>43434</v>
      </c>
      <c r="K229" s="41">
        <f t="shared" si="16"/>
        <v>6</v>
      </c>
      <c r="L229" s="41">
        <f t="shared" si="17"/>
        <v>1</v>
      </c>
      <c r="M229" s="41">
        <f t="shared" si="18"/>
        <v>1</v>
      </c>
    </row>
    <row r="230" spans="9:13" x14ac:dyDescent="0.25">
      <c r="I230" t="s">
        <v>37</v>
      </c>
      <c r="J230" s="1">
        <f t="shared" si="15"/>
        <v>43437</v>
      </c>
      <c r="K230">
        <f t="shared" si="16"/>
        <v>2</v>
      </c>
      <c r="L230">
        <f t="shared" si="17"/>
        <v>0</v>
      </c>
      <c r="M230">
        <f t="shared" si="18"/>
        <v>0</v>
      </c>
    </row>
    <row r="231" spans="9:13" x14ac:dyDescent="0.25">
      <c r="J231" s="1">
        <f t="shared" si="15"/>
        <v>43438</v>
      </c>
      <c r="K231">
        <f t="shared" si="16"/>
        <v>3</v>
      </c>
      <c r="L231">
        <f t="shared" si="17"/>
        <v>0</v>
      </c>
      <c r="M231">
        <f t="shared" si="18"/>
        <v>0</v>
      </c>
    </row>
    <row r="232" spans="9:13" x14ac:dyDescent="0.25">
      <c r="J232" s="1">
        <f t="shared" si="15"/>
        <v>43439</v>
      </c>
      <c r="K232">
        <f t="shared" si="16"/>
        <v>4</v>
      </c>
      <c r="L232">
        <f t="shared" si="17"/>
        <v>0</v>
      </c>
      <c r="M232">
        <f t="shared" si="18"/>
        <v>0</v>
      </c>
    </row>
    <row r="233" spans="9:13" x14ac:dyDescent="0.25">
      <c r="J233" s="1">
        <f t="shared" si="15"/>
        <v>43440</v>
      </c>
      <c r="K233">
        <f t="shared" si="16"/>
        <v>5</v>
      </c>
      <c r="L233">
        <f t="shared" si="17"/>
        <v>0</v>
      </c>
      <c r="M233">
        <f t="shared" si="18"/>
        <v>0</v>
      </c>
    </row>
    <row r="234" spans="9:13" x14ac:dyDescent="0.25">
      <c r="J234" s="1">
        <f t="shared" si="15"/>
        <v>43441</v>
      </c>
      <c r="K234">
        <f t="shared" si="16"/>
        <v>6</v>
      </c>
      <c r="L234">
        <f t="shared" si="17"/>
        <v>1</v>
      </c>
      <c r="M234">
        <f t="shared" si="18"/>
        <v>1</v>
      </c>
    </row>
    <row r="235" spans="9:13" x14ac:dyDescent="0.25">
      <c r="J235" s="1">
        <f t="shared" si="15"/>
        <v>43444</v>
      </c>
      <c r="K235">
        <f t="shared" si="16"/>
        <v>2</v>
      </c>
      <c r="L235">
        <f t="shared" si="17"/>
        <v>0</v>
      </c>
      <c r="M235">
        <f t="shared" si="18"/>
        <v>0</v>
      </c>
    </row>
    <row r="236" spans="9:13" x14ac:dyDescent="0.25">
      <c r="J236" s="1">
        <f t="shared" si="15"/>
        <v>43445</v>
      </c>
      <c r="K236">
        <f t="shared" si="16"/>
        <v>3</v>
      </c>
      <c r="L236">
        <f t="shared" si="17"/>
        <v>0</v>
      </c>
      <c r="M236">
        <f t="shared" si="18"/>
        <v>0</v>
      </c>
    </row>
    <row r="237" spans="9:13" x14ac:dyDescent="0.25">
      <c r="J237" s="1">
        <f t="shared" si="15"/>
        <v>43446</v>
      </c>
      <c r="K237">
        <f t="shared" si="16"/>
        <v>4</v>
      </c>
      <c r="L237">
        <f t="shared" si="17"/>
        <v>0</v>
      </c>
      <c r="M237">
        <f t="shared" si="18"/>
        <v>0</v>
      </c>
    </row>
    <row r="238" spans="9:13" x14ac:dyDescent="0.25">
      <c r="J238" s="1">
        <f t="shared" si="15"/>
        <v>43447</v>
      </c>
      <c r="K238">
        <f t="shared" si="16"/>
        <v>5</v>
      </c>
      <c r="L238">
        <f t="shared" si="17"/>
        <v>0</v>
      </c>
      <c r="M238">
        <f t="shared" si="18"/>
        <v>0</v>
      </c>
    </row>
    <row r="239" spans="9:13" x14ac:dyDescent="0.25">
      <c r="J239" s="1">
        <f t="shared" si="15"/>
        <v>43448</v>
      </c>
      <c r="K239">
        <f t="shared" si="16"/>
        <v>6</v>
      </c>
      <c r="L239">
        <f t="shared" si="17"/>
        <v>1</v>
      </c>
      <c r="M239">
        <f t="shared" si="18"/>
        <v>1</v>
      </c>
    </row>
    <row r="240" spans="9:13" x14ac:dyDescent="0.25">
      <c r="J240" s="1">
        <f t="shared" si="15"/>
        <v>43451</v>
      </c>
      <c r="K240">
        <f t="shared" si="16"/>
        <v>2</v>
      </c>
      <c r="L240">
        <f t="shared" si="17"/>
        <v>0</v>
      </c>
      <c r="M240">
        <f t="shared" si="18"/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6"/>
  <sheetViews>
    <sheetView workbookViewId="0">
      <selection activeCell="B6" sqref="B6"/>
    </sheetView>
  </sheetViews>
  <sheetFormatPr defaultRowHeight="15" x14ac:dyDescent="0.25"/>
  <sheetData>
    <row r="6" spans="1:2" x14ac:dyDescent="0.25">
      <c r="A6" t="s">
        <v>23</v>
      </c>
      <c r="B6" s="11">
        <v>37383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17"/>
  <sheetViews>
    <sheetView topLeftCell="A73" workbookViewId="0">
      <selection activeCell="C85" sqref="C85"/>
    </sheetView>
  </sheetViews>
  <sheetFormatPr defaultRowHeight="15" x14ac:dyDescent="0.25"/>
  <cols>
    <col min="1" max="1" width="10.7109375" style="1" bestFit="1" customWidth="1"/>
    <col min="2" max="2" width="12.7109375" bestFit="1" customWidth="1"/>
  </cols>
  <sheetData>
    <row r="3" spans="1:2" x14ac:dyDescent="0.25">
      <c r="B3" t="s">
        <v>6</v>
      </c>
    </row>
    <row r="4" spans="1:2" x14ac:dyDescent="0.25">
      <c r="A4" s="1" t="s">
        <v>4</v>
      </c>
      <c r="B4" t="s">
        <v>1</v>
      </c>
    </row>
    <row r="5" spans="1:2" x14ac:dyDescent="0.25">
      <c r="A5" s="1">
        <v>37263</v>
      </c>
    </row>
    <row r="6" spans="1:2" x14ac:dyDescent="0.25">
      <c r="A6" s="1">
        <v>37264</v>
      </c>
      <c r="B6">
        <v>-9.000000000000119E-4</v>
      </c>
    </row>
    <row r="7" spans="1:2" x14ac:dyDescent="0.25">
      <c r="A7" s="1">
        <v>37265</v>
      </c>
      <c r="B7">
        <v>-3.8034230807726388E-3</v>
      </c>
    </row>
    <row r="8" spans="1:2" x14ac:dyDescent="0.25">
      <c r="A8" s="1">
        <v>37266</v>
      </c>
      <c r="B8">
        <v>-2.8132221440771987E-3</v>
      </c>
    </row>
    <row r="9" spans="1:2" x14ac:dyDescent="0.25">
      <c r="A9" s="1">
        <v>37267</v>
      </c>
      <c r="B9">
        <v>-9.0680100755669013E-4</v>
      </c>
    </row>
    <row r="10" spans="1:2" x14ac:dyDescent="0.25">
      <c r="A10" s="1">
        <v>37270</v>
      </c>
      <c r="B10">
        <v>4.0338846309007081E-4</v>
      </c>
    </row>
    <row r="11" spans="1:2" x14ac:dyDescent="0.25">
      <c r="A11" s="1">
        <v>37271</v>
      </c>
      <c r="B11">
        <v>-7.0564516129034693E-4</v>
      </c>
    </row>
    <row r="12" spans="1:2" x14ac:dyDescent="0.25">
      <c r="A12" s="1">
        <v>37272</v>
      </c>
      <c r="B12">
        <v>4.5394935942701942E-3</v>
      </c>
    </row>
    <row r="13" spans="1:2" x14ac:dyDescent="0.25">
      <c r="A13" s="1">
        <v>37273</v>
      </c>
      <c r="B13">
        <v>2.6109660574413773E-3</v>
      </c>
    </row>
    <row r="14" spans="1:2" x14ac:dyDescent="0.25">
      <c r="A14" s="1">
        <v>37274</v>
      </c>
      <c r="B14">
        <v>3.0048076923077094E-3</v>
      </c>
    </row>
    <row r="15" spans="1:2" x14ac:dyDescent="0.25">
      <c r="A15" s="1">
        <v>37278</v>
      </c>
      <c r="B15">
        <v>-2.6962252846015611E-3</v>
      </c>
    </row>
    <row r="16" spans="1:2" x14ac:dyDescent="0.25">
      <c r="A16" s="1">
        <v>37279</v>
      </c>
      <c r="B16">
        <v>-3.1040352458195919E-3</v>
      </c>
    </row>
    <row r="17" spans="1:2" x14ac:dyDescent="0.25">
      <c r="A17" s="1">
        <v>37280</v>
      </c>
      <c r="B17">
        <v>-3.8167938931297218E-3</v>
      </c>
    </row>
    <row r="18" spans="1:2" x14ac:dyDescent="0.25">
      <c r="A18" s="1">
        <v>37281</v>
      </c>
      <c r="B18">
        <v>-8.7719298245614308E-3</v>
      </c>
    </row>
    <row r="19" spans="1:2" x14ac:dyDescent="0.25">
      <c r="A19" s="1">
        <v>37284</v>
      </c>
      <c r="B19">
        <v>1.3223476757195929E-3</v>
      </c>
    </row>
    <row r="20" spans="1:2" x14ac:dyDescent="0.25">
      <c r="A20" s="1">
        <v>37285</v>
      </c>
      <c r="B20">
        <v>3.2507110930517502E-3</v>
      </c>
    </row>
    <row r="21" spans="1:2" x14ac:dyDescent="0.25">
      <c r="A21" s="1">
        <v>37286</v>
      </c>
      <c r="B21">
        <v>-3.0376670716891763E-4</v>
      </c>
    </row>
    <row r="22" spans="1:2" x14ac:dyDescent="0.25">
      <c r="A22" s="1">
        <v>37287</v>
      </c>
      <c r="B22">
        <v>-2.9373037577231642E-3</v>
      </c>
    </row>
    <row r="23" spans="1:2" x14ac:dyDescent="0.25">
      <c r="A23" s="1">
        <v>37288</v>
      </c>
      <c r="B23">
        <v>8.1267777326288204E-4</v>
      </c>
    </row>
    <row r="24" spans="1:2" x14ac:dyDescent="0.25">
      <c r="A24" s="1">
        <v>37291</v>
      </c>
      <c r="B24">
        <v>3.9585870889160546E-3</v>
      </c>
    </row>
    <row r="25" spans="1:2" x14ac:dyDescent="0.25">
      <c r="A25" s="1">
        <v>37292</v>
      </c>
      <c r="B25">
        <v>-7.0771408351022469E-4</v>
      </c>
    </row>
    <row r="26" spans="1:2" x14ac:dyDescent="0.25">
      <c r="A26" s="1">
        <v>37293</v>
      </c>
      <c r="B26">
        <v>1.0117361392147917E-3</v>
      </c>
    </row>
    <row r="27" spans="1:2" x14ac:dyDescent="0.25">
      <c r="A27" s="1">
        <v>37294</v>
      </c>
      <c r="B27">
        <v>-6.0642813826561337E-4</v>
      </c>
    </row>
    <row r="28" spans="1:2" x14ac:dyDescent="0.25">
      <c r="A28" s="1">
        <v>37295</v>
      </c>
      <c r="B28">
        <v>2.4271844660195274E-3</v>
      </c>
    </row>
    <row r="29" spans="1:2" x14ac:dyDescent="0.25">
      <c r="A29" s="1">
        <v>37298</v>
      </c>
      <c r="B29">
        <v>0</v>
      </c>
    </row>
    <row r="30" spans="1:2" x14ac:dyDescent="0.25">
      <c r="A30" s="1">
        <v>37299</v>
      </c>
      <c r="B30">
        <v>-1.9471347861178434E-2</v>
      </c>
    </row>
    <row r="31" spans="1:2" x14ac:dyDescent="0.25">
      <c r="A31" s="1">
        <v>37300</v>
      </c>
      <c r="B31">
        <v>1.5433686593270934E-2</v>
      </c>
    </row>
    <row r="32" spans="1:2" x14ac:dyDescent="0.25">
      <c r="A32" s="1">
        <v>37301</v>
      </c>
      <c r="B32">
        <v>-1.1146012767251356E-3</v>
      </c>
    </row>
    <row r="33" spans="1:2" x14ac:dyDescent="0.25">
      <c r="A33" s="1">
        <v>37302</v>
      </c>
      <c r="B33">
        <v>-7.3037127206330155E-3</v>
      </c>
    </row>
    <row r="34" spans="1:2" x14ac:dyDescent="0.25">
      <c r="A34" s="1">
        <v>37306</v>
      </c>
      <c r="B34">
        <v>7.2552626200694803E-3</v>
      </c>
    </row>
    <row r="35" spans="1:2" x14ac:dyDescent="0.25">
      <c r="A35" s="1">
        <v>37307</v>
      </c>
      <c r="B35">
        <v>3.2464238612155416E-3</v>
      </c>
    </row>
    <row r="36" spans="1:2" x14ac:dyDescent="0.25">
      <c r="A36" s="1">
        <v>37308</v>
      </c>
      <c r="B36">
        <v>2.730306401051541E-3</v>
      </c>
    </row>
    <row r="37" spans="1:2" x14ac:dyDescent="0.25">
      <c r="A37" s="1">
        <v>37309</v>
      </c>
      <c r="B37">
        <v>4.2355788624446333E-3</v>
      </c>
    </row>
    <row r="38" spans="1:2" x14ac:dyDescent="0.25">
      <c r="A38" s="1">
        <v>37312</v>
      </c>
      <c r="B38">
        <v>-4.820245029122372E-3</v>
      </c>
    </row>
    <row r="39" spans="1:2" x14ac:dyDescent="0.25">
      <c r="A39" s="1">
        <v>37313</v>
      </c>
      <c r="B39">
        <v>1.2613521695257424E-2</v>
      </c>
    </row>
    <row r="40" spans="1:2" x14ac:dyDescent="0.25">
      <c r="A40" s="1">
        <v>37314</v>
      </c>
      <c r="B40">
        <v>-1.335326357747868E-2</v>
      </c>
    </row>
    <row r="41" spans="1:2" x14ac:dyDescent="0.25">
      <c r="A41" s="1">
        <v>37315</v>
      </c>
      <c r="B41">
        <v>-3.3329966670032629E-3</v>
      </c>
    </row>
    <row r="42" spans="1:2" x14ac:dyDescent="0.25">
      <c r="A42" s="1">
        <v>37316</v>
      </c>
      <c r="B42">
        <v>1.3173895419538173E-3</v>
      </c>
    </row>
    <row r="43" spans="1:2" x14ac:dyDescent="0.25">
      <c r="A43" s="1">
        <v>37319</v>
      </c>
      <c r="B43">
        <v>5.060216577268406E-4</v>
      </c>
    </row>
    <row r="44" spans="1:2" x14ac:dyDescent="0.25">
      <c r="A44" s="1">
        <v>37320</v>
      </c>
      <c r="B44">
        <v>-1.6184503338053657E-3</v>
      </c>
    </row>
    <row r="45" spans="1:2" x14ac:dyDescent="0.25">
      <c r="A45" s="1">
        <v>37321</v>
      </c>
      <c r="B45">
        <v>2.0263424518744966E-3</v>
      </c>
    </row>
    <row r="46" spans="1:2" x14ac:dyDescent="0.25">
      <c r="A46" s="1">
        <v>37322</v>
      </c>
      <c r="B46">
        <v>-2.5278058645096246E-3</v>
      </c>
    </row>
    <row r="47" spans="1:2" x14ac:dyDescent="0.25">
      <c r="A47" s="1">
        <v>37323</v>
      </c>
      <c r="B47">
        <v>-6.994424733907878E-3</v>
      </c>
    </row>
    <row r="48" spans="1:2" x14ac:dyDescent="0.25">
      <c r="A48" s="1">
        <v>37326</v>
      </c>
      <c r="B48">
        <v>1.020824826460931E-4</v>
      </c>
    </row>
    <row r="49" spans="1:2" x14ac:dyDescent="0.25">
      <c r="A49" s="1">
        <v>37327</v>
      </c>
      <c r="B49">
        <v>3.8787383893028604E-3</v>
      </c>
    </row>
    <row r="50" spans="1:2" x14ac:dyDescent="0.25">
      <c r="A50" s="1">
        <v>37328</v>
      </c>
      <c r="B50">
        <v>2.5419420437213791E-3</v>
      </c>
    </row>
    <row r="51" spans="1:2" x14ac:dyDescent="0.25">
      <c r="A51" s="1">
        <v>37329</v>
      </c>
      <c r="B51">
        <v>-2.1298174442190287E-3</v>
      </c>
    </row>
    <row r="52" spans="1:2" x14ac:dyDescent="0.25">
      <c r="A52" s="1">
        <v>37330</v>
      </c>
      <c r="B52">
        <v>-1.7278178676695122E-3</v>
      </c>
    </row>
    <row r="53" spans="1:2" x14ac:dyDescent="0.25">
      <c r="A53" s="1">
        <v>37333</v>
      </c>
      <c r="B53">
        <v>-2.5453064548971449E-3</v>
      </c>
    </row>
    <row r="54" spans="1:2" x14ac:dyDescent="0.25">
      <c r="A54" s="1">
        <v>37334</v>
      </c>
      <c r="B54">
        <v>-3.0621618862917144E-3</v>
      </c>
    </row>
    <row r="55" spans="1:2" x14ac:dyDescent="0.25">
      <c r="A55" s="1">
        <v>37335</v>
      </c>
      <c r="B55">
        <v>-3.5834954438416222E-3</v>
      </c>
    </row>
    <row r="56" spans="1:2" x14ac:dyDescent="0.25">
      <c r="A56" s="1">
        <v>37336</v>
      </c>
      <c r="B56">
        <v>7.1927661323469838E-3</v>
      </c>
    </row>
    <row r="57" spans="1:2" x14ac:dyDescent="0.25">
      <c r="A57" s="1">
        <v>37337</v>
      </c>
      <c r="B57">
        <v>-3.7747398490103334E-3</v>
      </c>
    </row>
    <row r="58" spans="1:2" x14ac:dyDescent="0.25">
      <c r="A58" s="1">
        <v>37340</v>
      </c>
      <c r="B58">
        <v>1.2288786482332892E-3</v>
      </c>
    </row>
    <row r="59" spans="1:2" x14ac:dyDescent="0.25">
      <c r="A59" s="1">
        <v>37341</v>
      </c>
      <c r="B59">
        <v>-5.1140431625242844E-3</v>
      </c>
    </row>
    <row r="60" spans="1:2" x14ac:dyDescent="0.25">
      <c r="A60" s="1">
        <v>37342</v>
      </c>
      <c r="B60">
        <v>-2.2617456564202332E-3</v>
      </c>
    </row>
    <row r="61" spans="1:2" x14ac:dyDescent="0.25">
      <c r="A61" s="1">
        <v>37343</v>
      </c>
      <c r="B61">
        <v>-2.9469345698093785E-2</v>
      </c>
    </row>
    <row r="62" spans="1:2" x14ac:dyDescent="0.25">
      <c r="A62" s="1">
        <v>37348</v>
      </c>
      <c r="B62">
        <v>3.917613334748915E-2</v>
      </c>
    </row>
    <row r="63" spans="1:2" x14ac:dyDescent="0.25">
      <c r="A63" s="1">
        <v>37349</v>
      </c>
      <c r="B63">
        <v>-1.8389865140988615E-3</v>
      </c>
    </row>
    <row r="64" spans="1:2" x14ac:dyDescent="0.25">
      <c r="A64" s="1">
        <v>37350</v>
      </c>
      <c r="B64">
        <v>1.0030706243602916E-2</v>
      </c>
    </row>
    <row r="65" spans="1:2" x14ac:dyDescent="0.25">
      <c r="A65" s="1">
        <v>37351</v>
      </c>
      <c r="B65">
        <v>-6.1815970814755872E-3</v>
      </c>
    </row>
    <row r="66" spans="1:2" x14ac:dyDescent="0.25">
      <c r="A66" s="1">
        <v>37354</v>
      </c>
      <c r="B66">
        <v>3.5688793718773315E-3</v>
      </c>
    </row>
    <row r="67" spans="1:2" x14ac:dyDescent="0.25">
      <c r="A67" s="1">
        <v>37355</v>
      </c>
      <c r="B67">
        <v>5.1818736029263235E-3</v>
      </c>
    </row>
    <row r="68" spans="1:2" x14ac:dyDescent="0.25">
      <c r="A68" s="1">
        <v>37356</v>
      </c>
      <c r="B68">
        <v>-1.4151420196097941E-3</v>
      </c>
    </row>
    <row r="69" spans="1:2" x14ac:dyDescent="0.25">
      <c r="A69" s="1">
        <v>37357</v>
      </c>
      <c r="B69">
        <v>-2.7330701488006426E-3</v>
      </c>
    </row>
    <row r="70" spans="1:2" x14ac:dyDescent="0.25">
      <c r="A70" s="1">
        <v>37358</v>
      </c>
      <c r="B70">
        <v>9.1352009744216645E-4</v>
      </c>
    </row>
    <row r="71" spans="1:2" x14ac:dyDescent="0.25">
      <c r="A71" s="1">
        <v>37361</v>
      </c>
      <c r="B71">
        <v>-1.5211439002129623E-3</v>
      </c>
    </row>
    <row r="72" spans="1:2" x14ac:dyDescent="0.25">
      <c r="A72" s="1">
        <v>37362</v>
      </c>
      <c r="B72">
        <v>-2.3359739995936213E-3</v>
      </c>
    </row>
    <row r="73" spans="1:2" x14ac:dyDescent="0.25">
      <c r="A73" s="1">
        <v>37363</v>
      </c>
      <c r="B73">
        <v>2.0360378703032644E-4</v>
      </c>
    </row>
    <row r="74" spans="1:2" x14ac:dyDescent="0.25">
      <c r="A74" s="1">
        <v>37364</v>
      </c>
      <c r="B74">
        <v>8.1424936386769176E-3</v>
      </c>
    </row>
    <row r="75" spans="1:2" x14ac:dyDescent="0.25">
      <c r="A75" s="1">
        <v>37365</v>
      </c>
      <c r="B75">
        <v>-1.6961130742049413E-2</v>
      </c>
    </row>
    <row r="76" spans="1:2" x14ac:dyDescent="0.25">
      <c r="A76" s="1">
        <v>37368</v>
      </c>
      <c r="B76">
        <v>1.6021361815754309E-2</v>
      </c>
    </row>
    <row r="77" spans="1:2" x14ac:dyDescent="0.25">
      <c r="A77" s="1">
        <v>37369</v>
      </c>
      <c r="B77">
        <v>-1.0108157282928687E-3</v>
      </c>
    </row>
    <row r="78" spans="1:2" x14ac:dyDescent="0.25">
      <c r="A78" s="1">
        <v>37370</v>
      </c>
      <c r="B78">
        <v>-1.0118385105737149E-2</v>
      </c>
    </row>
    <row r="79" spans="1:2" x14ac:dyDescent="0.25">
      <c r="A79" s="1">
        <v>37371</v>
      </c>
      <c r="B79">
        <v>1.0630685883675772E-2</v>
      </c>
    </row>
    <row r="80" spans="1:2" x14ac:dyDescent="0.25">
      <c r="A80" s="1">
        <v>37372</v>
      </c>
      <c r="B80">
        <v>-8.0914331951043028E-4</v>
      </c>
    </row>
    <row r="81" spans="1:4" x14ac:dyDescent="0.25">
      <c r="A81" s="1">
        <v>37375</v>
      </c>
      <c r="B81">
        <v>2.3281708674967039E-3</v>
      </c>
    </row>
    <row r="82" spans="1:4" x14ac:dyDescent="0.25">
      <c r="A82" s="1">
        <v>37376</v>
      </c>
      <c r="B82">
        <v>-1.8178145829124137E-3</v>
      </c>
    </row>
    <row r="83" spans="1:4" x14ac:dyDescent="0.25">
      <c r="A83" s="1">
        <v>37378</v>
      </c>
      <c r="B83">
        <v>-1.5277215702144908E-2</v>
      </c>
    </row>
    <row r="84" spans="1:4" x14ac:dyDescent="0.25">
      <c r="A84" s="1">
        <v>37379</v>
      </c>
      <c r="B84">
        <v>1.7363608342751524E-2</v>
      </c>
    </row>
    <row r="85" spans="1:4" x14ac:dyDescent="0.25">
      <c r="A85" s="4">
        <v>37383</v>
      </c>
      <c r="B85" s="2">
        <v>-1.3128660876590148E-3</v>
      </c>
    </row>
    <row r="86" spans="1:4" x14ac:dyDescent="0.25">
      <c r="A86" s="1">
        <v>37384</v>
      </c>
      <c r="B86">
        <v>-8.7976539589442737E-3</v>
      </c>
      <c r="C86">
        <f t="array" ref="C86">SQRT(SUM((B23:B85-AVERAGE(B23:B85))^2)*252/62)</f>
        <v>0.14749350882291712</v>
      </c>
      <c r="D86">
        <f>AVERAGE(B23:B85)</f>
        <v>1.1472087565154095E-4</v>
      </c>
    </row>
    <row r="87" spans="1:4" x14ac:dyDescent="0.25">
      <c r="A87" s="1">
        <v>37385</v>
      </c>
      <c r="B87">
        <v>2.7545398898185525E-3</v>
      </c>
    </row>
    <row r="88" spans="1:4" x14ac:dyDescent="0.25">
      <c r="A88" s="1">
        <v>37386</v>
      </c>
      <c r="B88">
        <v>-6.7148234815342933E-3</v>
      </c>
    </row>
    <row r="89" spans="1:4" x14ac:dyDescent="0.25">
      <c r="A89" s="1">
        <v>37389</v>
      </c>
      <c r="B89">
        <v>2.458260780497934E-3</v>
      </c>
    </row>
    <row r="90" spans="1:4" x14ac:dyDescent="0.25">
      <c r="A90" s="1">
        <v>37390</v>
      </c>
      <c r="B90">
        <v>7.1523449473791523E-3</v>
      </c>
    </row>
    <row r="91" spans="1:4" x14ac:dyDescent="0.25">
      <c r="A91" s="1">
        <v>37391</v>
      </c>
      <c r="B91">
        <v>-5.2754387744750053E-3</v>
      </c>
    </row>
    <row r="92" spans="1:4" x14ac:dyDescent="0.25">
      <c r="A92" s="1">
        <v>37392</v>
      </c>
      <c r="B92">
        <v>7.4451810300866228E-3</v>
      </c>
    </row>
    <row r="93" spans="1:4" x14ac:dyDescent="0.25">
      <c r="A93" s="1">
        <v>37393</v>
      </c>
      <c r="B93">
        <v>4.2518728487548341E-3</v>
      </c>
    </row>
    <row r="94" spans="1:4" x14ac:dyDescent="0.25">
      <c r="A94" s="1">
        <v>37396</v>
      </c>
      <c r="B94">
        <v>-1.2399193548387144E-2</v>
      </c>
    </row>
    <row r="95" spans="1:4" x14ac:dyDescent="0.25">
      <c r="A95" s="1">
        <v>37397</v>
      </c>
      <c r="B95">
        <v>1.0105134224762669E-2</v>
      </c>
    </row>
    <row r="96" spans="1:4" x14ac:dyDescent="0.25">
      <c r="A96" s="1">
        <v>37398</v>
      </c>
      <c r="B96">
        <v>-2.0210185933708935E-3</v>
      </c>
      <c r="C96">
        <f>VLOOKUP(A96,Input!E:F,2,FALSE)</f>
        <v>101.25</v>
      </c>
    </row>
    <row r="97" spans="1:2" x14ac:dyDescent="0.25">
      <c r="A97" s="1">
        <v>37399</v>
      </c>
      <c r="B97">
        <v>3.4426893479140297E-3</v>
      </c>
    </row>
    <row r="98" spans="1:2" x14ac:dyDescent="0.25">
      <c r="A98" s="1">
        <v>37400</v>
      </c>
      <c r="B98">
        <v>-1.8163471241169349E-3</v>
      </c>
    </row>
    <row r="99" spans="1:2" x14ac:dyDescent="0.25">
      <c r="A99" s="1">
        <v>37404</v>
      </c>
      <c r="B99">
        <v>-6.4698746461787637E-3</v>
      </c>
    </row>
    <row r="100" spans="1:2" x14ac:dyDescent="0.25">
      <c r="A100" s="1">
        <v>37405</v>
      </c>
      <c r="B100">
        <v>5.7997557997557792E-3</v>
      </c>
    </row>
    <row r="101" spans="1:2" x14ac:dyDescent="0.25">
      <c r="A101" s="1">
        <v>37406</v>
      </c>
      <c r="B101">
        <v>2.0232675771381103E-4</v>
      </c>
    </row>
    <row r="102" spans="1:2" x14ac:dyDescent="0.25">
      <c r="A102" s="1">
        <v>37407</v>
      </c>
      <c r="B102">
        <v>-3.5400020228584239E-3</v>
      </c>
    </row>
    <row r="103" spans="1:2" x14ac:dyDescent="0.25">
      <c r="A103" s="4">
        <v>37412</v>
      </c>
      <c r="B103">
        <v>6.8006496142916095E-3</v>
      </c>
    </row>
    <row r="104" spans="1:2" x14ac:dyDescent="0.25">
      <c r="A104" s="1">
        <v>37413</v>
      </c>
      <c r="B104">
        <v>-2.0163322915611737E-4</v>
      </c>
    </row>
    <row r="105" spans="1:2" x14ac:dyDescent="0.25">
      <c r="A105" s="1">
        <v>37414</v>
      </c>
      <c r="B105">
        <v>1.0083694665730114E-4</v>
      </c>
    </row>
    <row r="106" spans="1:2" x14ac:dyDescent="0.25">
      <c r="A106" s="1">
        <v>37417</v>
      </c>
      <c r="B106">
        <v>7.0578745714855451E-4</v>
      </c>
    </row>
    <row r="107" spans="1:2" x14ac:dyDescent="0.25">
      <c r="A107" s="1">
        <v>37418</v>
      </c>
      <c r="B107">
        <v>2.5188916876575096E-3</v>
      </c>
    </row>
    <row r="108" spans="1:2" x14ac:dyDescent="0.25">
      <c r="A108" s="1">
        <v>37419</v>
      </c>
      <c r="B108">
        <v>2.1105527638189958E-3</v>
      </c>
    </row>
    <row r="109" spans="1:2" x14ac:dyDescent="0.25">
      <c r="A109" s="1">
        <v>37420</v>
      </c>
      <c r="B109">
        <v>3.0087253033794781E-4</v>
      </c>
    </row>
    <row r="110" spans="1:2" x14ac:dyDescent="0.25">
      <c r="A110" s="1">
        <v>37421</v>
      </c>
      <c r="B110">
        <v>5.9153799879687607E-3</v>
      </c>
    </row>
    <row r="111" spans="1:2" x14ac:dyDescent="0.25">
      <c r="A111" s="1">
        <v>37424</v>
      </c>
      <c r="B111">
        <v>-3.2891458187979117E-3</v>
      </c>
    </row>
    <row r="112" spans="1:2" x14ac:dyDescent="0.25">
      <c r="A112" s="1">
        <v>37425</v>
      </c>
      <c r="B112">
        <v>-9.000000000000119E-4</v>
      </c>
    </row>
    <row r="113" spans="1:2" x14ac:dyDescent="0.25">
      <c r="A113" s="1">
        <v>37426</v>
      </c>
      <c r="B113">
        <v>-1.0009008107295658E-3</v>
      </c>
    </row>
    <row r="114" spans="1:2" x14ac:dyDescent="0.25">
      <c r="A114" s="1">
        <v>37427</v>
      </c>
      <c r="B114">
        <v>-2.9055204889290032E-3</v>
      </c>
    </row>
    <row r="115" spans="1:2" x14ac:dyDescent="0.25">
      <c r="A115" s="1">
        <v>37428</v>
      </c>
      <c r="B115">
        <v>-5.0241157556270011E-3</v>
      </c>
    </row>
    <row r="116" spans="1:2" x14ac:dyDescent="0.25">
      <c r="A116" s="1">
        <v>37431</v>
      </c>
      <c r="B116">
        <v>2.8277115734194336E-3</v>
      </c>
    </row>
    <row r="117" spans="1:2" x14ac:dyDescent="0.25">
      <c r="A117" s="1">
        <v>37432</v>
      </c>
      <c r="B117">
        <v>4.0281973816718164E-3</v>
      </c>
    </row>
    <row r="118" spans="1:2" x14ac:dyDescent="0.25">
      <c r="A118" s="1">
        <v>37433</v>
      </c>
      <c r="B118">
        <v>-3.6108324974924999E-3</v>
      </c>
    </row>
    <row r="119" spans="1:2" x14ac:dyDescent="0.25">
      <c r="A119" s="1">
        <v>37434</v>
      </c>
      <c r="B119">
        <v>5.0332192470303738E-4</v>
      </c>
    </row>
    <row r="120" spans="1:2" x14ac:dyDescent="0.25">
      <c r="A120" s="1">
        <v>37435</v>
      </c>
      <c r="B120">
        <v>2.8171848274474165E-3</v>
      </c>
    </row>
    <row r="121" spans="1:2" x14ac:dyDescent="0.25">
      <c r="A121" s="1">
        <v>37438</v>
      </c>
      <c r="B121">
        <v>6.7221832045751828E-3</v>
      </c>
    </row>
    <row r="122" spans="1:2" x14ac:dyDescent="0.25">
      <c r="A122" s="1">
        <v>37439</v>
      </c>
      <c r="B122">
        <v>-1.694239585409596E-3</v>
      </c>
    </row>
    <row r="123" spans="1:2" x14ac:dyDescent="0.25">
      <c r="A123" s="1">
        <v>37440</v>
      </c>
      <c r="B123">
        <v>-2.0964360587002462E-3</v>
      </c>
    </row>
    <row r="124" spans="1:2" x14ac:dyDescent="0.25">
      <c r="A124" s="1">
        <v>37442</v>
      </c>
      <c r="B124">
        <v>8.0032012805131281E-4</v>
      </c>
    </row>
    <row r="125" spans="1:2" x14ac:dyDescent="0.25">
      <c r="A125" s="4">
        <v>37445</v>
      </c>
      <c r="B125">
        <v>-1.5993602558977971E-3</v>
      </c>
    </row>
    <row r="126" spans="1:2" x14ac:dyDescent="0.25">
      <c r="A126" s="1">
        <v>37446</v>
      </c>
      <c r="B126">
        <v>1.0012014417304371E-4</v>
      </c>
    </row>
    <row r="127" spans="1:2" x14ac:dyDescent="0.25">
      <c r="A127" s="1">
        <v>37447</v>
      </c>
      <c r="B127">
        <v>1.8019821803982872E-3</v>
      </c>
    </row>
    <row r="128" spans="1:2" x14ac:dyDescent="0.25">
      <c r="A128" s="1">
        <v>37448</v>
      </c>
      <c r="B128">
        <v>-1.5589087638652854E-2</v>
      </c>
    </row>
    <row r="129" spans="1:2" x14ac:dyDescent="0.25">
      <c r="A129" s="1">
        <v>37449</v>
      </c>
      <c r="B129">
        <v>1.2486042026190081E-2</v>
      </c>
    </row>
    <row r="130" spans="1:2" x14ac:dyDescent="0.25">
      <c r="A130" s="1">
        <v>37452</v>
      </c>
      <c r="B130">
        <v>-5.1132945658711737E-3</v>
      </c>
    </row>
    <row r="131" spans="1:2" x14ac:dyDescent="0.25">
      <c r="A131" s="1">
        <v>37453</v>
      </c>
      <c r="B131">
        <v>3.8294870502870726E-3</v>
      </c>
    </row>
    <row r="132" spans="1:2" x14ac:dyDescent="0.25">
      <c r="A132" s="1">
        <v>37454</v>
      </c>
      <c r="B132">
        <v>2.3090051199678996E-3</v>
      </c>
    </row>
    <row r="133" spans="1:2" x14ac:dyDescent="0.25">
      <c r="A133" s="1">
        <v>37455</v>
      </c>
      <c r="B133">
        <v>8.0128205128193741E-4</v>
      </c>
    </row>
    <row r="134" spans="1:2" x14ac:dyDescent="0.25">
      <c r="A134" s="1">
        <v>37456</v>
      </c>
      <c r="B134">
        <v>2.3018414731785786E-3</v>
      </c>
    </row>
    <row r="135" spans="1:2" x14ac:dyDescent="0.25">
      <c r="A135" s="1">
        <v>37459</v>
      </c>
      <c r="B135">
        <v>1.0983524712930848E-3</v>
      </c>
    </row>
    <row r="136" spans="1:2" x14ac:dyDescent="0.25">
      <c r="A136" s="1">
        <v>37460</v>
      </c>
      <c r="B136">
        <v>-2.1942948334330303E-3</v>
      </c>
    </row>
    <row r="137" spans="1:2" x14ac:dyDescent="0.25">
      <c r="A137" s="1">
        <v>37461</v>
      </c>
      <c r="B137">
        <v>1.2994802079167034E-3</v>
      </c>
    </row>
    <row r="138" spans="1:2" x14ac:dyDescent="0.25">
      <c r="A138" s="1">
        <v>37462</v>
      </c>
      <c r="B138">
        <v>1.497454327642922E-3</v>
      </c>
    </row>
    <row r="139" spans="1:2" x14ac:dyDescent="0.25">
      <c r="A139" s="1">
        <v>37463</v>
      </c>
      <c r="B139">
        <v>-1.0665869218500768E-2</v>
      </c>
    </row>
    <row r="140" spans="1:2" x14ac:dyDescent="0.25">
      <c r="A140" s="1">
        <v>37466</v>
      </c>
      <c r="B140">
        <v>6.9521410579345133E-3</v>
      </c>
    </row>
    <row r="141" spans="1:2" x14ac:dyDescent="0.25">
      <c r="A141" s="1">
        <v>37467</v>
      </c>
      <c r="B141">
        <v>4.50270162097266E-3</v>
      </c>
    </row>
    <row r="142" spans="1:2" x14ac:dyDescent="0.25">
      <c r="A142" s="1">
        <v>37468</v>
      </c>
      <c r="B142">
        <v>-9.5627054487498198E-3</v>
      </c>
    </row>
    <row r="143" spans="1:2" x14ac:dyDescent="0.25">
      <c r="A143" s="1">
        <v>37469</v>
      </c>
      <c r="B143">
        <v>1.1264205974051977E-2</v>
      </c>
    </row>
    <row r="144" spans="1:2" x14ac:dyDescent="0.25">
      <c r="A144" s="1">
        <v>37470</v>
      </c>
      <c r="B144">
        <v>9.9453008453487257E-5</v>
      </c>
    </row>
    <row r="145" spans="1:2" x14ac:dyDescent="0.25">
      <c r="A145" s="1">
        <v>37473</v>
      </c>
      <c r="B145">
        <v>3.7788385043755479E-3</v>
      </c>
    </row>
    <row r="146" spans="1:2" x14ac:dyDescent="0.25">
      <c r="A146" s="1">
        <v>37474</v>
      </c>
      <c r="B146">
        <v>-4.755300178323818E-3</v>
      </c>
    </row>
    <row r="147" spans="1:2" x14ac:dyDescent="0.25">
      <c r="A147" s="1">
        <v>37475</v>
      </c>
      <c r="B147">
        <v>1.6922158072865123E-3</v>
      </c>
    </row>
    <row r="148" spans="1:2" x14ac:dyDescent="0.25">
      <c r="A148" s="1">
        <v>37476</v>
      </c>
      <c r="B148">
        <v>7.9499155321482995E-4</v>
      </c>
    </row>
    <row r="149" spans="1:2" x14ac:dyDescent="0.25">
      <c r="A149" s="1">
        <v>37477</v>
      </c>
      <c r="B149">
        <v>-4.4682752457549935E-3</v>
      </c>
    </row>
    <row r="150" spans="1:2" x14ac:dyDescent="0.25">
      <c r="A150" s="4">
        <v>37480</v>
      </c>
      <c r="B150">
        <v>4.3885896668660607E-3</v>
      </c>
    </row>
    <row r="151" spans="1:2" x14ac:dyDescent="0.25">
      <c r="A151" s="1">
        <v>37481</v>
      </c>
      <c r="B151">
        <v>-4.1708043694140828E-3</v>
      </c>
    </row>
    <row r="152" spans="1:2" x14ac:dyDescent="0.25">
      <c r="A152" s="1">
        <v>37482</v>
      </c>
      <c r="B152">
        <v>7.5787794176307433E-3</v>
      </c>
    </row>
    <row r="153" spans="1:2" x14ac:dyDescent="0.25">
      <c r="A153" s="1">
        <v>37483</v>
      </c>
      <c r="B153">
        <v>-1.157957244655583E-2</v>
      </c>
    </row>
    <row r="154" spans="1:2" x14ac:dyDescent="0.25">
      <c r="A154" s="1">
        <v>37484</v>
      </c>
      <c r="B154">
        <v>2.0026033843996149E-3</v>
      </c>
    </row>
    <row r="155" spans="1:2" x14ac:dyDescent="0.25">
      <c r="A155" s="1">
        <v>37487</v>
      </c>
      <c r="B155">
        <v>3.0978315179375215E-3</v>
      </c>
    </row>
    <row r="156" spans="1:2" x14ac:dyDescent="0.25">
      <c r="A156" s="1">
        <v>37488</v>
      </c>
      <c r="B156">
        <v>1.8928073321378136E-3</v>
      </c>
    </row>
    <row r="157" spans="1:2" x14ac:dyDescent="0.25">
      <c r="A157" s="1">
        <v>37489</v>
      </c>
      <c r="B157">
        <v>-3.0824301481553462E-3</v>
      </c>
    </row>
    <row r="158" spans="1:2" x14ac:dyDescent="0.25">
      <c r="A158" s="1">
        <v>37490</v>
      </c>
      <c r="B158">
        <v>4.5880710153600734E-3</v>
      </c>
    </row>
    <row r="159" spans="1:2" x14ac:dyDescent="0.25">
      <c r="A159" s="1">
        <v>37491</v>
      </c>
      <c r="B159">
        <v>-1.1020651310563956E-2</v>
      </c>
    </row>
    <row r="160" spans="1:2" x14ac:dyDescent="0.25">
      <c r="A160" s="1">
        <v>37495</v>
      </c>
      <c r="B160">
        <v>1.4556771408493097E-2</v>
      </c>
    </row>
    <row r="161" spans="1:2" x14ac:dyDescent="0.25">
      <c r="A161" s="1">
        <v>37496</v>
      </c>
      <c r="B161">
        <v>1.5832178903620875E-3</v>
      </c>
    </row>
    <row r="162" spans="1:2" x14ac:dyDescent="0.25">
      <c r="A162" s="1">
        <v>37497</v>
      </c>
      <c r="B162">
        <v>-1.8770993874728248E-3</v>
      </c>
    </row>
    <row r="163" spans="1:2" x14ac:dyDescent="0.25">
      <c r="A163" s="1">
        <v>37498</v>
      </c>
      <c r="B163">
        <v>-7.324557062258652E-3</v>
      </c>
    </row>
    <row r="164" spans="1:2" x14ac:dyDescent="0.25">
      <c r="A164" s="1">
        <v>37502</v>
      </c>
      <c r="B164">
        <v>1.1566457273905595E-2</v>
      </c>
    </row>
    <row r="165" spans="1:2" x14ac:dyDescent="0.25">
      <c r="A165" s="1">
        <v>37503</v>
      </c>
      <c r="B165">
        <v>3.7456875308032878E-3</v>
      </c>
    </row>
    <row r="166" spans="1:2" x14ac:dyDescent="0.25">
      <c r="A166" s="1">
        <v>37504</v>
      </c>
      <c r="B166">
        <v>9.8202887164882124E-3</v>
      </c>
    </row>
    <row r="167" spans="1:2" x14ac:dyDescent="0.25">
      <c r="A167" s="1">
        <v>37505</v>
      </c>
      <c r="B167">
        <v>-2.4020227560050511E-2</v>
      </c>
    </row>
    <row r="168" spans="1:2" x14ac:dyDescent="0.25">
      <c r="A168" s="1">
        <v>37508</v>
      </c>
      <c r="B168">
        <v>2.0426464726982729E-2</v>
      </c>
    </row>
    <row r="169" spans="1:2" x14ac:dyDescent="0.25">
      <c r="A169" s="1">
        <v>37509</v>
      </c>
      <c r="B169">
        <v>-2.0505809979493028E-3</v>
      </c>
    </row>
    <row r="170" spans="1:2" x14ac:dyDescent="0.25">
      <c r="A170" s="1">
        <v>37510</v>
      </c>
      <c r="B170">
        <v>-1.5655577299412693E-3</v>
      </c>
    </row>
    <row r="171" spans="1:2" x14ac:dyDescent="0.25">
      <c r="A171" s="1">
        <v>37511</v>
      </c>
      <c r="B171">
        <v>4.6060368482947478E-3</v>
      </c>
    </row>
    <row r="172" spans="1:2" x14ac:dyDescent="0.25">
      <c r="A172" s="1">
        <v>37512</v>
      </c>
      <c r="B172">
        <v>3.1216466686176947E-3</v>
      </c>
    </row>
    <row r="173" spans="1:2" x14ac:dyDescent="0.25">
      <c r="A173" s="4">
        <v>37515</v>
      </c>
      <c r="B173">
        <v>-5.2513857823591747E-3</v>
      </c>
    </row>
    <row r="174" spans="1:2" x14ac:dyDescent="0.25">
      <c r="A174" s="1">
        <v>37516</v>
      </c>
      <c r="B174">
        <v>5.0835858832729564E-3</v>
      </c>
    </row>
    <row r="175" spans="1:2" x14ac:dyDescent="0.25">
      <c r="A175" s="1">
        <v>37517</v>
      </c>
      <c r="B175">
        <v>-3.1125376908861524E-3</v>
      </c>
    </row>
    <row r="176" spans="1:2" x14ac:dyDescent="0.25">
      <c r="A176" s="1">
        <v>37518</v>
      </c>
      <c r="B176">
        <v>2.5368328617425551E-3</v>
      </c>
    </row>
    <row r="177" spans="1:2" x14ac:dyDescent="0.25">
      <c r="A177" s="1">
        <v>37519</v>
      </c>
      <c r="B177">
        <v>3.0170316301703082E-3</v>
      </c>
    </row>
    <row r="178" spans="1:2" x14ac:dyDescent="0.25">
      <c r="A178" s="1">
        <v>37522</v>
      </c>
      <c r="B178">
        <v>-4.8515427906070663E-4</v>
      </c>
    </row>
    <row r="179" spans="1:2" x14ac:dyDescent="0.25">
      <c r="A179" s="1">
        <v>37523</v>
      </c>
      <c r="B179">
        <v>9.7077953596702571E-5</v>
      </c>
    </row>
    <row r="180" spans="1:2" x14ac:dyDescent="0.25">
      <c r="A180" s="1">
        <v>37524</v>
      </c>
      <c r="B180">
        <v>3.3973985633857229E-3</v>
      </c>
    </row>
    <row r="181" spans="1:2" x14ac:dyDescent="0.25">
      <c r="A181" s="1">
        <v>37525</v>
      </c>
      <c r="B181">
        <v>-1.5478378639838253E-3</v>
      </c>
    </row>
    <row r="182" spans="1:2" x14ac:dyDescent="0.25">
      <c r="A182" s="1">
        <v>37526</v>
      </c>
      <c r="B182">
        <v>1.3564577075864115E-3</v>
      </c>
    </row>
    <row r="183" spans="1:2" x14ac:dyDescent="0.25">
      <c r="A183" s="1">
        <v>37529</v>
      </c>
      <c r="B183">
        <v>7.3536526366715371E-3</v>
      </c>
    </row>
    <row r="184" spans="1:2" x14ac:dyDescent="0.25">
      <c r="A184" s="1">
        <v>37530</v>
      </c>
    </row>
    <row r="185" spans="1:2" x14ac:dyDescent="0.25">
      <c r="A185" s="1">
        <v>37531</v>
      </c>
    </row>
    <row r="186" spans="1:2" x14ac:dyDescent="0.25">
      <c r="A186" s="1">
        <v>37532</v>
      </c>
    </row>
    <row r="187" spans="1:2" x14ac:dyDescent="0.25">
      <c r="A187" s="1">
        <v>37533</v>
      </c>
    </row>
    <row r="188" spans="1:2" x14ac:dyDescent="0.25">
      <c r="A188" s="1">
        <v>37536</v>
      </c>
    </row>
    <row r="189" spans="1:2" x14ac:dyDescent="0.25">
      <c r="A189" s="1">
        <v>37537</v>
      </c>
    </row>
    <row r="190" spans="1:2" x14ac:dyDescent="0.25">
      <c r="A190" s="1">
        <v>37538</v>
      </c>
    </row>
    <row r="191" spans="1:2" x14ac:dyDescent="0.25">
      <c r="A191" s="1">
        <v>37539</v>
      </c>
    </row>
    <row r="192" spans="1:2" x14ac:dyDescent="0.25">
      <c r="A192" s="1">
        <v>37540</v>
      </c>
    </row>
    <row r="193" spans="1:1" x14ac:dyDescent="0.25">
      <c r="A193" s="1">
        <v>37544</v>
      </c>
    </row>
    <row r="194" spans="1:1" x14ac:dyDescent="0.25">
      <c r="A194" s="1">
        <v>37545</v>
      </c>
    </row>
    <row r="195" spans="1:1" x14ac:dyDescent="0.25">
      <c r="A195" s="1">
        <v>37546</v>
      </c>
    </row>
    <row r="196" spans="1:1" x14ac:dyDescent="0.25">
      <c r="A196" s="1">
        <v>37547</v>
      </c>
    </row>
    <row r="197" spans="1:1" x14ac:dyDescent="0.25">
      <c r="A197" s="1">
        <v>37550</v>
      </c>
    </row>
    <row r="198" spans="1:1" x14ac:dyDescent="0.25">
      <c r="A198" s="1">
        <v>37551</v>
      </c>
    </row>
    <row r="199" spans="1:1" x14ac:dyDescent="0.25">
      <c r="A199" s="1">
        <v>37552</v>
      </c>
    </row>
    <row r="200" spans="1:1" x14ac:dyDescent="0.25">
      <c r="A200" s="1">
        <v>37553</v>
      </c>
    </row>
    <row r="201" spans="1:1" x14ac:dyDescent="0.25">
      <c r="A201" s="1">
        <v>37554</v>
      </c>
    </row>
    <row r="202" spans="1:1" x14ac:dyDescent="0.25">
      <c r="A202" s="1">
        <v>37557</v>
      </c>
    </row>
    <row r="203" spans="1:1" x14ac:dyDescent="0.25">
      <c r="A203" s="1">
        <v>37558</v>
      </c>
    </row>
    <row r="204" spans="1:1" x14ac:dyDescent="0.25">
      <c r="A204" s="1">
        <v>37559</v>
      </c>
    </row>
    <row r="205" spans="1:1" x14ac:dyDescent="0.25">
      <c r="A205" s="1">
        <v>37560</v>
      </c>
    </row>
    <row r="206" spans="1:1" x14ac:dyDescent="0.25">
      <c r="A206" s="1">
        <v>37561</v>
      </c>
    </row>
    <row r="207" spans="1:1" x14ac:dyDescent="0.25">
      <c r="A207" s="1">
        <v>37564</v>
      </c>
    </row>
    <row r="208" spans="1:1" x14ac:dyDescent="0.25">
      <c r="A208" s="1">
        <v>37565</v>
      </c>
    </row>
    <row r="209" spans="1:1" x14ac:dyDescent="0.25">
      <c r="A209" s="1">
        <v>37566</v>
      </c>
    </row>
    <row r="210" spans="1:1" x14ac:dyDescent="0.25">
      <c r="A210" s="1">
        <v>37567</v>
      </c>
    </row>
    <row r="211" spans="1:1" x14ac:dyDescent="0.25">
      <c r="A211" s="1">
        <v>37568</v>
      </c>
    </row>
    <row r="212" spans="1:1" x14ac:dyDescent="0.25">
      <c r="A212" s="1">
        <v>37572</v>
      </c>
    </row>
    <row r="213" spans="1:1" x14ac:dyDescent="0.25">
      <c r="A213" s="1">
        <v>37573</v>
      </c>
    </row>
    <row r="214" spans="1:1" x14ac:dyDescent="0.25">
      <c r="A214" s="1">
        <v>37574</v>
      </c>
    </row>
    <row r="215" spans="1:1" x14ac:dyDescent="0.25">
      <c r="A215" s="1">
        <v>37575</v>
      </c>
    </row>
    <row r="216" spans="1:1" x14ac:dyDescent="0.25">
      <c r="A216" s="1">
        <v>37578</v>
      </c>
    </row>
    <row r="217" spans="1:1" x14ac:dyDescent="0.25">
      <c r="A217" s="1">
        <v>37579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Input</vt:lpstr>
      <vt:lpstr>Sheet1</vt:lpstr>
      <vt:lpstr>Sheet2</vt:lpstr>
      <vt:lpstr>Parameters</vt:lpstr>
      <vt:lpstr>temp</vt:lpstr>
      <vt:lpstr>Holi</vt:lpstr>
      <vt:lpstr>t_Start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</dc:creator>
  <cp:lastModifiedBy>Tanmay Sidhu</cp:lastModifiedBy>
  <dcterms:created xsi:type="dcterms:W3CDTF">2018-10-05T08:36:54Z</dcterms:created>
  <dcterms:modified xsi:type="dcterms:W3CDTF">2018-12-18T13:31:41Z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8323bc-6957-4d17-9d79-bbdb89963f12_Enabled">
    <vt:lpwstr>False</vt:lpwstr>
  </property>
  <property fmtid="{D5CDD505-2E9C-101B-9397-08002B2CF9AE}" pid="3" name="MSIP_Label_108323bc-6957-4d17-9d79-bbdb89963f12_SiteId">
    <vt:lpwstr>0483ae51-a627-466e-a7dd-de2ac7e1238e</vt:lpwstr>
  </property>
  <property fmtid="{D5CDD505-2E9C-101B-9397-08002B2CF9AE}" pid="4" name="MSIP_Label_108323bc-6957-4d17-9d79-bbdb89963f12_Owner">
    <vt:lpwstr>Madhuri.Sangaraju@Evalueserve.com</vt:lpwstr>
  </property>
  <property fmtid="{D5CDD505-2E9C-101B-9397-08002B2CF9AE}" pid="5" name="MSIP_Label_108323bc-6957-4d17-9d79-bbdb89963f12_SetDate">
    <vt:lpwstr>2018-10-05T14:59:21.6723476+05:30</vt:lpwstr>
  </property>
  <property fmtid="{D5CDD505-2E9C-101B-9397-08002B2CF9AE}" pid="6" name="MSIP_Label_108323bc-6957-4d17-9d79-bbdb89963f12_Name">
    <vt:lpwstr>Confidential</vt:lpwstr>
  </property>
  <property fmtid="{D5CDD505-2E9C-101B-9397-08002B2CF9AE}" pid="7" name="MSIP_Label_108323bc-6957-4d17-9d79-bbdb89963f12_Application">
    <vt:lpwstr>Microsoft Azure Information Protection</vt:lpwstr>
  </property>
  <property fmtid="{D5CDD505-2E9C-101B-9397-08002B2CF9AE}" pid="8" name="MSIP_Label_108323bc-6957-4d17-9d79-bbdb89963f12_Extended_MSFT_Method">
    <vt:lpwstr>Manual</vt:lpwstr>
  </property>
  <property fmtid="{D5CDD505-2E9C-101B-9397-08002B2CF9AE}" pid="9" name="Sensitivity">
    <vt:lpwstr/>
  </property>
</Properties>
</file>