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ddharthjain/Desktop/Desktop/MGMT - 6100/git_repo_project/"/>
    </mc:Choice>
  </mc:AlternateContent>
  <bookViews>
    <workbookView xWindow="0" yWindow="460" windowWidth="28800" windowHeight="16300" activeTab="3"/>
  </bookViews>
  <sheets>
    <sheet name="backgammon" sheetId="1" r:id="rId1"/>
    <sheet name="Normal Quantile Plot - Seperate" sheetId="3" r:id="rId2"/>
    <sheet name="Stacked Data" sheetId="5" r:id="rId3"/>
    <sheet name="Normal Quantile Plot - Stacked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5" l="1"/>
  <c r="E9" i="5"/>
  <c r="E7" i="5"/>
  <c r="E6" i="5"/>
  <c r="E5" i="5"/>
  <c r="E4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2" i="4"/>
  <c r="L68" i="1"/>
  <c r="G54" i="1"/>
  <c r="H54" i="1"/>
  <c r="F54" i="1"/>
  <c r="H53" i="1"/>
  <c r="G53" i="1"/>
  <c r="F53" i="1"/>
  <c r="H51" i="1"/>
  <c r="G51" i="1"/>
  <c r="F51" i="1"/>
  <c r="G47" i="1"/>
  <c r="G46" i="1"/>
  <c r="F47" i="1"/>
  <c r="F46" i="1"/>
  <c r="E47" i="1"/>
  <c r="E46" i="1"/>
  <c r="G41" i="1"/>
  <c r="F41" i="1"/>
  <c r="E41" i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2" i="3"/>
  <c r="G38" i="1"/>
  <c r="F38" i="1"/>
  <c r="E38" i="1"/>
  <c r="G7" i="1"/>
  <c r="K4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K7" i="1" a="1"/>
  <c r="K7" i="1"/>
  <c r="K8" i="1"/>
  <c r="K9" i="1"/>
  <c r="K10" i="1"/>
  <c r="K11" i="1"/>
  <c r="K12" i="1"/>
  <c r="K13" i="1"/>
  <c r="K14" i="1"/>
  <c r="K15" i="1"/>
  <c r="K16" i="1"/>
  <c r="K17" i="1"/>
  <c r="J7" i="1" a="1"/>
  <c r="J7" i="1"/>
  <c r="J8" i="1"/>
  <c r="J9" i="1"/>
  <c r="J10" i="1"/>
  <c r="J11" i="1"/>
  <c r="J12" i="1"/>
  <c r="J13" i="1"/>
  <c r="J14" i="1"/>
  <c r="J15" i="1"/>
  <c r="J16" i="1"/>
  <c r="J17" i="1"/>
  <c r="I7" i="1" a="1"/>
  <c r="I7" i="1"/>
  <c r="I8" i="1"/>
  <c r="I9" i="1"/>
  <c r="I10" i="1"/>
  <c r="I11" i="1"/>
  <c r="I12" i="1"/>
  <c r="I13" i="1"/>
  <c r="I14" i="1"/>
  <c r="I15" i="1"/>
  <c r="I16" i="1"/>
  <c r="I17" i="1"/>
  <c r="H4" i="1"/>
  <c r="G4" i="1"/>
  <c r="F4" i="1"/>
  <c r="H3" i="1"/>
  <c r="G3" i="1"/>
  <c r="F3" i="1"/>
</calcChain>
</file>

<file path=xl/sharedStrings.xml><?xml version="1.0" encoding="utf-8"?>
<sst xmlns="http://schemas.openxmlformats.org/spreadsheetml/2006/main" count="422" uniqueCount="70">
  <si>
    <t>1998 Score</t>
  </si>
  <si>
    <t>2011 Score</t>
  </si>
  <si>
    <t>2012 Score</t>
  </si>
  <si>
    <t>Count</t>
  </si>
  <si>
    <t>Max Score</t>
  </si>
  <si>
    <t>Min Scores</t>
  </si>
  <si>
    <t>Lower Bound</t>
  </si>
  <si>
    <t>Upper Bound</t>
  </si>
  <si>
    <t>Min</t>
  </si>
  <si>
    <t>Max</t>
  </si>
  <si>
    <t>Class Interval</t>
  </si>
  <si>
    <t>TOTAL</t>
  </si>
  <si>
    <t>&lt; -11</t>
  </si>
  <si>
    <t>[-11,-7]</t>
  </si>
  <si>
    <t>[-7,-3]</t>
  </si>
  <si>
    <t>[-3,1]</t>
  </si>
  <si>
    <t>[1,5]</t>
  </si>
  <si>
    <t>[5,9]</t>
  </si>
  <si>
    <t>[9,13]</t>
  </si>
  <si>
    <t>[13,17]</t>
  </si>
  <si>
    <t>[17,21]</t>
  </si>
  <si>
    <t>Score Range</t>
  </si>
  <si>
    <t>&gt; 21</t>
  </si>
  <si>
    <t>Preliminary Look At the Data</t>
  </si>
  <si>
    <t>Frequency Table</t>
  </si>
  <si>
    <t>Mean Scores</t>
  </si>
  <si>
    <t>Rank</t>
  </si>
  <si>
    <t>Standard Deviations</t>
  </si>
  <si>
    <t>Mean</t>
  </si>
  <si>
    <t>Standard Deviation</t>
  </si>
  <si>
    <t>LCL</t>
  </si>
  <si>
    <t>UCL</t>
  </si>
  <si>
    <t>Percentile</t>
  </si>
  <si>
    <t>Z-Score</t>
  </si>
  <si>
    <t>Confidence Intervals</t>
  </si>
  <si>
    <t>Anova: Single Factor</t>
  </si>
  <si>
    <t>SUMMARY</t>
  </si>
  <si>
    <t>Groups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</si>
  <si>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</si>
  <si>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</si>
  <si>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</si>
  <si>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</si>
  <si>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</si>
  <si>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</si>
  <si>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</si>
  <si>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</si>
  <si>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</si>
  <si>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</si>
  <si>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</si>
  <si>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</si>
  <si>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</si>
  <si>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</si>
  <si>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1998 - 2011</t>
  </si>
  <si>
    <t>F-Test Statistic</t>
  </si>
  <si>
    <t>1998 - 2012</t>
  </si>
  <si>
    <t>2011-2012</t>
  </si>
  <si>
    <t>F-Critical Value</t>
  </si>
  <si>
    <t>D.O.F.</t>
  </si>
  <si>
    <t>(49,59)</t>
  </si>
  <si>
    <t>(49,55)</t>
  </si>
  <si>
    <t>(59,55)</t>
  </si>
  <si>
    <t>F- Tests for Equal Variances</t>
  </si>
  <si>
    <t>Result</t>
  </si>
  <si>
    <t>Year</t>
  </si>
  <si>
    <t>Score</t>
  </si>
  <si>
    <t xml:space="preserve">Number Of Samples </t>
  </si>
  <si>
    <t>Number Of Samples</t>
  </si>
  <si>
    <t>Test Statistic</t>
  </si>
  <si>
    <t>Critical t value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</si>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</sst>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b/>
      <sz val="11"/>
      <color indexed="8"/>
      <name val="Calibri"/>
    </font>
    <font>
      <b/>
      <sz val="11"/>
      <name val="Calibri"/>
      <family val="2"/>
    </font>
    <font>
      <i/>
      <sz val="11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5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0" fillId="0" borderId="9" xfId="0" applyBorder="1" applyAlignment="1">
      <alignment horizontal="right"/>
    </xf>
    <xf numFmtId="0" fontId="0" fillId="0" borderId="11" xfId="0" applyBorder="1"/>
    <xf numFmtId="0" fontId="0" fillId="0" borderId="18" xfId="0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2" fillId="3" borderId="35" xfId="0" applyFont="1" applyFill="1" applyBorder="1" applyAlignment="1">
      <alignment horizontal="center"/>
    </xf>
    <xf numFmtId="0" fontId="2" fillId="3" borderId="36" xfId="0" applyFont="1" applyFill="1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Font="1" applyBorder="1"/>
    <xf numFmtId="0" fontId="0" fillId="0" borderId="15" xfId="0" applyBorder="1" applyAlignment="1">
      <alignment horizontal="right"/>
    </xf>
    <xf numFmtId="0" fontId="0" fillId="0" borderId="16" xfId="0" applyFont="1" applyBorder="1"/>
    <xf numFmtId="0" fontId="0" fillId="0" borderId="17" xfId="0" applyBorder="1" applyAlignment="1">
      <alignment horizontal="right"/>
    </xf>
    <xf numFmtId="0" fontId="0" fillId="0" borderId="18" xfId="0" applyFont="1" applyBorder="1"/>
    <xf numFmtId="0" fontId="0" fillId="0" borderId="19" xfId="0" applyFont="1" applyBorder="1"/>
    <xf numFmtId="0" fontId="0" fillId="0" borderId="30" xfId="0" applyBorder="1" applyAlignment="1">
      <alignment horizontal="right"/>
    </xf>
    <xf numFmtId="0" fontId="0" fillId="0" borderId="39" xfId="0" applyBorder="1" applyAlignment="1">
      <alignment horizontal="right"/>
    </xf>
    <xf numFmtId="0" fontId="1" fillId="4" borderId="12" xfId="0" applyFont="1" applyFill="1" applyBorder="1" applyAlignment="1">
      <alignment horizontal="center"/>
    </xf>
    <xf numFmtId="0" fontId="2" fillId="4" borderId="13" xfId="0" applyFont="1" applyFill="1" applyBorder="1"/>
    <xf numFmtId="0" fontId="2" fillId="4" borderId="13" xfId="0" applyFont="1" applyFill="1" applyBorder="1" applyAlignment="1"/>
    <xf numFmtId="0" fontId="2" fillId="4" borderId="14" xfId="0" applyFont="1" applyFill="1" applyBorder="1" applyAlignment="1"/>
    <xf numFmtId="0" fontId="1" fillId="5" borderId="12" xfId="0" applyFont="1" applyFill="1" applyBorder="1" applyAlignment="1">
      <alignment horizontal="center"/>
    </xf>
    <xf numFmtId="0" fontId="2" fillId="5" borderId="13" xfId="0" applyFont="1" applyFill="1" applyBorder="1"/>
    <xf numFmtId="0" fontId="2" fillId="5" borderId="13" xfId="0" applyFont="1" applyFill="1" applyBorder="1" applyAlignment="1"/>
    <xf numFmtId="0" fontId="2" fillId="5" borderId="14" xfId="0" applyFont="1" applyFill="1" applyBorder="1" applyAlignment="1"/>
    <xf numFmtId="0" fontId="1" fillId="6" borderId="38" xfId="0" applyFont="1" applyFill="1" applyBorder="1" applyAlignment="1">
      <alignment horizontal="center"/>
    </xf>
    <xf numFmtId="0" fontId="2" fillId="6" borderId="13" xfId="0" applyFont="1" applyFill="1" applyBorder="1"/>
    <xf numFmtId="0" fontId="2" fillId="6" borderId="13" xfId="0" applyFont="1" applyFill="1" applyBorder="1" applyAlignment="1"/>
    <xf numFmtId="0" fontId="2" fillId="6" borderId="14" xfId="0" applyFont="1" applyFill="1" applyBorder="1" applyAlignment="1"/>
    <xf numFmtId="0" fontId="0" fillId="0" borderId="1" xfId="0" applyBorder="1" applyAlignment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33" xfId="0" applyBorder="1" applyAlignment="1">
      <alignment horizontal="right"/>
    </xf>
    <xf numFmtId="0" fontId="0" fillId="0" borderId="34" xfId="0" applyBorder="1" applyAlignment="1">
      <alignment horizontal="right"/>
    </xf>
    <xf numFmtId="0" fontId="1" fillId="0" borderId="47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2" xfId="0" applyBorder="1" applyAlignment="1">
      <alignment horizontal="right"/>
    </xf>
    <xf numFmtId="0" fontId="0" fillId="0" borderId="48" xfId="0" applyBorder="1" applyAlignment="1">
      <alignment horizontal="right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0" borderId="11" xfId="0" applyFill="1" applyBorder="1" applyAlignment="1"/>
    <xf numFmtId="0" fontId="3" fillId="0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30" xfId="0" applyFont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2" fillId="2" borderId="36" xfId="0" applyFont="1" applyFill="1" applyBorder="1" applyAlignment="1">
      <alignment horizontal="center"/>
    </xf>
    <xf numFmtId="0" fontId="2" fillId="2" borderId="37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2" fillId="0" borderId="33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0" fontId="0" fillId="0" borderId="16" xfId="0" applyFill="1" applyBorder="1" applyAlignment="1"/>
    <xf numFmtId="0" fontId="0" fillId="0" borderId="18" xfId="0" applyFill="1" applyBorder="1" applyAlignment="1"/>
    <xf numFmtId="0" fontId="0" fillId="0" borderId="19" xfId="0" applyFill="1" applyBorder="1" applyAlignment="1"/>
    <xf numFmtId="0" fontId="0" fillId="0" borderId="30" xfId="0" applyFill="1" applyBorder="1" applyAlignment="1"/>
    <xf numFmtId="0" fontId="0" fillId="0" borderId="39" xfId="0" applyFill="1" applyBorder="1" applyAlignment="1"/>
    <xf numFmtId="0" fontId="0" fillId="0" borderId="29" xfId="0" applyFill="1" applyBorder="1" applyAlignment="1"/>
    <xf numFmtId="0" fontId="0" fillId="0" borderId="21" xfId="0" applyFill="1" applyBorder="1" applyAlignment="1"/>
    <xf numFmtId="0" fontId="0" fillId="0" borderId="22" xfId="0" applyFill="1" applyBorder="1" applyAlignment="1"/>
    <xf numFmtId="0" fontId="2" fillId="0" borderId="32" xfId="0" applyFont="1" applyFill="1" applyBorder="1" applyAlignment="1"/>
    <xf numFmtId="0" fontId="2" fillId="0" borderId="33" xfId="0" applyFont="1" applyFill="1" applyBorder="1" applyAlignment="1"/>
    <xf numFmtId="0" fontId="2" fillId="0" borderId="34" xfId="0" applyFont="1" applyFill="1" applyBorder="1" applyAlignment="1"/>
    <xf numFmtId="0" fontId="2" fillId="7" borderId="33" xfId="0" applyFont="1" applyFill="1" applyBorder="1" applyAlignment="1"/>
    <xf numFmtId="0" fontId="0" fillId="7" borderId="30" xfId="0" applyFill="1" applyBorder="1" applyAlignment="1"/>
    <xf numFmtId="0" fontId="0" fillId="7" borderId="11" xfId="0" applyFill="1" applyBorder="1" applyAlignment="1"/>
    <xf numFmtId="0" fontId="0" fillId="7" borderId="16" xfId="0" applyFill="1" applyBorder="1" applyAlignment="1"/>
    <xf numFmtId="0" fontId="2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backgammon!$I$6</c:f>
              <c:strCache>
                <c:ptCount val="1"/>
                <c:pt idx="0">
                  <c:v>1998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backgammon!$F$7:$F$16</c:f>
              <c:strCache>
                <c:ptCount val="10"/>
                <c:pt idx="0">
                  <c:v>&lt; -11</c:v>
                </c:pt>
                <c:pt idx="1">
                  <c:v>[-11,-7]</c:v>
                </c:pt>
                <c:pt idx="2">
                  <c:v>[-7,-3]</c:v>
                </c:pt>
                <c:pt idx="3">
                  <c:v>[-3,1]</c:v>
                </c:pt>
                <c:pt idx="4">
                  <c:v>[1,5]</c:v>
                </c:pt>
                <c:pt idx="5">
                  <c:v>[5,9]</c:v>
                </c:pt>
                <c:pt idx="6">
                  <c:v>[9,13]</c:v>
                </c:pt>
                <c:pt idx="7">
                  <c:v>[13,17]</c:v>
                </c:pt>
                <c:pt idx="8">
                  <c:v>[17,21]</c:v>
                </c:pt>
                <c:pt idx="9">
                  <c:v>&gt; 21</c:v>
                </c:pt>
              </c:strCache>
            </c:strRef>
          </c:cat>
          <c:val>
            <c:numRef>
              <c:f>backgammon!$I$7:$I$16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13.0</c:v>
                </c:pt>
                <c:pt idx="3">
                  <c:v>8.0</c:v>
                </c:pt>
                <c:pt idx="4">
                  <c:v>10.0</c:v>
                </c:pt>
                <c:pt idx="5">
                  <c:v>14.0</c:v>
                </c:pt>
                <c:pt idx="6">
                  <c:v>3.0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315073568"/>
        <c:axId val="1340154960"/>
      </c:barChart>
      <c:catAx>
        <c:axId val="131507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154960"/>
        <c:crosses val="autoZero"/>
        <c:auto val="1"/>
        <c:lblAlgn val="ctr"/>
        <c:lblOffset val="100"/>
        <c:noMultiLvlLbl val="0"/>
      </c:catAx>
      <c:valAx>
        <c:axId val="134015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07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backgammon!$J$6</c:f>
              <c:strCache>
                <c:ptCount val="1"/>
                <c:pt idx="0">
                  <c:v>2011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backgammon!$F$7:$F$16</c:f>
              <c:strCache>
                <c:ptCount val="10"/>
                <c:pt idx="0">
                  <c:v>&lt; -11</c:v>
                </c:pt>
                <c:pt idx="1">
                  <c:v>[-11,-7]</c:v>
                </c:pt>
                <c:pt idx="2">
                  <c:v>[-7,-3]</c:v>
                </c:pt>
                <c:pt idx="3">
                  <c:v>[-3,1]</c:v>
                </c:pt>
                <c:pt idx="4">
                  <c:v>[1,5]</c:v>
                </c:pt>
                <c:pt idx="5">
                  <c:v>[5,9]</c:v>
                </c:pt>
                <c:pt idx="6">
                  <c:v>[9,13]</c:v>
                </c:pt>
                <c:pt idx="7">
                  <c:v>[13,17]</c:v>
                </c:pt>
                <c:pt idx="8">
                  <c:v>[17,21]</c:v>
                </c:pt>
                <c:pt idx="9">
                  <c:v>&gt; 21</c:v>
                </c:pt>
              </c:strCache>
            </c:strRef>
          </c:cat>
          <c:val>
            <c:numRef>
              <c:f>backgammon!$J$7:$J$16</c:f>
              <c:numCache>
                <c:formatCode>General</c:formatCode>
                <c:ptCount val="10"/>
                <c:pt idx="0">
                  <c:v>2.0</c:v>
                </c:pt>
                <c:pt idx="1">
                  <c:v>3.0</c:v>
                </c:pt>
                <c:pt idx="2">
                  <c:v>6.0</c:v>
                </c:pt>
                <c:pt idx="3">
                  <c:v>13.0</c:v>
                </c:pt>
                <c:pt idx="4">
                  <c:v>15.0</c:v>
                </c:pt>
                <c:pt idx="5">
                  <c:v>17.0</c:v>
                </c:pt>
                <c:pt idx="6">
                  <c:v>2.0</c:v>
                </c:pt>
                <c:pt idx="7">
                  <c:v>2.0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373645440"/>
        <c:axId val="1371478976"/>
      </c:barChart>
      <c:catAx>
        <c:axId val="137364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478976"/>
        <c:crosses val="autoZero"/>
        <c:auto val="1"/>
        <c:lblAlgn val="ctr"/>
        <c:lblOffset val="100"/>
        <c:noMultiLvlLbl val="0"/>
      </c:catAx>
      <c:valAx>
        <c:axId val="137147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64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backgammon!$K$6</c:f>
              <c:strCache>
                <c:ptCount val="1"/>
                <c:pt idx="0">
                  <c:v>2012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backgammon!$F$7:$F$16</c:f>
              <c:strCache>
                <c:ptCount val="10"/>
                <c:pt idx="0">
                  <c:v>&lt; -11</c:v>
                </c:pt>
                <c:pt idx="1">
                  <c:v>[-11,-7]</c:v>
                </c:pt>
                <c:pt idx="2">
                  <c:v>[-7,-3]</c:v>
                </c:pt>
                <c:pt idx="3">
                  <c:v>[-3,1]</c:v>
                </c:pt>
                <c:pt idx="4">
                  <c:v>[1,5]</c:v>
                </c:pt>
                <c:pt idx="5">
                  <c:v>[5,9]</c:v>
                </c:pt>
                <c:pt idx="6">
                  <c:v>[9,13]</c:v>
                </c:pt>
                <c:pt idx="7">
                  <c:v>[13,17]</c:v>
                </c:pt>
                <c:pt idx="8">
                  <c:v>[17,21]</c:v>
                </c:pt>
                <c:pt idx="9">
                  <c:v>&gt; 21</c:v>
                </c:pt>
              </c:strCache>
            </c:strRef>
          </c:cat>
          <c:val>
            <c:numRef>
              <c:f>backgammon!$K$7:$K$16</c:f>
              <c:numCache>
                <c:formatCode>General</c:formatCode>
                <c:ptCount val="10"/>
                <c:pt idx="0">
                  <c:v>2.0</c:v>
                </c:pt>
                <c:pt idx="1">
                  <c:v>4.0</c:v>
                </c:pt>
                <c:pt idx="2">
                  <c:v>7.0</c:v>
                </c:pt>
                <c:pt idx="3">
                  <c:v>15.0</c:v>
                </c:pt>
                <c:pt idx="4">
                  <c:v>14.0</c:v>
                </c:pt>
                <c:pt idx="5">
                  <c:v>11.0</c:v>
                </c:pt>
                <c:pt idx="6">
                  <c:v>2.0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373265456"/>
        <c:axId val="1369472832"/>
      </c:barChart>
      <c:catAx>
        <c:axId val="137326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472832"/>
        <c:crosses val="autoZero"/>
        <c:auto val="1"/>
        <c:lblAlgn val="ctr"/>
        <c:lblOffset val="100"/>
        <c:noMultiLvlLbl val="0"/>
      </c:catAx>
      <c:valAx>
        <c:axId val="136947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26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1998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 Quantile Plot - Seperate'!$D$1</c:f>
              <c:strCache>
                <c:ptCount val="1"/>
                <c:pt idx="0">
                  <c:v>Z-Score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'Normal Quantile Plot - Seperate'!$A$2:$A$51</c:f>
              <c:numCache>
                <c:formatCode>General</c:formatCode>
                <c:ptCount val="50"/>
                <c:pt idx="0">
                  <c:v>-7.0</c:v>
                </c:pt>
                <c:pt idx="1">
                  <c:v>-6.0</c:v>
                </c:pt>
                <c:pt idx="2">
                  <c:v>-6.0</c:v>
                </c:pt>
                <c:pt idx="3">
                  <c:v>-5.0</c:v>
                </c:pt>
                <c:pt idx="4">
                  <c:v>-5.0</c:v>
                </c:pt>
                <c:pt idx="5">
                  <c:v>-5.0</c:v>
                </c:pt>
                <c:pt idx="6">
                  <c:v>-5.0</c:v>
                </c:pt>
                <c:pt idx="7">
                  <c:v>-4.0</c:v>
                </c:pt>
                <c:pt idx="8">
                  <c:v>-4.0</c:v>
                </c:pt>
                <c:pt idx="9">
                  <c:v>-4.0</c:v>
                </c:pt>
                <c:pt idx="10">
                  <c:v>-4.0</c:v>
                </c:pt>
                <c:pt idx="11">
                  <c:v>-3.0</c:v>
                </c:pt>
                <c:pt idx="12">
                  <c:v>-3.0</c:v>
                </c:pt>
                <c:pt idx="13">
                  <c:v>-3.0</c:v>
                </c:pt>
                <c:pt idx="14">
                  <c:v>-2.0</c:v>
                </c:pt>
                <c:pt idx="15">
                  <c:v>-2.0</c:v>
                </c:pt>
                <c:pt idx="16">
                  <c:v>-1.0</c:v>
                </c:pt>
                <c:pt idx="17">
                  <c:v>-1.0</c:v>
                </c:pt>
                <c:pt idx="18">
                  <c:v>0.0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2.0</c:v>
                </c:pt>
                <c:pt idx="23">
                  <c:v>2.0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5.0</c:v>
                </c:pt>
                <c:pt idx="30">
                  <c:v>5.0</c:v>
                </c:pt>
                <c:pt idx="31">
                  <c:v>5.0</c:v>
                </c:pt>
                <c:pt idx="32">
                  <c:v>6.0</c:v>
                </c:pt>
                <c:pt idx="33">
                  <c:v>6.0</c:v>
                </c:pt>
                <c:pt idx="34">
                  <c:v>6.0</c:v>
                </c:pt>
                <c:pt idx="35">
                  <c:v>6.0</c:v>
                </c:pt>
                <c:pt idx="36">
                  <c:v>6.0</c:v>
                </c:pt>
                <c:pt idx="37">
                  <c:v>6.0</c:v>
                </c:pt>
                <c:pt idx="38">
                  <c:v>6.0</c:v>
                </c:pt>
                <c:pt idx="39">
                  <c:v>6.0</c:v>
                </c:pt>
                <c:pt idx="40">
                  <c:v>8.0</c:v>
                </c:pt>
                <c:pt idx="41">
                  <c:v>8.0</c:v>
                </c:pt>
                <c:pt idx="42">
                  <c:v>9.0</c:v>
                </c:pt>
                <c:pt idx="43">
                  <c:v>9.0</c:v>
                </c:pt>
                <c:pt idx="44">
                  <c:v>9.0</c:v>
                </c:pt>
                <c:pt idx="45">
                  <c:v>9.0</c:v>
                </c:pt>
                <c:pt idx="46">
                  <c:v>10.0</c:v>
                </c:pt>
                <c:pt idx="47">
                  <c:v>10.0</c:v>
                </c:pt>
                <c:pt idx="48">
                  <c:v>13.0</c:v>
                </c:pt>
                <c:pt idx="49">
                  <c:v>17.0</c:v>
                </c:pt>
              </c:numCache>
            </c:numRef>
          </c:xVal>
          <c:yVal>
            <c:numRef>
              <c:f>'Normal Quantile Plot - Seperate'!$D$2:$D$51</c:f>
              <c:numCache>
                <c:formatCode>General</c:formatCode>
                <c:ptCount val="50"/>
                <c:pt idx="0">
                  <c:v>-2.326347874040841</c:v>
                </c:pt>
                <c:pt idx="1">
                  <c:v>-1.880793608151251</c:v>
                </c:pt>
                <c:pt idx="2">
                  <c:v>-1.644853626951473</c:v>
                </c:pt>
                <c:pt idx="3">
                  <c:v>-1.47579102817917</c:v>
                </c:pt>
                <c:pt idx="4">
                  <c:v>-1.340755033690216</c:v>
                </c:pt>
                <c:pt idx="5">
                  <c:v>-1.22652812003661</c:v>
                </c:pt>
                <c:pt idx="6">
                  <c:v>-1.126391129038801</c:v>
                </c:pt>
                <c:pt idx="7">
                  <c:v>-1.03643338949379</c:v>
                </c:pt>
                <c:pt idx="8">
                  <c:v>-0.954165253146195</c:v>
                </c:pt>
                <c:pt idx="9">
                  <c:v>-0.877896295051228</c:v>
                </c:pt>
                <c:pt idx="10">
                  <c:v>-0.806421247018241</c:v>
                </c:pt>
                <c:pt idx="11">
                  <c:v>-0.738846849185214</c:v>
                </c:pt>
                <c:pt idx="12">
                  <c:v>-0.674489750196082</c:v>
                </c:pt>
                <c:pt idx="13">
                  <c:v>-0.612812991016627</c:v>
                </c:pt>
                <c:pt idx="14">
                  <c:v>-0.553384719555673</c:v>
                </c:pt>
                <c:pt idx="15">
                  <c:v>-0.495850347347453</c:v>
                </c:pt>
                <c:pt idx="16">
                  <c:v>-0.439913165673234</c:v>
                </c:pt>
                <c:pt idx="17">
                  <c:v>-0.385320466407568</c:v>
                </c:pt>
                <c:pt idx="18">
                  <c:v>-0.331853346436817</c:v>
                </c:pt>
                <c:pt idx="19">
                  <c:v>-0.279319034447454</c:v>
                </c:pt>
                <c:pt idx="20">
                  <c:v>-0.227544976641149</c:v>
                </c:pt>
                <c:pt idx="21">
                  <c:v>-0.176374164780861</c:v>
                </c:pt>
                <c:pt idx="22">
                  <c:v>-0.125661346855074</c:v>
                </c:pt>
                <c:pt idx="23">
                  <c:v>-0.0752698620998299</c:v>
                </c:pt>
                <c:pt idx="24">
                  <c:v>-0.0250689082587111</c:v>
                </c:pt>
                <c:pt idx="25">
                  <c:v>0.0250689082587111</c:v>
                </c:pt>
                <c:pt idx="26">
                  <c:v>0.0752698620998299</c:v>
                </c:pt>
                <c:pt idx="27">
                  <c:v>0.125661346855074</c:v>
                </c:pt>
                <c:pt idx="28">
                  <c:v>0.176374164780861</c:v>
                </c:pt>
                <c:pt idx="29">
                  <c:v>0.227544976641149</c:v>
                </c:pt>
                <c:pt idx="30">
                  <c:v>0.279319034447454</c:v>
                </c:pt>
                <c:pt idx="31">
                  <c:v>0.331853346436817</c:v>
                </c:pt>
                <c:pt idx="32">
                  <c:v>0.385320466407568</c:v>
                </c:pt>
                <c:pt idx="33">
                  <c:v>0.439913165673234</c:v>
                </c:pt>
                <c:pt idx="34">
                  <c:v>0.495850347347453</c:v>
                </c:pt>
                <c:pt idx="35">
                  <c:v>0.553384719555673</c:v>
                </c:pt>
                <c:pt idx="36">
                  <c:v>0.612812991016627</c:v>
                </c:pt>
                <c:pt idx="37">
                  <c:v>0.674489750196082</c:v>
                </c:pt>
                <c:pt idx="38">
                  <c:v>0.738846849185214</c:v>
                </c:pt>
                <c:pt idx="39">
                  <c:v>0.806421247018241</c:v>
                </c:pt>
                <c:pt idx="40">
                  <c:v>0.877896295051229</c:v>
                </c:pt>
                <c:pt idx="41">
                  <c:v>0.954165253146195</c:v>
                </c:pt>
                <c:pt idx="42">
                  <c:v>1.03643338949379</c:v>
                </c:pt>
                <c:pt idx="43">
                  <c:v>1.126391129038801</c:v>
                </c:pt>
                <c:pt idx="44">
                  <c:v>1.22652812003661</c:v>
                </c:pt>
                <c:pt idx="45">
                  <c:v>1.340755033690216</c:v>
                </c:pt>
                <c:pt idx="46">
                  <c:v>1.475791028179171</c:v>
                </c:pt>
                <c:pt idx="47">
                  <c:v>1.644853626951471</c:v>
                </c:pt>
                <c:pt idx="48">
                  <c:v>1.88079360815125</c:v>
                </c:pt>
                <c:pt idx="49">
                  <c:v>2.326347874040841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329184"/>
        <c:axId val="1369180224"/>
      </c:scatterChart>
      <c:valAx>
        <c:axId val="140132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180224"/>
        <c:crosses val="autoZero"/>
        <c:crossBetween val="midCat"/>
      </c:valAx>
      <c:valAx>
        <c:axId val="136918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32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 Quantile Plot - Seperate'!$H$1</c:f>
              <c:strCache>
                <c:ptCount val="1"/>
                <c:pt idx="0">
                  <c:v>Z-Score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'Normal Quantile Plot - Seperate'!$E$2:$E$61</c:f>
              <c:numCache>
                <c:formatCode>General</c:formatCode>
                <c:ptCount val="60"/>
                <c:pt idx="0">
                  <c:v>-14.0</c:v>
                </c:pt>
                <c:pt idx="1">
                  <c:v>-12.0</c:v>
                </c:pt>
                <c:pt idx="2">
                  <c:v>-10.0</c:v>
                </c:pt>
                <c:pt idx="3">
                  <c:v>-10.0</c:v>
                </c:pt>
                <c:pt idx="4">
                  <c:v>-8.0</c:v>
                </c:pt>
                <c:pt idx="5">
                  <c:v>-5.0</c:v>
                </c:pt>
                <c:pt idx="6">
                  <c:v>-5.0</c:v>
                </c:pt>
                <c:pt idx="7">
                  <c:v>-5.0</c:v>
                </c:pt>
                <c:pt idx="8">
                  <c:v>-4.0</c:v>
                </c:pt>
                <c:pt idx="9">
                  <c:v>-3.0</c:v>
                </c:pt>
                <c:pt idx="10">
                  <c:v>-3.0</c:v>
                </c:pt>
                <c:pt idx="11">
                  <c:v>-2.0</c:v>
                </c:pt>
                <c:pt idx="12">
                  <c:v>-2.0</c:v>
                </c:pt>
                <c:pt idx="13">
                  <c:v>-2.0</c:v>
                </c:pt>
                <c:pt idx="14">
                  <c:v>-2.0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3.0</c:v>
                </c:pt>
                <c:pt idx="28">
                  <c:v>3.0</c:v>
                </c:pt>
                <c:pt idx="29">
                  <c:v>4.0</c:v>
                </c:pt>
                <c:pt idx="30">
                  <c:v>4.0</c:v>
                </c:pt>
                <c:pt idx="31">
                  <c:v>4.0</c:v>
                </c:pt>
                <c:pt idx="32">
                  <c:v>5.0</c:v>
                </c:pt>
                <c:pt idx="33">
                  <c:v>5.0</c:v>
                </c:pt>
                <c:pt idx="34">
                  <c:v>5.0</c:v>
                </c:pt>
                <c:pt idx="35">
                  <c:v>5.0</c:v>
                </c:pt>
                <c:pt idx="36">
                  <c:v>5.0</c:v>
                </c:pt>
                <c:pt idx="37">
                  <c:v>5.0</c:v>
                </c:pt>
                <c:pt idx="38">
                  <c:v>5.0</c:v>
                </c:pt>
                <c:pt idx="39">
                  <c:v>6.0</c:v>
                </c:pt>
                <c:pt idx="40">
                  <c:v>6.0</c:v>
                </c:pt>
                <c:pt idx="41">
                  <c:v>6.0</c:v>
                </c:pt>
                <c:pt idx="42">
                  <c:v>6.0</c:v>
                </c:pt>
                <c:pt idx="43">
                  <c:v>6.0</c:v>
                </c:pt>
                <c:pt idx="44">
                  <c:v>6.0</c:v>
                </c:pt>
                <c:pt idx="45">
                  <c:v>6.0</c:v>
                </c:pt>
                <c:pt idx="46">
                  <c:v>6.0</c:v>
                </c:pt>
                <c:pt idx="47">
                  <c:v>6.0</c:v>
                </c:pt>
                <c:pt idx="48">
                  <c:v>6.0</c:v>
                </c:pt>
                <c:pt idx="49">
                  <c:v>7.0</c:v>
                </c:pt>
                <c:pt idx="50">
                  <c:v>7.0</c:v>
                </c:pt>
                <c:pt idx="51">
                  <c:v>8.0</c:v>
                </c:pt>
                <c:pt idx="52">
                  <c:v>8.0</c:v>
                </c:pt>
                <c:pt idx="53">
                  <c:v>9.0</c:v>
                </c:pt>
                <c:pt idx="54">
                  <c:v>9.0</c:v>
                </c:pt>
                <c:pt idx="55">
                  <c:v>9.0</c:v>
                </c:pt>
                <c:pt idx="56">
                  <c:v>10.0</c:v>
                </c:pt>
                <c:pt idx="57">
                  <c:v>10.0</c:v>
                </c:pt>
                <c:pt idx="58">
                  <c:v>14.0</c:v>
                </c:pt>
                <c:pt idx="59">
                  <c:v>15.0</c:v>
                </c:pt>
              </c:numCache>
            </c:numRef>
          </c:xVal>
          <c:yVal>
            <c:numRef>
              <c:f>'Normal Quantile Plot - Seperate'!$H$2:$H$61</c:f>
              <c:numCache>
                <c:formatCode>General</c:formatCode>
                <c:ptCount val="60"/>
                <c:pt idx="0">
                  <c:v>-2.393979799818509</c:v>
                </c:pt>
                <c:pt idx="1">
                  <c:v>-1.959963984540054</c:v>
                </c:pt>
                <c:pt idx="2">
                  <c:v>-1.731664396122245</c:v>
                </c:pt>
                <c:pt idx="3">
                  <c:v>-1.568919632498926</c:v>
                </c:pt>
                <c:pt idx="4">
                  <c:v>-1.439531470938457</c:v>
                </c:pt>
                <c:pt idx="5">
                  <c:v>-1.330561513178897</c:v>
                </c:pt>
                <c:pt idx="6">
                  <c:v>-1.235440341561252</c:v>
                </c:pt>
                <c:pt idx="7">
                  <c:v>-1.150349380376008</c:v>
                </c:pt>
                <c:pt idx="8">
                  <c:v>-1.072861341650003</c:v>
                </c:pt>
                <c:pt idx="9">
                  <c:v>-1.001331297525691</c:v>
                </c:pt>
                <c:pt idx="10">
                  <c:v>-0.934589291073479</c:v>
                </c:pt>
                <c:pt idx="11">
                  <c:v>-0.871770972189959</c:v>
                </c:pt>
                <c:pt idx="12">
                  <c:v>-0.812217801499912</c:v>
                </c:pt>
                <c:pt idx="13">
                  <c:v>-0.755415026360469</c:v>
                </c:pt>
                <c:pt idx="14">
                  <c:v>-0.700951419584212</c:v>
                </c:pt>
                <c:pt idx="15">
                  <c:v>-0.648492180592857</c:v>
                </c:pt>
                <c:pt idx="16">
                  <c:v>-0.597760126042478</c:v>
                </c:pt>
                <c:pt idx="17">
                  <c:v>-0.548522282698098</c:v>
                </c:pt>
                <c:pt idx="18">
                  <c:v>-0.50058010546674</c:v>
                </c:pt>
                <c:pt idx="19">
                  <c:v>-0.453762190169879</c:v>
                </c:pt>
                <c:pt idx="20">
                  <c:v>-0.407918740945035</c:v>
                </c:pt>
                <c:pt idx="21">
                  <c:v>-0.362917295139356</c:v>
                </c:pt>
                <c:pt idx="22">
                  <c:v>-0.318639363964375</c:v>
                </c:pt>
                <c:pt idx="23">
                  <c:v>-0.274977748969005</c:v>
                </c:pt>
                <c:pt idx="24">
                  <c:v>-0.23183436245301</c:v>
                </c:pt>
                <c:pt idx="25">
                  <c:v>-0.189118426272793</c:v>
                </c:pt>
                <c:pt idx="26">
                  <c:v>-0.146744955486549</c:v>
                </c:pt>
                <c:pt idx="27">
                  <c:v>-0.104633455614075</c:v>
                </c:pt>
                <c:pt idx="28">
                  <c:v>-0.0627067779432138</c:v>
                </c:pt>
                <c:pt idx="29">
                  <c:v>-0.0208900882468886</c:v>
                </c:pt>
                <c:pt idx="30">
                  <c:v>0.0208900882468884</c:v>
                </c:pt>
                <c:pt idx="31">
                  <c:v>0.0627067779432138</c:v>
                </c:pt>
                <c:pt idx="32">
                  <c:v>0.104633455614075</c:v>
                </c:pt>
                <c:pt idx="33">
                  <c:v>0.146744955486549</c:v>
                </c:pt>
                <c:pt idx="34">
                  <c:v>0.189118426272792</c:v>
                </c:pt>
                <c:pt idx="35">
                  <c:v>0.23183436245301</c:v>
                </c:pt>
                <c:pt idx="36">
                  <c:v>0.274977748969005</c:v>
                </c:pt>
                <c:pt idx="37">
                  <c:v>0.318639363964375</c:v>
                </c:pt>
                <c:pt idx="38">
                  <c:v>0.362917295139356</c:v>
                </c:pt>
                <c:pt idx="39">
                  <c:v>0.407918740945035</c:v>
                </c:pt>
                <c:pt idx="40">
                  <c:v>0.45376219016988</c:v>
                </c:pt>
                <c:pt idx="41">
                  <c:v>0.50058010546674</c:v>
                </c:pt>
                <c:pt idx="42">
                  <c:v>0.548522282698098</c:v>
                </c:pt>
                <c:pt idx="43">
                  <c:v>0.597760126042478</c:v>
                </c:pt>
                <c:pt idx="44">
                  <c:v>0.648492180592857</c:v>
                </c:pt>
                <c:pt idx="45">
                  <c:v>0.700951419584212</c:v>
                </c:pt>
                <c:pt idx="46">
                  <c:v>0.755415026360469</c:v>
                </c:pt>
                <c:pt idx="47">
                  <c:v>0.812217801499912</c:v>
                </c:pt>
                <c:pt idx="48">
                  <c:v>0.871770972189959</c:v>
                </c:pt>
                <c:pt idx="49">
                  <c:v>0.93458929107348</c:v>
                </c:pt>
                <c:pt idx="50">
                  <c:v>1.001331297525691</c:v>
                </c:pt>
                <c:pt idx="51">
                  <c:v>1.072861341650003</c:v>
                </c:pt>
                <c:pt idx="52">
                  <c:v>1.150349380376008</c:v>
                </c:pt>
                <c:pt idx="53">
                  <c:v>1.235440341561252</c:v>
                </c:pt>
                <c:pt idx="54">
                  <c:v>1.330561513178897</c:v>
                </c:pt>
                <c:pt idx="55">
                  <c:v>1.439531470938456</c:v>
                </c:pt>
                <c:pt idx="56">
                  <c:v>1.568919632498926</c:v>
                </c:pt>
                <c:pt idx="57">
                  <c:v>1.731664396122245</c:v>
                </c:pt>
                <c:pt idx="58">
                  <c:v>1.959963984540054</c:v>
                </c:pt>
                <c:pt idx="59">
                  <c:v>2.39397979981851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960656"/>
        <c:axId val="1342029168"/>
      </c:scatterChart>
      <c:valAx>
        <c:axId val="136896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029168"/>
        <c:crosses val="autoZero"/>
        <c:crossBetween val="midCat"/>
      </c:valAx>
      <c:valAx>
        <c:axId val="134202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96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 Quantile Plot - Seperate'!$L$1</c:f>
              <c:strCache>
                <c:ptCount val="1"/>
                <c:pt idx="0">
                  <c:v>Z-Score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'Normal Quantile Plot - Seperate'!$I$2:$I$57</c:f>
              <c:numCache>
                <c:formatCode>General</c:formatCode>
                <c:ptCount val="56"/>
                <c:pt idx="0">
                  <c:v>-11.0</c:v>
                </c:pt>
                <c:pt idx="1">
                  <c:v>-11.0</c:v>
                </c:pt>
                <c:pt idx="2">
                  <c:v>-10.0</c:v>
                </c:pt>
                <c:pt idx="3">
                  <c:v>-10.0</c:v>
                </c:pt>
                <c:pt idx="4">
                  <c:v>-9.0</c:v>
                </c:pt>
                <c:pt idx="5">
                  <c:v>-7.0</c:v>
                </c:pt>
                <c:pt idx="6">
                  <c:v>-6.0</c:v>
                </c:pt>
                <c:pt idx="7">
                  <c:v>-6.0</c:v>
                </c:pt>
                <c:pt idx="8">
                  <c:v>-5.0</c:v>
                </c:pt>
                <c:pt idx="9">
                  <c:v>-4.0</c:v>
                </c:pt>
                <c:pt idx="10">
                  <c:v>-4.0</c:v>
                </c:pt>
                <c:pt idx="11">
                  <c:v>-3.0</c:v>
                </c:pt>
                <c:pt idx="12">
                  <c:v>-3.0</c:v>
                </c:pt>
                <c:pt idx="13">
                  <c:v>-2.0</c:v>
                </c:pt>
                <c:pt idx="14">
                  <c:v>-1.0</c:v>
                </c:pt>
                <c:pt idx="15">
                  <c:v>-1.0</c:v>
                </c:pt>
                <c:pt idx="16">
                  <c:v>-1.0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3.0</c:v>
                </c:pt>
                <c:pt idx="32">
                  <c:v>3.0</c:v>
                </c:pt>
                <c:pt idx="33">
                  <c:v>3.0</c:v>
                </c:pt>
                <c:pt idx="34">
                  <c:v>3.0</c:v>
                </c:pt>
                <c:pt idx="35">
                  <c:v>3.0</c:v>
                </c:pt>
                <c:pt idx="36">
                  <c:v>3.0</c:v>
                </c:pt>
                <c:pt idx="37">
                  <c:v>4.0</c:v>
                </c:pt>
                <c:pt idx="38">
                  <c:v>4.0</c:v>
                </c:pt>
                <c:pt idx="39">
                  <c:v>4.0</c:v>
                </c:pt>
                <c:pt idx="40">
                  <c:v>5.0</c:v>
                </c:pt>
                <c:pt idx="41">
                  <c:v>5.0</c:v>
                </c:pt>
                <c:pt idx="42">
                  <c:v>6.0</c:v>
                </c:pt>
                <c:pt idx="43">
                  <c:v>6.0</c:v>
                </c:pt>
                <c:pt idx="44">
                  <c:v>7.0</c:v>
                </c:pt>
                <c:pt idx="45">
                  <c:v>7.0</c:v>
                </c:pt>
                <c:pt idx="46">
                  <c:v>7.0</c:v>
                </c:pt>
                <c:pt idx="47">
                  <c:v>7.0</c:v>
                </c:pt>
                <c:pt idx="48">
                  <c:v>8.0</c:v>
                </c:pt>
                <c:pt idx="49">
                  <c:v>8.0</c:v>
                </c:pt>
                <c:pt idx="50">
                  <c:v>9.0</c:v>
                </c:pt>
                <c:pt idx="51">
                  <c:v>9.0</c:v>
                </c:pt>
                <c:pt idx="52">
                  <c:v>9.0</c:v>
                </c:pt>
                <c:pt idx="53">
                  <c:v>10.0</c:v>
                </c:pt>
                <c:pt idx="54">
                  <c:v>13.0</c:v>
                </c:pt>
                <c:pt idx="55">
                  <c:v>22.0</c:v>
                </c:pt>
              </c:numCache>
            </c:numRef>
          </c:xVal>
          <c:yVal>
            <c:numRef>
              <c:f>'Normal Quantile Plot - Seperate'!$L$2:$L$57</c:f>
              <c:numCache>
                <c:formatCode>General</c:formatCode>
                <c:ptCount val="56"/>
                <c:pt idx="0">
                  <c:v>-2.368567059267872</c:v>
                </c:pt>
                <c:pt idx="1">
                  <c:v>-1.930285856057581</c:v>
                </c:pt>
                <c:pt idx="2">
                  <c:v>-1.699177660111298</c:v>
                </c:pt>
                <c:pt idx="3">
                  <c:v>-1.534120544352546</c:v>
                </c:pt>
                <c:pt idx="4">
                  <c:v>-1.402673289992322</c:v>
                </c:pt>
                <c:pt idx="5">
                  <c:v>-1.291793775824368</c:v>
                </c:pt>
                <c:pt idx="6">
                  <c:v>-1.19485712407579</c:v>
                </c:pt>
                <c:pt idx="7">
                  <c:v>-1.108010820469857</c:v>
                </c:pt>
                <c:pt idx="8">
                  <c:v>-1.028804762005845</c:v>
                </c:pt>
                <c:pt idx="9">
                  <c:v>-0.955577537940431</c:v>
                </c:pt>
                <c:pt idx="10">
                  <c:v>-0.887146559018876</c:v>
                </c:pt>
                <c:pt idx="11">
                  <c:v>-0.822637291074068</c:v>
                </c:pt>
                <c:pt idx="12">
                  <c:v>-0.761382609686425</c:v>
                </c:pt>
                <c:pt idx="13">
                  <c:v>-0.702860230919099</c:v>
                </c:pt>
                <c:pt idx="14">
                  <c:v>-0.64665208107854</c:v>
                </c:pt>
                <c:pt idx="15">
                  <c:v>-0.592416935382233</c:v>
                </c:pt>
                <c:pt idx="16">
                  <c:v>-0.539871412201061</c:v>
                </c:pt>
                <c:pt idx="17">
                  <c:v>-0.488776411114669</c:v>
                </c:pt>
                <c:pt idx="18">
                  <c:v>-0.438927202034196</c:v>
                </c:pt>
                <c:pt idx="19">
                  <c:v>-0.390146024464889</c:v>
                </c:pt>
                <c:pt idx="20">
                  <c:v>-0.342276449324523</c:v>
                </c:pt>
                <c:pt idx="21">
                  <c:v>-0.295179000488646</c:v>
                </c:pt>
                <c:pt idx="22">
                  <c:v>-0.248727689636917</c:v>
                </c:pt>
                <c:pt idx="23">
                  <c:v>-0.202807220232206</c:v>
                </c:pt>
                <c:pt idx="24">
                  <c:v>-0.157310684610171</c:v>
                </c:pt>
                <c:pt idx="25">
                  <c:v>-0.11213762424543</c:v>
                </c:pt>
                <c:pt idx="26">
                  <c:v>-0.0671923547102274</c:v>
                </c:pt>
                <c:pt idx="27">
                  <c:v>-0.022382478299418</c:v>
                </c:pt>
                <c:pt idx="28">
                  <c:v>0.0223824782994179</c:v>
                </c:pt>
                <c:pt idx="29">
                  <c:v>0.0671923547102274</c:v>
                </c:pt>
                <c:pt idx="30">
                  <c:v>0.11213762424543</c:v>
                </c:pt>
                <c:pt idx="31">
                  <c:v>0.157310684610171</c:v>
                </c:pt>
                <c:pt idx="32">
                  <c:v>0.202807220232206</c:v>
                </c:pt>
                <c:pt idx="33">
                  <c:v>0.248727689636917</c:v>
                </c:pt>
                <c:pt idx="34">
                  <c:v>0.295179000488646</c:v>
                </c:pt>
                <c:pt idx="35">
                  <c:v>0.342276449324523</c:v>
                </c:pt>
                <c:pt idx="36">
                  <c:v>0.390146024464889</c:v>
                </c:pt>
                <c:pt idx="37">
                  <c:v>0.438927202034196</c:v>
                </c:pt>
                <c:pt idx="38">
                  <c:v>0.488776411114669</c:v>
                </c:pt>
                <c:pt idx="39">
                  <c:v>0.539871412201061</c:v>
                </c:pt>
                <c:pt idx="40">
                  <c:v>0.592416935382233</c:v>
                </c:pt>
                <c:pt idx="41">
                  <c:v>0.64665208107854</c:v>
                </c:pt>
                <c:pt idx="42">
                  <c:v>0.702860230919099</c:v>
                </c:pt>
                <c:pt idx="43">
                  <c:v>0.761382609686425</c:v>
                </c:pt>
                <c:pt idx="44">
                  <c:v>0.822637291074066</c:v>
                </c:pt>
                <c:pt idx="45">
                  <c:v>0.887146559018876</c:v>
                </c:pt>
                <c:pt idx="46">
                  <c:v>0.955577537940432</c:v>
                </c:pt>
                <c:pt idx="47">
                  <c:v>1.028804762005845</c:v>
                </c:pt>
                <c:pt idx="48">
                  <c:v>1.108010820469857</c:v>
                </c:pt>
                <c:pt idx="49">
                  <c:v>1.19485712407579</c:v>
                </c:pt>
                <c:pt idx="50">
                  <c:v>1.291793775824368</c:v>
                </c:pt>
                <c:pt idx="51">
                  <c:v>1.402673289992322</c:v>
                </c:pt>
                <c:pt idx="52">
                  <c:v>1.534120544352547</c:v>
                </c:pt>
                <c:pt idx="53">
                  <c:v>1.699177660111299</c:v>
                </c:pt>
                <c:pt idx="54">
                  <c:v>1.930285856057581</c:v>
                </c:pt>
                <c:pt idx="55">
                  <c:v>2.368567059267874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9217024"/>
        <c:axId val="1369312432"/>
      </c:scatterChart>
      <c:valAx>
        <c:axId val="136921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312432"/>
        <c:crosses val="autoZero"/>
        <c:crossBetween val="midCat"/>
      </c:valAx>
      <c:valAx>
        <c:axId val="136931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21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 Data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 Quantile Plot - Stacked'!$E$1</c:f>
              <c:strCache>
                <c:ptCount val="1"/>
                <c:pt idx="0">
                  <c:v>Z-Score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'Normal Quantile Plot - Stacked'!$B$2:$B$167</c:f>
              <c:numCache>
                <c:formatCode>General</c:formatCode>
                <c:ptCount val="166"/>
                <c:pt idx="0">
                  <c:v>-14.0</c:v>
                </c:pt>
                <c:pt idx="1">
                  <c:v>-12.0</c:v>
                </c:pt>
                <c:pt idx="2">
                  <c:v>-11.0</c:v>
                </c:pt>
                <c:pt idx="3">
                  <c:v>-11.0</c:v>
                </c:pt>
                <c:pt idx="4">
                  <c:v>-10.0</c:v>
                </c:pt>
                <c:pt idx="5">
                  <c:v>-10.0</c:v>
                </c:pt>
                <c:pt idx="6">
                  <c:v>-10.0</c:v>
                </c:pt>
                <c:pt idx="7">
                  <c:v>-10.0</c:v>
                </c:pt>
                <c:pt idx="8">
                  <c:v>-9.0</c:v>
                </c:pt>
                <c:pt idx="9">
                  <c:v>-8.0</c:v>
                </c:pt>
                <c:pt idx="10">
                  <c:v>-7.0</c:v>
                </c:pt>
                <c:pt idx="11">
                  <c:v>-7.0</c:v>
                </c:pt>
                <c:pt idx="12">
                  <c:v>-6.0</c:v>
                </c:pt>
                <c:pt idx="13">
                  <c:v>-6.0</c:v>
                </c:pt>
                <c:pt idx="14">
                  <c:v>-6.0</c:v>
                </c:pt>
                <c:pt idx="15">
                  <c:v>-6.0</c:v>
                </c:pt>
                <c:pt idx="16">
                  <c:v>-5.0</c:v>
                </c:pt>
                <c:pt idx="17">
                  <c:v>-5.0</c:v>
                </c:pt>
                <c:pt idx="18">
                  <c:v>-5.0</c:v>
                </c:pt>
                <c:pt idx="19">
                  <c:v>-5.0</c:v>
                </c:pt>
                <c:pt idx="20">
                  <c:v>-5.0</c:v>
                </c:pt>
                <c:pt idx="21">
                  <c:v>-5.0</c:v>
                </c:pt>
                <c:pt idx="22">
                  <c:v>-5.0</c:v>
                </c:pt>
                <c:pt idx="23">
                  <c:v>-5.0</c:v>
                </c:pt>
                <c:pt idx="24">
                  <c:v>-4.0</c:v>
                </c:pt>
                <c:pt idx="25">
                  <c:v>-4.0</c:v>
                </c:pt>
                <c:pt idx="26">
                  <c:v>-4.0</c:v>
                </c:pt>
                <c:pt idx="27">
                  <c:v>-4.0</c:v>
                </c:pt>
                <c:pt idx="28">
                  <c:v>-4.0</c:v>
                </c:pt>
                <c:pt idx="29">
                  <c:v>-4.0</c:v>
                </c:pt>
                <c:pt idx="30">
                  <c:v>-4.0</c:v>
                </c:pt>
                <c:pt idx="31">
                  <c:v>-3.0</c:v>
                </c:pt>
                <c:pt idx="32">
                  <c:v>-3.0</c:v>
                </c:pt>
                <c:pt idx="33">
                  <c:v>-3.0</c:v>
                </c:pt>
                <c:pt idx="34">
                  <c:v>-3.0</c:v>
                </c:pt>
                <c:pt idx="35">
                  <c:v>-3.0</c:v>
                </c:pt>
                <c:pt idx="36">
                  <c:v>-3.0</c:v>
                </c:pt>
                <c:pt idx="37">
                  <c:v>-3.0</c:v>
                </c:pt>
                <c:pt idx="38">
                  <c:v>-2.0</c:v>
                </c:pt>
                <c:pt idx="39">
                  <c:v>-2.0</c:v>
                </c:pt>
                <c:pt idx="40">
                  <c:v>-2.0</c:v>
                </c:pt>
                <c:pt idx="41">
                  <c:v>-2.0</c:v>
                </c:pt>
                <c:pt idx="42">
                  <c:v>-2.0</c:v>
                </c:pt>
                <c:pt idx="43">
                  <c:v>-2.0</c:v>
                </c:pt>
                <c:pt idx="44">
                  <c:v>-2.0</c:v>
                </c:pt>
                <c:pt idx="45">
                  <c:v>-1.0</c:v>
                </c:pt>
                <c:pt idx="46">
                  <c:v>-1.0</c:v>
                </c:pt>
                <c:pt idx="47">
                  <c:v>-1.0</c:v>
                </c:pt>
                <c:pt idx="48">
                  <c:v>-1.0</c:v>
                </c:pt>
                <c:pt idx="49">
                  <c:v>-1.0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2.0</c:v>
                </c:pt>
                <c:pt idx="75">
                  <c:v>2.0</c:v>
                </c:pt>
                <c:pt idx="76">
                  <c:v>2.0</c:v>
                </c:pt>
                <c:pt idx="77">
                  <c:v>2.0</c:v>
                </c:pt>
                <c:pt idx="78">
                  <c:v>2.0</c:v>
                </c:pt>
                <c:pt idx="79">
                  <c:v>2.0</c:v>
                </c:pt>
                <c:pt idx="80">
                  <c:v>2.0</c:v>
                </c:pt>
                <c:pt idx="81">
                  <c:v>2.0</c:v>
                </c:pt>
                <c:pt idx="82">
                  <c:v>3.0</c:v>
                </c:pt>
                <c:pt idx="83">
                  <c:v>3.0</c:v>
                </c:pt>
                <c:pt idx="84">
                  <c:v>3.0</c:v>
                </c:pt>
                <c:pt idx="85">
                  <c:v>3.0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3.0</c:v>
                </c:pt>
                <c:pt idx="91">
                  <c:v>3.0</c:v>
                </c:pt>
                <c:pt idx="92">
                  <c:v>3.0</c:v>
                </c:pt>
                <c:pt idx="93">
                  <c:v>3.0</c:v>
                </c:pt>
                <c:pt idx="94">
                  <c:v>3.0</c:v>
                </c:pt>
                <c:pt idx="95">
                  <c:v>4.0</c:v>
                </c:pt>
                <c:pt idx="96">
                  <c:v>4.0</c:v>
                </c:pt>
                <c:pt idx="97">
                  <c:v>4.0</c:v>
                </c:pt>
                <c:pt idx="98">
                  <c:v>4.0</c:v>
                </c:pt>
                <c:pt idx="99">
                  <c:v>4.0</c:v>
                </c:pt>
                <c:pt idx="100">
                  <c:v>4.0</c:v>
                </c:pt>
                <c:pt idx="101">
                  <c:v>5.0</c:v>
                </c:pt>
                <c:pt idx="102">
                  <c:v>5.0</c:v>
                </c:pt>
                <c:pt idx="103">
                  <c:v>5.0</c:v>
                </c:pt>
                <c:pt idx="104">
                  <c:v>5.0</c:v>
                </c:pt>
                <c:pt idx="105">
                  <c:v>5.0</c:v>
                </c:pt>
                <c:pt idx="106">
                  <c:v>5.0</c:v>
                </c:pt>
                <c:pt idx="107">
                  <c:v>5.0</c:v>
                </c:pt>
                <c:pt idx="108">
                  <c:v>5.0</c:v>
                </c:pt>
                <c:pt idx="109">
                  <c:v>5.0</c:v>
                </c:pt>
                <c:pt idx="110">
                  <c:v>5.0</c:v>
                </c:pt>
                <c:pt idx="111">
                  <c:v>5.0</c:v>
                </c:pt>
                <c:pt idx="112">
                  <c:v>5.0</c:v>
                </c:pt>
                <c:pt idx="113">
                  <c:v>6.0</c:v>
                </c:pt>
                <c:pt idx="114">
                  <c:v>6.0</c:v>
                </c:pt>
                <c:pt idx="115">
                  <c:v>6.0</c:v>
                </c:pt>
                <c:pt idx="116">
                  <c:v>6.0</c:v>
                </c:pt>
                <c:pt idx="117">
                  <c:v>6.0</c:v>
                </c:pt>
                <c:pt idx="118">
                  <c:v>6.0</c:v>
                </c:pt>
                <c:pt idx="119">
                  <c:v>6.0</c:v>
                </c:pt>
                <c:pt idx="120">
                  <c:v>6.0</c:v>
                </c:pt>
                <c:pt idx="121">
                  <c:v>6.0</c:v>
                </c:pt>
                <c:pt idx="122">
                  <c:v>6.0</c:v>
                </c:pt>
                <c:pt idx="123">
                  <c:v>6.0</c:v>
                </c:pt>
                <c:pt idx="124">
                  <c:v>6.0</c:v>
                </c:pt>
                <c:pt idx="125">
                  <c:v>6.0</c:v>
                </c:pt>
                <c:pt idx="126">
                  <c:v>6.0</c:v>
                </c:pt>
                <c:pt idx="127">
                  <c:v>6.0</c:v>
                </c:pt>
                <c:pt idx="128">
                  <c:v>6.0</c:v>
                </c:pt>
                <c:pt idx="129">
                  <c:v>6.0</c:v>
                </c:pt>
                <c:pt idx="130">
                  <c:v>6.0</c:v>
                </c:pt>
                <c:pt idx="131">
                  <c:v>6.0</c:v>
                </c:pt>
                <c:pt idx="132">
                  <c:v>6.0</c:v>
                </c:pt>
                <c:pt idx="133">
                  <c:v>7.0</c:v>
                </c:pt>
                <c:pt idx="134">
                  <c:v>7.0</c:v>
                </c:pt>
                <c:pt idx="135">
                  <c:v>7.0</c:v>
                </c:pt>
                <c:pt idx="136">
                  <c:v>7.0</c:v>
                </c:pt>
                <c:pt idx="137">
                  <c:v>7.0</c:v>
                </c:pt>
                <c:pt idx="138">
                  <c:v>7.0</c:v>
                </c:pt>
                <c:pt idx="139">
                  <c:v>8.0</c:v>
                </c:pt>
                <c:pt idx="140">
                  <c:v>8.0</c:v>
                </c:pt>
                <c:pt idx="141">
                  <c:v>8.0</c:v>
                </c:pt>
                <c:pt idx="142">
                  <c:v>8.0</c:v>
                </c:pt>
                <c:pt idx="143">
                  <c:v>8.0</c:v>
                </c:pt>
                <c:pt idx="144">
                  <c:v>8.0</c:v>
                </c:pt>
                <c:pt idx="145">
                  <c:v>9.0</c:v>
                </c:pt>
                <c:pt idx="146">
                  <c:v>9.0</c:v>
                </c:pt>
                <c:pt idx="147">
                  <c:v>9.0</c:v>
                </c:pt>
                <c:pt idx="148">
                  <c:v>9.0</c:v>
                </c:pt>
                <c:pt idx="149">
                  <c:v>9.0</c:v>
                </c:pt>
                <c:pt idx="150">
                  <c:v>9.0</c:v>
                </c:pt>
                <c:pt idx="151">
                  <c:v>9.0</c:v>
                </c:pt>
                <c:pt idx="152">
                  <c:v>9.0</c:v>
                </c:pt>
                <c:pt idx="153">
                  <c:v>9.0</c:v>
                </c:pt>
                <c:pt idx="154">
                  <c:v>9.0</c:v>
                </c:pt>
                <c:pt idx="155">
                  <c:v>10.0</c:v>
                </c:pt>
                <c:pt idx="156">
                  <c:v>10.0</c:v>
                </c:pt>
                <c:pt idx="157">
                  <c:v>10.0</c:v>
                </c:pt>
                <c:pt idx="158">
                  <c:v>10.0</c:v>
                </c:pt>
                <c:pt idx="159">
                  <c:v>10.0</c:v>
                </c:pt>
                <c:pt idx="160">
                  <c:v>13.0</c:v>
                </c:pt>
                <c:pt idx="161">
                  <c:v>13.0</c:v>
                </c:pt>
                <c:pt idx="162">
                  <c:v>14.0</c:v>
                </c:pt>
                <c:pt idx="163">
                  <c:v>15.0</c:v>
                </c:pt>
                <c:pt idx="164">
                  <c:v>17.0</c:v>
                </c:pt>
                <c:pt idx="165">
                  <c:v>22.0</c:v>
                </c:pt>
              </c:numCache>
            </c:numRef>
          </c:xVal>
          <c:yVal>
            <c:numRef>
              <c:f>'Normal Quantile Plot - Stacked'!$E$2:$E$167</c:f>
              <c:numCache>
                <c:formatCode>General</c:formatCode>
                <c:ptCount val="166"/>
                <c:pt idx="0">
                  <c:v>-2.746466903031801</c:v>
                </c:pt>
                <c:pt idx="1">
                  <c:v>-2.364133699870206</c:v>
                </c:pt>
                <c:pt idx="2">
                  <c:v>-2.168502403784811</c:v>
                </c:pt>
                <c:pt idx="3">
                  <c:v>-2.031851668117556</c:v>
                </c:pt>
                <c:pt idx="4">
                  <c:v>-1.925099852111441</c:v>
                </c:pt>
                <c:pt idx="5">
                  <c:v>-1.836626447411395</c:v>
                </c:pt>
                <c:pt idx="6">
                  <c:v>-1.760557938548143</c:v>
                </c:pt>
                <c:pt idx="7">
                  <c:v>-1.693494158763363</c:v>
                </c:pt>
                <c:pt idx="8">
                  <c:v>-1.633282295722977</c:v>
                </c:pt>
                <c:pt idx="9">
                  <c:v>-1.578469318505131</c:v>
                </c:pt>
                <c:pt idx="10">
                  <c:v>-1.528026236082511</c:v>
                </c:pt>
                <c:pt idx="11">
                  <c:v>-1.481196506557807</c:v>
                </c:pt>
                <c:pt idx="12">
                  <c:v>-1.437406898987521</c:v>
                </c:pt>
                <c:pt idx="13">
                  <c:v>-1.396212205090523</c:v>
                </c:pt>
                <c:pt idx="14">
                  <c:v>-1.357259423900478</c:v>
                </c:pt>
                <c:pt idx="15">
                  <c:v>-1.320263708274483</c:v>
                </c:pt>
                <c:pt idx="16">
                  <c:v>-1.284991710678187</c:v>
                </c:pt>
                <c:pt idx="17">
                  <c:v>-1.2512497471971</c:v>
                </c:pt>
                <c:pt idx="18">
                  <c:v>-1.218875193481016</c:v>
                </c:pt>
                <c:pt idx="19">
                  <c:v>-1.187730105167878</c:v>
                </c:pt>
                <c:pt idx="20">
                  <c:v>-1.157696404385754</c:v>
                </c:pt>
                <c:pt idx="21">
                  <c:v>-1.128672191081966</c:v>
                </c:pt>
                <c:pt idx="22">
                  <c:v>-1.100568876785115</c:v>
                </c:pt>
                <c:pt idx="23">
                  <c:v>-1.073308929393508</c:v>
                </c:pt>
                <c:pt idx="24">
                  <c:v>-1.04682407852197</c:v>
                </c:pt>
                <c:pt idx="25">
                  <c:v>-1.021053872563688</c:v>
                </c:pt>
                <c:pt idx="26">
                  <c:v>-0.995944507566844</c:v>
                </c:pt>
                <c:pt idx="27">
                  <c:v>-0.971447868480107</c:v>
                </c:pt>
                <c:pt idx="28">
                  <c:v>-0.947520737991727</c:v>
                </c:pt>
                <c:pt idx="29">
                  <c:v>-0.924124138853623</c:v>
                </c:pt>
                <c:pt idx="30">
                  <c:v>-0.901222783434717</c:v>
                </c:pt>
                <c:pt idx="31">
                  <c:v>-0.878784610096489</c:v>
                </c:pt>
                <c:pt idx="32">
                  <c:v>-0.856780390386585</c:v>
                </c:pt>
                <c:pt idx="33">
                  <c:v>-0.83518339439403</c:v>
                </c:pt>
                <c:pt idx="34">
                  <c:v>-0.813969104178665</c:v>
                </c:pt>
                <c:pt idx="35">
                  <c:v>-0.793114967176137</c:v>
                </c:pt>
                <c:pt idx="36">
                  <c:v>-0.772600183031886</c:v>
                </c:pt>
                <c:pt idx="37">
                  <c:v>-0.752405518537939</c:v>
                </c:pt>
                <c:pt idx="38">
                  <c:v>-0.7325131463131</c:v>
                </c:pt>
                <c:pt idx="39">
                  <c:v>-0.712906503637811</c:v>
                </c:pt>
                <c:pt idx="40">
                  <c:v>-0.693570168473566</c:v>
                </c:pt>
                <c:pt idx="41">
                  <c:v>-0.674489750196082</c:v>
                </c:pt>
                <c:pt idx="42">
                  <c:v>-0.65565179297686</c:v>
                </c:pt>
                <c:pt idx="43">
                  <c:v>-0.637043690078756</c:v>
                </c:pt>
                <c:pt idx="44">
                  <c:v>-0.618653607602669</c:v>
                </c:pt>
                <c:pt idx="45">
                  <c:v>-0.600470416446411</c:v>
                </c:pt>
                <c:pt idx="46">
                  <c:v>-0.582483631422211</c:v>
                </c:pt>
                <c:pt idx="47">
                  <c:v>-0.564683356633645</c:v>
                </c:pt>
                <c:pt idx="48">
                  <c:v>-0.547060236341645</c:v>
                </c:pt>
                <c:pt idx="49">
                  <c:v>-0.529605410657402</c:v>
                </c:pt>
                <c:pt idx="50">
                  <c:v>-0.512310475491004</c:v>
                </c:pt>
                <c:pt idx="51">
                  <c:v>-0.495167446261611</c:v>
                </c:pt>
                <c:pt idx="52">
                  <c:v>-0.478168724940223</c:v>
                </c:pt>
                <c:pt idx="53">
                  <c:v>-0.461307070051608</c:v>
                </c:pt>
                <c:pt idx="54">
                  <c:v>-0.444575569309399</c:v>
                </c:pt>
                <c:pt idx="55">
                  <c:v>-0.427967614598895</c:v>
                </c:pt>
                <c:pt idx="56">
                  <c:v>-0.411476879057021</c:v>
                </c:pt>
                <c:pt idx="57">
                  <c:v>-0.39509729602885</c:v>
                </c:pt>
                <c:pt idx="58">
                  <c:v>-0.378823039706058</c:v>
                </c:pt>
                <c:pt idx="59">
                  <c:v>-0.362648507275064</c:v>
                </c:pt>
                <c:pt idx="60">
                  <c:v>-0.346568302422108</c:v>
                </c:pt>
                <c:pt idx="61">
                  <c:v>-0.330577220059425</c:v>
                </c:pt>
                <c:pt idx="62">
                  <c:v>-0.314670232151404</c:v>
                </c:pt>
                <c:pt idx="63">
                  <c:v>-0.298842474532533</c:v>
                </c:pt>
                <c:pt idx="64">
                  <c:v>-0.283089234620174</c:v>
                </c:pt>
                <c:pt idx="65">
                  <c:v>-0.267405939935071</c:v>
                </c:pt>
                <c:pt idx="66">
                  <c:v>-0.251788147351179</c:v>
                </c:pt>
                <c:pt idx="67">
                  <c:v>-0.236231533003991</c:v>
                </c:pt>
                <c:pt idx="68">
                  <c:v>-0.220731882793239</c:v>
                </c:pt>
                <c:pt idx="69">
                  <c:v>-0.205285083421727</c:v>
                </c:pt>
                <c:pt idx="70">
                  <c:v>-0.189887113917251</c:v>
                </c:pt>
                <c:pt idx="71">
                  <c:v>-0.174534037589108</c:v>
                </c:pt>
                <c:pt idx="72">
                  <c:v>-0.159221994374741</c:v>
                </c:pt>
                <c:pt idx="73">
                  <c:v>-0.143947193535562</c:v>
                </c:pt>
                <c:pt idx="74">
                  <c:v>-0.128705906664142</c:v>
                </c:pt>
                <c:pt idx="75">
                  <c:v>-0.113494460967638</c:v>
                </c:pt>
                <c:pt idx="76">
                  <c:v>-0.0983092327947109</c:v>
                </c:pt>
                <c:pt idx="77">
                  <c:v>-0.0831466413752391</c:v>
                </c:pt>
                <c:pt idx="78">
                  <c:v>-0.0680031427439208</c:v>
                </c:pt>
                <c:pt idx="79">
                  <c:v>-0.0528752238203453</c:v>
                </c:pt>
                <c:pt idx="80">
                  <c:v>-0.0377593966194056</c:v>
                </c:pt>
                <c:pt idx="81">
                  <c:v>-0.0226521925669681</c:v>
                </c:pt>
                <c:pt idx="82">
                  <c:v>-0.00755015689655547</c:v>
                </c:pt>
                <c:pt idx="83">
                  <c:v>0.00755015689655561</c:v>
                </c:pt>
                <c:pt idx="84">
                  <c:v>0.0226521925669681</c:v>
                </c:pt>
                <c:pt idx="85">
                  <c:v>0.0377593966194055</c:v>
                </c:pt>
                <c:pt idx="86">
                  <c:v>0.0528752238203454</c:v>
                </c:pt>
                <c:pt idx="87">
                  <c:v>0.0680031427439208</c:v>
                </c:pt>
                <c:pt idx="88">
                  <c:v>0.083146641375239</c:v>
                </c:pt>
                <c:pt idx="89">
                  <c:v>0.0983092327947111</c:v>
                </c:pt>
                <c:pt idx="90">
                  <c:v>0.113494460967638</c:v>
                </c:pt>
                <c:pt idx="91">
                  <c:v>0.128705906664142</c:v>
                </c:pt>
                <c:pt idx="92">
                  <c:v>0.143947193535562</c:v>
                </c:pt>
                <c:pt idx="93">
                  <c:v>0.159221994374741</c:v>
                </c:pt>
                <c:pt idx="94">
                  <c:v>0.174534037589108</c:v>
                </c:pt>
                <c:pt idx="95">
                  <c:v>0.189887113917251</c:v>
                </c:pt>
                <c:pt idx="96">
                  <c:v>0.205285083421727</c:v>
                </c:pt>
                <c:pt idx="97">
                  <c:v>0.220731882793239</c:v>
                </c:pt>
                <c:pt idx="98">
                  <c:v>0.236231533003991</c:v>
                </c:pt>
                <c:pt idx="99">
                  <c:v>0.251788147351179</c:v>
                </c:pt>
                <c:pt idx="100">
                  <c:v>0.267405939935071</c:v>
                </c:pt>
                <c:pt idx="101">
                  <c:v>0.283089234620174</c:v>
                </c:pt>
                <c:pt idx="102">
                  <c:v>0.298842474532533</c:v>
                </c:pt>
                <c:pt idx="103">
                  <c:v>0.314670232151404</c:v>
                </c:pt>
                <c:pt idx="104">
                  <c:v>0.330577220059425</c:v>
                </c:pt>
                <c:pt idx="105">
                  <c:v>0.346568302422108</c:v>
                </c:pt>
                <c:pt idx="106">
                  <c:v>0.362648507275064</c:v>
                </c:pt>
                <c:pt idx="107">
                  <c:v>0.378823039706058</c:v>
                </c:pt>
                <c:pt idx="108">
                  <c:v>0.39509729602885</c:v>
                </c:pt>
                <c:pt idx="109">
                  <c:v>0.411476879057021</c:v>
                </c:pt>
                <c:pt idx="110">
                  <c:v>0.427967614598895</c:v>
                </c:pt>
                <c:pt idx="111">
                  <c:v>0.444575569309399</c:v>
                </c:pt>
                <c:pt idx="112">
                  <c:v>0.461307070051608</c:v>
                </c:pt>
                <c:pt idx="113">
                  <c:v>0.478168724940223</c:v>
                </c:pt>
                <c:pt idx="114">
                  <c:v>0.495167446261612</c:v>
                </c:pt>
                <c:pt idx="115">
                  <c:v>0.512310475491004</c:v>
                </c:pt>
                <c:pt idx="116">
                  <c:v>0.529605410657402</c:v>
                </c:pt>
                <c:pt idx="117">
                  <c:v>0.547060236341645</c:v>
                </c:pt>
                <c:pt idx="118">
                  <c:v>0.564683356633645</c:v>
                </c:pt>
                <c:pt idx="119">
                  <c:v>0.58248363142221</c:v>
                </c:pt>
                <c:pt idx="120">
                  <c:v>0.600470416446411</c:v>
                </c:pt>
                <c:pt idx="121">
                  <c:v>0.618653607602669</c:v>
                </c:pt>
                <c:pt idx="122">
                  <c:v>0.637043690078756</c:v>
                </c:pt>
                <c:pt idx="123">
                  <c:v>0.65565179297686</c:v>
                </c:pt>
                <c:pt idx="124">
                  <c:v>0.674489750196082</c:v>
                </c:pt>
                <c:pt idx="125">
                  <c:v>0.693570168473566</c:v>
                </c:pt>
                <c:pt idx="126">
                  <c:v>0.712906503637811</c:v>
                </c:pt>
                <c:pt idx="127">
                  <c:v>0.7325131463131</c:v>
                </c:pt>
                <c:pt idx="128">
                  <c:v>0.752405518537939</c:v>
                </c:pt>
                <c:pt idx="129">
                  <c:v>0.772600183031886</c:v>
                </c:pt>
                <c:pt idx="130">
                  <c:v>0.793114967176137</c:v>
                </c:pt>
                <c:pt idx="131">
                  <c:v>0.813969104178665</c:v>
                </c:pt>
                <c:pt idx="132">
                  <c:v>0.835183394394031</c:v>
                </c:pt>
                <c:pt idx="133">
                  <c:v>0.856780390386585</c:v>
                </c:pt>
                <c:pt idx="134">
                  <c:v>0.878784610096489</c:v>
                </c:pt>
                <c:pt idx="135">
                  <c:v>0.901222783434717</c:v>
                </c:pt>
                <c:pt idx="136">
                  <c:v>0.924124138853623</c:v>
                </c:pt>
                <c:pt idx="137">
                  <c:v>0.947520737991727</c:v>
                </c:pt>
                <c:pt idx="138">
                  <c:v>0.971447868480108</c:v>
                </c:pt>
                <c:pt idx="139">
                  <c:v>0.995944507566844</c:v>
                </c:pt>
                <c:pt idx="140">
                  <c:v>1.021053872563688</c:v>
                </c:pt>
                <c:pt idx="141">
                  <c:v>1.046824078521969</c:v>
                </c:pt>
                <c:pt idx="142">
                  <c:v>1.073308929393508</c:v>
                </c:pt>
                <c:pt idx="143">
                  <c:v>1.100568876785115</c:v>
                </c:pt>
                <c:pt idx="144">
                  <c:v>1.128672191081966</c:v>
                </c:pt>
                <c:pt idx="145">
                  <c:v>1.157696404385754</c:v>
                </c:pt>
                <c:pt idx="146">
                  <c:v>1.187730105167878</c:v>
                </c:pt>
                <c:pt idx="147">
                  <c:v>1.218875193481016</c:v>
                </c:pt>
                <c:pt idx="148">
                  <c:v>1.2512497471971</c:v>
                </c:pt>
                <c:pt idx="149">
                  <c:v>1.284991710678187</c:v>
                </c:pt>
                <c:pt idx="150">
                  <c:v>1.320263708274482</c:v>
                </c:pt>
                <c:pt idx="151">
                  <c:v>1.357259423900478</c:v>
                </c:pt>
                <c:pt idx="152">
                  <c:v>1.396212205090523</c:v>
                </c:pt>
                <c:pt idx="153">
                  <c:v>1.437406898987521</c:v>
                </c:pt>
                <c:pt idx="154">
                  <c:v>1.481196506557807</c:v>
                </c:pt>
                <c:pt idx="155">
                  <c:v>1.528026236082511</c:v>
                </c:pt>
                <c:pt idx="156">
                  <c:v>1.578469318505131</c:v>
                </c:pt>
                <c:pt idx="157">
                  <c:v>1.633282295722977</c:v>
                </c:pt>
                <c:pt idx="158">
                  <c:v>1.693494158763363</c:v>
                </c:pt>
                <c:pt idx="159">
                  <c:v>1.760557938548143</c:v>
                </c:pt>
                <c:pt idx="160">
                  <c:v>1.836626447411396</c:v>
                </c:pt>
                <c:pt idx="161">
                  <c:v>1.925099852111441</c:v>
                </c:pt>
                <c:pt idx="162">
                  <c:v>2.031851668117555</c:v>
                </c:pt>
                <c:pt idx="163">
                  <c:v>2.168502403784811</c:v>
                </c:pt>
                <c:pt idx="164">
                  <c:v>2.364133699870206</c:v>
                </c:pt>
                <c:pt idx="165">
                  <c:v>2.746466903031797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841248"/>
        <c:axId val="1337871936"/>
      </c:scatterChart>
      <c:valAx>
        <c:axId val="134084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871936"/>
        <c:crosses val="autoZero"/>
        <c:crossBetween val="midCat"/>
      </c:valAx>
      <c:valAx>
        <c:axId val="133787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84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50800</xdr:colOff>
      <xdr:row>4</xdr:row>
      <xdr:rowOff>82550</xdr:rowOff>
    </xdr:from>
    <xdr:to>
      <xdr:col>17</xdr:col>
      <xdr:colOff>647700</xdr:colOff>
      <xdr:row>18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4</xdr:row>
      <xdr:rowOff>82550</xdr:rowOff>
    </xdr:from>
    <xdr:to>
      <xdr:col>24</xdr:col>
      <xdr:colOff>533400</xdr:colOff>
      <xdr:row>18</xdr:row>
      <xdr:rowOff>107950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457200</xdr:colOff>
      <xdr:row>18</xdr:row>
      <xdr:rowOff>158750</xdr:rowOff>
    </xdr:from>
    <xdr:to>
      <xdr:col>21</xdr:col>
      <xdr:colOff>317500</xdr:colOff>
      <xdr:row>33</xdr:row>
      <xdr:rowOff>44450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0</xdr:row>
      <xdr:rowOff>184150</xdr:rowOff>
    </xdr:from>
    <xdr:to>
      <xdr:col>17</xdr:col>
      <xdr:colOff>215900</xdr:colOff>
      <xdr:row>15</xdr:row>
      <xdr:rowOff>69850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622300</xdr:colOff>
      <xdr:row>16</xdr:row>
      <xdr:rowOff>6350</xdr:rowOff>
    </xdr:from>
    <xdr:to>
      <xdr:col>17</xdr:col>
      <xdr:colOff>342900</xdr:colOff>
      <xdr:row>30</xdr:row>
      <xdr:rowOff>82550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584200</xdr:colOff>
      <xdr:row>31</xdr:row>
      <xdr:rowOff>19050</xdr:rowOff>
    </xdr:from>
    <xdr:to>
      <xdr:col>17</xdr:col>
      <xdr:colOff>304800</xdr:colOff>
      <xdr:row>45</xdr:row>
      <xdr:rowOff>95250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0</xdr:row>
      <xdr:rowOff>0</xdr:rowOff>
    </xdr:from>
    <xdr:to>
      <xdr:col>11</xdr:col>
      <xdr:colOff>457200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topLeftCell="A32" workbookViewId="0">
      <selection activeCell="J48" sqref="J48"/>
    </sheetView>
  </sheetViews>
  <sheetFormatPr baseColWidth="10" defaultColWidth="8.83203125" defaultRowHeight="15" x14ac:dyDescent="0.2"/>
  <cols>
    <col min="1" max="3" width="9.33203125" bestFit="1" customWidth="1"/>
    <col min="5" max="5" width="15.6640625" bestFit="1" customWidth="1"/>
    <col min="6" max="6" width="12.1640625" bestFit="1" customWidth="1"/>
    <col min="7" max="8" width="11.1640625" bestFit="1" customWidth="1"/>
    <col min="9" max="9" width="9.33203125" bestFit="1" customWidth="1"/>
    <col min="10" max="10" width="11" bestFit="1" customWidth="1"/>
    <col min="11" max="11" width="9.33203125" bestFit="1" customWidth="1"/>
    <col min="12" max="12" width="10.33203125" bestFit="1" customWidth="1"/>
  </cols>
  <sheetData>
    <row r="1" spans="1:25" ht="16" thickBot="1" x14ac:dyDescent="0.25">
      <c r="A1" s="85" t="s">
        <v>0</v>
      </c>
      <c r="B1" s="83" t="s">
        <v>1</v>
      </c>
      <c r="C1" s="90" t="s">
        <v>2</v>
      </c>
      <c r="E1" s="115" t="s">
        <v>23</v>
      </c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7"/>
    </row>
    <row r="2" spans="1:25" x14ac:dyDescent="0.2">
      <c r="A2" s="86">
        <v>6</v>
      </c>
      <c r="B2" s="84">
        <v>6</v>
      </c>
      <c r="C2" s="91">
        <v>1</v>
      </c>
      <c r="E2" s="31"/>
      <c r="F2" s="1">
        <v>1998</v>
      </c>
      <c r="G2" s="2">
        <v>2011</v>
      </c>
      <c r="H2" s="1">
        <v>2012</v>
      </c>
      <c r="I2" s="5"/>
      <c r="J2" s="5" t="s">
        <v>8</v>
      </c>
      <c r="K2" s="2">
        <v>-15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1:25" x14ac:dyDescent="0.2">
      <c r="A3" s="86">
        <v>6</v>
      </c>
      <c r="B3" s="84">
        <v>-2</v>
      </c>
      <c r="C3" s="91">
        <v>-1</v>
      </c>
      <c r="E3" s="31" t="s">
        <v>4</v>
      </c>
      <c r="F3" s="1">
        <f>MAX(A2:A51)</f>
        <v>17</v>
      </c>
      <c r="G3" s="5">
        <f>MAX(B2:B61)</f>
        <v>15</v>
      </c>
      <c r="H3" s="1">
        <f>MAX(C2:C57)</f>
        <v>22</v>
      </c>
      <c r="I3" s="5"/>
      <c r="J3" s="5" t="s">
        <v>9</v>
      </c>
      <c r="K3" s="5">
        <v>25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</row>
    <row r="4" spans="1:25" ht="16" thickBot="1" x14ac:dyDescent="0.25">
      <c r="A4" s="86">
        <v>10</v>
      </c>
      <c r="B4" s="84">
        <v>-14</v>
      </c>
      <c r="C4" s="91">
        <v>0</v>
      </c>
      <c r="E4" s="31" t="s">
        <v>5</v>
      </c>
      <c r="F4" s="1">
        <f>MIN(A2:A51)</f>
        <v>-7</v>
      </c>
      <c r="G4" s="5">
        <f>MIN(B2:B61)</f>
        <v>-14</v>
      </c>
      <c r="H4" s="1">
        <f>MIN(C2:C57)</f>
        <v>-11</v>
      </c>
      <c r="I4" s="5"/>
      <c r="J4" s="5" t="s">
        <v>10</v>
      </c>
      <c r="K4" s="5">
        <f>(K3-K2)/10</f>
        <v>4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</row>
    <row r="5" spans="1:25" ht="16" thickBot="1" x14ac:dyDescent="0.25">
      <c r="A5" s="86">
        <v>3</v>
      </c>
      <c r="B5" s="84">
        <v>3</v>
      </c>
      <c r="C5" s="91">
        <v>0</v>
      </c>
      <c r="E5" s="31"/>
      <c r="F5" s="34" t="s">
        <v>24</v>
      </c>
      <c r="G5" s="35"/>
      <c r="H5" s="35"/>
      <c r="I5" s="35"/>
      <c r="J5" s="35"/>
      <c r="K5" s="3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6"/>
    </row>
    <row r="6" spans="1:25" ht="16" thickBot="1" x14ac:dyDescent="0.25">
      <c r="A6" s="86">
        <v>6</v>
      </c>
      <c r="B6" s="84">
        <v>5</v>
      </c>
      <c r="C6" s="91">
        <v>2</v>
      </c>
      <c r="E6" s="31"/>
      <c r="F6" s="16" t="s">
        <v>21</v>
      </c>
      <c r="G6" s="15" t="s">
        <v>6</v>
      </c>
      <c r="H6" s="12" t="s">
        <v>7</v>
      </c>
      <c r="I6" s="13" t="s">
        <v>0</v>
      </c>
      <c r="J6" s="13" t="s">
        <v>1</v>
      </c>
      <c r="K6" s="14" t="s">
        <v>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6"/>
    </row>
    <row r="7" spans="1:25" x14ac:dyDescent="0.2">
      <c r="A7" s="86">
        <v>6</v>
      </c>
      <c r="B7" s="84">
        <v>5</v>
      </c>
      <c r="C7" s="91">
        <v>4</v>
      </c>
      <c r="E7" s="31"/>
      <c r="F7" s="17" t="s">
        <v>12</v>
      </c>
      <c r="G7" s="18">
        <f>K2</f>
        <v>-15</v>
      </c>
      <c r="H7" s="19">
        <f>G7+$K$4</f>
        <v>-11</v>
      </c>
      <c r="I7" s="19">
        <f t="array" ref="I7:I16">FREQUENCY(A2:A51,H7:H16)</f>
        <v>0</v>
      </c>
      <c r="J7" s="19">
        <f t="array" ref="J7:J16">FREQUENCY(B2:B61,H7:H16)</f>
        <v>2</v>
      </c>
      <c r="K7" s="20">
        <f t="array" ref="K7:K16">FREQUENCY(C2:C57,H7:H16)</f>
        <v>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</row>
    <row r="8" spans="1:25" x14ac:dyDescent="0.2">
      <c r="A8" s="86">
        <v>9</v>
      </c>
      <c r="B8" s="84">
        <v>-2</v>
      </c>
      <c r="C8" s="91">
        <v>-9</v>
      </c>
      <c r="E8" s="31"/>
      <c r="F8" s="21" t="s">
        <v>13</v>
      </c>
      <c r="G8" s="22">
        <f>H7</f>
        <v>-11</v>
      </c>
      <c r="H8" s="23">
        <f>G8+$K$4</f>
        <v>-7</v>
      </c>
      <c r="I8" s="23">
        <v>1</v>
      </c>
      <c r="J8" s="23">
        <v>3</v>
      </c>
      <c r="K8" s="24">
        <v>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6"/>
    </row>
    <row r="9" spans="1:25" x14ac:dyDescent="0.2">
      <c r="A9" s="86">
        <v>2</v>
      </c>
      <c r="B9" s="84">
        <v>9</v>
      </c>
      <c r="C9" s="91">
        <v>3</v>
      </c>
      <c r="E9" s="31"/>
      <c r="F9" s="21" t="s">
        <v>14</v>
      </c>
      <c r="G9" s="22">
        <f t="shared" ref="G9:G16" si="0">H8</f>
        <v>-7</v>
      </c>
      <c r="H9" s="23">
        <f t="shared" ref="H9:H16" si="1">G9+$K$4</f>
        <v>-3</v>
      </c>
      <c r="I9" s="23">
        <v>13</v>
      </c>
      <c r="J9" s="23">
        <v>6</v>
      </c>
      <c r="K9" s="24">
        <v>7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6"/>
    </row>
    <row r="10" spans="1:25" x14ac:dyDescent="0.2">
      <c r="A10" s="86">
        <v>8</v>
      </c>
      <c r="B10" s="84">
        <v>1</v>
      </c>
      <c r="C10" s="91">
        <v>6</v>
      </c>
      <c r="E10" s="31"/>
      <c r="F10" s="21" t="s">
        <v>15</v>
      </c>
      <c r="G10" s="22">
        <f t="shared" si="0"/>
        <v>-3</v>
      </c>
      <c r="H10" s="23">
        <f t="shared" si="1"/>
        <v>1</v>
      </c>
      <c r="I10" s="23">
        <v>8</v>
      </c>
      <c r="J10" s="23">
        <v>13</v>
      </c>
      <c r="K10" s="24">
        <v>15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/>
    </row>
    <row r="11" spans="1:25" x14ac:dyDescent="0.2">
      <c r="A11" s="86">
        <v>-2</v>
      </c>
      <c r="B11" s="84">
        <v>-3</v>
      </c>
      <c r="C11" s="91">
        <v>8</v>
      </c>
      <c r="E11" s="31"/>
      <c r="F11" s="21" t="s">
        <v>16</v>
      </c>
      <c r="G11" s="22">
        <f t="shared" si="0"/>
        <v>1</v>
      </c>
      <c r="H11" s="23">
        <f t="shared" si="1"/>
        <v>5</v>
      </c>
      <c r="I11" s="23">
        <v>10</v>
      </c>
      <c r="J11" s="23">
        <v>15</v>
      </c>
      <c r="K11" s="24">
        <v>14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6"/>
    </row>
    <row r="12" spans="1:25" x14ac:dyDescent="0.2">
      <c r="A12" s="86">
        <v>17</v>
      </c>
      <c r="B12" s="84">
        <v>1</v>
      </c>
      <c r="C12" s="91">
        <v>9</v>
      </c>
      <c r="E12" s="31"/>
      <c r="F12" s="21" t="s">
        <v>17</v>
      </c>
      <c r="G12" s="22">
        <f t="shared" si="0"/>
        <v>5</v>
      </c>
      <c r="H12" s="23">
        <f t="shared" si="1"/>
        <v>9</v>
      </c>
      <c r="I12" s="23">
        <v>14</v>
      </c>
      <c r="J12" s="23">
        <v>17</v>
      </c>
      <c r="K12" s="24">
        <v>11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6"/>
    </row>
    <row r="13" spans="1:25" x14ac:dyDescent="0.2">
      <c r="A13" s="86">
        <v>-5</v>
      </c>
      <c r="B13" s="84">
        <v>0</v>
      </c>
      <c r="C13" s="91">
        <v>3</v>
      </c>
      <c r="E13" s="31"/>
      <c r="F13" s="21" t="s">
        <v>18</v>
      </c>
      <c r="G13" s="22">
        <f t="shared" si="0"/>
        <v>9</v>
      </c>
      <c r="H13" s="23">
        <f t="shared" si="1"/>
        <v>13</v>
      </c>
      <c r="I13" s="23">
        <v>3</v>
      </c>
      <c r="J13" s="23">
        <v>2</v>
      </c>
      <c r="K13" s="24">
        <v>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</row>
    <row r="14" spans="1:25" x14ac:dyDescent="0.2">
      <c r="A14" s="86">
        <v>-3</v>
      </c>
      <c r="B14" s="84">
        <v>4</v>
      </c>
      <c r="C14" s="91">
        <v>5</v>
      </c>
      <c r="E14" s="31"/>
      <c r="F14" s="21" t="s">
        <v>19</v>
      </c>
      <c r="G14" s="22">
        <f t="shared" si="0"/>
        <v>13</v>
      </c>
      <c r="H14" s="23">
        <f t="shared" si="1"/>
        <v>17</v>
      </c>
      <c r="I14" s="23">
        <v>1</v>
      </c>
      <c r="J14" s="23">
        <v>2</v>
      </c>
      <c r="K14" s="24">
        <v>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6"/>
    </row>
    <row r="15" spans="1:25" x14ac:dyDescent="0.2">
      <c r="A15" s="86">
        <v>5</v>
      </c>
      <c r="B15" s="84">
        <v>-10</v>
      </c>
      <c r="C15" s="91">
        <v>1</v>
      </c>
      <c r="E15" s="31"/>
      <c r="F15" s="21" t="s">
        <v>20</v>
      </c>
      <c r="G15" s="22">
        <f t="shared" si="0"/>
        <v>17</v>
      </c>
      <c r="H15" s="23">
        <f t="shared" si="1"/>
        <v>21</v>
      </c>
      <c r="I15" s="23">
        <v>0</v>
      </c>
      <c r="J15" s="23">
        <v>0</v>
      </c>
      <c r="K15" s="24">
        <v>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6"/>
    </row>
    <row r="16" spans="1:25" ht="16" thickBot="1" x14ac:dyDescent="0.25">
      <c r="A16" s="86">
        <v>3</v>
      </c>
      <c r="B16" s="84">
        <v>14</v>
      </c>
      <c r="C16" s="91">
        <v>1</v>
      </c>
      <c r="E16" s="31"/>
      <c r="F16" s="25" t="s">
        <v>22</v>
      </c>
      <c r="G16" s="26">
        <f t="shared" si="0"/>
        <v>21</v>
      </c>
      <c r="H16" s="27">
        <f t="shared" si="1"/>
        <v>25</v>
      </c>
      <c r="I16" s="27">
        <v>0</v>
      </c>
      <c r="J16" s="27">
        <v>0</v>
      </c>
      <c r="K16" s="28">
        <v>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6"/>
    </row>
    <row r="17" spans="1:25" ht="16" thickBot="1" x14ac:dyDescent="0.25">
      <c r="A17" s="86">
        <v>6</v>
      </c>
      <c r="B17" s="84">
        <v>6</v>
      </c>
      <c r="C17" s="91">
        <v>2</v>
      </c>
      <c r="E17" s="31"/>
      <c r="F17" s="11" t="s">
        <v>11</v>
      </c>
      <c r="G17" s="29"/>
      <c r="H17" s="29"/>
      <c r="I17" s="12">
        <f>SUM(I7:I16)</f>
        <v>50</v>
      </c>
      <c r="J17" s="12">
        <f>SUM(J7:J16)</f>
        <v>60</v>
      </c>
      <c r="K17" s="30">
        <f>SUM(K7:K16)</f>
        <v>56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6"/>
    </row>
    <row r="18" spans="1:25" x14ac:dyDescent="0.2">
      <c r="A18" s="86">
        <v>5</v>
      </c>
      <c r="B18" s="84">
        <v>6</v>
      </c>
      <c r="C18" s="91">
        <v>9</v>
      </c>
      <c r="E18" s="31"/>
      <c r="F18" s="1"/>
      <c r="G18" s="5"/>
      <c r="H18" s="1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6"/>
    </row>
    <row r="19" spans="1:25" x14ac:dyDescent="0.2">
      <c r="A19" s="86">
        <v>9</v>
      </c>
      <c r="B19" s="84">
        <v>5</v>
      </c>
      <c r="C19" s="91">
        <v>-6</v>
      </c>
      <c r="E19" s="31"/>
      <c r="F19" s="1"/>
      <c r="G19" s="5"/>
      <c r="H19" s="1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6"/>
    </row>
    <row r="20" spans="1:25" x14ac:dyDescent="0.2">
      <c r="A20" s="86">
        <v>6</v>
      </c>
      <c r="B20" s="84">
        <v>6</v>
      </c>
      <c r="C20" s="91">
        <v>7</v>
      </c>
      <c r="E20" s="31"/>
      <c r="F20" s="1"/>
      <c r="G20" s="5"/>
      <c r="H20" s="1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6"/>
    </row>
    <row r="21" spans="1:25" x14ac:dyDescent="0.2">
      <c r="A21" s="86">
        <v>-5</v>
      </c>
      <c r="B21" s="84">
        <v>6</v>
      </c>
      <c r="C21" s="91">
        <v>4</v>
      </c>
      <c r="E21" s="31"/>
      <c r="F21" s="1"/>
      <c r="G21" s="5"/>
      <c r="H21" s="1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6"/>
    </row>
    <row r="22" spans="1:25" x14ac:dyDescent="0.2">
      <c r="A22" s="86">
        <v>-1</v>
      </c>
      <c r="B22" s="84">
        <v>6</v>
      </c>
      <c r="C22" s="91">
        <v>3</v>
      </c>
      <c r="E22" s="31"/>
      <c r="F22" s="1"/>
      <c r="G22" s="5"/>
      <c r="H22" s="1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6"/>
    </row>
    <row r="23" spans="1:25" x14ac:dyDescent="0.2">
      <c r="A23" s="86">
        <v>1</v>
      </c>
      <c r="B23" s="84">
        <v>7</v>
      </c>
      <c r="C23" s="91">
        <v>10</v>
      </c>
      <c r="E23" s="31"/>
      <c r="F23" s="1"/>
      <c r="G23" s="5"/>
      <c r="H23" s="1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6"/>
    </row>
    <row r="24" spans="1:25" x14ac:dyDescent="0.2">
      <c r="A24" s="86">
        <v>9</v>
      </c>
      <c r="B24" s="84">
        <v>-5</v>
      </c>
      <c r="C24" s="91">
        <v>1</v>
      </c>
      <c r="E24" s="31"/>
      <c r="F24" s="1"/>
      <c r="G24" s="5"/>
      <c r="H24" s="1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6"/>
    </row>
    <row r="25" spans="1:25" x14ac:dyDescent="0.2">
      <c r="A25" s="86">
        <v>-4</v>
      </c>
      <c r="B25" s="84">
        <v>4</v>
      </c>
      <c r="C25" s="91">
        <v>-6</v>
      </c>
      <c r="E25" s="31"/>
      <c r="F25" s="1"/>
      <c r="G25" s="5"/>
      <c r="H25" s="1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6"/>
    </row>
    <row r="26" spans="1:25" x14ac:dyDescent="0.2">
      <c r="A26" s="86">
        <v>-2</v>
      </c>
      <c r="B26" s="84">
        <v>-3</v>
      </c>
      <c r="C26" s="91">
        <v>-1</v>
      </c>
      <c r="E26" s="31"/>
      <c r="F26" s="1"/>
      <c r="G26" s="5"/>
      <c r="H26" s="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6"/>
    </row>
    <row r="27" spans="1:25" x14ac:dyDescent="0.2">
      <c r="A27" s="86">
        <v>3</v>
      </c>
      <c r="B27" s="84">
        <v>-8</v>
      </c>
      <c r="C27" s="91">
        <v>7</v>
      </c>
      <c r="E27" s="31"/>
      <c r="F27" s="1"/>
      <c r="G27" s="5"/>
      <c r="H27" s="1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6"/>
    </row>
    <row r="28" spans="1:25" x14ac:dyDescent="0.2">
      <c r="A28" s="86">
        <v>-3</v>
      </c>
      <c r="B28" s="84">
        <v>-5</v>
      </c>
      <c r="C28" s="91">
        <v>-4</v>
      </c>
      <c r="E28" s="31"/>
      <c r="F28" s="1"/>
      <c r="G28" s="5"/>
      <c r="H28" s="1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6"/>
    </row>
    <row r="29" spans="1:25" x14ac:dyDescent="0.2">
      <c r="A29" s="86">
        <v>-4</v>
      </c>
      <c r="B29" s="84">
        <v>-12</v>
      </c>
      <c r="C29" s="91">
        <v>-7</v>
      </c>
      <c r="E29" s="31"/>
      <c r="F29" s="1"/>
      <c r="G29" s="5"/>
      <c r="H29" s="1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6"/>
    </row>
    <row r="30" spans="1:25" x14ac:dyDescent="0.2">
      <c r="A30" s="86">
        <v>-4</v>
      </c>
      <c r="B30" s="84">
        <v>-2</v>
      </c>
      <c r="C30" s="91">
        <v>5</v>
      </c>
      <c r="E30" s="31"/>
      <c r="F30" s="1"/>
      <c r="G30" s="5"/>
      <c r="H30" s="1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</row>
    <row r="31" spans="1:25" x14ac:dyDescent="0.2">
      <c r="A31" s="86">
        <v>-6</v>
      </c>
      <c r="B31" s="84">
        <v>2</v>
      </c>
      <c r="C31" s="91">
        <v>3</v>
      </c>
      <c r="E31" s="31"/>
      <c r="F31" s="1"/>
      <c r="G31" s="5"/>
      <c r="H31" s="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6"/>
    </row>
    <row r="32" spans="1:25" x14ac:dyDescent="0.2">
      <c r="A32" s="86">
        <v>1</v>
      </c>
      <c r="B32" s="84">
        <v>5</v>
      </c>
      <c r="C32" s="91">
        <v>-3</v>
      </c>
      <c r="E32" s="31"/>
      <c r="F32" s="1"/>
      <c r="G32" s="5"/>
      <c r="H32" s="1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6"/>
    </row>
    <row r="33" spans="1:25" x14ac:dyDescent="0.2">
      <c r="A33" s="86">
        <v>8</v>
      </c>
      <c r="B33" s="84">
        <v>8</v>
      </c>
      <c r="C33" s="91">
        <v>-11</v>
      </c>
      <c r="E33" s="31"/>
      <c r="F33" s="1"/>
      <c r="G33" s="5"/>
      <c r="H33" s="1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6"/>
    </row>
    <row r="34" spans="1:25" ht="16" thickBot="1" x14ac:dyDescent="0.25">
      <c r="A34" s="86">
        <v>10</v>
      </c>
      <c r="B34" s="84">
        <v>9</v>
      </c>
      <c r="C34" s="91">
        <v>0</v>
      </c>
      <c r="E34" s="32"/>
      <c r="F34" s="8"/>
      <c r="G34" s="7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33"/>
    </row>
    <row r="35" spans="1:25" ht="16" thickBot="1" x14ac:dyDescent="0.25">
      <c r="A35" s="86">
        <v>6</v>
      </c>
      <c r="B35" s="84">
        <v>2</v>
      </c>
      <c r="C35" s="91">
        <v>1</v>
      </c>
      <c r="F35" s="1"/>
      <c r="H35" s="1"/>
    </row>
    <row r="36" spans="1:25" ht="16" thickBot="1" x14ac:dyDescent="0.25">
      <c r="A36" s="86">
        <v>-4</v>
      </c>
      <c r="B36" s="84">
        <v>2</v>
      </c>
      <c r="C36" s="91">
        <v>3</v>
      </c>
      <c r="E36" s="100" t="s">
        <v>25</v>
      </c>
      <c r="F36" s="101"/>
      <c r="G36" s="102"/>
      <c r="H36" s="68"/>
    </row>
    <row r="37" spans="1:25" x14ac:dyDescent="0.2">
      <c r="A37" s="86">
        <v>2</v>
      </c>
      <c r="B37" s="84">
        <v>6</v>
      </c>
      <c r="C37" s="91">
        <v>6</v>
      </c>
      <c r="E37" s="69">
        <v>1998</v>
      </c>
      <c r="F37" s="70">
        <v>2011</v>
      </c>
      <c r="G37" s="71">
        <v>2012</v>
      </c>
      <c r="H37" s="68"/>
    </row>
    <row r="38" spans="1:25" ht="16" thickBot="1" x14ac:dyDescent="0.25">
      <c r="A38" s="86">
        <v>9</v>
      </c>
      <c r="B38" s="84">
        <v>1</v>
      </c>
      <c r="C38" s="91">
        <v>0</v>
      </c>
      <c r="E38" s="37">
        <f>AVERAGE(A2:A51)</f>
        <v>2.34</v>
      </c>
      <c r="F38" s="38">
        <f>AVERAGE(B2:B61)</f>
        <v>2.4</v>
      </c>
      <c r="G38" s="39">
        <f>AVERAGE(C2:C57)</f>
        <v>1.5357142857142858</v>
      </c>
      <c r="H38" s="68"/>
    </row>
    <row r="39" spans="1:25" ht="16" thickBot="1" x14ac:dyDescent="0.25">
      <c r="A39" s="86">
        <v>5</v>
      </c>
      <c r="B39" s="84">
        <v>1</v>
      </c>
      <c r="C39" s="91">
        <v>8</v>
      </c>
      <c r="E39" s="72" t="s">
        <v>27</v>
      </c>
      <c r="F39" s="73"/>
      <c r="G39" s="74"/>
      <c r="H39" s="68"/>
    </row>
    <row r="40" spans="1:25" x14ac:dyDescent="0.2">
      <c r="A40" s="86">
        <v>-3</v>
      </c>
      <c r="B40" s="84">
        <v>6</v>
      </c>
      <c r="C40" s="91">
        <v>-3</v>
      </c>
      <c r="E40" s="75">
        <v>1998</v>
      </c>
      <c r="F40" s="76">
        <v>2011</v>
      </c>
      <c r="G40" s="77">
        <v>2012</v>
      </c>
      <c r="H40" s="68"/>
    </row>
    <row r="41" spans="1:25" ht="16" thickBot="1" x14ac:dyDescent="0.25">
      <c r="A41" s="86">
        <v>3</v>
      </c>
      <c r="B41" s="84">
        <v>10</v>
      </c>
      <c r="C41" s="91">
        <v>-1</v>
      </c>
      <c r="E41" s="37">
        <f>STDEV(A2:A51)</f>
        <v>5.6734613125768405</v>
      </c>
      <c r="F41" s="38">
        <f>STDEV(B2:B61)</f>
        <v>5.9551999781418772</v>
      </c>
      <c r="G41" s="39">
        <f>STDEV(C2:C57)</f>
        <v>6.2608866224123005</v>
      </c>
      <c r="H41" s="68"/>
    </row>
    <row r="42" spans="1:25" ht="16" thickBot="1" x14ac:dyDescent="0.25">
      <c r="A42" s="86">
        <v>13</v>
      </c>
      <c r="B42" s="84">
        <v>1</v>
      </c>
      <c r="C42" s="91">
        <v>2</v>
      </c>
      <c r="E42" s="94" t="s">
        <v>65</v>
      </c>
      <c r="F42" s="95"/>
      <c r="G42" s="96"/>
      <c r="H42" s="68"/>
    </row>
    <row r="43" spans="1:25" ht="16" thickBot="1" x14ac:dyDescent="0.25">
      <c r="A43" s="86">
        <v>6</v>
      </c>
      <c r="B43" s="84">
        <v>-2</v>
      </c>
      <c r="C43" s="91">
        <v>7</v>
      </c>
      <c r="E43" s="78">
        <v>50</v>
      </c>
      <c r="F43" s="79">
        <v>60</v>
      </c>
      <c r="G43" s="80">
        <v>56</v>
      </c>
      <c r="H43" s="68"/>
    </row>
    <row r="44" spans="1:25" x14ac:dyDescent="0.2">
      <c r="A44" s="86">
        <v>1</v>
      </c>
      <c r="B44" s="84">
        <v>10</v>
      </c>
      <c r="C44" s="91">
        <v>-5</v>
      </c>
      <c r="E44" s="97" t="s">
        <v>34</v>
      </c>
      <c r="F44" s="98"/>
      <c r="G44" s="99"/>
      <c r="H44" s="68"/>
    </row>
    <row r="45" spans="1:25" ht="16" thickBot="1" x14ac:dyDescent="0.25">
      <c r="A45" s="86">
        <v>-5</v>
      </c>
      <c r="B45" s="84">
        <v>0</v>
      </c>
      <c r="C45" s="91">
        <v>-4</v>
      </c>
      <c r="E45" s="103">
        <v>1998</v>
      </c>
      <c r="F45" s="104">
        <v>2011</v>
      </c>
      <c r="G45" s="105">
        <v>2012</v>
      </c>
      <c r="H45" s="47"/>
    </row>
    <row r="46" spans="1:25" x14ac:dyDescent="0.2">
      <c r="A46" s="86">
        <v>-7</v>
      </c>
      <c r="B46" s="84">
        <v>6</v>
      </c>
      <c r="C46" s="91">
        <v>9</v>
      </c>
      <c r="E46" s="41">
        <f>E38+E41*ABS(NORMSINV(0.025))/SQRT(E43)</f>
        <v>3.9125743460800368</v>
      </c>
      <c r="F46" s="42">
        <f>F38+F41*ABS(NORMSINV(0.025))/SQRT(F43)</f>
        <v>3.9068458129727657</v>
      </c>
      <c r="G46" s="43">
        <f>G38+G41*ABS(NORMSINV(0.025))/SQRT(G43)</f>
        <v>3.1755106410129854</v>
      </c>
      <c r="H46" s="81" t="s">
        <v>31</v>
      </c>
    </row>
    <row r="47" spans="1:25" ht="16" thickBot="1" x14ac:dyDescent="0.25">
      <c r="A47" s="86">
        <v>3</v>
      </c>
      <c r="B47" s="84">
        <v>6</v>
      </c>
      <c r="C47" s="91">
        <v>-11</v>
      </c>
      <c r="E47" s="37">
        <f>E38-E41*ABS(NORMSINV(0.025))/SQRT(E43)</f>
        <v>0.76742565391996287</v>
      </c>
      <c r="F47" s="38">
        <f>F38-F41*ABS(NORMSINV(0.025))/SQRT(F43)</f>
        <v>0.89315418702723415</v>
      </c>
      <c r="G47" s="39">
        <f>G38-G41*ABS(NORMSINV(0.025))/SQRT(G43)</f>
        <v>-0.10408206958441379</v>
      </c>
      <c r="H47" s="82" t="s">
        <v>30</v>
      </c>
    </row>
    <row r="48" spans="1:25" ht="16" thickBot="1" x14ac:dyDescent="0.25">
      <c r="A48" s="86">
        <v>-1</v>
      </c>
      <c r="B48" s="84">
        <v>9</v>
      </c>
      <c r="C48" s="91">
        <v>-2</v>
      </c>
      <c r="F48" s="1"/>
      <c r="H48" s="1"/>
    </row>
    <row r="49" spans="1:11" ht="16" thickBot="1" x14ac:dyDescent="0.25">
      <c r="A49" s="86">
        <v>-5</v>
      </c>
      <c r="B49" s="84">
        <v>15</v>
      </c>
      <c r="C49" s="91">
        <v>7</v>
      </c>
      <c r="E49" s="97" t="s">
        <v>61</v>
      </c>
      <c r="F49" s="98"/>
      <c r="G49" s="98"/>
      <c r="H49" s="99"/>
    </row>
    <row r="50" spans="1:11" ht="16" thickBot="1" x14ac:dyDescent="0.25">
      <c r="A50" s="86">
        <v>0</v>
      </c>
      <c r="B50" s="84">
        <v>-5</v>
      </c>
      <c r="C50" s="91">
        <v>0</v>
      </c>
      <c r="E50" s="113"/>
      <c r="F50" s="15" t="s">
        <v>52</v>
      </c>
      <c r="G50" s="12" t="s">
        <v>54</v>
      </c>
      <c r="H50" s="30" t="s">
        <v>55</v>
      </c>
      <c r="I50" s="5"/>
      <c r="J50" s="5"/>
      <c r="K50" s="5"/>
    </row>
    <row r="51" spans="1:11" ht="16" thickBot="1" x14ac:dyDescent="0.25">
      <c r="A51" s="87">
        <v>-6</v>
      </c>
      <c r="B51" s="84">
        <v>5</v>
      </c>
      <c r="C51" s="91">
        <v>3</v>
      </c>
      <c r="E51" s="21" t="s">
        <v>53</v>
      </c>
      <c r="F51" s="18">
        <f>POWER(E41/F41,2)</f>
        <v>0.90761882654036596</v>
      </c>
      <c r="G51" s="19">
        <f>POWER(E41/G41,2)</f>
        <v>0.82115381884788508</v>
      </c>
      <c r="H51" s="20">
        <f>POWER(F41/G41,2)</f>
        <v>0.90473422855047458</v>
      </c>
      <c r="I51" s="5"/>
      <c r="J51" s="5"/>
      <c r="K51" s="5"/>
    </row>
    <row r="52" spans="1:11" x14ac:dyDescent="0.2">
      <c r="A52" s="5"/>
      <c r="B52" s="88">
        <v>5</v>
      </c>
      <c r="C52" s="92">
        <v>1</v>
      </c>
      <c r="E52" s="21" t="s">
        <v>57</v>
      </c>
      <c r="F52" s="112" t="s">
        <v>58</v>
      </c>
      <c r="G52" s="23" t="s">
        <v>59</v>
      </c>
      <c r="H52" s="24" t="s">
        <v>60</v>
      </c>
      <c r="I52" s="5"/>
      <c r="J52" s="5"/>
      <c r="K52" s="5"/>
    </row>
    <row r="53" spans="1:11" ht="16" thickBot="1" x14ac:dyDescent="0.25">
      <c r="A53" s="5"/>
      <c r="B53" s="88">
        <v>4</v>
      </c>
      <c r="C53" s="92">
        <v>22</v>
      </c>
      <c r="E53" s="114" t="s">
        <v>56</v>
      </c>
      <c r="F53" s="26">
        <f>_xlfn.F.INV.RT(0.05,49,59)</f>
        <v>1.5653954734084008</v>
      </c>
      <c r="G53" s="27">
        <f>_xlfn.F.INV.RT(0.05,49,55)</f>
        <v>1.580344550104213</v>
      </c>
      <c r="H53" s="28">
        <f>_xlfn.F.INV.RT(0.05,59,55)</f>
        <v>1.5552390187085474</v>
      </c>
      <c r="I53" s="108"/>
      <c r="J53" s="5"/>
      <c r="K53" s="5"/>
    </row>
    <row r="54" spans="1:11" ht="16" thickBot="1" x14ac:dyDescent="0.25">
      <c r="A54" s="5"/>
      <c r="B54" s="88">
        <v>3</v>
      </c>
      <c r="C54" s="92">
        <v>-10</v>
      </c>
      <c r="E54" s="11" t="s">
        <v>62</v>
      </c>
      <c r="F54" s="12" t="str">
        <f>IF(F51&gt;F53,"Reject","Fail to reject")</f>
        <v>Fail to reject</v>
      </c>
      <c r="G54" s="12" t="str">
        <f t="shared" ref="G54:H54" si="2">IF(G51&gt;G53,"Reject","Fail to reject")</f>
        <v>Fail to reject</v>
      </c>
      <c r="H54" s="30" t="str">
        <f t="shared" si="2"/>
        <v>Fail to reject</v>
      </c>
      <c r="I54" s="106"/>
      <c r="J54" s="5"/>
      <c r="K54" s="5"/>
    </row>
    <row r="55" spans="1:11" x14ac:dyDescent="0.2">
      <c r="A55" s="5"/>
      <c r="B55" s="88">
        <v>8</v>
      </c>
      <c r="C55" s="92">
        <v>13</v>
      </c>
      <c r="E55" s="4"/>
      <c r="F55" s="4"/>
      <c r="G55" s="4"/>
      <c r="H55" s="4"/>
      <c r="I55" s="106"/>
      <c r="J55" s="5"/>
      <c r="K55" s="5"/>
    </row>
    <row r="56" spans="1:11" ht="16" thickBot="1" x14ac:dyDescent="0.25">
      <c r="A56" s="5"/>
      <c r="B56" s="88">
        <v>1</v>
      </c>
      <c r="C56" s="92">
        <v>-10</v>
      </c>
      <c r="E56" s="4"/>
      <c r="F56" s="4"/>
      <c r="G56" s="4"/>
      <c r="H56" s="4"/>
      <c r="I56" s="106"/>
      <c r="J56" s="5"/>
      <c r="K56" s="5"/>
    </row>
    <row r="57" spans="1:11" ht="16" thickBot="1" x14ac:dyDescent="0.25">
      <c r="A57" s="5"/>
      <c r="B57" s="88">
        <v>5</v>
      </c>
      <c r="C57" s="93">
        <v>4</v>
      </c>
      <c r="E57" s="100" t="s">
        <v>35</v>
      </c>
      <c r="F57" s="101"/>
      <c r="G57" s="101"/>
      <c r="H57" s="101"/>
      <c r="I57" s="101"/>
      <c r="J57" s="101"/>
      <c r="K57" s="102"/>
    </row>
    <row r="58" spans="1:11" ht="16" thickBot="1" x14ac:dyDescent="0.25">
      <c r="A58" s="5"/>
      <c r="B58" s="88">
        <v>-10</v>
      </c>
      <c r="C58" s="5"/>
      <c r="E58" s="31"/>
      <c r="F58" s="5"/>
      <c r="G58" s="5"/>
      <c r="H58" s="5"/>
      <c r="I58" s="5"/>
      <c r="J58" s="5"/>
      <c r="K58" s="6"/>
    </row>
    <row r="59" spans="1:11" ht="16" thickBot="1" x14ac:dyDescent="0.25">
      <c r="A59" s="5"/>
      <c r="B59" s="88">
        <v>0</v>
      </c>
      <c r="C59" s="5"/>
      <c r="E59" s="100" t="s">
        <v>36</v>
      </c>
      <c r="F59" s="101"/>
      <c r="G59" s="101"/>
      <c r="H59" s="101"/>
      <c r="I59" s="102"/>
      <c r="J59" s="5"/>
      <c r="K59" s="6"/>
    </row>
    <row r="60" spans="1:11" ht="16" thickBot="1" x14ac:dyDescent="0.25">
      <c r="A60" s="5"/>
      <c r="B60" s="88">
        <v>-4</v>
      </c>
      <c r="C60" s="5"/>
      <c r="E60" s="130" t="s">
        <v>37</v>
      </c>
      <c r="F60" s="131" t="s">
        <v>3</v>
      </c>
      <c r="G60" s="131" t="s">
        <v>38</v>
      </c>
      <c r="H60" s="131" t="s">
        <v>39</v>
      </c>
      <c r="I60" s="132" t="s">
        <v>40</v>
      </c>
      <c r="J60" s="5"/>
      <c r="K60" s="6"/>
    </row>
    <row r="61" spans="1:11" ht="16" thickBot="1" x14ac:dyDescent="0.25">
      <c r="A61" s="5"/>
      <c r="B61" s="89">
        <v>7</v>
      </c>
      <c r="C61" s="5"/>
      <c r="E61" s="127" t="s">
        <v>0</v>
      </c>
      <c r="F61" s="124">
        <v>50</v>
      </c>
      <c r="G61" s="125">
        <v>117</v>
      </c>
      <c r="H61" s="125">
        <v>2.34</v>
      </c>
      <c r="I61" s="126">
        <v>32.188163265306123</v>
      </c>
      <c r="J61" s="5"/>
      <c r="K61" s="6"/>
    </row>
    <row r="62" spans="1:11" x14ac:dyDescent="0.2">
      <c r="E62" s="128" t="s">
        <v>1</v>
      </c>
      <c r="F62" s="122">
        <v>60</v>
      </c>
      <c r="G62" s="118">
        <v>144</v>
      </c>
      <c r="H62" s="118">
        <v>2.4</v>
      </c>
      <c r="I62" s="119">
        <v>35.464406779661019</v>
      </c>
      <c r="J62" s="5"/>
      <c r="K62" s="6"/>
    </row>
    <row r="63" spans="1:11" ht="16" thickBot="1" x14ac:dyDescent="0.25">
      <c r="E63" s="129" t="s">
        <v>2</v>
      </c>
      <c r="F63" s="123">
        <v>56</v>
      </c>
      <c r="G63" s="120">
        <v>86</v>
      </c>
      <c r="H63" s="120">
        <v>1.5357142857142858</v>
      </c>
      <c r="I63" s="121">
        <v>39.198701298701302</v>
      </c>
      <c r="J63" s="5"/>
      <c r="K63" s="6"/>
    </row>
    <row r="64" spans="1:11" x14ac:dyDescent="0.2">
      <c r="E64" s="31"/>
      <c r="F64" s="5"/>
      <c r="G64" s="5"/>
      <c r="H64" s="5"/>
      <c r="I64" s="5"/>
      <c r="J64" s="5"/>
      <c r="K64" s="6"/>
    </row>
    <row r="65" spans="5:12" ht="16" thickBot="1" x14ac:dyDescent="0.25">
      <c r="E65" s="31"/>
      <c r="F65" s="5"/>
      <c r="G65" s="5"/>
      <c r="H65" s="5"/>
      <c r="I65" s="5"/>
      <c r="J65" s="5"/>
      <c r="K65" s="6"/>
    </row>
    <row r="66" spans="5:12" ht="16" thickBot="1" x14ac:dyDescent="0.25">
      <c r="E66" s="109" t="s">
        <v>41</v>
      </c>
      <c r="F66" s="110"/>
      <c r="G66" s="110"/>
      <c r="H66" s="110"/>
      <c r="I66" s="110"/>
      <c r="J66" s="110"/>
      <c r="K66" s="111"/>
    </row>
    <row r="67" spans="5:12" ht="16" thickBot="1" x14ac:dyDescent="0.25">
      <c r="E67" s="130" t="s">
        <v>42</v>
      </c>
      <c r="F67" s="13" t="s">
        <v>43</v>
      </c>
      <c r="G67" s="13" t="s">
        <v>44</v>
      </c>
      <c r="H67" s="13" t="s">
        <v>45</v>
      </c>
      <c r="I67" s="13" t="s">
        <v>46</v>
      </c>
      <c r="J67" s="13" t="s">
        <v>47</v>
      </c>
      <c r="K67" s="14" t="s">
        <v>48</v>
      </c>
      <c r="L67" s="5"/>
    </row>
    <row r="68" spans="5:12" ht="16" thickBot="1" x14ac:dyDescent="0.25">
      <c r="E68" s="141" t="s">
        <v>49</v>
      </c>
      <c r="F68" s="138">
        <v>26.096006884683447</v>
      </c>
      <c r="G68" s="139">
        <v>2</v>
      </c>
      <c r="H68" s="139">
        <v>13.048003442341724</v>
      </c>
      <c r="I68" s="139">
        <v>0.36508571425062381</v>
      </c>
      <c r="J68" s="139">
        <v>0.69470329872229564</v>
      </c>
      <c r="K68" s="140">
        <v>3.0514708540190885</v>
      </c>
      <c r="L68" s="148" t="str">
        <f>IF(I68&gt;K68,"Reject","Fail to reject")</f>
        <v>Fail to reject</v>
      </c>
    </row>
    <row r="69" spans="5:12" x14ac:dyDescent="0.2">
      <c r="E69" s="142" t="s">
        <v>50</v>
      </c>
      <c r="F69" s="136">
        <v>5825.5485714285714</v>
      </c>
      <c r="G69" s="107">
        <v>163</v>
      </c>
      <c r="H69" s="107">
        <v>35.739561787905345</v>
      </c>
      <c r="I69" s="107"/>
      <c r="J69" s="107"/>
      <c r="K69" s="133"/>
    </row>
    <row r="70" spans="5:12" x14ac:dyDescent="0.2">
      <c r="E70" s="144"/>
      <c r="F70" s="145"/>
      <c r="G70" s="146"/>
      <c r="H70" s="146"/>
      <c r="I70" s="146"/>
      <c r="J70" s="146"/>
      <c r="K70" s="147"/>
    </row>
    <row r="71" spans="5:12" ht="16" thickBot="1" x14ac:dyDescent="0.25">
      <c r="E71" s="143" t="s">
        <v>51</v>
      </c>
      <c r="F71" s="137">
        <v>5851.6445783132549</v>
      </c>
      <c r="G71" s="134">
        <v>165</v>
      </c>
      <c r="H71" s="134"/>
      <c r="I71" s="134"/>
      <c r="J71" s="134"/>
      <c r="K71" s="135"/>
    </row>
    <row r="72" spans="5:12" x14ac:dyDescent="0.2">
      <c r="E72" s="5"/>
    </row>
  </sheetData>
  <mergeCells count="10">
    <mergeCell ref="E66:K66"/>
    <mergeCell ref="E49:H49"/>
    <mergeCell ref="E57:K57"/>
    <mergeCell ref="E59:I59"/>
    <mergeCell ref="E1:Y1"/>
    <mergeCell ref="F5:K5"/>
    <mergeCell ref="E36:G36"/>
    <mergeCell ref="E39:G39"/>
    <mergeCell ref="E44:G44"/>
    <mergeCell ref="E42:G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workbookViewId="0">
      <selection activeCell="C2" sqref="C2"/>
    </sheetView>
  </sheetViews>
  <sheetFormatPr baseColWidth="10" defaultRowHeight="15" x14ac:dyDescent="0.2"/>
  <cols>
    <col min="13" max="13" width="15.83203125" bestFit="1" customWidth="1"/>
    <col min="16" max="16" width="15.33203125" bestFit="1" customWidth="1"/>
  </cols>
  <sheetData>
    <row r="1" spans="1:20" x14ac:dyDescent="0.2">
      <c r="A1" s="56" t="s">
        <v>0</v>
      </c>
      <c r="B1" s="57" t="s">
        <v>26</v>
      </c>
      <c r="C1" s="58" t="s">
        <v>32</v>
      </c>
      <c r="D1" s="59" t="s">
        <v>33</v>
      </c>
      <c r="E1" s="60" t="s">
        <v>1</v>
      </c>
      <c r="F1" s="61" t="s">
        <v>26</v>
      </c>
      <c r="G1" s="62" t="s">
        <v>32</v>
      </c>
      <c r="H1" s="63" t="s">
        <v>33</v>
      </c>
      <c r="I1" s="64" t="s">
        <v>2</v>
      </c>
      <c r="J1" s="65" t="s">
        <v>26</v>
      </c>
      <c r="K1" s="66" t="s">
        <v>32</v>
      </c>
      <c r="L1" s="67" t="s">
        <v>33</v>
      </c>
    </row>
    <row r="2" spans="1:20" x14ac:dyDescent="0.2">
      <c r="A2" s="49">
        <v>-7</v>
      </c>
      <c r="B2" s="9">
        <v>1</v>
      </c>
      <c r="C2" s="48">
        <f>(B2-0.5)/COUNT(A$2:A$51)</f>
        <v>0.01</v>
      </c>
      <c r="D2" s="50">
        <f>NORMSINV(C2)</f>
        <v>-2.3263478740408408</v>
      </c>
      <c r="E2" s="49">
        <v>-14</v>
      </c>
      <c r="F2" s="9">
        <v>1</v>
      </c>
      <c r="G2" s="48">
        <f>(F2-0.5)/COUNT(E$2:E$61)</f>
        <v>8.3333333333333332E-3</v>
      </c>
      <c r="H2" s="50">
        <f>NORMSINV(G2)</f>
        <v>-2.3939797998185091</v>
      </c>
      <c r="I2" s="54">
        <v>-11</v>
      </c>
      <c r="J2" s="9">
        <v>1</v>
      </c>
      <c r="K2" s="48">
        <f>(J2-0.5)/COUNT(I$2:I$57)</f>
        <v>8.9285714285714281E-3</v>
      </c>
      <c r="L2" s="50">
        <f>NORMSINV(K2)</f>
        <v>-2.368567059267872</v>
      </c>
      <c r="T2" s="5"/>
    </row>
    <row r="3" spans="1:20" x14ac:dyDescent="0.2">
      <c r="A3" s="49">
        <v>-6</v>
      </c>
      <c r="B3" s="9">
        <v>2</v>
      </c>
      <c r="C3" s="48">
        <f t="shared" ref="C3:C51" si="0">(B3-0.5)/COUNT(A$2:A$51)</f>
        <v>0.03</v>
      </c>
      <c r="D3" s="50">
        <f t="shared" ref="D3:D51" si="1">NORMSINV(C3)</f>
        <v>-1.8807936081512509</v>
      </c>
      <c r="E3" s="49">
        <v>-12</v>
      </c>
      <c r="F3" s="9">
        <v>2</v>
      </c>
      <c r="G3" s="48">
        <f t="shared" ref="G3:G61" si="2">(F3-0.5)/COUNT(E$2:E$61)</f>
        <v>2.5000000000000001E-2</v>
      </c>
      <c r="H3" s="50">
        <f t="shared" ref="H3:H61" si="3">NORMSINV(G3)</f>
        <v>-1.9599639845400538</v>
      </c>
      <c r="I3" s="54">
        <v>-11</v>
      </c>
      <c r="J3" s="9">
        <v>2</v>
      </c>
      <c r="K3" s="48">
        <f t="shared" ref="K3:K57" si="4">(J3-0.5)/COUNT(I$2:I$57)</f>
        <v>2.6785714285714284E-2</v>
      </c>
      <c r="L3" s="50">
        <f t="shared" ref="L3:L57" si="5">NORMSINV(K3)</f>
        <v>-1.9302858560575813</v>
      </c>
      <c r="M3" s="46"/>
      <c r="N3" s="46"/>
      <c r="O3" s="46"/>
      <c r="P3" s="46"/>
    </row>
    <row r="4" spans="1:20" x14ac:dyDescent="0.2">
      <c r="A4" s="49">
        <v>-6</v>
      </c>
      <c r="B4" s="9">
        <v>3</v>
      </c>
      <c r="C4" s="48">
        <f t="shared" si="0"/>
        <v>0.05</v>
      </c>
      <c r="D4" s="50">
        <f t="shared" si="1"/>
        <v>-1.6448536269514726</v>
      </c>
      <c r="E4" s="49">
        <v>-10</v>
      </c>
      <c r="F4" s="9">
        <v>3</v>
      </c>
      <c r="G4" s="48">
        <f t="shared" si="2"/>
        <v>4.1666666666666664E-2</v>
      </c>
      <c r="H4" s="50">
        <f t="shared" si="3"/>
        <v>-1.7316643961222451</v>
      </c>
      <c r="I4" s="54">
        <v>-10</v>
      </c>
      <c r="J4" s="9">
        <v>3</v>
      </c>
      <c r="K4" s="48">
        <f t="shared" si="4"/>
        <v>4.4642857142857144E-2</v>
      </c>
      <c r="L4" s="50">
        <f t="shared" si="5"/>
        <v>-1.6991776601112984</v>
      </c>
      <c r="M4" s="46"/>
      <c r="N4" s="47"/>
      <c r="O4" s="47"/>
      <c r="P4" s="47"/>
    </row>
    <row r="5" spans="1:20" x14ac:dyDescent="0.2">
      <c r="A5" s="49">
        <v>-5</v>
      </c>
      <c r="B5" s="9">
        <v>4</v>
      </c>
      <c r="C5" s="48">
        <f t="shared" si="0"/>
        <v>7.0000000000000007E-2</v>
      </c>
      <c r="D5" s="50">
        <f t="shared" si="1"/>
        <v>-1.4757910281791702</v>
      </c>
      <c r="E5" s="49">
        <v>-10</v>
      </c>
      <c r="F5" s="9">
        <v>4</v>
      </c>
      <c r="G5" s="48">
        <f t="shared" si="2"/>
        <v>5.8333333333333334E-2</v>
      </c>
      <c r="H5" s="50">
        <f t="shared" si="3"/>
        <v>-1.5689196324989263</v>
      </c>
      <c r="I5" s="54">
        <v>-10</v>
      </c>
      <c r="J5" s="9">
        <v>4</v>
      </c>
      <c r="K5" s="48">
        <f t="shared" si="4"/>
        <v>6.25E-2</v>
      </c>
      <c r="L5" s="50">
        <f t="shared" si="5"/>
        <v>-1.5341205443525459</v>
      </c>
      <c r="M5" s="46"/>
      <c r="N5" s="47"/>
      <c r="O5" s="47"/>
      <c r="P5" s="47"/>
    </row>
    <row r="6" spans="1:20" x14ac:dyDescent="0.2">
      <c r="A6" s="49">
        <v>-5</v>
      </c>
      <c r="B6" s="9">
        <v>5</v>
      </c>
      <c r="C6" s="48">
        <f t="shared" si="0"/>
        <v>0.09</v>
      </c>
      <c r="D6" s="50">
        <f t="shared" si="1"/>
        <v>-1.3407550336902161</v>
      </c>
      <c r="E6" s="49">
        <v>-8</v>
      </c>
      <c r="F6" s="9">
        <v>5</v>
      </c>
      <c r="G6" s="48">
        <f t="shared" si="2"/>
        <v>7.4999999999999997E-2</v>
      </c>
      <c r="H6" s="50">
        <f t="shared" si="3"/>
        <v>-1.4395314709384572</v>
      </c>
      <c r="I6" s="54">
        <v>-9</v>
      </c>
      <c r="J6" s="9">
        <v>5</v>
      </c>
      <c r="K6" s="48">
        <f t="shared" si="4"/>
        <v>8.0357142857142863E-2</v>
      </c>
      <c r="L6" s="50">
        <f t="shared" si="5"/>
        <v>-1.402673289992322</v>
      </c>
      <c r="M6" s="44"/>
    </row>
    <row r="7" spans="1:20" x14ac:dyDescent="0.2">
      <c r="A7" s="49">
        <v>-5</v>
      </c>
      <c r="B7" s="9">
        <v>6</v>
      </c>
      <c r="C7" s="48">
        <f t="shared" si="0"/>
        <v>0.11</v>
      </c>
      <c r="D7" s="50">
        <f t="shared" si="1"/>
        <v>-1.2265281200366105</v>
      </c>
      <c r="E7" s="49">
        <v>-5</v>
      </c>
      <c r="F7" s="9">
        <v>6</v>
      </c>
      <c r="G7" s="48">
        <f t="shared" si="2"/>
        <v>9.166666666666666E-2</v>
      </c>
      <c r="H7" s="50">
        <f t="shared" si="3"/>
        <v>-1.330561513178897</v>
      </c>
      <c r="I7" s="54">
        <v>-7</v>
      </c>
      <c r="J7" s="9">
        <v>6</v>
      </c>
      <c r="K7" s="48">
        <f t="shared" si="4"/>
        <v>9.8214285714285712E-2</v>
      </c>
      <c r="L7" s="50">
        <f t="shared" si="5"/>
        <v>-1.2917937758243685</v>
      </c>
      <c r="M7" s="45"/>
    </row>
    <row r="8" spans="1:20" x14ac:dyDescent="0.2">
      <c r="A8" s="49">
        <v>-5</v>
      </c>
      <c r="B8" s="9">
        <v>7</v>
      </c>
      <c r="C8" s="48">
        <f t="shared" si="0"/>
        <v>0.13</v>
      </c>
      <c r="D8" s="50">
        <f t="shared" si="1"/>
        <v>-1.1263911290388013</v>
      </c>
      <c r="E8" s="49">
        <v>-5</v>
      </c>
      <c r="F8" s="9">
        <v>7</v>
      </c>
      <c r="G8" s="48">
        <f t="shared" si="2"/>
        <v>0.10833333333333334</v>
      </c>
      <c r="H8" s="50">
        <f t="shared" si="3"/>
        <v>-1.2354403415612518</v>
      </c>
      <c r="I8" s="54">
        <v>-6</v>
      </c>
      <c r="J8" s="9">
        <v>7</v>
      </c>
      <c r="K8" s="48">
        <f t="shared" si="4"/>
        <v>0.11607142857142858</v>
      </c>
      <c r="L8" s="50">
        <f t="shared" si="5"/>
        <v>-1.1948571240757904</v>
      </c>
    </row>
    <row r="9" spans="1:20" x14ac:dyDescent="0.2">
      <c r="A9" s="49">
        <v>-4</v>
      </c>
      <c r="B9" s="9">
        <v>8</v>
      </c>
      <c r="C9" s="48">
        <f t="shared" si="0"/>
        <v>0.15</v>
      </c>
      <c r="D9" s="50">
        <f t="shared" si="1"/>
        <v>-1.0364333894937898</v>
      </c>
      <c r="E9" s="49">
        <v>-5</v>
      </c>
      <c r="F9" s="9">
        <v>8</v>
      </c>
      <c r="G9" s="48">
        <f t="shared" si="2"/>
        <v>0.125</v>
      </c>
      <c r="H9" s="50">
        <f t="shared" si="3"/>
        <v>-1.1503493803760083</v>
      </c>
      <c r="I9" s="54">
        <v>-6</v>
      </c>
      <c r="J9" s="9">
        <v>8</v>
      </c>
      <c r="K9" s="48">
        <f t="shared" si="4"/>
        <v>0.13392857142857142</v>
      </c>
      <c r="L9" s="50">
        <f t="shared" si="5"/>
        <v>-1.1080108204698569</v>
      </c>
    </row>
    <row r="10" spans="1:20" x14ac:dyDescent="0.2">
      <c r="A10" s="49">
        <v>-4</v>
      </c>
      <c r="B10" s="9">
        <v>9</v>
      </c>
      <c r="C10" s="48">
        <f t="shared" si="0"/>
        <v>0.17</v>
      </c>
      <c r="D10" s="50">
        <f t="shared" si="1"/>
        <v>-0.95416525314619549</v>
      </c>
      <c r="E10" s="49">
        <v>-4</v>
      </c>
      <c r="F10" s="9">
        <v>9</v>
      </c>
      <c r="G10" s="48">
        <f t="shared" si="2"/>
        <v>0.14166666666666666</v>
      </c>
      <c r="H10" s="50">
        <f t="shared" si="3"/>
        <v>-1.0728613416500035</v>
      </c>
      <c r="I10" s="54">
        <v>-5</v>
      </c>
      <c r="J10" s="9">
        <v>9</v>
      </c>
      <c r="K10" s="48">
        <f t="shared" si="4"/>
        <v>0.15178571428571427</v>
      </c>
      <c r="L10" s="50">
        <f t="shared" si="5"/>
        <v>-1.0288047620058449</v>
      </c>
    </row>
    <row r="11" spans="1:20" x14ac:dyDescent="0.2">
      <c r="A11" s="49">
        <v>-4</v>
      </c>
      <c r="B11" s="9">
        <v>10</v>
      </c>
      <c r="C11" s="48">
        <f t="shared" si="0"/>
        <v>0.19</v>
      </c>
      <c r="D11" s="50">
        <f t="shared" si="1"/>
        <v>-0.87789629505122846</v>
      </c>
      <c r="E11" s="49">
        <v>-3</v>
      </c>
      <c r="F11" s="9">
        <v>10</v>
      </c>
      <c r="G11" s="48">
        <f t="shared" si="2"/>
        <v>0.15833333333333333</v>
      </c>
      <c r="H11" s="50">
        <f t="shared" si="3"/>
        <v>-1.0013312975256907</v>
      </c>
      <c r="I11" s="54">
        <v>-4</v>
      </c>
      <c r="J11" s="9">
        <v>10</v>
      </c>
      <c r="K11" s="48">
        <f t="shared" si="4"/>
        <v>0.16964285714285715</v>
      </c>
      <c r="L11" s="50">
        <f t="shared" si="5"/>
        <v>-0.95557753794043065</v>
      </c>
    </row>
    <row r="12" spans="1:20" x14ac:dyDescent="0.2">
      <c r="A12" s="49">
        <v>-4</v>
      </c>
      <c r="B12" s="9">
        <v>11</v>
      </c>
      <c r="C12" s="48">
        <f t="shared" si="0"/>
        <v>0.21</v>
      </c>
      <c r="D12" s="50">
        <f t="shared" si="1"/>
        <v>-0.80642124701824058</v>
      </c>
      <c r="E12" s="49">
        <v>-3</v>
      </c>
      <c r="F12" s="9">
        <v>11</v>
      </c>
      <c r="G12" s="48">
        <f t="shared" si="2"/>
        <v>0.17499999999999999</v>
      </c>
      <c r="H12" s="50">
        <f t="shared" si="3"/>
        <v>-0.93458929107347943</v>
      </c>
      <c r="I12" s="54">
        <v>-4</v>
      </c>
      <c r="J12" s="9">
        <v>11</v>
      </c>
      <c r="K12" s="48">
        <f t="shared" si="4"/>
        <v>0.1875</v>
      </c>
      <c r="L12" s="50">
        <f t="shared" si="5"/>
        <v>-0.88714655901887607</v>
      </c>
    </row>
    <row r="13" spans="1:20" x14ac:dyDescent="0.2">
      <c r="A13" s="49">
        <v>-3</v>
      </c>
      <c r="B13" s="9">
        <v>12</v>
      </c>
      <c r="C13" s="48">
        <f t="shared" si="0"/>
        <v>0.23</v>
      </c>
      <c r="D13" s="50">
        <f t="shared" si="1"/>
        <v>-0.73884684918521393</v>
      </c>
      <c r="E13" s="49">
        <v>-2</v>
      </c>
      <c r="F13" s="9">
        <v>12</v>
      </c>
      <c r="G13" s="48">
        <f t="shared" si="2"/>
        <v>0.19166666666666668</v>
      </c>
      <c r="H13" s="50">
        <f t="shared" si="3"/>
        <v>-0.87177097218995891</v>
      </c>
      <c r="I13" s="54">
        <v>-3</v>
      </c>
      <c r="J13" s="9">
        <v>12</v>
      </c>
      <c r="K13" s="48">
        <f t="shared" si="4"/>
        <v>0.20535714285714285</v>
      </c>
      <c r="L13" s="50">
        <f t="shared" si="5"/>
        <v>-0.82263729107406769</v>
      </c>
    </row>
    <row r="14" spans="1:20" x14ac:dyDescent="0.2">
      <c r="A14" s="49">
        <v>-3</v>
      </c>
      <c r="B14" s="9">
        <v>13</v>
      </c>
      <c r="C14" s="48">
        <f t="shared" si="0"/>
        <v>0.25</v>
      </c>
      <c r="D14" s="50">
        <f t="shared" si="1"/>
        <v>-0.67448975019608193</v>
      </c>
      <c r="E14" s="49">
        <v>-2</v>
      </c>
      <c r="F14" s="9">
        <v>13</v>
      </c>
      <c r="G14" s="48">
        <f t="shared" si="2"/>
        <v>0.20833333333333334</v>
      </c>
      <c r="H14" s="50">
        <f t="shared" si="3"/>
        <v>-0.81221780149991241</v>
      </c>
      <c r="I14" s="54">
        <v>-3</v>
      </c>
      <c r="J14" s="9">
        <v>13</v>
      </c>
      <c r="K14" s="48">
        <f t="shared" si="4"/>
        <v>0.22321428571428573</v>
      </c>
      <c r="L14" s="50">
        <f t="shared" si="5"/>
        <v>-0.76138260968642557</v>
      </c>
    </row>
    <row r="15" spans="1:20" x14ac:dyDescent="0.2">
      <c r="A15" s="49">
        <v>-3</v>
      </c>
      <c r="B15" s="9">
        <v>14</v>
      </c>
      <c r="C15" s="48">
        <f t="shared" si="0"/>
        <v>0.27</v>
      </c>
      <c r="D15" s="50">
        <f t="shared" si="1"/>
        <v>-0.61281299101662734</v>
      </c>
      <c r="E15" s="49">
        <v>-2</v>
      </c>
      <c r="F15" s="9">
        <v>14</v>
      </c>
      <c r="G15" s="48">
        <f t="shared" si="2"/>
        <v>0.22500000000000001</v>
      </c>
      <c r="H15" s="50">
        <f t="shared" si="3"/>
        <v>-0.75541502636046909</v>
      </c>
      <c r="I15" s="54">
        <v>-2</v>
      </c>
      <c r="J15" s="9">
        <v>14</v>
      </c>
      <c r="K15" s="48">
        <f t="shared" si="4"/>
        <v>0.24107142857142858</v>
      </c>
      <c r="L15" s="50">
        <f t="shared" si="5"/>
        <v>-0.70286023091909866</v>
      </c>
    </row>
    <row r="16" spans="1:20" x14ac:dyDescent="0.2">
      <c r="A16" s="49">
        <v>-2</v>
      </c>
      <c r="B16" s="9">
        <v>15</v>
      </c>
      <c r="C16" s="48">
        <f t="shared" si="0"/>
        <v>0.28999999999999998</v>
      </c>
      <c r="D16" s="50">
        <f t="shared" si="1"/>
        <v>-0.55338471955567303</v>
      </c>
      <c r="E16" s="49">
        <v>-2</v>
      </c>
      <c r="F16" s="9">
        <v>15</v>
      </c>
      <c r="G16" s="48">
        <f t="shared" si="2"/>
        <v>0.24166666666666667</v>
      </c>
      <c r="H16" s="50">
        <f t="shared" si="3"/>
        <v>-0.70095141958421192</v>
      </c>
      <c r="I16" s="54">
        <v>-1</v>
      </c>
      <c r="J16" s="9">
        <v>15</v>
      </c>
      <c r="K16" s="48">
        <f t="shared" si="4"/>
        <v>0.25892857142857145</v>
      </c>
      <c r="L16" s="50">
        <f t="shared" si="5"/>
        <v>-0.64665208107854022</v>
      </c>
    </row>
    <row r="17" spans="1:12" x14ac:dyDescent="0.2">
      <c r="A17" s="49">
        <v>-2</v>
      </c>
      <c r="B17" s="9">
        <v>16</v>
      </c>
      <c r="C17" s="48">
        <f t="shared" si="0"/>
        <v>0.31</v>
      </c>
      <c r="D17" s="50">
        <f t="shared" si="1"/>
        <v>-0.49585034734745354</v>
      </c>
      <c r="E17" s="49">
        <v>0</v>
      </c>
      <c r="F17" s="9">
        <v>16</v>
      </c>
      <c r="G17" s="48">
        <f t="shared" si="2"/>
        <v>0.25833333333333336</v>
      </c>
      <c r="H17" s="50">
        <f t="shared" si="3"/>
        <v>-0.64849218059285751</v>
      </c>
      <c r="I17" s="54">
        <v>-1</v>
      </c>
      <c r="J17" s="9">
        <v>16</v>
      </c>
      <c r="K17" s="48">
        <f t="shared" si="4"/>
        <v>0.2767857142857143</v>
      </c>
      <c r="L17" s="50">
        <f t="shared" si="5"/>
        <v>-0.59241693538223339</v>
      </c>
    </row>
    <row r="18" spans="1:12" x14ac:dyDescent="0.2">
      <c r="A18" s="49">
        <v>-1</v>
      </c>
      <c r="B18" s="9">
        <v>17</v>
      </c>
      <c r="C18" s="48">
        <f t="shared" si="0"/>
        <v>0.33</v>
      </c>
      <c r="D18" s="50">
        <f t="shared" si="1"/>
        <v>-0.43991316567323374</v>
      </c>
      <c r="E18" s="49">
        <v>0</v>
      </c>
      <c r="F18" s="9">
        <v>17</v>
      </c>
      <c r="G18" s="48">
        <f t="shared" si="2"/>
        <v>0.27500000000000002</v>
      </c>
      <c r="H18" s="50">
        <f t="shared" si="3"/>
        <v>-0.59776012604247841</v>
      </c>
      <c r="I18" s="54">
        <v>-1</v>
      </c>
      <c r="J18" s="9">
        <v>17</v>
      </c>
      <c r="K18" s="48">
        <f t="shared" si="4"/>
        <v>0.29464285714285715</v>
      </c>
      <c r="L18" s="50">
        <f t="shared" si="5"/>
        <v>-0.53987141220106138</v>
      </c>
    </row>
    <row r="19" spans="1:12" x14ac:dyDescent="0.2">
      <c r="A19" s="49">
        <v>-1</v>
      </c>
      <c r="B19" s="9">
        <v>18</v>
      </c>
      <c r="C19" s="48">
        <f t="shared" si="0"/>
        <v>0.35</v>
      </c>
      <c r="D19" s="50">
        <f t="shared" si="1"/>
        <v>-0.38532046640756784</v>
      </c>
      <c r="E19" s="49">
        <v>0</v>
      </c>
      <c r="F19" s="9">
        <v>18</v>
      </c>
      <c r="G19" s="48">
        <f t="shared" si="2"/>
        <v>0.29166666666666669</v>
      </c>
      <c r="H19" s="50">
        <f t="shared" si="3"/>
        <v>-0.54852228269809788</v>
      </c>
      <c r="I19" s="54">
        <v>0</v>
      </c>
      <c r="J19" s="9">
        <v>18</v>
      </c>
      <c r="K19" s="48">
        <f t="shared" si="4"/>
        <v>0.3125</v>
      </c>
      <c r="L19" s="50">
        <f t="shared" si="5"/>
        <v>-0.48877641111466941</v>
      </c>
    </row>
    <row r="20" spans="1:12" x14ac:dyDescent="0.2">
      <c r="A20" s="49">
        <v>0</v>
      </c>
      <c r="B20" s="9">
        <v>19</v>
      </c>
      <c r="C20" s="48">
        <f t="shared" si="0"/>
        <v>0.37</v>
      </c>
      <c r="D20" s="50">
        <f t="shared" si="1"/>
        <v>-0.33185334643681658</v>
      </c>
      <c r="E20" s="49">
        <v>1</v>
      </c>
      <c r="F20" s="9">
        <v>19</v>
      </c>
      <c r="G20" s="48">
        <f t="shared" si="2"/>
        <v>0.30833333333333335</v>
      </c>
      <c r="H20" s="50">
        <f t="shared" si="3"/>
        <v>-0.50058010546673981</v>
      </c>
      <c r="I20" s="54">
        <v>0</v>
      </c>
      <c r="J20" s="9">
        <v>19</v>
      </c>
      <c r="K20" s="48">
        <f t="shared" si="4"/>
        <v>0.33035714285714285</v>
      </c>
      <c r="L20" s="50">
        <f t="shared" si="5"/>
        <v>-0.43892720203419638</v>
      </c>
    </row>
    <row r="21" spans="1:12" x14ac:dyDescent="0.2">
      <c r="A21" s="49">
        <v>1</v>
      </c>
      <c r="B21" s="9">
        <v>20</v>
      </c>
      <c r="C21" s="48">
        <f t="shared" si="0"/>
        <v>0.39</v>
      </c>
      <c r="D21" s="50">
        <f t="shared" si="1"/>
        <v>-0.27931903444745415</v>
      </c>
      <c r="E21" s="49">
        <v>1</v>
      </c>
      <c r="F21" s="9">
        <v>20</v>
      </c>
      <c r="G21" s="48">
        <f t="shared" si="2"/>
        <v>0.32500000000000001</v>
      </c>
      <c r="H21" s="50">
        <f t="shared" si="3"/>
        <v>-0.45376219016987951</v>
      </c>
      <c r="I21" s="54">
        <v>0</v>
      </c>
      <c r="J21" s="9">
        <v>20</v>
      </c>
      <c r="K21" s="48">
        <f t="shared" si="4"/>
        <v>0.3482142857142857</v>
      </c>
      <c r="L21" s="50">
        <f t="shared" si="5"/>
        <v>-0.39014602446488944</v>
      </c>
    </row>
    <row r="22" spans="1:12" x14ac:dyDescent="0.2">
      <c r="A22" s="49">
        <v>1</v>
      </c>
      <c r="B22" s="9">
        <v>21</v>
      </c>
      <c r="C22" s="48">
        <f t="shared" si="0"/>
        <v>0.41</v>
      </c>
      <c r="D22" s="50">
        <f t="shared" si="1"/>
        <v>-0.2275449766411495</v>
      </c>
      <c r="E22" s="49">
        <v>1</v>
      </c>
      <c r="F22" s="9">
        <v>21</v>
      </c>
      <c r="G22" s="48">
        <f t="shared" si="2"/>
        <v>0.34166666666666667</v>
      </c>
      <c r="H22" s="50">
        <f t="shared" si="3"/>
        <v>-0.40791874094503477</v>
      </c>
      <c r="I22" s="54">
        <v>0</v>
      </c>
      <c r="J22" s="9">
        <v>21</v>
      </c>
      <c r="K22" s="48">
        <f t="shared" si="4"/>
        <v>0.36607142857142855</v>
      </c>
      <c r="L22" s="50">
        <f t="shared" si="5"/>
        <v>-0.34227644932452284</v>
      </c>
    </row>
    <row r="23" spans="1:12" x14ac:dyDescent="0.2">
      <c r="A23" s="49">
        <v>1</v>
      </c>
      <c r="B23" s="9">
        <v>22</v>
      </c>
      <c r="C23" s="48">
        <f t="shared" si="0"/>
        <v>0.43</v>
      </c>
      <c r="D23" s="50">
        <f t="shared" si="1"/>
        <v>-0.17637416478086138</v>
      </c>
      <c r="E23" s="49">
        <v>1</v>
      </c>
      <c r="F23" s="9">
        <v>22</v>
      </c>
      <c r="G23" s="48">
        <f t="shared" si="2"/>
        <v>0.35833333333333334</v>
      </c>
      <c r="H23" s="50">
        <f t="shared" si="3"/>
        <v>-0.36291729513935617</v>
      </c>
      <c r="I23" s="54">
        <v>0</v>
      </c>
      <c r="J23" s="9">
        <v>22</v>
      </c>
      <c r="K23" s="48">
        <f t="shared" si="4"/>
        <v>0.38392857142857145</v>
      </c>
      <c r="L23" s="50">
        <f t="shared" si="5"/>
        <v>-0.29517900048864582</v>
      </c>
    </row>
    <row r="24" spans="1:12" x14ac:dyDescent="0.2">
      <c r="A24" s="49">
        <v>2</v>
      </c>
      <c r="B24" s="9">
        <v>23</v>
      </c>
      <c r="C24" s="48">
        <f t="shared" si="0"/>
        <v>0.45</v>
      </c>
      <c r="D24" s="50">
        <f t="shared" si="1"/>
        <v>-0.12566134685507402</v>
      </c>
      <c r="E24" s="49">
        <v>1</v>
      </c>
      <c r="F24" s="9">
        <v>23</v>
      </c>
      <c r="G24" s="48">
        <f t="shared" si="2"/>
        <v>0.375</v>
      </c>
      <c r="H24" s="50">
        <f t="shared" si="3"/>
        <v>-0.3186393639643752</v>
      </c>
      <c r="I24" s="54">
        <v>1</v>
      </c>
      <c r="J24" s="9">
        <v>23</v>
      </c>
      <c r="K24" s="48">
        <f t="shared" si="4"/>
        <v>0.4017857142857143</v>
      </c>
      <c r="L24" s="50">
        <f t="shared" si="5"/>
        <v>-0.24872768963691655</v>
      </c>
    </row>
    <row r="25" spans="1:12" x14ac:dyDescent="0.2">
      <c r="A25" s="49">
        <v>2</v>
      </c>
      <c r="B25" s="9">
        <v>24</v>
      </c>
      <c r="C25" s="48">
        <f t="shared" si="0"/>
        <v>0.47</v>
      </c>
      <c r="D25" s="50">
        <f t="shared" si="1"/>
        <v>-7.5269862099829901E-2</v>
      </c>
      <c r="E25" s="49">
        <v>1</v>
      </c>
      <c r="F25" s="9">
        <v>24</v>
      </c>
      <c r="G25" s="48">
        <f t="shared" si="2"/>
        <v>0.39166666666666666</v>
      </c>
      <c r="H25" s="50">
        <f t="shared" si="3"/>
        <v>-0.27497774896900479</v>
      </c>
      <c r="I25" s="54">
        <v>1</v>
      </c>
      <c r="J25" s="9">
        <v>24</v>
      </c>
      <c r="K25" s="48">
        <f t="shared" si="4"/>
        <v>0.41964285714285715</v>
      </c>
      <c r="L25" s="50">
        <f t="shared" si="5"/>
        <v>-0.20280722023220576</v>
      </c>
    </row>
    <row r="26" spans="1:12" x14ac:dyDescent="0.2">
      <c r="A26" s="49">
        <v>3</v>
      </c>
      <c r="B26" s="9">
        <v>25</v>
      </c>
      <c r="C26" s="48">
        <f t="shared" si="0"/>
        <v>0.49</v>
      </c>
      <c r="D26" s="50">
        <f t="shared" si="1"/>
        <v>-2.506890825871106E-2</v>
      </c>
      <c r="E26" s="49">
        <v>2</v>
      </c>
      <c r="F26" s="9">
        <v>25</v>
      </c>
      <c r="G26" s="48">
        <f t="shared" si="2"/>
        <v>0.40833333333333333</v>
      </c>
      <c r="H26" s="50">
        <f t="shared" si="3"/>
        <v>-0.2318343624530099</v>
      </c>
      <c r="I26" s="54">
        <v>1</v>
      </c>
      <c r="J26" s="9">
        <v>25</v>
      </c>
      <c r="K26" s="48">
        <f t="shared" si="4"/>
        <v>0.4375</v>
      </c>
      <c r="L26" s="50">
        <f t="shared" si="5"/>
        <v>-0.1573106846101707</v>
      </c>
    </row>
    <row r="27" spans="1:12" x14ac:dyDescent="0.2">
      <c r="A27" s="49">
        <v>3</v>
      </c>
      <c r="B27" s="9">
        <v>26</v>
      </c>
      <c r="C27" s="48">
        <f t="shared" si="0"/>
        <v>0.51</v>
      </c>
      <c r="D27" s="50">
        <f t="shared" si="1"/>
        <v>2.506890825871106E-2</v>
      </c>
      <c r="E27" s="49">
        <v>2</v>
      </c>
      <c r="F27" s="9">
        <v>26</v>
      </c>
      <c r="G27" s="48">
        <f t="shared" si="2"/>
        <v>0.42499999999999999</v>
      </c>
      <c r="H27" s="50">
        <f t="shared" si="3"/>
        <v>-0.18911842627279254</v>
      </c>
      <c r="I27" s="54">
        <v>1</v>
      </c>
      <c r="J27" s="9">
        <v>26</v>
      </c>
      <c r="K27" s="48">
        <f t="shared" si="4"/>
        <v>0.45535714285714285</v>
      </c>
      <c r="L27" s="50">
        <f t="shared" si="5"/>
        <v>-0.11213762424542992</v>
      </c>
    </row>
    <row r="28" spans="1:12" x14ac:dyDescent="0.2">
      <c r="A28" s="49">
        <v>3</v>
      </c>
      <c r="B28" s="9">
        <v>27</v>
      </c>
      <c r="C28" s="48">
        <f t="shared" si="0"/>
        <v>0.53</v>
      </c>
      <c r="D28" s="50">
        <f t="shared" si="1"/>
        <v>7.5269862099829901E-2</v>
      </c>
      <c r="E28" s="49">
        <v>2</v>
      </c>
      <c r="F28" s="9">
        <v>27</v>
      </c>
      <c r="G28" s="48">
        <f t="shared" si="2"/>
        <v>0.44166666666666665</v>
      </c>
      <c r="H28" s="50">
        <f t="shared" si="3"/>
        <v>-0.14674495548654862</v>
      </c>
      <c r="I28" s="54">
        <v>1</v>
      </c>
      <c r="J28" s="9">
        <v>27</v>
      </c>
      <c r="K28" s="48">
        <f t="shared" si="4"/>
        <v>0.4732142857142857</v>
      </c>
      <c r="L28" s="50">
        <f t="shared" si="5"/>
        <v>-6.7192354710227428E-2</v>
      </c>
    </row>
    <row r="29" spans="1:12" x14ac:dyDescent="0.2">
      <c r="A29" s="49">
        <v>3</v>
      </c>
      <c r="B29" s="9">
        <v>28</v>
      </c>
      <c r="C29" s="48">
        <f t="shared" si="0"/>
        <v>0.55000000000000004</v>
      </c>
      <c r="D29" s="50">
        <f t="shared" si="1"/>
        <v>0.12566134685507416</v>
      </c>
      <c r="E29" s="49">
        <v>3</v>
      </c>
      <c r="F29" s="9">
        <v>28</v>
      </c>
      <c r="G29" s="48">
        <f t="shared" si="2"/>
        <v>0.45833333333333331</v>
      </c>
      <c r="H29" s="50">
        <f t="shared" si="3"/>
        <v>-0.10463345561407539</v>
      </c>
      <c r="I29" s="54">
        <v>1</v>
      </c>
      <c r="J29" s="9">
        <v>28</v>
      </c>
      <c r="K29" s="48">
        <f t="shared" si="4"/>
        <v>0.49107142857142855</v>
      </c>
      <c r="L29" s="50">
        <f t="shared" si="5"/>
        <v>-2.2382478299418009E-2</v>
      </c>
    </row>
    <row r="30" spans="1:12" x14ac:dyDescent="0.2">
      <c r="A30" s="49">
        <v>3</v>
      </c>
      <c r="B30" s="9">
        <v>29</v>
      </c>
      <c r="C30" s="48">
        <f t="shared" si="0"/>
        <v>0.56999999999999995</v>
      </c>
      <c r="D30" s="50">
        <f t="shared" si="1"/>
        <v>0.17637416478086121</v>
      </c>
      <c r="E30" s="49">
        <v>3</v>
      </c>
      <c r="F30" s="9">
        <v>29</v>
      </c>
      <c r="G30" s="48">
        <f t="shared" si="2"/>
        <v>0.47499999999999998</v>
      </c>
      <c r="H30" s="50">
        <f t="shared" si="3"/>
        <v>-6.2706777943213846E-2</v>
      </c>
      <c r="I30" s="54">
        <v>2</v>
      </c>
      <c r="J30" s="9">
        <v>29</v>
      </c>
      <c r="K30" s="48">
        <f t="shared" si="4"/>
        <v>0.5089285714285714</v>
      </c>
      <c r="L30" s="50">
        <f t="shared" si="5"/>
        <v>2.238247829941787E-2</v>
      </c>
    </row>
    <row r="31" spans="1:12" x14ac:dyDescent="0.2">
      <c r="A31" s="49">
        <v>5</v>
      </c>
      <c r="B31" s="9">
        <v>30</v>
      </c>
      <c r="C31" s="48">
        <f t="shared" si="0"/>
        <v>0.59</v>
      </c>
      <c r="D31" s="50">
        <f t="shared" si="1"/>
        <v>0.22754497664114934</v>
      </c>
      <c r="E31" s="49">
        <v>4</v>
      </c>
      <c r="F31" s="9">
        <v>30</v>
      </c>
      <c r="G31" s="48">
        <f t="shared" si="2"/>
        <v>0.49166666666666664</v>
      </c>
      <c r="H31" s="50">
        <f t="shared" si="3"/>
        <v>-2.0890088246888559E-2</v>
      </c>
      <c r="I31" s="54">
        <v>2</v>
      </c>
      <c r="J31" s="9">
        <v>30</v>
      </c>
      <c r="K31" s="48">
        <f t="shared" si="4"/>
        <v>0.5267857142857143</v>
      </c>
      <c r="L31" s="50">
        <f t="shared" si="5"/>
        <v>6.7192354710227428E-2</v>
      </c>
    </row>
    <row r="32" spans="1:12" x14ac:dyDescent="0.2">
      <c r="A32" s="49">
        <v>5</v>
      </c>
      <c r="B32" s="9">
        <v>31</v>
      </c>
      <c r="C32" s="48">
        <f t="shared" si="0"/>
        <v>0.61</v>
      </c>
      <c r="D32" s="50">
        <f t="shared" si="1"/>
        <v>0.27931903444745415</v>
      </c>
      <c r="E32" s="49">
        <v>4</v>
      </c>
      <c r="F32" s="9">
        <v>31</v>
      </c>
      <c r="G32" s="48">
        <f t="shared" si="2"/>
        <v>0.5083333333333333</v>
      </c>
      <c r="H32" s="50">
        <f t="shared" si="3"/>
        <v>2.0890088246888421E-2</v>
      </c>
      <c r="I32" s="54">
        <v>2</v>
      </c>
      <c r="J32" s="9">
        <v>31</v>
      </c>
      <c r="K32" s="48">
        <f t="shared" si="4"/>
        <v>0.5446428571428571</v>
      </c>
      <c r="L32" s="50">
        <f t="shared" si="5"/>
        <v>0.11213762424542981</v>
      </c>
    </row>
    <row r="33" spans="1:12" x14ac:dyDescent="0.2">
      <c r="A33" s="49">
        <v>5</v>
      </c>
      <c r="B33" s="9">
        <v>32</v>
      </c>
      <c r="C33" s="48">
        <f t="shared" si="0"/>
        <v>0.63</v>
      </c>
      <c r="D33" s="50">
        <f t="shared" si="1"/>
        <v>0.33185334643681658</v>
      </c>
      <c r="E33" s="49">
        <v>4</v>
      </c>
      <c r="F33" s="9">
        <v>32</v>
      </c>
      <c r="G33" s="48">
        <f t="shared" si="2"/>
        <v>0.52500000000000002</v>
      </c>
      <c r="H33" s="50">
        <f t="shared" si="3"/>
        <v>6.2706777943213846E-2</v>
      </c>
      <c r="I33" s="54">
        <v>3</v>
      </c>
      <c r="J33" s="9">
        <v>32</v>
      </c>
      <c r="K33" s="48">
        <f t="shared" si="4"/>
        <v>0.5625</v>
      </c>
      <c r="L33" s="50">
        <f t="shared" si="5"/>
        <v>0.1573106846101707</v>
      </c>
    </row>
    <row r="34" spans="1:12" x14ac:dyDescent="0.2">
      <c r="A34" s="49">
        <v>6</v>
      </c>
      <c r="B34" s="9">
        <v>33</v>
      </c>
      <c r="C34" s="48">
        <f t="shared" si="0"/>
        <v>0.65</v>
      </c>
      <c r="D34" s="50">
        <f t="shared" si="1"/>
        <v>0.38532046640756784</v>
      </c>
      <c r="E34" s="49">
        <v>5</v>
      </c>
      <c r="F34" s="9">
        <v>33</v>
      </c>
      <c r="G34" s="48">
        <f t="shared" si="2"/>
        <v>0.54166666666666663</v>
      </c>
      <c r="H34" s="50">
        <f t="shared" si="3"/>
        <v>0.10463345561407525</v>
      </c>
      <c r="I34" s="54">
        <v>3</v>
      </c>
      <c r="J34" s="9">
        <v>33</v>
      </c>
      <c r="K34" s="48">
        <f t="shared" si="4"/>
        <v>0.5803571428571429</v>
      </c>
      <c r="L34" s="50">
        <f t="shared" si="5"/>
        <v>0.20280722023220593</v>
      </c>
    </row>
    <row r="35" spans="1:12" x14ac:dyDescent="0.2">
      <c r="A35" s="49">
        <v>6</v>
      </c>
      <c r="B35" s="9">
        <v>34</v>
      </c>
      <c r="C35" s="48">
        <f t="shared" si="0"/>
        <v>0.67</v>
      </c>
      <c r="D35" s="50">
        <f t="shared" si="1"/>
        <v>0.43991316567323396</v>
      </c>
      <c r="E35" s="49">
        <v>5</v>
      </c>
      <c r="F35" s="9">
        <v>34</v>
      </c>
      <c r="G35" s="48">
        <f t="shared" si="2"/>
        <v>0.55833333333333335</v>
      </c>
      <c r="H35" s="50">
        <f t="shared" si="3"/>
        <v>0.14674495548654862</v>
      </c>
      <c r="I35" s="54">
        <v>3</v>
      </c>
      <c r="J35" s="9">
        <v>34</v>
      </c>
      <c r="K35" s="48">
        <f t="shared" si="4"/>
        <v>0.5982142857142857</v>
      </c>
      <c r="L35" s="50">
        <f t="shared" si="5"/>
        <v>0.24872768963691655</v>
      </c>
    </row>
    <row r="36" spans="1:12" x14ac:dyDescent="0.2">
      <c r="A36" s="49">
        <v>6</v>
      </c>
      <c r="B36" s="9">
        <v>35</v>
      </c>
      <c r="C36" s="48">
        <f t="shared" si="0"/>
        <v>0.69</v>
      </c>
      <c r="D36" s="50">
        <f t="shared" si="1"/>
        <v>0.49585034734745331</v>
      </c>
      <c r="E36" s="49">
        <v>5</v>
      </c>
      <c r="F36" s="9">
        <v>35</v>
      </c>
      <c r="G36" s="48">
        <f t="shared" si="2"/>
        <v>0.57499999999999996</v>
      </c>
      <c r="H36" s="50">
        <f t="shared" si="3"/>
        <v>0.18911842627279243</v>
      </c>
      <c r="I36" s="54">
        <v>3</v>
      </c>
      <c r="J36" s="9">
        <v>35</v>
      </c>
      <c r="K36" s="48">
        <f t="shared" si="4"/>
        <v>0.6160714285714286</v>
      </c>
      <c r="L36" s="50">
        <f t="shared" si="5"/>
        <v>0.29517900048864598</v>
      </c>
    </row>
    <row r="37" spans="1:12" x14ac:dyDescent="0.2">
      <c r="A37" s="49">
        <v>6</v>
      </c>
      <c r="B37" s="9">
        <v>36</v>
      </c>
      <c r="C37" s="48">
        <f t="shared" si="0"/>
        <v>0.71</v>
      </c>
      <c r="D37" s="50">
        <f t="shared" si="1"/>
        <v>0.5533847195556727</v>
      </c>
      <c r="E37" s="49">
        <v>5</v>
      </c>
      <c r="F37" s="9">
        <v>36</v>
      </c>
      <c r="G37" s="48">
        <f t="shared" si="2"/>
        <v>0.59166666666666667</v>
      </c>
      <c r="H37" s="50">
        <f t="shared" si="3"/>
        <v>0.2318343624530099</v>
      </c>
      <c r="I37" s="54">
        <v>3</v>
      </c>
      <c r="J37" s="9">
        <v>36</v>
      </c>
      <c r="K37" s="48">
        <f t="shared" si="4"/>
        <v>0.6339285714285714</v>
      </c>
      <c r="L37" s="50">
        <f t="shared" si="5"/>
        <v>0.34227644932452272</v>
      </c>
    </row>
    <row r="38" spans="1:12" x14ac:dyDescent="0.2">
      <c r="A38" s="49">
        <v>6</v>
      </c>
      <c r="B38" s="9">
        <v>37</v>
      </c>
      <c r="C38" s="48">
        <f t="shared" si="0"/>
        <v>0.73</v>
      </c>
      <c r="D38" s="50">
        <f t="shared" si="1"/>
        <v>0.61281299101662734</v>
      </c>
      <c r="E38" s="49">
        <v>5</v>
      </c>
      <c r="F38" s="9">
        <v>37</v>
      </c>
      <c r="G38" s="48">
        <f t="shared" si="2"/>
        <v>0.60833333333333328</v>
      </c>
      <c r="H38" s="50">
        <f t="shared" si="3"/>
        <v>0.27497774896900462</v>
      </c>
      <c r="I38" s="54">
        <v>3</v>
      </c>
      <c r="J38" s="9">
        <v>37</v>
      </c>
      <c r="K38" s="48">
        <f t="shared" si="4"/>
        <v>0.6517857142857143</v>
      </c>
      <c r="L38" s="50">
        <f t="shared" si="5"/>
        <v>0.39014602446488944</v>
      </c>
    </row>
    <row r="39" spans="1:12" x14ac:dyDescent="0.2">
      <c r="A39" s="49">
        <v>6</v>
      </c>
      <c r="B39" s="9">
        <v>38</v>
      </c>
      <c r="C39" s="48">
        <f t="shared" si="0"/>
        <v>0.75</v>
      </c>
      <c r="D39" s="50">
        <f t="shared" si="1"/>
        <v>0.67448975019608193</v>
      </c>
      <c r="E39" s="49">
        <v>5</v>
      </c>
      <c r="F39" s="9">
        <v>38</v>
      </c>
      <c r="G39" s="48">
        <f t="shared" si="2"/>
        <v>0.625</v>
      </c>
      <c r="H39" s="50">
        <f t="shared" si="3"/>
        <v>0.3186393639643752</v>
      </c>
      <c r="I39" s="54">
        <v>4</v>
      </c>
      <c r="J39" s="9">
        <v>38</v>
      </c>
      <c r="K39" s="48">
        <f t="shared" si="4"/>
        <v>0.6696428571428571</v>
      </c>
      <c r="L39" s="50">
        <f t="shared" si="5"/>
        <v>0.43892720203419622</v>
      </c>
    </row>
    <row r="40" spans="1:12" x14ac:dyDescent="0.2">
      <c r="A40" s="49">
        <v>6</v>
      </c>
      <c r="B40" s="9">
        <v>39</v>
      </c>
      <c r="C40" s="48">
        <f t="shared" si="0"/>
        <v>0.77</v>
      </c>
      <c r="D40" s="50">
        <f t="shared" si="1"/>
        <v>0.73884684918521393</v>
      </c>
      <c r="E40" s="49">
        <v>5</v>
      </c>
      <c r="F40" s="9">
        <v>39</v>
      </c>
      <c r="G40" s="48">
        <f t="shared" si="2"/>
        <v>0.64166666666666672</v>
      </c>
      <c r="H40" s="50">
        <f t="shared" si="3"/>
        <v>0.36291729513935622</v>
      </c>
      <c r="I40" s="54">
        <v>4</v>
      </c>
      <c r="J40" s="9">
        <v>39</v>
      </c>
      <c r="K40" s="48">
        <f t="shared" si="4"/>
        <v>0.6875</v>
      </c>
      <c r="L40" s="50">
        <f t="shared" si="5"/>
        <v>0.48877641111466941</v>
      </c>
    </row>
    <row r="41" spans="1:12" x14ac:dyDescent="0.2">
      <c r="A41" s="49">
        <v>6</v>
      </c>
      <c r="B41" s="9">
        <v>40</v>
      </c>
      <c r="C41" s="48">
        <f t="shared" si="0"/>
        <v>0.79</v>
      </c>
      <c r="D41" s="50">
        <f t="shared" si="1"/>
        <v>0.80642124701824058</v>
      </c>
      <c r="E41" s="49">
        <v>6</v>
      </c>
      <c r="F41" s="9">
        <v>40</v>
      </c>
      <c r="G41" s="48">
        <f t="shared" si="2"/>
        <v>0.65833333333333333</v>
      </c>
      <c r="H41" s="50">
        <f t="shared" si="3"/>
        <v>0.40791874094503477</v>
      </c>
      <c r="I41" s="54">
        <v>4</v>
      </c>
      <c r="J41" s="9">
        <v>40</v>
      </c>
      <c r="K41" s="48">
        <f t="shared" si="4"/>
        <v>0.7053571428571429</v>
      </c>
      <c r="L41" s="50">
        <f t="shared" si="5"/>
        <v>0.5398714122010615</v>
      </c>
    </row>
    <row r="42" spans="1:12" x14ac:dyDescent="0.2">
      <c r="A42" s="49">
        <v>8</v>
      </c>
      <c r="B42" s="9">
        <v>41</v>
      </c>
      <c r="C42" s="48">
        <f t="shared" si="0"/>
        <v>0.81</v>
      </c>
      <c r="D42" s="50">
        <f t="shared" si="1"/>
        <v>0.87789629505122857</v>
      </c>
      <c r="E42" s="49">
        <v>6</v>
      </c>
      <c r="F42" s="9">
        <v>41</v>
      </c>
      <c r="G42" s="48">
        <f t="shared" si="2"/>
        <v>0.67500000000000004</v>
      </c>
      <c r="H42" s="50">
        <f t="shared" si="3"/>
        <v>0.45376219016987968</v>
      </c>
      <c r="I42" s="54">
        <v>5</v>
      </c>
      <c r="J42" s="9">
        <v>41</v>
      </c>
      <c r="K42" s="48">
        <f t="shared" si="4"/>
        <v>0.7232142857142857</v>
      </c>
      <c r="L42" s="50">
        <f t="shared" si="5"/>
        <v>0.59241693538223339</v>
      </c>
    </row>
    <row r="43" spans="1:12" x14ac:dyDescent="0.2">
      <c r="A43" s="49">
        <v>8</v>
      </c>
      <c r="B43" s="9">
        <v>42</v>
      </c>
      <c r="C43" s="48">
        <f t="shared" si="0"/>
        <v>0.83</v>
      </c>
      <c r="D43" s="50">
        <f t="shared" si="1"/>
        <v>0.95416525314619549</v>
      </c>
      <c r="E43" s="49">
        <v>6</v>
      </c>
      <c r="F43" s="9">
        <v>42</v>
      </c>
      <c r="G43" s="48">
        <f t="shared" si="2"/>
        <v>0.69166666666666665</v>
      </c>
      <c r="H43" s="50">
        <f t="shared" si="3"/>
        <v>0.50058010546673981</v>
      </c>
      <c r="I43" s="54">
        <v>5</v>
      </c>
      <c r="J43" s="9">
        <v>42</v>
      </c>
      <c r="K43" s="48">
        <f t="shared" si="4"/>
        <v>0.7410714285714286</v>
      </c>
      <c r="L43" s="50">
        <f t="shared" si="5"/>
        <v>0.64665208107854044</v>
      </c>
    </row>
    <row r="44" spans="1:12" x14ac:dyDescent="0.2">
      <c r="A44" s="49">
        <v>9</v>
      </c>
      <c r="B44" s="9">
        <v>43</v>
      </c>
      <c r="C44" s="48">
        <f t="shared" si="0"/>
        <v>0.85</v>
      </c>
      <c r="D44" s="50">
        <f t="shared" si="1"/>
        <v>1.0364333894937898</v>
      </c>
      <c r="E44" s="49">
        <v>6</v>
      </c>
      <c r="F44" s="9">
        <v>43</v>
      </c>
      <c r="G44" s="48">
        <f t="shared" si="2"/>
        <v>0.70833333333333337</v>
      </c>
      <c r="H44" s="50">
        <f t="shared" si="3"/>
        <v>0.54852228269809822</v>
      </c>
      <c r="I44" s="54">
        <v>6</v>
      </c>
      <c r="J44" s="9">
        <v>43</v>
      </c>
      <c r="K44" s="48">
        <f t="shared" si="4"/>
        <v>0.7589285714285714</v>
      </c>
      <c r="L44" s="50">
        <f t="shared" si="5"/>
        <v>0.70286023091909866</v>
      </c>
    </row>
    <row r="45" spans="1:12" x14ac:dyDescent="0.2">
      <c r="A45" s="49">
        <v>9</v>
      </c>
      <c r="B45" s="9">
        <v>44</v>
      </c>
      <c r="C45" s="48">
        <f t="shared" si="0"/>
        <v>0.87</v>
      </c>
      <c r="D45" s="50">
        <f t="shared" si="1"/>
        <v>1.1263911290388013</v>
      </c>
      <c r="E45" s="49">
        <v>6</v>
      </c>
      <c r="F45" s="9">
        <v>44</v>
      </c>
      <c r="G45" s="48">
        <f t="shared" si="2"/>
        <v>0.72499999999999998</v>
      </c>
      <c r="H45" s="50">
        <f t="shared" si="3"/>
        <v>0.59776012604247841</v>
      </c>
      <c r="I45" s="54">
        <v>6</v>
      </c>
      <c r="J45" s="9">
        <v>44</v>
      </c>
      <c r="K45" s="48">
        <f t="shared" si="4"/>
        <v>0.7767857142857143</v>
      </c>
      <c r="L45" s="50">
        <f t="shared" si="5"/>
        <v>0.76138260968642557</v>
      </c>
    </row>
    <row r="46" spans="1:12" x14ac:dyDescent="0.2">
      <c r="A46" s="49">
        <v>9</v>
      </c>
      <c r="B46" s="9">
        <v>45</v>
      </c>
      <c r="C46" s="48">
        <f t="shared" si="0"/>
        <v>0.89</v>
      </c>
      <c r="D46" s="50">
        <f t="shared" si="1"/>
        <v>1.2265281200366105</v>
      </c>
      <c r="E46" s="49">
        <v>6</v>
      </c>
      <c r="F46" s="9">
        <v>45</v>
      </c>
      <c r="G46" s="48">
        <f t="shared" si="2"/>
        <v>0.7416666666666667</v>
      </c>
      <c r="H46" s="50">
        <f t="shared" si="3"/>
        <v>0.64849218059285729</v>
      </c>
      <c r="I46" s="54">
        <v>7</v>
      </c>
      <c r="J46" s="9">
        <v>45</v>
      </c>
      <c r="K46" s="48">
        <f t="shared" si="4"/>
        <v>0.7946428571428571</v>
      </c>
      <c r="L46" s="50">
        <f t="shared" si="5"/>
        <v>0.82263729107406613</v>
      </c>
    </row>
    <row r="47" spans="1:12" x14ac:dyDescent="0.2">
      <c r="A47" s="49">
        <v>9</v>
      </c>
      <c r="B47" s="9">
        <v>46</v>
      </c>
      <c r="C47" s="48">
        <f t="shared" si="0"/>
        <v>0.91</v>
      </c>
      <c r="D47" s="50">
        <f t="shared" si="1"/>
        <v>1.3407550336902161</v>
      </c>
      <c r="E47" s="49">
        <v>6</v>
      </c>
      <c r="F47" s="9">
        <v>46</v>
      </c>
      <c r="G47" s="48">
        <f t="shared" si="2"/>
        <v>0.7583333333333333</v>
      </c>
      <c r="H47" s="50">
        <f t="shared" si="3"/>
        <v>0.70095141958421192</v>
      </c>
      <c r="I47" s="54">
        <v>7</v>
      </c>
      <c r="J47" s="9">
        <v>46</v>
      </c>
      <c r="K47" s="48">
        <f t="shared" si="4"/>
        <v>0.8125</v>
      </c>
      <c r="L47" s="50">
        <f t="shared" si="5"/>
        <v>0.88714655901887607</v>
      </c>
    </row>
    <row r="48" spans="1:12" x14ac:dyDescent="0.2">
      <c r="A48" s="49">
        <v>10</v>
      </c>
      <c r="B48" s="9">
        <v>47</v>
      </c>
      <c r="C48" s="48">
        <f t="shared" si="0"/>
        <v>0.93</v>
      </c>
      <c r="D48" s="50">
        <f t="shared" si="1"/>
        <v>1.4757910281791713</v>
      </c>
      <c r="E48" s="49">
        <v>6</v>
      </c>
      <c r="F48" s="9">
        <v>47</v>
      </c>
      <c r="G48" s="48">
        <f t="shared" si="2"/>
        <v>0.77500000000000002</v>
      </c>
      <c r="H48" s="50">
        <f t="shared" si="3"/>
        <v>0.75541502636046909</v>
      </c>
      <c r="I48" s="54">
        <v>7</v>
      </c>
      <c r="J48" s="9">
        <v>47</v>
      </c>
      <c r="K48" s="48">
        <f t="shared" si="4"/>
        <v>0.8303571428571429</v>
      </c>
      <c r="L48" s="50">
        <f t="shared" si="5"/>
        <v>0.95557753794043188</v>
      </c>
    </row>
    <row r="49" spans="1:12" x14ac:dyDescent="0.2">
      <c r="A49" s="49">
        <v>10</v>
      </c>
      <c r="B49" s="9">
        <v>48</v>
      </c>
      <c r="C49" s="48">
        <f t="shared" si="0"/>
        <v>0.95</v>
      </c>
      <c r="D49" s="50">
        <f t="shared" si="1"/>
        <v>1.6448536269514715</v>
      </c>
      <c r="E49" s="49">
        <v>6</v>
      </c>
      <c r="F49" s="9">
        <v>48</v>
      </c>
      <c r="G49" s="48">
        <f t="shared" si="2"/>
        <v>0.79166666666666663</v>
      </c>
      <c r="H49" s="50">
        <f t="shared" si="3"/>
        <v>0.81221780149991241</v>
      </c>
      <c r="I49" s="54">
        <v>7</v>
      </c>
      <c r="J49" s="9">
        <v>48</v>
      </c>
      <c r="K49" s="48">
        <f t="shared" si="4"/>
        <v>0.8482142857142857</v>
      </c>
      <c r="L49" s="50">
        <f t="shared" si="5"/>
        <v>1.0288047620058449</v>
      </c>
    </row>
    <row r="50" spans="1:12" x14ac:dyDescent="0.2">
      <c r="A50" s="49">
        <v>13</v>
      </c>
      <c r="B50" s="9">
        <v>49</v>
      </c>
      <c r="C50" s="48">
        <f t="shared" si="0"/>
        <v>0.97</v>
      </c>
      <c r="D50" s="50">
        <f t="shared" si="1"/>
        <v>1.8807936081512504</v>
      </c>
      <c r="E50" s="49">
        <v>6</v>
      </c>
      <c r="F50" s="9">
        <v>49</v>
      </c>
      <c r="G50" s="48">
        <f t="shared" si="2"/>
        <v>0.80833333333333335</v>
      </c>
      <c r="H50" s="50">
        <f t="shared" si="3"/>
        <v>0.87177097218995891</v>
      </c>
      <c r="I50" s="54">
        <v>8</v>
      </c>
      <c r="J50" s="9">
        <v>49</v>
      </c>
      <c r="K50" s="48">
        <f t="shared" si="4"/>
        <v>0.8660714285714286</v>
      </c>
      <c r="L50" s="50">
        <f t="shared" si="5"/>
        <v>1.1080108204698569</v>
      </c>
    </row>
    <row r="51" spans="1:12" ht="16" thickBot="1" x14ac:dyDescent="0.25">
      <c r="A51" s="51">
        <v>17</v>
      </c>
      <c r="B51" s="10">
        <v>50</v>
      </c>
      <c r="C51" s="52">
        <f t="shared" si="0"/>
        <v>0.99</v>
      </c>
      <c r="D51" s="53">
        <f t="shared" si="1"/>
        <v>2.3263478740408408</v>
      </c>
      <c r="E51" s="49">
        <v>7</v>
      </c>
      <c r="F51" s="9">
        <v>50</v>
      </c>
      <c r="G51" s="48">
        <f t="shared" si="2"/>
        <v>0.82499999999999996</v>
      </c>
      <c r="H51" s="50">
        <f t="shared" si="3"/>
        <v>0.9345892910734801</v>
      </c>
      <c r="I51" s="54">
        <v>8</v>
      </c>
      <c r="J51" s="9">
        <v>50</v>
      </c>
      <c r="K51" s="48">
        <f t="shared" si="4"/>
        <v>0.8839285714285714</v>
      </c>
      <c r="L51" s="50">
        <f t="shared" si="5"/>
        <v>1.1948571240757904</v>
      </c>
    </row>
    <row r="52" spans="1:12" x14ac:dyDescent="0.2">
      <c r="D52" s="5"/>
      <c r="E52" s="49">
        <v>7</v>
      </c>
      <c r="F52" s="9">
        <v>51</v>
      </c>
      <c r="G52" s="48">
        <f t="shared" si="2"/>
        <v>0.84166666666666667</v>
      </c>
      <c r="H52" s="50">
        <f t="shared" si="3"/>
        <v>1.0013312975256907</v>
      </c>
      <c r="I52" s="54">
        <v>9</v>
      </c>
      <c r="J52" s="9">
        <v>51</v>
      </c>
      <c r="K52" s="48">
        <f t="shared" si="4"/>
        <v>0.9017857142857143</v>
      </c>
      <c r="L52" s="50">
        <f t="shared" si="5"/>
        <v>1.2917937758243685</v>
      </c>
    </row>
    <row r="53" spans="1:12" x14ac:dyDescent="0.2">
      <c r="D53" s="5"/>
      <c r="E53" s="49">
        <v>8</v>
      </c>
      <c r="F53" s="9">
        <v>52</v>
      </c>
      <c r="G53" s="48">
        <f t="shared" si="2"/>
        <v>0.85833333333333328</v>
      </c>
      <c r="H53" s="50">
        <f t="shared" si="3"/>
        <v>1.0728613416500028</v>
      </c>
      <c r="I53" s="54">
        <v>9</v>
      </c>
      <c r="J53" s="9">
        <v>52</v>
      </c>
      <c r="K53" s="48">
        <f t="shared" si="4"/>
        <v>0.9196428571428571</v>
      </c>
      <c r="L53" s="50">
        <f t="shared" si="5"/>
        <v>1.402673289992322</v>
      </c>
    </row>
    <row r="54" spans="1:12" x14ac:dyDescent="0.2">
      <c r="D54" s="5"/>
      <c r="E54" s="49">
        <v>8</v>
      </c>
      <c r="F54" s="9">
        <v>53</v>
      </c>
      <c r="G54" s="48">
        <f t="shared" si="2"/>
        <v>0.875</v>
      </c>
      <c r="H54" s="50">
        <f t="shared" si="3"/>
        <v>1.1503493803760083</v>
      </c>
      <c r="I54" s="54">
        <v>9</v>
      </c>
      <c r="J54" s="9">
        <v>53</v>
      </c>
      <c r="K54" s="48">
        <f t="shared" si="4"/>
        <v>0.9375</v>
      </c>
      <c r="L54" s="50">
        <f t="shared" si="5"/>
        <v>1.5341205443525465</v>
      </c>
    </row>
    <row r="55" spans="1:12" x14ac:dyDescent="0.2">
      <c r="D55" s="5"/>
      <c r="E55" s="49">
        <v>9</v>
      </c>
      <c r="F55" s="9">
        <v>54</v>
      </c>
      <c r="G55" s="48">
        <f t="shared" si="2"/>
        <v>0.89166666666666672</v>
      </c>
      <c r="H55" s="50">
        <f t="shared" si="3"/>
        <v>1.235440341561252</v>
      </c>
      <c r="I55" s="54">
        <v>10</v>
      </c>
      <c r="J55" s="9">
        <v>54</v>
      </c>
      <c r="K55" s="48">
        <f t="shared" si="4"/>
        <v>0.9553571428571429</v>
      </c>
      <c r="L55" s="50">
        <f t="shared" si="5"/>
        <v>1.6991776601112989</v>
      </c>
    </row>
    <row r="56" spans="1:12" x14ac:dyDescent="0.2">
      <c r="D56" s="5"/>
      <c r="E56" s="49">
        <v>9</v>
      </c>
      <c r="F56" s="9">
        <v>55</v>
      </c>
      <c r="G56" s="48">
        <f t="shared" si="2"/>
        <v>0.90833333333333333</v>
      </c>
      <c r="H56" s="50">
        <f t="shared" si="3"/>
        <v>1.330561513178897</v>
      </c>
      <c r="I56" s="54">
        <v>13</v>
      </c>
      <c r="J56" s="9">
        <v>55</v>
      </c>
      <c r="K56" s="48">
        <f t="shared" si="4"/>
        <v>0.9732142857142857</v>
      </c>
      <c r="L56" s="50">
        <f t="shared" si="5"/>
        <v>1.9302858560575813</v>
      </c>
    </row>
    <row r="57" spans="1:12" ht="16" thickBot="1" x14ac:dyDescent="0.25">
      <c r="D57" s="5"/>
      <c r="E57" s="49">
        <v>9</v>
      </c>
      <c r="F57" s="9">
        <v>56</v>
      </c>
      <c r="G57" s="48">
        <f t="shared" si="2"/>
        <v>0.92500000000000004</v>
      </c>
      <c r="H57" s="50">
        <f t="shared" si="3"/>
        <v>1.4395314709384563</v>
      </c>
      <c r="I57" s="55">
        <v>22</v>
      </c>
      <c r="J57" s="10">
        <v>56</v>
      </c>
      <c r="K57" s="52">
        <f t="shared" si="4"/>
        <v>0.9910714285714286</v>
      </c>
      <c r="L57" s="53">
        <f t="shared" si="5"/>
        <v>2.3685670592678738</v>
      </c>
    </row>
    <row r="58" spans="1:12" x14ac:dyDescent="0.2">
      <c r="D58" s="5"/>
      <c r="E58" s="49">
        <v>10</v>
      </c>
      <c r="F58" s="9">
        <v>57</v>
      </c>
      <c r="G58" s="48">
        <f t="shared" si="2"/>
        <v>0.94166666666666665</v>
      </c>
      <c r="H58" s="50">
        <f t="shared" si="3"/>
        <v>1.5689196324989263</v>
      </c>
      <c r="I58" s="5"/>
    </row>
    <row r="59" spans="1:12" x14ac:dyDescent="0.2">
      <c r="D59" s="5"/>
      <c r="E59" s="49">
        <v>10</v>
      </c>
      <c r="F59" s="9">
        <v>58</v>
      </c>
      <c r="G59" s="48">
        <f t="shared" si="2"/>
        <v>0.95833333333333337</v>
      </c>
      <c r="H59" s="50">
        <f t="shared" si="3"/>
        <v>1.7316643961222455</v>
      </c>
      <c r="I59" s="5"/>
    </row>
    <row r="60" spans="1:12" x14ac:dyDescent="0.2">
      <c r="D60" s="5"/>
      <c r="E60" s="49">
        <v>14</v>
      </c>
      <c r="F60" s="9">
        <v>59</v>
      </c>
      <c r="G60" s="48">
        <f t="shared" si="2"/>
        <v>0.97499999999999998</v>
      </c>
      <c r="H60" s="50">
        <f t="shared" si="3"/>
        <v>1.9599639845400536</v>
      </c>
      <c r="I60" s="5"/>
    </row>
    <row r="61" spans="1:12" ht="16" thickBot="1" x14ac:dyDescent="0.25">
      <c r="D61" s="5"/>
      <c r="E61" s="51">
        <v>15</v>
      </c>
      <c r="F61" s="10">
        <v>60</v>
      </c>
      <c r="G61" s="52">
        <f t="shared" si="2"/>
        <v>0.9916666666666667</v>
      </c>
      <c r="H61" s="53">
        <f t="shared" si="3"/>
        <v>2.3939797998185104</v>
      </c>
      <c r="I61" s="5"/>
    </row>
  </sheetData>
  <sortState ref="A2:L61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workbookViewId="0">
      <selection activeCell="E8" sqref="E8"/>
    </sheetView>
  </sheetViews>
  <sheetFormatPr baseColWidth="10" defaultRowHeight="15" x14ac:dyDescent="0.2"/>
  <cols>
    <col min="4" max="4" width="15.83203125" bestFit="1" customWidth="1"/>
    <col min="5" max="5" width="12.1640625" bestFit="1" customWidth="1"/>
  </cols>
  <sheetData>
    <row r="1" spans="1:5" x14ac:dyDescent="0.2">
      <c r="A1" s="149" t="s">
        <v>63</v>
      </c>
      <c r="B1" s="149" t="s">
        <v>64</v>
      </c>
    </row>
    <row r="2" spans="1:5" x14ac:dyDescent="0.2">
      <c r="A2" s="3" t="s">
        <v>0</v>
      </c>
      <c r="B2" s="1">
        <v>6</v>
      </c>
    </row>
    <row r="3" spans="1:5" ht="16" thickBot="1" x14ac:dyDescent="0.25">
      <c r="A3" s="3" t="s">
        <v>1</v>
      </c>
      <c r="B3" s="1">
        <v>6</v>
      </c>
    </row>
    <row r="4" spans="1:5" x14ac:dyDescent="0.2">
      <c r="A4" s="3" t="s">
        <v>2</v>
      </c>
      <c r="B4" s="1">
        <v>1</v>
      </c>
      <c r="D4" s="151" t="s">
        <v>28</v>
      </c>
      <c r="E4" s="40">
        <f>AVERAGE(B2:B167)</f>
        <v>2.0903614457831323</v>
      </c>
    </row>
    <row r="5" spans="1:5" ht="16" thickBot="1" x14ac:dyDescent="0.25">
      <c r="A5" s="3" t="s">
        <v>0</v>
      </c>
      <c r="B5" s="1">
        <v>6</v>
      </c>
      <c r="D5" s="152" t="s">
        <v>29</v>
      </c>
      <c r="E5" s="39">
        <f>STDEV(B2:B167)</f>
        <v>5.9552088624865123</v>
      </c>
    </row>
    <row r="6" spans="1:5" x14ac:dyDescent="0.2">
      <c r="A6" s="3" t="s">
        <v>1</v>
      </c>
      <c r="B6" s="1">
        <v>-2</v>
      </c>
      <c r="D6" t="s">
        <v>66</v>
      </c>
      <c r="E6">
        <f>COUNT(B2:B167)</f>
        <v>166</v>
      </c>
    </row>
    <row r="7" spans="1:5" x14ac:dyDescent="0.2">
      <c r="A7" s="3" t="s">
        <v>2</v>
      </c>
      <c r="B7" s="1">
        <v>-1</v>
      </c>
      <c r="D7" t="s">
        <v>67</v>
      </c>
      <c r="E7">
        <f>E4/(E5/SQRT(E6))</f>
        <v>4.5224985158227513</v>
      </c>
    </row>
    <row r="8" spans="1:5" x14ac:dyDescent="0.2">
      <c r="A8" s="3" t="s">
        <v>0</v>
      </c>
      <c r="B8" s="1">
        <v>10</v>
      </c>
      <c r="D8" t="s">
        <v>69</v>
      </c>
      <c r="E8">
        <f>1 - _xlfn.T.DIST(E7,166,1)</f>
        <v>5.7929226164876724E-6</v>
      </c>
    </row>
    <row r="9" spans="1:5" x14ac:dyDescent="0.2">
      <c r="A9" s="3" t="s">
        <v>1</v>
      </c>
      <c r="B9" s="1">
        <v>-14</v>
      </c>
      <c r="D9" t="s">
        <v>68</v>
      </c>
      <c r="E9">
        <f>_xlfn.T.INV(0.95,165)</f>
        <v>1.6541409762957251</v>
      </c>
    </row>
    <row r="10" spans="1:5" x14ac:dyDescent="0.2">
      <c r="A10" s="3" t="s">
        <v>2</v>
      </c>
      <c r="B10" s="1">
        <v>0</v>
      </c>
    </row>
    <row r="11" spans="1:5" x14ac:dyDescent="0.2">
      <c r="A11" s="3" t="s">
        <v>0</v>
      </c>
      <c r="B11" s="1">
        <v>3</v>
      </c>
    </row>
    <row r="12" spans="1:5" x14ac:dyDescent="0.2">
      <c r="A12" s="3" t="s">
        <v>1</v>
      </c>
      <c r="B12" s="1">
        <v>3</v>
      </c>
    </row>
    <row r="13" spans="1:5" x14ac:dyDescent="0.2">
      <c r="A13" s="3" t="s">
        <v>2</v>
      </c>
      <c r="B13" s="1">
        <v>0</v>
      </c>
    </row>
    <row r="14" spans="1:5" x14ac:dyDescent="0.2">
      <c r="A14" s="3" t="s">
        <v>0</v>
      </c>
      <c r="B14" s="1">
        <v>6</v>
      </c>
    </row>
    <row r="15" spans="1:5" x14ac:dyDescent="0.2">
      <c r="A15" s="3" t="s">
        <v>1</v>
      </c>
      <c r="B15" s="1">
        <v>5</v>
      </c>
    </row>
    <row r="16" spans="1:5" x14ac:dyDescent="0.2">
      <c r="A16" s="3" t="s">
        <v>2</v>
      </c>
      <c r="B16" s="1">
        <v>2</v>
      </c>
    </row>
    <row r="17" spans="1:2" x14ac:dyDescent="0.2">
      <c r="A17" s="3" t="s">
        <v>0</v>
      </c>
      <c r="B17" s="1">
        <v>6</v>
      </c>
    </row>
    <row r="18" spans="1:2" x14ac:dyDescent="0.2">
      <c r="A18" s="3" t="s">
        <v>1</v>
      </c>
      <c r="B18" s="1">
        <v>5</v>
      </c>
    </row>
    <row r="19" spans="1:2" x14ac:dyDescent="0.2">
      <c r="A19" s="3" t="s">
        <v>2</v>
      </c>
      <c r="B19" s="1">
        <v>4</v>
      </c>
    </row>
    <row r="20" spans="1:2" x14ac:dyDescent="0.2">
      <c r="A20" s="3" t="s">
        <v>0</v>
      </c>
      <c r="B20" s="1">
        <v>9</v>
      </c>
    </row>
    <row r="21" spans="1:2" x14ac:dyDescent="0.2">
      <c r="A21" s="3" t="s">
        <v>1</v>
      </c>
      <c r="B21" s="1">
        <v>-2</v>
      </c>
    </row>
    <row r="22" spans="1:2" x14ac:dyDescent="0.2">
      <c r="A22" s="3" t="s">
        <v>2</v>
      </c>
      <c r="B22" s="1">
        <v>-9</v>
      </c>
    </row>
    <row r="23" spans="1:2" x14ac:dyDescent="0.2">
      <c r="A23" s="3" t="s">
        <v>0</v>
      </c>
      <c r="B23" s="1">
        <v>2</v>
      </c>
    </row>
    <row r="24" spans="1:2" x14ac:dyDescent="0.2">
      <c r="A24" s="3" t="s">
        <v>1</v>
      </c>
      <c r="B24" s="1">
        <v>9</v>
      </c>
    </row>
    <row r="25" spans="1:2" x14ac:dyDescent="0.2">
      <c r="A25" s="3" t="s">
        <v>2</v>
      </c>
      <c r="B25" s="1">
        <v>3</v>
      </c>
    </row>
    <row r="26" spans="1:2" x14ac:dyDescent="0.2">
      <c r="A26" s="3" t="s">
        <v>0</v>
      </c>
      <c r="B26" s="1">
        <v>8</v>
      </c>
    </row>
    <row r="27" spans="1:2" x14ac:dyDescent="0.2">
      <c r="A27" s="3" t="s">
        <v>1</v>
      </c>
      <c r="B27" s="1">
        <v>1</v>
      </c>
    </row>
    <row r="28" spans="1:2" x14ac:dyDescent="0.2">
      <c r="A28" s="3" t="s">
        <v>2</v>
      </c>
      <c r="B28" s="1">
        <v>6</v>
      </c>
    </row>
    <row r="29" spans="1:2" x14ac:dyDescent="0.2">
      <c r="A29" s="3" t="s">
        <v>0</v>
      </c>
      <c r="B29" s="1">
        <v>-2</v>
      </c>
    </row>
    <row r="30" spans="1:2" x14ac:dyDescent="0.2">
      <c r="A30" s="3" t="s">
        <v>1</v>
      </c>
      <c r="B30" s="1">
        <v>-3</v>
      </c>
    </row>
    <row r="31" spans="1:2" x14ac:dyDescent="0.2">
      <c r="A31" s="3" t="s">
        <v>2</v>
      </c>
      <c r="B31" s="1">
        <v>8</v>
      </c>
    </row>
    <row r="32" spans="1:2" x14ac:dyDescent="0.2">
      <c r="A32" s="3" t="s">
        <v>0</v>
      </c>
      <c r="B32" s="1">
        <v>17</v>
      </c>
    </row>
    <row r="33" spans="1:2" x14ac:dyDescent="0.2">
      <c r="A33" s="3" t="s">
        <v>1</v>
      </c>
      <c r="B33" s="1">
        <v>1</v>
      </c>
    </row>
    <row r="34" spans="1:2" x14ac:dyDescent="0.2">
      <c r="A34" s="3" t="s">
        <v>2</v>
      </c>
      <c r="B34" s="1">
        <v>9</v>
      </c>
    </row>
    <row r="35" spans="1:2" x14ac:dyDescent="0.2">
      <c r="A35" s="3" t="s">
        <v>0</v>
      </c>
      <c r="B35" s="1">
        <v>-5</v>
      </c>
    </row>
    <row r="36" spans="1:2" x14ac:dyDescent="0.2">
      <c r="A36" s="3" t="s">
        <v>1</v>
      </c>
      <c r="B36" s="1">
        <v>0</v>
      </c>
    </row>
    <row r="37" spans="1:2" x14ac:dyDescent="0.2">
      <c r="A37" s="3" t="s">
        <v>2</v>
      </c>
      <c r="B37" s="1">
        <v>3</v>
      </c>
    </row>
    <row r="38" spans="1:2" x14ac:dyDescent="0.2">
      <c r="A38" s="3" t="s">
        <v>0</v>
      </c>
      <c r="B38" s="1">
        <v>-3</v>
      </c>
    </row>
    <row r="39" spans="1:2" x14ac:dyDescent="0.2">
      <c r="A39" s="3" t="s">
        <v>1</v>
      </c>
      <c r="B39" s="1">
        <v>4</v>
      </c>
    </row>
    <row r="40" spans="1:2" x14ac:dyDescent="0.2">
      <c r="A40" s="3" t="s">
        <v>2</v>
      </c>
      <c r="B40" s="1">
        <v>5</v>
      </c>
    </row>
    <row r="41" spans="1:2" x14ac:dyDescent="0.2">
      <c r="A41" s="3" t="s">
        <v>0</v>
      </c>
      <c r="B41" s="1">
        <v>5</v>
      </c>
    </row>
    <row r="42" spans="1:2" x14ac:dyDescent="0.2">
      <c r="A42" s="3" t="s">
        <v>1</v>
      </c>
      <c r="B42" s="1">
        <v>-10</v>
      </c>
    </row>
    <row r="43" spans="1:2" x14ac:dyDescent="0.2">
      <c r="A43" s="3" t="s">
        <v>2</v>
      </c>
      <c r="B43" s="1">
        <v>1</v>
      </c>
    </row>
    <row r="44" spans="1:2" x14ac:dyDescent="0.2">
      <c r="A44" s="3" t="s">
        <v>0</v>
      </c>
      <c r="B44" s="1">
        <v>3</v>
      </c>
    </row>
    <row r="45" spans="1:2" x14ac:dyDescent="0.2">
      <c r="A45" s="3" t="s">
        <v>1</v>
      </c>
      <c r="B45" s="1">
        <v>14</v>
      </c>
    </row>
    <row r="46" spans="1:2" x14ac:dyDescent="0.2">
      <c r="A46" s="3" t="s">
        <v>2</v>
      </c>
      <c r="B46" s="1">
        <v>1</v>
      </c>
    </row>
    <row r="47" spans="1:2" x14ac:dyDescent="0.2">
      <c r="A47" s="3" t="s">
        <v>0</v>
      </c>
      <c r="B47" s="1">
        <v>6</v>
      </c>
    </row>
    <row r="48" spans="1:2" x14ac:dyDescent="0.2">
      <c r="A48" s="3" t="s">
        <v>1</v>
      </c>
      <c r="B48" s="1">
        <v>6</v>
      </c>
    </row>
    <row r="49" spans="1:2" x14ac:dyDescent="0.2">
      <c r="A49" s="3" t="s">
        <v>2</v>
      </c>
      <c r="B49" s="1">
        <v>2</v>
      </c>
    </row>
    <row r="50" spans="1:2" x14ac:dyDescent="0.2">
      <c r="A50" s="3" t="s">
        <v>0</v>
      </c>
      <c r="B50" s="1">
        <v>5</v>
      </c>
    </row>
    <row r="51" spans="1:2" x14ac:dyDescent="0.2">
      <c r="A51" s="3" t="s">
        <v>1</v>
      </c>
      <c r="B51" s="1">
        <v>6</v>
      </c>
    </row>
    <row r="52" spans="1:2" x14ac:dyDescent="0.2">
      <c r="A52" s="3" t="s">
        <v>2</v>
      </c>
      <c r="B52" s="1">
        <v>9</v>
      </c>
    </row>
    <row r="53" spans="1:2" x14ac:dyDescent="0.2">
      <c r="A53" s="3" t="s">
        <v>0</v>
      </c>
      <c r="B53" s="1">
        <v>9</v>
      </c>
    </row>
    <row r="54" spans="1:2" x14ac:dyDescent="0.2">
      <c r="A54" s="3" t="s">
        <v>1</v>
      </c>
      <c r="B54" s="1">
        <v>5</v>
      </c>
    </row>
    <row r="55" spans="1:2" x14ac:dyDescent="0.2">
      <c r="A55" s="3" t="s">
        <v>2</v>
      </c>
      <c r="B55" s="1">
        <v>-6</v>
      </c>
    </row>
    <row r="56" spans="1:2" x14ac:dyDescent="0.2">
      <c r="A56" s="3" t="s">
        <v>0</v>
      </c>
      <c r="B56" s="1">
        <v>6</v>
      </c>
    </row>
    <row r="57" spans="1:2" x14ac:dyDescent="0.2">
      <c r="A57" s="3" t="s">
        <v>1</v>
      </c>
      <c r="B57" s="1">
        <v>6</v>
      </c>
    </row>
    <row r="58" spans="1:2" x14ac:dyDescent="0.2">
      <c r="A58" s="3" t="s">
        <v>2</v>
      </c>
      <c r="B58" s="1">
        <v>7</v>
      </c>
    </row>
    <row r="59" spans="1:2" x14ac:dyDescent="0.2">
      <c r="A59" s="3" t="s">
        <v>0</v>
      </c>
      <c r="B59" s="1">
        <v>-5</v>
      </c>
    </row>
    <row r="60" spans="1:2" x14ac:dyDescent="0.2">
      <c r="A60" s="3" t="s">
        <v>1</v>
      </c>
      <c r="B60" s="1">
        <v>6</v>
      </c>
    </row>
    <row r="61" spans="1:2" x14ac:dyDescent="0.2">
      <c r="A61" s="3" t="s">
        <v>2</v>
      </c>
      <c r="B61" s="1">
        <v>4</v>
      </c>
    </row>
    <row r="62" spans="1:2" x14ac:dyDescent="0.2">
      <c r="A62" s="3" t="s">
        <v>0</v>
      </c>
      <c r="B62" s="1">
        <v>-1</v>
      </c>
    </row>
    <row r="63" spans="1:2" x14ac:dyDescent="0.2">
      <c r="A63" s="3" t="s">
        <v>1</v>
      </c>
      <c r="B63" s="1">
        <v>6</v>
      </c>
    </row>
    <row r="64" spans="1:2" x14ac:dyDescent="0.2">
      <c r="A64" s="3" t="s">
        <v>2</v>
      </c>
      <c r="B64" s="1">
        <v>3</v>
      </c>
    </row>
    <row r="65" spans="1:2" x14ac:dyDescent="0.2">
      <c r="A65" s="3" t="s">
        <v>0</v>
      </c>
      <c r="B65" s="1">
        <v>1</v>
      </c>
    </row>
    <row r="66" spans="1:2" x14ac:dyDescent="0.2">
      <c r="A66" s="3" t="s">
        <v>1</v>
      </c>
      <c r="B66" s="1">
        <v>7</v>
      </c>
    </row>
    <row r="67" spans="1:2" x14ac:dyDescent="0.2">
      <c r="A67" s="3" t="s">
        <v>2</v>
      </c>
      <c r="B67" s="1">
        <v>10</v>
      </c>
    </row>
    <row r="68" spans="1:2" x14ac:dyDescent="0.2">
      <c r="A68" s="3" t="s">
        <v>0</v>
      </c>
      <c r="B68" s="1">
        <v>9</v>
      </c>
    </row>
    <row r="69" spans="1:2" x14ac:dyDescent="0.2">
      <c r="A69" s="3" t="s">
        <v>1</v>
      </c>
      <c r="B69" s="1">
        <v>-5</v>
      </c>
    </row>
    <row r="70" spans="1:2" x14ac:dyDescent="0.2">
      <c r="A70" s="3" t="s">
        <v>2</v>
      </c>
      <c r="B70" s="1">
        <v>1</v>
      </c>
    </row>
    <row r="71" spans="1:2" x14ac:dyDescent="0.2">
      <c r="A71" s="3" t="s">
        <v>0</v>
      </c>
      <c r="B71" s="1">
        <v>-4</v>
      </c>
    </row>
    <row r="72" spans="1:2" x14ac:dyDescent="0.2">
      <c r="A72" s="3" t="s">
        <v>1</v>
      </c>
      <c r="B72" s="1">
        <v>4</v>
      </c>
    </row>
    <row r="73" spans="1:2" x14ac:dyDescent="0.2">
      <c r="A73" s="3" t="s">
        <v>2</v>
      </c>
      <c r="B73" s="1">
        <v>-6</v>
      </c>
    </row>
    <row r="74" spans="1:2" x14ac:dyDescent="0.2">
      <c r="A74" s="3" t="s">
        <v>0</v>
      </c>
      <c r="B74" s="1">
        <v>-2</v>
      </c>
    </row>
    <row r="75" spans="1:2" x14ac:dyDescent="0.2">
      <c r="A75" s="3" t="s">
        <v>1</v>
      </c>
      <c r="B75" s="1">
        <v>-3</v>
      </c>
    </row>
    <row r="76" spans="1:2" x14ac:dyDescent="0.2">
      <c r="A76" s="3" t="s">
        <v>2</v>
      </c>
      <c r="B76" s="1">
        <v>-1</v>
      </c>
    </row>
    <row r="77" spans="1:2" x14ac:dyDescent="0.2">
      <c r="A77" s="3" t="s">
        <v>0</v>
      </c>
      <c r="B77" s="1">
        <v>3</v>
      </c>
    </row>
    <row r="78" spans="1:2" x14ac:dyDescent="0.2">
      <c r="A78" s="3" t="s">
        <v>1</v>
      </c>
      <c r="B78" s="1">
        <v>-8</v>
      </c>
    </row>
    <row r="79" spans="1:2" x14ac:dyDescent="0.2">
      <c r="A79" s="3" t="s">
        <v>2</v>
      </c>
      <c r="B79" s="1">
        <v>7</v>
      </c>
    </row>
    <row r="80" spans="1:2" x14ac:dyDescent="0.2">
      <c r="A80" s="3" t="s">
        <v>0</v>
      </c>
      <c r="B80" s="1">
        <v>-3</v>
      </c>
    </row>
    <row r="81" spans="1:2" x14ac:dyDescent="0.2">
      <c r="A81" s="3" t="s">
        <v>1</v>
      </c>
      <c r="B81" s="1">
        <v>-5</v>
      </c>
    </row>
    <row r="82" spans="1:2" x14ac:dyDescent="0.2">
      <c r="A82" s="3" t="s">
        <v>2</v>
      </c>
      <c r="B82" s="1">
        <v>-4</v>
      </c>
    </row>
    <row r="83" spans="1:2" x14ac:dyDescent="0.2">
      <c r="A83" s="3" t="s">
        <v>0</v>
      </c>
      <c r="B83" s="1">
        <v>-4</v>
      </c>
    </row>
    <row r="84" spans="1:2" x14ac:dyDescent="0.2">
      <c r="A84" s="3" t="s">
        <v>1</v>
      </c>
      <c r="B84" s="1">
        <v>-12</v>
      </c>
    </row>
    <row r="85" spans="1:2" x14ac:dyDescent="0.2">
      <c r="A85" s="3" t="s">
        <v>2</v>
      </c>
      <c r="B85" s="1">
        <v>-7</v>
      </c>
    </row>
    <row r="86" spans="1:2" x14ac:dyDescent="0.2">
      <c r="A86" s="3" t="s">
        <v>0</v>
      </c>
      <c r="B86" s="1">
        <v>-4</v>
      </c>
    </row>
    <row r="87" spans="1:2" x14ac:dyDescent="0.2">
      <c r="A87" s="3" t="s">
        <v>1</v>
      </c>
      <c r="B87" s="1">
        <v>-2</v>
      </c>
    </row>
    <row r="88" spans="1:2" x14ac:dyDescent="0.2">
      <c r="A88" s="3" t="s">
        <v>2</v>
      </c>
      <c r="B88" s="1">
        <v>5</v>
      </c>
    </row>
    <row r="89" spans="1:2" x14ac:dyDescent="0.2">
      <c r="A89" s="3" t="s">
        <v>0</v>
      </c>
      <c r="B89" s="1">
        <v>-6</v>
      </c>
    </row>
    <row r="90" spans="1:2" x14ac:dyDescent="0.2">
      <c r="A90" s="3" t="s">
        <v>1</v>
      </c>
      <c r="B90" s="1">
        <v>2</v>
      </c>
    </row>
    <row r="91" spans="1:2" x14ac:dyDescent="0.2">
      <c r="A91" s="3" t="s">
        <v>2</v>
      </c>
      <c r="B91" s="1">
        <v>3</v>
      </c>
    </row>
    <row r="92" spans="1:2" x14ac:dyDescent="0.2">
      <c r="A92" s="3" t="s">
        <v>0</v>
      </c>
      <c r="B92" s="1">
        <v>1</v>
      </c>
    </row>
    <row r="93" spans="1:2" x14ac:dyDescent="0.2">
      <c r="A93" s="3" t="s">
        <v>1</v>
      </c>
      <c r="B93" s="1">
        <v>5</v>
      </c>
    </row>
    <row r="94" spans="1:2" x14ac:dyDescent="0.2">
      <c r="A94" s="3" t="s">
        <v>2</v>
      </c>
      <c r="B94" s="1">
        <v>-3</v>
      </c>
    </row>
    <row r="95" spans="1:2" x14ac:dyDescent="0.2">
      <c r="A95" s="3" t="s">
        <v>0</v>
      </c>
      <c r="B95" s="1">
        <v>8</v>
      </c>
    </row>
    <row r="96" spans="1:2" x14ac:dyDescent="0.2">
      <c r="A96" s="3" t="s">
        <v>1</v>
      </c>
      <c r="B96" s="1">
        <v>8</v>
      </c>
    </row>
    <row r="97" spans="1:2" x14ac:dyDescent="0.2">
      <c r="A97" s="3" t="s">
        <v>2</v>
      </c>
      <c r="B97" s="1">
        <v>-11</v>
      </c>
    </row>
    <row r="98" spans="1:2" x14ac:dyDescent="0.2">
      <c r="A98" s="3" t="s">
        <v>0</v>
      </c>
      <c r="B98" s="1">
        <v>10</v>
      </c>
    </row>
    <row r="99" spans="1:2" x14ac:dyDescent="0.2">
      <c r="A99" s="3" t="s">
        <v>1</v>
      </c>
      <c r="B99" s="1">
        <v>9</v>
      </c>
    </row>
    <row r="100" spans="1:2" x14ac:dyDescent="0.2">
      <c r="A100" s="3" t="s">
        <v>2</v>
      </c>
      <c r="B100" s="1">
        <v>0</v>
      </c>
    </row>
    <row r="101" spans="1:2" x14ac:dyDescent="0.2">
      <c r="A101" s="3" t="s">
        <v>0</v>
      </c>
      <c r="B101" s="1">
        <v>6</v>
      </c>
    </row>
    <row r="102" spans="1:2" x14ac:dyDescent="0.2">
      <c r="A102" s="3" t="s">
        <v>1</v>
      </c>
      <c r="B102" s="1">
        <v>2</v>
      </c>
    </row>
    <row r="103" spans="1:2" x14ac:dyDescent="0.2">
      <c r="A103" s="3" t="s">
        <v>2</v>
      </c>
      <c r="B103" s="1">
        <v>1</v>
      </c>
    </row>
    <row r="104" spans="1:2" x14ac:dyDescent="0.2">
      <c r="A104" s="3" t="s">
        <v>0</v>
      </c>
      <c r="B104" s="1">
        <v>-4</v>
      </c>
    </row>
    <row r="105" spans="1:2" x14ac:dyDescent="0.2">
      <c r="A105" s="3" t="s">
        <v>1</v>
      </c>
      <c r="B105" s="1">
        <v>2</v>
      </c>
    </row>
    <row r="106" spans="1:2" x14ac:dyDescent="0.2">
      <c r="A106" s="3" t="s">
        <v>2</v>
      </c>
      <c r="B106" s="1">
        <v>3</v>
      </c>
    </row>
    <row r="107" spans="1:2" x14ac:dyDescent="0.2">
      <c r="A107" s="3" t="s">
        <v>0</v>
      </c>
      <c r="B107" s="1">
        <v>2</v>
      </c>
    </row>
    <row r="108" spans="1:2" x14ac:dyDescent="0.2">
      <c r="A108" s="3" t="s">
        <v>1</v>
      </c>
      <c r="B108" s="1">
        <v>6</v>
      </c>
    </row>
    <row r="109" spans="1:2" x14ac:dyDescent="0.2">
      <c r="A109" s="3" t="s">
        <v>2</v>
      </c>
      <c r="B109" s="1">
        <v>6</v>
      </c>
    </row>
    <row r="110" spans="1:2" x14ac:dyDescent="0.2">
      <c r="A110" s="3" t="s">
        <v>0</v>
      </c>
      <c r="B110" s="1">
        <v>9</v>
      </c>
    </row>
    <row r="111" spans="1:2" x14ac:dyDescent="0.2">
      <c r="A111" s="3" t="s">
        <v>1</v>
      </c>
      <c r="B111" s="1">
        <v>1</v>
      </c>
    </row>
    <row r="112" spans="1:2" x14ac:dyDescent="0.2">
      <c r="A112" s="3" t="s">
        <v>2</v>
      </c>
      <c r="B112" s="1">
        <v>0</v>
      </c>
    </row>
    <row r="113" spans="1:2" x14ac:dyDescent="0.2">
      <c r="A113" s="3" t="s">
        <v>0</v>
      </c>
      <c r="B113" s="1">
        <v>5</v>
      </c>
    </row>
    <row r="114" spans="1:2" x14ac:dyDescent="0.2">
      <c r="A114" s="3" t="s">
        <v>1</v>
      </c>
      <c r="B114" s="1">
        <v>1</v>
      </c>
    </row>
    <row r="115" spans="1:2" x14ac:dyDescent="0.2">
      <c r="A115" s="3" t="s">
        <v>2</v>
      </c>
      <c r="B115" s="1">
        <v>8</v>
      </c>
    </row>
    <row r="116" spans="1:2" x14ac:dyDescent="0.2">
      <c r="A116" s="3" t="s">
        <v>0</v>
      </c>
      <c r="B116" s="1">
        <v>-3</v>
      </c>
    </row>
    <row r="117" spans="1:2" x14ac:dyDescent="0.2">
      <c r="A117" s="3" t="s">
        <v>1</v>
      </c>
      <c r="B117" s="1">
        <v>6</v>
      </c>
    </row>
    <row r="118" spans="1:2" x14ac:dyDescent="0.2">
      <c r="A118" s="3" t="s">
        <v>2</v>
      </c>
      <c r="B118" s="1">
        <v>-3</v>
      </c>
    </row>
    <row r="119" spans="1:2" x14ac:dyDescent="0.2">
      <c r="A119" s="3" t="s">
        <v>0</v>
      </c>
      <c r="B119" s="1">
        <v>3</v>
      </c>
    </row>
    <row r="120" spans="1:2" x14ac:dyDescent="0.2">
      <c r="A120" s="3" t="s">
        <v>1</v>
      </c>
      <c r="B120" s="1">
        <v>10</v>
      </c>
    </row>
    <row r="121" spans="1:2" x14ac:dyDescent="0.2">
      <c r="A121" s="3" t="s">
        <v>2</v>
      </c>
      <c r="B121" s="1">
        <v>-1</v>
      </c>
    </row>
    <row r="122" spans="1:2" x14ac:dyDescent="0.2">
      <c r="A122" s="3" t="s">
        <v>0</v>
      </c>
      <c r="B122" s="1">
        <v>13</v>
      </c>
    </row>
    <row r="123" spans="1:2" x14ac:dyDescent="0.2">
      <c r="A123" s="3" t="s">
        <v>1</v>
      </c>
      <c r="B123" s="1">
        <v>1</v>
      </c>
    </row>
    <row r="124" spans="1:2" x14ac:dyDescent="0.2">
      <c r="A124" s="3" t="s">
        <v>2</v>
      </c>
      <c r="B124" s="1">
        <v>2</v>
      </c>
    </row>
    <row r="125" spans="1:2" x14ac:dyDescent="0.2">
      <c r="A125" s="3" t="s">
        <v>0</v>
      </c>
      <c r="B125" s="1">
        <v>6</v>
      </c>
    </row>
    <row r="126" spans="1:2" x14ac:dyDescent="0.2">
      <c r="A126" s="3" t="s">
        <v>1</v>
      </c>
      <c r="B126" s="1">
        <v>-2</v>
      </c>
    </row>
    <row r="127" spans="1:2" x14ac:dyDescent="0.2">
      <c r="A127" s="3" t="s">
        <v>2</v>
      </c>
      <c r="B127" s="1">
        <v>7</v>
      </c>
    </row>
    <row r="128" spans="1:2" x14ac:dyDescent="0.2">
      <c r="A128" s="3" t="s">
        <v>0</v>
      </c>
      <c r="B128" s="1">
        <v>1</v>
      </c>
    </row>
    <row r="129" spans="1:2" x14ac:dyDescent="0.2">
      <c r="A129" s="3" t="s">
        <v>1</v>
      </c>
      <c r="B129" s="1">
        <v>10</v>
      </c>
    </row>
    <row r="130" spans="1:2" x14ac:dyDescent="0.2">
      <c r="A130" s="3" t="s">
        <v>2</v>
      </c>
      <c r="B130" s="1">
        <v>-5</v>
      </c>
    </row>
    <row r="131" spans="1:2" x14ac:dyDescent="0.2">
      <c r="A131" s="3" t="s">
        <v>0</v>
      </c>
      <c r="B131" s="1">
        <v>-5</v>
      </c>
    </row>
    <row r="132" spans="1:2" x14ac:dyDescent="0.2">
      <c r="A132" s="3" t="s">
        <v>1</v>
      </c>
      <c r="B132" s="1">
        <v>0</v>
      </c>
    </row>
    <row r="133" spans="1:2" x14ac:dyDescent="0.2">
      <c r="A133" s="3" t="s">
        <v>2</v>
      </c>
      <c r="B133" s="1">
        <v>-4</v>
      </c>
    </row>
    <row r="134" spans="1:2" x14ac:dyDescent="0.2">
      <c r="A134" s="3" t="s">
        <v>0</v>
      </c>
      <c r="B134" s="1">
        <v>-7</v>
      </c>
    </row>
    <row r="135" spans="1:2" x14ac:dyDescent="0.2">
      <c r="A135" s="3" t="s">
        <v>1</v>
      </c>
      <c r="B135" s="1">
        <v>6</v>
      </c>
    </row>
    <row r="136" spans="1:2" x14ac:dyDescent="0.2">
      <c r="A136" s="3" t="s">
        <v>2</v>
      </c>
      <c r="B136" s="1">
        <v>9</v>
      </c>
    </row>
    <row r="137" spans="1:2" x14ac:dyDescent="0.2">
      <c r="A137" s="3" t="s">
        <v>0</v>
      </c>
      <c r="B137" s="1">
        <v>3</v>
      </c>
    </row>
    <row r="138" spans="1:2" x14ac:dyDescent="0.2">
      <c r="A138" s="3" t="s">
        <v>1</v>
      </c>
      <c r="B138" s="1">
        <v>6</v>
      </c>
    </row>
    <row r="139" spans="1:2" x14ac:dyDescent="0.2">
      <c r="A139" s="3" t="s">
        <v>2</v>
      </c>
      <c r="B139" s="1">
        <v>-11</v>
      </c>
    </row>
    <row r="140" spans="1:2" x14ac:dyDescent="0.2">
      <c r="A140" s="3" t="s">
        <v>0</v>
      </c>
      <c r="B140" s="1">
        <v>-1</v>
      </c>
    </row>
    <row r="141" spans="1:2" x14ac:dyDescent="0.2">
      <c r="A141" s="3" t="s">
        <v>1</v>
      </c>
      <c r="B141" s="1">
        <v>9</v>
      </c>
    </row>
    <row r="142" spans="1:2" x14ac:dyDescent="0.2">
      <c r="A142" s="3" t="s">
        <v>2</v>
      </c>
      <c r="B142" s="1">
        <v>-2</v>
      </c>
    </row>
    <row r="143" spans="1:2" x14ac:dyDescent="0.2">
      <c r="A143" s="3" t="s">
        <v>0</v>
      </c>
      <c r="B143" s="1">
        <v>-5</v>
      </c>
    </row>
    <row r="144" spans="1:2" x14ac:dyDescent="0.2">
      <c r="A144" s="3" t="s">
        <v>1</v>
      </c>
      <c r="B144" s="1">
        <v>15</v>
      </c>
    </row>
    <row r="145" spans="1:2" x14ac:dyDescent="0.2">
      <c r="A145" s="3" t="s">
        <v>2</v>
      </c>
      <c r="B145" s="1">
        <v>7</v>
      </c>
    </row>
    <row r="146" spans="1:2" x14ac:dyDescent="0.2">
      <c r="A146" s="3" t="s">
        <v>0</v>
      </c>
      <c r="B146" s="1">
        <v>0</v>
      </c>
    </row>
    <row r="147" spans="1:2" x14ac:dyDescent="0.2">
      <c r="A147" s="3" t="s">
        <v>1</v>
      </c>
      <c r="B147" s="1">
        <v>-5</v>
      </c>
    </row>
    <row r="148" spans="1:2" x14ac:dyDescent="0.2">
      <c r="A148" s="3" t="s">
        <v>2</v>
      </c>
      <c r="B148" s="1">
        <v>0</v>
      </c>
    </row>
    <row r="149" spans="1:2" x14ac:dyDescent="0.2">
      <c r="A149" s="3" t="s">
        <v>0</v>
      </c>
      <c r="B149" s="1">
        <v>-6</v>
      </c>
    </row>
    <row r="150" spans="1:2" x14ac:dyDescent="0.2">
      <c r="A150" s="3" t="s">
        <v>1</v>
      </c>
      <c r="B150" s="1">
        <v>5</v>
      </c>
    </row>
    <row r="151" spans="1:2" x14ac:dyDescent="0.2">
      <c r="A151" s="3" t="s">
        <v>2</v>
      </c>
      <c r="B151" s="1">
        <v>3</v>
      </c>
    </row>
    <row r="152" spans="1:2" x14ac:dyDescent="0.2">
      <c r="A152" s="3" t="s">
        <v>1</v>
      </c>
      <c r="B152" s="1">
        <v>5</v>
      </c>
    </row>
    <row r="153" spans="1:2" x14ac:dyDescent="0.2">
      <c r="A153" s="3" t="s">
        <v>2</v>
      </c>
      <c r="B153" s="1">
        <v>1</v>
      </c>
    </row>
    <row r="154" spans="1:2" x14ac:dyDescent="0.2">
      <c r="A154" s="3" t="s">
        <v>1</v>
      </c>
      <c r="B154" s="1">
        <v>4</v>
      </c>
    </row>
    <row r="155" spans="1:2" x14ac:dyDescent="0.2">
      <c r="A155" s="3" t="s">
        <v>2</v>
      </c>
      <c r="B155" s="1">
        <v>22</v>
      </c>
    </row>
    <row r="156" spans="1:2" x14ac:dyDescent="0.2">
      <c r="A156" s="3" t="s">
        <v>1</v>
      </c>
      <c r="B156" s="1">
        <v>3</v>
      </c>
    </row>
    <row r="157" spans="1:2" x14ac:dyDescent="0.2">
      <c r="A157" s="3" t="s">
        <v>2</v>
      </c>
      <c r="B157" s="1">
        <v>-10</v>
      </c>
    </row>
    <row r="158" spans="1:2" x14ac:dyDescent="0.2">
      <c r="A158" s="3" t="s">
        <v>1</v>
      </c>
      <c r="B158" s="1">
        <v>8</v>
      </c>
    </row>
    <row r="159" spans="1:2" x14ac:dyDescent="0.2">
      <c r="A159" s="3" t="s">
        <v>2</v>
      </c>
      <c r="B159" s="1">
        <v>13</v>
      </c>
    </row>
    <row r="160" spans="1:2" x14ac:dyDescent="0.2">
      <c r="A160" s="3" t="s">
        <v>1</v>
      </c>
      <c r="B160" s="1">
        <v>1</v>
      </c>
    </row>
    <row r="161" spans="1:2" x14ac:dyDescent="0.2">
      <c r="A161" s="3" t="s">
        <v>2</v>
      </c>
      <c r="B161" s="1">
        <v>-10</v>
      </c>
    </row>
    <row r="162" spans="1:2" x14ac:dyDescent="0.2">
      <c r="A162" s="3" t="s">
        <v>1</v>
      </c>
      <c r="B162" s="1">
        <v>5</v>
      </c>
    </row>
    <row r="163" spans="1:2" x14ac:dyDescent="0.2">
      <c r="A163" s="3" t="s">
        <v>2</v>
      </c>
      <c r="B163" s="1">
        <v>4</v>
      </c>
    </row>
    <row r="164" spans="1:2" x14ac:dyDescent="0.2">
      <c r="A164" s="3" t="s">
        <v>1</v>
      </c>
      <c r="B164" s="1">
        <v>-10</v>
      </c>
    </row>
    <row r="165" spans="1:2" x14ac:dyDescent="0.2">
      <c r="A165" s="3" t="s">
        <v>1</v>
      </c>
      <c r="B165" s="1">
        <v>0</v>
      </c>
    </row>
    <row r="166" spans="1:2" x14ac:dyDescent="0.2">
      <c r="A166" s="3" t="s">
        <v>1</v>
      </c>
      <c r="B166" s="1">
        <v>-4</v>
      </c>
    </row>
    <row r="167" spans="1:2" x14ac:dyDescent="0.2">
      <c r="A167" s="3" t="s">
        <v>1</v>
      </c>
      <c r="B167" s="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workbookViewId="0">
      <selection activeCell="J25" sqref="J25"/>
    </sheetView>
  </sheetViews>
  <sheetFormatPr baseColWidth="10" defaultRowHeight="15" x14ac:dyDescent="0.2"/>
  <sheetData>
    <row r="1" spans="1:5" x14ac:dyDescent="0.2">
      <c r="A1" s="149" t="s">
        <v>63</v>
      </c>
      <c r="B1" s="149" t="s">
        <v>64</v>
      </c>
      <c r="C1" s="149" t="s">
        <v>26</v>
      </c>
      <c r="D1" s="150" t="s">
        <v>32</v>
      </c>
      <c r="E1" s="150" t="s">
        <v>33</v>
      </c>
    </row>
    <row r="2" spans="1:5" x14ac:dyDescent="0.2">
      <c r="A2" s="3" t="s">
        <v>1</v>
      </c>
      <c r="B2" s="1">
        <v>-14</v>
      </c>
      <c r="C2">
        <v>1</v>
      </c>
      <c r="D2">
        <f>(C2-0.5)/COUNT($B$2:$B$167)</f>
        <v>3.0120481927710845E-3</v>
      </c>
      <c r="E2">
        <f>NORMSINV(D2)</f>
        <v>-2.7464669030318007</v>
      </c>
    </row>
    <row r="3" spans="1:5" x14ac:dyDescent="0.2">
      <c r="A3" s="3" t="s">
        <v>1</v>
      </c>
      <c r="B3" s="1">
        <v>-12</v>
      </c>
      <c r="C3">
        <v>2</v>
      </c>
      <c r="D3">
        <f t="shared" ref="D3:D66" si="0">(C3-0.5)/COUNT($B$2:$B$167)</f>
        <v>9.0361445783132526E-3</v>
      </c>
      <c r="E3">
        <f t="shared" ref="E3:E66" si="1">NORMSINV(D3)</f>
        <v>-2.3641336998702056</v>
      </c>
    </row>
    <row r="4" spans="1:5" x14ac:dyDescent="0.2">
      <c r="A4" s="3" t="s">
        <v>2</v>
      </c>
      <c r="B4" s="1">
        <v>-11</v>
      </c>
      <c r="C4">
        <v>3</v>
      </c>
      <c r="D4">
        <f t="shared" si="0"/>
        <v>1.5060240963855422E-2</v>
      </c>
      <c r="E4">
        <f t="shared" si="1"/>
        <v>-2.1685024037848111</v>
      </c>
    </row>
    <row r="5" spans="1:5" x14ac:dyDescent="0.2">
      <c r="A5" s="3" t="s">
        <v>2</v>
      </c>
      <c r="B5" s="1">
        <v>-11</v>
      </c>
      <c r="C5">
        <v>4</v>
      </c>
      <c r="D5">
        <f t="shared" si="0"/>
        <v>2.1084337349397589E-2</v>
      </c>
      <c r="E5">
        <f t="shared" si="1"/>
        <v>-2.0318516681175556</v>
      </c>
    </row>
    <row r="6" spans="1:5" x14ac:dyDescent="0.2">
      <c r="A6" s="3" t="s">
        <v>1</v>
      </c>
      <c r="B6" s="1">
        <v>-10</v>
      </c>
      <c r="C6">
        <v>5</v>
      </c>
      <c r="D6">
        <f t="shared" si="0"/>
        <v>2.710843373493976E-2</v>
      </c>
      <c r="E6">
        <f t="shared" si="1"/>
        <v>-1.9250998521114406</v>
      </c>
    </row>
    <row r="7" spans="1:5" x14ac:dyDescent="0.2">
      <c r="A7" s="3" t="s">
        <v>2</v>
      </c>
      <c r="B7" s="1">
        <v>-10</v>
      </c>
      <c r="C7">
        <v>6</v>
      </c>
      <c r="D7">
        <f t="shared" si="0"/>
        <v>3.313253012048193E-2</v>
      </c>
      <c r="E7">
        <f t="shared" si="1"/>
        <v>-1.8366264474113954</v>
      </c>
    </row>
    <row r="8" spans="1:5" x14ac:dyDescent="0.2">
      <c r="A8" s="3" t="s">
        <v>2</v>
      </c>
      <c r="B8" s="1">
        <v>-10</v>
      </c>
      <c r="C8">
        <v>7</v>
      </c>
      <c r="D8">
        <f t="shared" si="0"/>
        <v>3.9156626506024098E-2</v>
      </c>
      <c r="E8">
        <f t="shared" si="1"/>
        <v>-1.7605579385481431</v>
      </c>
    </row>
    <row r="9" spans="1:5" x14ac:dyDescent="0.2">
      <c r="A9" s="3" t="s">
        <v>1</v>
      </c>
      <c r="B9" s="1">
        <v>-10</v>
      </c>
      <c r="C9">
        <v>8</v>
      </c>
      <c r="D9">
        <f t="shared" si="0"/>
        <v>4.5180722891566265E-2</v>
      </c>
      <c r="E9">
        <f t="shared" si="1"/>
        <v>-1.6934941587633632</v>
      </c>
    </row>
    <row r="10" spans="1:5" x14ac:dyDescent="0.2">
      <c r="A10" s="3" t="s">
        <v>2</v>
      </c>
      <c r="B10" s="1">
        <v>-9</v>
      </c>
      <c r="C10">
        <v>9</v>
      </c>
      <c r="D10">
        <f t="shared" si="0"/>
        <v>5.1204819277108432E-2</v>
      </c>
      <c r="E10">
        <f t="shared" si="1"/>
        <v>-1.6332822957229771</v>
      </c>
    </row>
    <row r="11" spans="1:5" x14ac:dyDescent="0.2">
      <c r="A11" s="3" t="s">
        <v>1</v>
      </c>
      <c r="B11" s="1">
        <v>-8</v>
      </c>
      <c r="C11">
        <v>10</v>
      </c>
      <c r="D11">
        <f t="shared" si="0"/>
        <v>5.7228915662650599E-2</v>
      </c>
      <c r="E11">
        <f t="shared" si="1"/>
        <v>-1.5784693185051315</v>
      </c>
    </row>
    <row r="12" spans="1:5" x14ac:dyDescent="0.2">
      <c r="A12" s="3" t="s">
        <v>2</v>
      </c>
      <c r="B12" s="1">
        <v>-7</v>
      </c>
      <c r="C12">
        <v>11</v>
      </c>
      <c r="D12">
        <f t="shared" si="0"/>
        <v>6.3253012048192767E-2</v>
      </c>
      <c r="E12">
        <f t="shared" si="1"/>
        <v>-1.5280262360825108</v>
      </c>
    </row>
    <row r="13" spans="1:5" x14ac:dyDescent="0.2">
      <c r="A13" s="3" t="s">
        <v>0</v>
      </c>
      <c r="B13" s="1">
        <v>-7</v>
      </c>
      <c r="C13">
        <v>12</v>
      </c>
      <c r="D13">
        <f t="shared" si="0"/>
        <v>6.9277108433734941E-2</v>
      </c>
      <c r="E13">
        <f t="shared" si="1"/>
        <v>-1.481196506557807</v>
      </c>
    </row>
    <row r="14" spans="1:5" x14ac:dyDescent="0.2">
      <c r="A14" s="3" t="s">
        <v>2</v>
      </c>
      <c r="B14" s="1">
        <v>-6</v>
      </c>
      <c r="C14">
        <v>13</v>
      </c>
      <c r="D14">
        <f t="shared" si="0"/>
        <v>7.5301204819277115E-2</v>
      </c>
      <c r="E14">
        <f t="shared" si="1"/>
        <v>-1.4374068989875211</v>
      </c>
    </row>
    <row r="15" spans="1:5" x14ac:dyDescent="0.2">
      <c r="A15" s="3" t="s">
        <v>2</v>
      </c>
      <c r="B15" s="1">
        <v>-6</v>
      </c>
      <c r="C15">
        <v>14</v>
      </c>
      <c r="D15">
        <f t="shared" si="0"/>
        <v>8.1325301204819275E-2</v>
      </c>
      <c r="E15">
        <f t="shared" si="1"/>
        <v>-1.396212205090523</v>
      </c>
    </row>
    <row r="16" spans="1:5" x14ac:dyDescent="0.2">
      <c r="A16" s="3" t="s">
        <v>0</v>
      </c>
      <c r="B16" s="1">
        <v>-6</v>
      </c>
      <c r="C16">
        <v>15</v>
      </c>
      <c r="D16">
        <f t="shared" si="0"/>
        <v>8.7349397590361449E-2</v>
      </c>
      <c r="E16">
        <f t="shared" si="1"/>
        <v>-1.357259423900478</v>
      </c>
    </row>
    <row r="17" spans="1:5" x14ac:dyDescent="0.2">
      <c r="A17" s="3" t="s">
        <v>0</v>
      </c>
      <c r="B17" s="1">
        <v>-6</v>
      </c>
      <c r="C17">
        <v>16</v>
      </c>
      <c r="D17">
        <f t="shared" si="0"/>
        <v>9.337349397590361E-2</v>
      </c>
      <c r="E17">
        <f t="shared" si="1"/>
        <v>-1.3202637082744828</v>
      </c>
    </row>
    <row r="18" spans="1:5" x14ac:dyDescent="0.2">
      <c r="A18" s="3" t="s">
        <v>0</v>
      </c>
      <c r="B18" s="1">
        <v>-5</v>
      </c>
      <c r="C18">
        <v>17</v>
      </c>
      <c r="D18">
        <f t="shared" si="0"/>
        <v>9.9397590361445784E-2</v>
      </c>
      <c r="E18">
        <f t="shared" si="1"/>
        <v>-1.2849917106781874</v>
      </c>
    </row>
    <row r="19" spans="1:5" x14ac:dyDescent="0.2">
      <c r="A19" s="3" t="s">
        <v>0</v>
      </c>
      <c r="B19" s="1">
        <v>-5</v>
      </c>
      <c r="C19">
        <v>18</v>
      </c>
      <c r="D19">
        <f t="shared" si="0"/>
        <v>0.10542168674698796</v>
      </c>
      <c r="E19">
        <f t="shared" si="1"/>
        <v>-1.2512497471970998</v>
      </c>
    </row>
    <row r="20" spans="1:5" x14ac:dyDescent="0.2">
      <c r="A20" s="3" t="s">
        <v>1</v>
      </c>
      <c r="B20" s="1">
        <v>-5</v>
      </c>
      <c r="C20">
        <v>19</v>
      </c>
      <c r="D20">
        <f t="shared" si="0"/>
        <v>0.11144578313253012</v>
      </c>
      <c r="E20">
        <f t="shared" si="1"/>
        <v>-1.2188751934810163</v>
      </c>
    </row>
    <row r="21" spans="1:5" x14ac:dyDescent="0.2">
      <c r="A21" s="3" t="s">
        <v>1</v>
      </c>
      <c r="B21" s="1">
        <v>-5</v>
      </c>
      <c r="C21">
        <v>20</v>
      </c>
      <c r="D21">
        <f t="shared" si="0"/>
        <v>0.11746987951807229</v>
      </c>
      <c r="E21">
        <f t="shared" si="1"/>
        <v>-1.1877301051678781</v>
      </c>
    </row>
    <row r="22" spans="1:5" x14ac:dyDescent="0.2">
      <c r="A22" s="3" t="s">
        <v>2</v>
      </c>
      <c r="B22" s="1">
        <v>-5</v>
      </c>
      <c r="C22">
        <v>21</v>
      </c>
      <c r="D22">
        <f t="shared" si="0"/>
        <v>0.12349397590361445</v>
      </c>
      <c r="E22">
        <f t="shared" si="1"/>
        <v>-1.1576964043857543</v>
      </c>
    </row>
    <row r="23" spans="1:5" x14ac:dyDescent="0.2">
      <c r="A23" s="3" t="s">
        <v>0</v>
      </c>
      <c r="B23" s="1">
        <v>-5</v>
      </c>
      <c r="C23">
        <v>22</v>
      </c>
      <c r="D23">
        <f t="shared" si="0"/>
        <v>0.12951807228915663</v>
      </c>
      <c r="E23">
        <f t="shared" si="1"/>
        <v>-1.1286721910819659</v>
      </c>
    </row>
    <row r="24" spans="1:5" x14ac:dyDescent="0.2">
      <c r="A24" s="3" t="s">
        <v>0</v>
      </c>
      <c r="B24" s="1">
        <v>-5</v>
      </c>
      <c r="C24">
        <v>23</v>
      </c>
      <c r="D24">
        <f t="shared" si="0"/>
        <v>0.13554216867469879</v>
      </c>
      <c r="E24">
        <f t="shared" si="1"/>
        <v>-1.1005688767851149</v>
      </c>
    </row>
    <row r="25" spans="1:5" x14ac:dyDescent="0.2">
      <c r="A25" s="3" t="s">
        <v>1</v>
      </c>
      <c r="B25" s="1">
        <v>-5</v>
      </c>
      <c r="C25">
        <v>24</v>
      </c>
      <c r="D25">
        <f t="shared" si="0"/>
        <v>0.14156626506024098</v>
      </c>
      <c r="E25">
        <f t="shared" si="1"/>
        <v>-1.0733089293935079</v>
      </c>
    </row>
    <row r="26" spans="1:5" x14ac:dyDescent="0.2">
      <c r="A26" s="3" t="s">
        <v>0</v>
      </c>
      <c r="B26" s="1">
        <v>-4</v>
      </c>
      <c r="C26">
        <v>25</v>
      </c>
      <c r="D26">
        <f t="shared" si="0"/>
        <v>0.14759036144578314</v>
      </c>
      <c r="E26">
        <f t="shared" si="1"/>
        <v>-1.04682407852197</v>
      </c>
    </row>
    <row r="27" spans="1:5" x14ac:dyDescent="0.2">
      <c r="A27" s="3" t="s">
        <v>2</v>
      </c>
      <c r="B27" s="1">
        <v>-4</v>
      </c>
      <c r="C27">
        <v>26</v>
      </c>
      <c r="D27">
        <f t="shared" si="0"/>
        <v>0.1536144578313253</v>
      </c>
      <c r="E27">
        <f t="shared" si="1"/>
        <v>-1.0210538725636877</v>
      </c>
    </row>
    <row r="28" spans="1:5" x14ac:dyDescent="0.2">
      <c r="A28" s="3" t="s">
        <v>0</v>
      </c>
      <c r="B28" s="1">
        <v>-4</v>
      </c>
      <c r="C28">
        <v>27</v>
      </c>
      <c r="D28">
        <f t="shared" si="0"/>
        <v>0.15963855421686746</v>
      </c>
      <c r="E28">
        <f t="shared" si="1"/>
        <v>-0.99594450756684361</v>
      </c>
    </row>
    <row r="29" spans="1:5" x14ac:dyDescent="0.2">
      <c r="A29" s="3" t="s">
        <v>0</v>
      </c>
      <c r="B29" s="1">
        <v>-4</v>
      </c>
      <c r="C29">
        <v>28</v>
      </c>
      <c r="D29">
        <f t="shared" si="0"/>
        <v>0.16566265060240964</v>
      </c>
      <c r="E29">
        <f t="shared" si="1"/>
        <v>-0.97144786848010722</v>
      </c>
    </row>
    <row r="30" spans="1:5" x14ac:dyDescent="0.2">
      <c r="A30" s="3" t="s">
        <v>0</v>
      </c>
      <c r="B30" s="1">
        <v>-4</v>
      </c>
      <c r="C30">
        <v>29</v>
      </c>
      <c r="D30">
        <f t="shared" si="0"/>
        <v>0.1716867469879518</v>
      </c>
      <c r="E30">
        <f t="shared" si="1"/>
        <v>-0.9475207379917272</v>
      </c>
    </row>
    <row r="31" spans="1:5" x14ac:dyDescent="0.2">
      <c r="A31" s="3" t="s">
        <v>2</v>
      </c>
      <c r="B31" s="1">
        <v>-4</v>
      </c>
      <c r="C31">
        <v>30</v>
      </c>
      <c r="D31">
        <f t="shared" si="0"/>
        <v>0.17771084337349397</v>
      </c>
      <c r="E31">
        <f t="shared" si="1"/>
        <v>-0.92412413885362277</v>
      </c>
    </row>
    <row r="32" spans="1:5" x14ac:dyDescent="0.2">
      <c r="A32" s="3" t="s">
        <v>1</v>
      </c>
      <c r="B32" s="1">
        <v>-4</v>
      </c>
      <c r="C32">
        <v>31</v>
      </c>
      <c r="D32">
        <f t="shared" si="0"/>
        <v>0.18373493975903615</v>
      </c>
      <c r="E32">
        <f t="shared" si="1"/>
        <v>-0.90122278343471751</v>
      </c>
    </row>
    <row r="33" spans="1:5" x14ac:dyDescent="0.2">
      <c r="A33" s="3" t="s">
        <v>1</v>
      </c>
      <c r="B33" s="1">
        <v>-3</v>
      </c>
      <c r="C33">
        <v>32</v>
      </c>
      <c r="D33">
        <f t="shared" si="0"/>
        <v>0.18975903614457831</v>
      </c>
      <c r="E33">
        <f t="shared" si="1"/>
        <v>-0.87878461009648901</v>
      </c>
    </row>
    <row r="34" spans="1:5" x14ac:dyDescent="0.2">
      <c r="A34" s="3" t="s">
        <v>0</v>
      </c>
      <c r="B34" s="1">
        <v>-3</v>
      </c>
      <c r="C34">
        <v>33</v>
      </c>
      <c r="D34">
        <f t="shared" si="0"/>
        <v>0.19578313253012047</v>
      </c>
      <c r="E34">
        <f t="shared" si="1"/>
        <v>-0.85678039038658493</v>
      </c>
    </row>
    <row r="35" spans="1:5" x14ac:dyDescent="0.2">
      <c r="A35" s="3" t="s">
        <v>1</v>
      </c>
      <c r="B35" s="1">
        <v>-3</v>
      </c>
      <c r="C35">
        <v>34</v>
      </c>
      <c r="D35">
        <f t="shared" si="0"/>
        <v>0.20180722891566266</v>
      </c>
      <c r="E35">
        <f t="shared" si="1"/>
        <v>-0.83518339439403022</v>
      </c>
    </row>
    <row r="36" spans="1:5" x14ac:dyDescent="0.2">
      <c r="A36" s="3" t="s">
        <v>0</v>
      </c>
      <c r="B36" s="1">
        <v>-3</v>
      </c>
      <c r="C36">
        <v>35</v>
      </c>
      <c r="D36">
        <f t="shared" si="0"/>
        <v>0.20783132530120482</v>
      </c>
      <c r="E36">
        <f t="shared" si="1"/>
        <v>-0.81396910417866519</v>
      </c>
    </row>
    <row r="37" spans="1:5" x14ac:dyDescent="0.2">
      <c r="A37" s="3" t="s">
        <v>2</v>
      </c>
      <c r="B37" s="1">
        <v>-3</v>
      </c>
      <c r="C37">
        <v>36</v>
      </c>
      <c r="D37">
        <f t="shared" si="0"/>
        <v>0.21385542168674698</v>
      </c>
      <c r="E37">
        <f t="shared" si="1"/>
        <v>-0.79311496717613728</v>
      </c>
    </row>
    <row r="38" spans="1:5" x14ac:dyDescent="0.2">
      <c r="A38" s="3" t="s">
        <v>0</v>
      </c>
      <c r="B38" s="1">
        <v>-3</v>
      </c>
      <c r="C38">
        <v>37</v>
      </c>
      <c r="D38">
        <f t="shared" si="0"/>
        <v>0.21987951807228914</v>
      </c>
      <c r="E38">
        <f t="shared" si="1"/>
        <v>-0.77260018303188593</v>
      </c>
    </row>
    <row r="39" spans="1:5" x14ac:dyDescent="0.2">
      <c r="A39" s="3" t="s">
        <v>2</v>
      </c>
      <c r="B39" s="1">
        <v>-3</v>
      </c>
      <c r="C39">
        <v>38</v>
      </c>
      <c r="D39">
        <f t="shared" si="0"/>
        <v>0.22590361445783133</v>
      </c>
      <c r="E39">
        <f t="shared" si="1"/>
        <v>-0.75240551853793924</v>
      </c>
    </row>
    <row r="40" spans="1:5" x14ac:dyDescent="0.2">
      <c r="A40" s="3" t="s">
        <v>1</v>
      </c>
      <c r="B40" s="1">
        <v>-2</v>
      </c>
      <c r="C40">
        <v>39</v>
      </c>
      <c r="D40">
        <f t="shared" si="0"/>
        <v>0.23192771084337349</v>
      </c>
      <c r="E40">
        <f t="shared" si="1"/>
        <v>-0.73251314631310027</v>
      </c>
    </row>
    <row r="41" spans="1:5" x14ac:dyDescent="0.2">
      <c r="A41" s="3" t="s">
        <v>1</v>
      </c>
      <c r="B41" s="1">
        <v>-2</v>
      </c>
      <c r="C41">
        <v>40</v>
      </c>
      <c r="D41">
        <f t="shared" si="0"/>
        <v>0.23795180722891565</v>
      </c>
      <c r="E41">
        <f t="shared" si="1"/>
        <v>-0.71290650363781138</v>
      </c>
    </row>
    <row r="42" spans="1:5" x14ac:dyDescent="0.2">
      <c r="A42" s="3" t="s">
        <v>0</v>
      </c>
      <c r="B42" s="1">
        <v>-2</v>
      </c>
      <c r="C42">
        <v>41</v>
      </c>
      <c r="D42">
        <f t="shared" si="0"/>
        <v>0.24397590361445784</v>
      </c>
      <c r="E42">
        <f t="shared" si="1"/>
        <v>-0.69357016847356656</v>
      </c>
    </row>
    <row r="43" spans="1:5" x14ac:dyDescent="0.2">
      <c r="A43" s="3" t="s">
        <v>0</v>
      </c>
      <c r="B43" s="1">
        <v>-2</v>
      </c>
      <c r="C43">
        <v>42</v>
      </c>
      <c r="D43">
        <f t="shared" si="0"/>
        <v>0.25</v>
      </c>
      <c r="E43">
        <f t="shared" si="1"/>
        <v>-0.67448975019608193</v>
      </c>
    </row>
    <row r="44" spans="1:5" x14ac:dyDescent="0.2">
      <c r="A44" s="3" t="s">
        <v>1</v>
      </c>
      <c r="B44" s="1">
        <v>-2</v>
      </c>
      <c r="C44">
        <v>43</v>
      </c>
      <c r="D44">
        <f t="shared" si="0"/>
        <v>0.25602409638554219</v>
      </c>
      <c r="E44">
        <f t="shared" si="1"/>
        <v>-0.65565179297686027</v>
      </c>
    </row>
    <row r="45" spans="1:5" x14ac:dyDescent="0.2">
      <c r="A45" s="3" t="s">
        <v>1</v>
      </c>
      <c r="B45" s="1">
        <v>-2</v>
      </c>
      <c r="C45">
        <v>44</v>
      </c>
      <c r="D45">
        <f t="shared" si="0"/>
        <v>0.26204819277108432</v>
      </c>
      <c r="E45">
        <f t="shared" si="1"/>
        <v>-0.63704369007875594</v>
      </c>
    </row>
    <row r="46" spans="1:5" x14ac:dyDescent="0.2">
      <c r="A46" s="3" t="s">
        <v>2</v>
      </c>
      <c r="B46" s="1">
        <v>-2</v>
      </c>
      <c r="C46">
        <v>45</v>
      </c>
      <c r="D46">
        <f t="shared" si="0"/>
        <v>0.26807228915662651</v>
      </c>
      <c r="E46">
        <f t="shared" si="1"/>
        <v>-0.61865360760266919</v>
      </c>
    </row>
    <row r="47" spans="1:5" x14ac:dyDescent="0.2">
      <c r="A47" s="3" t="s">
        <v>2</v>
      </c>
      <c r="B47" s="1">
        <v>-1</v>
      </c>
      <c r="C47">
        <v>46</v>
      </c>
      <c r="D47">
        <f t="shared" si="0"/>
        <v>0.2740963855421687</v>
      </c>
      <c r="E47">
        <f t="shared" si="1"/>
        <v>-0.60047041644641075</v>
      </c>
    </row>
    <row r="48" spans="1:5" x14ac:dyDescent="0.2">
      <c r="A48" s="3" t="s">
        <v>0</v>
      </c>
      <c r="B48" s="1">
        <v>-1</v>
      </c>
      <c r="C48">
        <v>47</v>
      </c>
      <c r="D48">
        <f t="shared" si="0"/>
        <v>0.28012048192771083</v>
      </c>
      <c r="E48">
        <f t="shared" si="1"/>
        <v>-0.5824836314222106</v>
      </c>
    </row>
    <row r="49" spans="1:5" x14ac:dyDescent="0.2">
      <c r="A49" s="3" t="s">
        <v>2</v>
      </c>
      <c r="B49" s="1">
        <v>-1</v>
      </c>
      <c r="C49">
        <v>48</v>
      </c>
      <c r="D49">
        <f t="shared" si="0"/>
        <v>0.28614457831325302</v>
      </c>
      <c r="E49">
        <f t="shared" si="1"/>
        <v>-0.56468335663364499</v>
      </c>
    </row>
    <row r="50" spans="1:5" x14ac:dyDescent="0.2">
      <c r="A50" s="3" t="s">
        <v>2</v>
      </c>
      <c r="B50" s="1">
        <v>-1</v>
      </c>
      <c r="C50">
        <v>49</v>
      </c>
      <c r="D50">
        <f t="shared" si="0"/>
        <v>0.29216867469879521</v>
      </c>
      <c r="E50">
        <f t="shared" si="1"/>
        <v>-0.54706023634164547</v>
      </c>
    </row>
    <row r="51" spans="1:5" x14ac:dyDescent="0.2">
      <c r="A51" s="3" t="s">
        <v>0</v>
      </c>
      <c r="B51" s="1">
        <v>-1</v>
      </c>
      <c r="C51">
        <v>50</v>
      </c>
      <c r="D51">
        <f t="shared" si="0"/>
        <v>0.29819277108433734</v>
      </c>
      <c r="E51">
        <f t="shared" si="1"/>
        <v>-0.52960541065740241</v>
      </c>
    </row>
    <row r="52" spans="1:5" x14ac:dyDescent="0.2">
      <c r="A52" s="3" t="s">
        <v>2</v>
      </c>
      <c r="B52" s="1">
        <v>0</v>
      </c>
      <c r="C52">
        <v>51</v>
      </c>
      <c r="D52">
        <f t="shared" si="0"/>
        <v>0.30421686746987953</v>
      </c>
      <c r="E52">
        <f t="shared" si="1"/>
        <v>-0.51231047549100417</v>
      </c>
    </row>
    <row r="53" spans="1:5" x14ac:dyDescent="0.2">
      <c r="A53" s="3" t="s">
        <v>2</v>
      </c>
      <c r="B53" s="1">
        <v>0</v>
      </c>
      <c r="C53">
        <v>52</v>
      </c>
      <c r="D53">
        <f t="shared" si="0"/>
        <v>0.31024096385542171</v>
      </c>
      <c r="E53">
        <f t="shared" si="1"/>
        <v>-0.49516744626161147</v>
      </c>
    </row>
    <row r="54" spans="1:5" x14ac:dyDescent="0.2">
      <c r="A54" s="3" t="s">
        <v>1</v>
      </c>
      <c r="B54" s="1">
        <v>0</v>
      </c>
      <c r="C54">
        <v>53</v>
      </c>
      <c r="D54">
        <f t="shared" si="0"/>
        <v>0.31626506024096385</v>
      </c>
      <c r="E54">
        <f t="shared" si="1"/>
        <v>-0.47816872494022306</v>
      </c>
    </row>
    <row r="55" spans="1:5" x14ac:dyDescent="0.2">
      <c r="A55" s="3" t="s">
        <v>2</v>
      </c>
      <c r="B55" s="1">
        <v>0</v>
      </c>
      <c r="C55">
        <v>54</v>
      </c>
      <c r="D55">
        <f t="shared" si="0"/>
        <v>0.32228915662650603</v>
      </c>
      <c r="E55">
        <f t="shared" si="1"/>
        <v>-0.46130707005160843</v>
      </c>
    </row>
    <row r="56" spans="1:5" x14ac:dyDescent="0.2">
      <c r="A56" s="3" t="s">
        <v>2</v>
      </c>
      <c r="B56" s="1">
        <v>0</v>
      </c>
      <c r="C56">
        <v>55</v>
      </c>
      <c r="D56">
        <f t="shared" si="0"/>
        <v>0.32831325301204817</v>
      </c>
      <c r="E56">
        <f t="shared" si="1"/>
        <v>-0.44457556930939868</v>
      </c>
    </row>
    <row r="57" spans="1:5" x14ac:dyDescent="0.2">
      <c r="A57" s="3" t="s">
        <v>1</v>
      </c>
      <c r="B57" s="1">
        <v>0</v>
      </c>
      <c r="C57">
        <v>56</v>
      </c>
      <c r="D57">
        <f t="shared" si="0"/>
        <v>0.33433734939759036</v>
      </c>
      <c r="E57">
        <f t="shared" si="1"/>
        <v>-0.42796761459889487</v>
      </c>
    </row>
    <row r="58" spans="1:5" x14ac:dyDescent="0.2">
      <c r="A58" s="3" t="s">
        <v>0</v>
      </c>
      <c r="B58" s="1">
        <v>0</v>
      </c>
      <c r="C58">
        <v>57</v>
      </c>
      <c r="D58">
        <f t="shared" si="0"/>
        <v>0.34036144578313254</v>
      </c>
      <c r="E58">
        <f t="shared" si="1"/>
        <v>-0.41147687905702068</v>
      </c>
    </row>
    <row r="59" spans="1:5" x14ac:dyDescent="0.2">
      <c r="A59" s="3" t="s">
        <v>2</v>
      </c>
      <c r="B59" s="1">
        <v>0</v>
      </c>
      <c r="C59">
        <v>58</v>
      </c>
      <c r="D59">
        <f t="shared" si="0"/>
        <v>0.34638554216867468</v>
      </c>
      <c r="E59">
        <f t="shared" si="1"/>
        <v>-0.39509729602885046</v>
      </c>
    </row>
    <row r="60" spans="1:5" x14ac:dyDescent="0.2">
      <c r="A60" s="3" t="s">
        <v>1</v>
      </c>
      <c r="B60" s="1">
        <v>0</v>
      </c>
      <c r="C60">
        <v>59</v>
      </c>
      <c r="D60">
        <f t="shared" si="0"/>
        <v>0.35240963855421686</v>
      </c>
      <c r="E60">
        <f t="shared" si="1"/>
        <v>-0.3788230397060583</v>
      </c>
    </row>
    <row r="61" spans="1:5" x14ac:dyDescent="0.2">
      <c r="A61" s="3" t="s">
        <v>2</v>
      </c>
      <c r="B61" s="1">
        <v>1</v>
      </c>
      <c r="C61">
        <v>60</v>
      </c>
      <c r="D61">
        <f t="shared" si="0"/>
        <v>0.35843373493975905</v>
      </c>
      <c r="E61">
        <f t="shared" si="1"/>
        <v>-0.36264850727506359</v>
      </c>
    </row>
    <row r="62" spans="1:5" x14ac:dyDescent="0.2">
      <c r="A62" s="3" t="s">
        <v>1</v>
      </c>
      <c r="B62" s="1">
        <v>1</v>
      </c>
      <c r="C62">
        <v>61</v>
      </c>
      <c r="D62">
        <f t="shared" si="0"/>
        <v>0.36445783132530118</v>
      </c>
      <c r="E62">
        <f t="shared" si="1"/>
        <v>-0.34656830242210851</v>
      </c>
    </row>
    <row r="63" spans="1:5" x14ac:dyDescent="0.2">
      <c r="A63" s="3" t="s">
        <v>1</v>
      </c>
      <c r="B63" s="1">
        <v>1</v>
      </c>
      <c r="C63">
        <v>62</v>
      </c>
      <c r="D63">
        <f t="shared" si="0"/>
        <v>0.37048192771084337</v>
      </c>
      <c r="E63">
        <f t="shared" si="1"/>
        <v>-0.33057722005942553</v>
      </c>
    </row>
    <row r="64" spans="1:5" x14ac:dyDescent="0.2">
      <c r="A64" s="3" t="s">
        <v>2</v>
      </c>
      <c r="B64" s="1">
        <v>1</v>
      </c>
      <c r="C64">
        <v>63</v>
      </c>
      <c r="D64">
        <f t="shared" si="0"/>
        <v>0.37650602409638556</v>
      </c>
      <c r="E64">
        <f t="shared" si="1"/>
        <v>-0.31467023215140377</v>
      </c>
    </row>
    <row r="65" spans="1:5" x14ac:dyDescent="0.2">
      <c r="A65" s="3" t="s">
        <v>2</v>
      </c>
      <c r="B65" s="1">
        <v>1</v>
      </c>
      <c r="C65">
        <v>64</v>
      </c>
      <c r="D65">
        <f t="shared" si="0"/>
        <v>0.38253012048192769</v>
      </c>
      <c r="E65">
        <f t="shared" si="1"/>
        <v>-0.29884247453253315</v>
      </c>
    </row>
    <row r="66" spans="1:5" x14ac:dyDescent="0.2">
      <c r="A66" s="3" t="s">
        <v>0</v>
      </c>
      <c r="B66" s="1">
        <v>1</v>
      </c>
      <c r="C66">
        <v>65</v>
      </c>
      <c r="D66">
        <f t="shared" si="0"/>
        <v>0.38855421686746988</v>
      </c>
      <c r="E66">
        <f t="shared" si="1"/>
        <v>-0.2830892346201741</v>
      </c>
    </row>
    <row r="67" spans="1:5" x14ac:dyDescent="0.2">
      <c r="A67" s="3" t="s">
        <v>2</v>
      </c>
      <c r="B67" s="1">
        <v>1</v>
      </c>
      <c r="C67">
        <v>66</v>
      </c>
      <c r="D67">
        <f t="shared" ref="D67:D130" si="2">(C67-0.5)/COUNT($B$2:$B$167)</f>
        <v>0.39457831325301207</v>
      </c>
      <c r="E67">
        <f t="shared" ref="E67:E130" si="3">NORMSINV(D67)</f>
        <v>-0.26740593993507089</v>
      </c>
    </row>
    <row r="68" spans="1:5" x14ac:dyDescent="0.2">
      <c r="A68" s="3" t="s">
        <v>0</v>
      </c>
      <c r="B68" s="1">
        <v>1</v>
      </c>
      <c r="C68">
        <v>67</v>
      </c>
      <c r="D68">
        <f t="shared" si="2"/>
        <v>0.4006024096385542</v>
      </c>
      <c r="E68">
        <f t="shared" si="3"/>
        <v>-0.25178814735117888</v>
      </c>
    </row>
    <row r="69" spans="1:5" x14ac:dyDescent="0.2">
      <c r="A69" s="3" t="s">
        <v>2</v>
      </c>
      <c r="B69" s="1">
        <v>1</v>
      </c>
      <c r="C69">
        <v>68</v>
      </c>
      <c r="D69">
        <f t="shared" si="2"/>
        <v>0.40662650602409639</v>
      </c>
      <c r="E69">
        <f t="shared" si="3"/>
        <v>-0.23623153300399102</v>
      </c>
    </row>
    <row r="70" spans="1:5" x14ac:dyDescent="0.2">
      <c r="A70" s="3" t="s">
        <v>1</v>
      </c>
      <c r="B70" s="1">
        <v>1</v>
      </c>
      <c r="C70">
        <v>69</v>
      </c>
      <c r="D70">
        <f t="shared" si="2"/>
        <v>0.41265060240963858</v>
      </c>
      <c r="E70">
        <f t="shared" si="3"/>
        <v>-0.22073188279323896</v>
      </c>
    </row>
    <row r="71" spans="1:5" x14ac:dyDescent="0.2">
      <c r="A71" s="3" t="s">
        <v>1</v>
      </c>
      <c r="B71" s="1">
        <v>1</v>
      </c>
      <c r="C71">
        <v>70</v>
      </c>
      <c r="D71">
        <f t="shared" si="2"/>
        <v>0.41867469879518071</v>
      </c>
      <c r="E71">
        <f t="shared" si="3"/>
        <v>-0.20528508342172724</v>
      </c>
    </row>
    <row r="72" spans="1:5" x14ac:dyDescent="0.2">
      <c r="A72" s="3" t="s">
        <v>1</v>
      </c>
      <c r="B72" s="1">
        <v>1</v>
      </c>
      <c r="C72">
        <v>71</v>
      </c>
      <c r="D72">
        <f t="shared" si="2"/>
        <v>0.4246987951807229</v>
      </c>
      <c r="E72">
        <f t="shared" si="3"/>
        <v>-0.18988711391725083</v>
      </c>
    </row>
    <row r="73" spans="1:5" x14ac:dyDescent="0.2">
      <c r="A73" s="3" t="s">
        <v>0</v>
      </c>
      <c r="B73" s="1">
        <v>1</v>
      </c>
      <c r="C73">
        <v>72</v>
      </c>
      <c r="D73">
        <f t="shared" si="2"/>
        <v>0.43072289156626509</v>
      </c>
      <c r="E73">
        <f t="shared" si="3"/>
        <v>-0.17453403758910843</v>
      </c>
    </row>
    <row r="74" spans="1:5" x14ac:dyDescent="0.2">
      <c r="A74" s="3" t="s">
        <v>2</v>
      </c>
      <c r="B74" s="1">
        <v>1</v>
      </c>
      <c r="C74">
        <v>73</v>
      </c>
      <c r="D74">
        <f t="shared" si="2"/>
        <v>0.43674698795180722</v>
      </c>
      <c r="E74">
        <f t="shared" si="3"/>
        <v>-0.1592219943747411</v>
      </c>
    </row>
    <row r="75" spans="1:5" x14ac:dyDescent="0.2">
      <c r="A75" s="3" t="s">
        <v>1</v>
      </c>
      <c r="B75" s="1">
        <v>1</v>
      </c>
      <c r="C75">
        <v>74</v>
      </c>
      <c r="D75">
        <f t="shared" si="2"/>
        <v>0.44277108433734941</v>
      </c>
      <c r="E75">
        <f t="shared" si="3"/>
        <v>-0.14394719353556154</v>
      </c>
    </row>
    <row r="76" spans="1:5" x14ac:dyDescent="0.2">
      <c r="A76" s="3" t="s">
        <v>2</v>
      </c>
      <c r="B76" s="1">
        <v>2</v>
      </c>
      <c r="C76">
        <v>75</v>
      </c>
      <c r="D76">
        <f t="shared" si="2"/>
        <v>0.44879518072289154</v>
      </c>
      <c r="E76">
        <f t="shared" si="3"/>
        <v>-0.12870590666414181</v>
      </c>
    </row>
    <row r="77" spans="1:5" x14ac:dyDescent="0.2">
      <c r="A77" s="3" t="s">
        <v>0</v>
      </c>
      <c r="B77" s="1">
        <v>2</v>
      </c>
      <c r="C77">
        <v>76</v>
      </c>
      <c r="D77">
        <f t="shared" si="2"/>
        <v>0.45481927710843373</v>
      </c>
      <c r="E77">
        <f t="shared" si="3"/>
        <v>-0.11349446096763839</v>
      </c>
    </row>
    <row r="78" spans="1:5" x14ac:dyDescent="0.2">
      <c r="A78" s="3" t="s">
        <v>2</v>
      </c>
      <c r="B78" s="1">
        <v>2</v>
      </c>
      <c r="C78">
        <v>77</v>
      </c>
      <c r="D78">
        <f t="shared" si="2"/>
        <v>0.46084337349397592</v>
      </c>
      <c r="E78">
        <f t="shared" si="3"/>
        <v>-9.8309232794710946E-2</v>
      </c>
    </row>
    <row r="79" spans="1:5" x14ac:dyDescent="0.2">
      <c r="A79" s="3" t="s">
        <v>1</v>
      </c>
      <c r="B79" s="1">
        <v>2</v>
      </c>
      <c r="C79">
        <v>78</v>
      </c>
      <c r="D79">
        <f t="shared" si="2"/>
        <v>0.46686746987951805</v>
      </c>
      <c r="E79">
        <f t="shared" si="3"/>
        <v>-8.3146641375239166E-2</v>
      </c>
    </row>
    <row r="80" spans="1:5" x14ac:dyDescent="0.2">
      <c r="A80" s="3" t="s">
        <v>1</v>
      </c>
      <c r="B80" s="1">
        <v>2</v>
      </c>
      <c r="C80">
        <v>79</v>
      </c>
      <c r="D80">
        <f t="shared" si="2"/>
        <v>0.47289156626506024</v>
      </c>
      <c r="E80">
        <f t="shared" si="3"/>
        <v>-6.8003142743920858E-2</v>
      </c>
    </row>
    <row r="81" spans="1:5" x14ac:dyDescent="0.2">
      <c r="A81" s="3" t="s">
        <v>1</v>
      </c>
      <c r="B81" s="1">
        <v>2</v>
      </c>
      <c r="C81">
        <v>80</v>
      </c>
      <c r="D81">
        <f t="shared" si="2"/>
        <v>0.47891566265060243</v>
      </c>
      <c r="E81">
        <f t="shared" si="3"/>
        <v>-5.2875223820345263E-2</v>
      </c>
    </row>
    <row r="82" spans="1:5" x14ac:dyDescent="0.2">
      <c r="A82" s="3" t="s">
        <v>0</v>
      </c>
      <c r="B82" s="1">
        <v>2</v>
      </c>
      <c r="C82">
        <v>81</v>
      </c>
      <c r="D82">
        <f t="shared" si="2"/>
        <v>0.48493975903614456</v>
      </c>
      <c r="E82">
        <f t="shared" si="3"/>
        <v>-3.7759396619405652E-2</v>
      </c>
    </row>
    <row r="83" spans="1:5" x14ac:dyDescent="0.2">
      <c r="A83" s="3" t="s">
        <v>2</v>
      </c>
      <c r="B83" s="1">
        <v>2</v>
      </c>
      <c r="C83">
        <v>82</v>
      </c>
      <c r="D83">
        <f t="shared" si="2"/>
        <v>0.49096385542168675</v>
      </c>
      <c r="E83">
        <f t="shared" si="3"/>
        <v>-2.2652192566968102E-2</v>
      </c>
    </row>
    <row r="84" spans="1:5" x14ac:dyDescent="0.2">
      <c r="A84" s="3" t="s">
        <v>0</v>
      </c>
      <c r="B84" s="1">
        <v>3</v>
      </c>
      <c r="C84">
        <v>83</v>
      </c>
      <c r="D84">
        <f t="shared" si="2"/>
        <v>0.49698795180722893</v>
      </c>
      <c r="E84">
        <f t="shared" si="3"/>
        <v>-7.5501568965554737E-3</v>
      </c>
    </row>
    <row r="85" spans="1:5" x14ac:dyDescent="0.2">
      <c r="A85" s="3" t="s">
        <v>1</v>
      </c>
      <c r="B85" s="1">
        <v>3</v>
      </c>
      <c r="C85">
        <v>84</v>
      </c>
      <c r="D85">
        <f t="shared" si="2"/>
        <v>0.50301204819277112</v>
      </c>
      <c r="E85">
        <f t="shared" si="3"/>
        <v>7.5501568965556133E-3</v>
      </c>
    </row>
    <row r="86" spans="1:5" x14ac:dyDescent="0.2">
      <c r="A86" s="3" t="s">
        <v>2</v>
      </c>
      <c r="B86" s="1">
        <v>3</v>
      </c>
      <c r="C86">
        <v>85</v>
      </c>
      <c r="D86">
        <f t="shared" si="2"/>
        <v>0.50903614457831325</v>
      </c>
      <c r="E86">
        <f t="shared" si="3"/>
        <v>2.2652192566968102E-2</v>
      </c>
    </row>
    <row r="87" spans="1:5" x14ac:dyDescent="0.2">
      <c r="A87" s="3" t="s">
        <v>2</v>
      </c>
      <c r="B87" s="1">
        <v>3</v>
      </c>
      <c r="C87">
        <v>86</v>
      </c>
      <c r="D87">
        <f t="shared" si="2"/>
        <v>0.51506024096385539</v>
      </c>
      <c r="E87">
        <f t="shared" si="3"/>
        <v>3.7759396619405514E-2</v>
      </c>
    </row>
    <row r="88" spans="1:5" x14ac:dyDescent="0.2">
      <c r="A88" s="3" t="s">
        <v>0</v>
      </c>
      <c r="B88" s="1">
        <v>3</v>
      </c>
      <c r="C88">
        <v>87</v>
      </c>
      <c r="D88">
        <f t="shared" si="2"/>
        <v>0.52108433734939763</v>
      </c>
      <c r="E88">
        <f t="shared" si="3"/>
        <v>5.2875223820345402E-2</v>
      </c>
    </row>
    <row r="89" spans="1:5" x14ac:dyDescent="0.2">
      <c r="A89" s="3" t="s">
        <v>2</v>
      </c>
      <c r="B89" s="1">
        <v>3</v>
      </c>
      <c r="C89">
        <v>88</v>
      </c>
      <c r="D89">
        <f t="shared" si="2"/>
        <v>0.52710843373493976</v>
      </c>
      <c r="E89">
        <f t="shared" si="3"/>
        <v>6.8003142743920858E-2</v>
      </c>
    </row>
    <row r="90" spans="1:5" x14ac:dyDescent="0.2">
      <c r="A90" s="3" t="s">
        <v>0</v>
      </c>
      <c r="B90" s="1">
        <v>3</v>
      </c>
      <c r="C90">
        <v>89</v>
      </c>
      <c r="D90">
        <f t="shared" si="2"/>
        <v>0.5331325301204819</v>
      </c>
      <c r="E90">
        <f t="shared" si="3"/>
        <v>8.3146641375239028E-2</v>
      </c>
    </row>
    <row r="91" spans="1:5" x14ac:dyDescent="0.2">
      <c r="A91" s="3" t="s">
        <v>2</v>
      </c>
      <c r="B91" s="1">
        <v>3</v>
      </c>
      <c r="C91">
        <v>90</v>
      </c>
      <c r="D91">
        <f t="shared" si="2"/>
        <v>0.53915662650602414</v>
      </c>
      <c r="E91">
        <f t="shared" si="3"/>
        <v>9.8309232794711085E-2</v>
      </c>
    </row>
    <row r="92" spans="1:5" x14ac:dyDescent="0.2">
      <c r="A92" s="3" t="s">
        <v>2</v>
      </c>
      <c r="B92" s="1">
        <v>3</v>
      </c>
      <c r="C92">
        <v>91</v>
      </c>
      <c r="D92">
        <f t="shared" si="2"/>
        <v>0.54518072289156627</v>
      </c>
      <c r="E92">
        <f t="shared" si="3"/>
        <v>0.11349446096763839</v>
      </c>
    </row>
    <row r="93" spans="1:5" x14ac:dyDescent="0.2">
      <c r="A93" s="3" t="s">
        <v>0</v>
      </c>
      <c r="B93" s="1">
        <v>3</v>
      </c>
      <c r="C93">
        <v>92</v>
      </c>
      <c r="D93">
        <f t="shared" si="2"/>
        <v>0.5512048192771084</v>
      </c>
      <c r="E93">
        <f t="shared" si="3"/>
        <v>0.12870590666414164</v>
      </c>
    </row>
    <row r="94" spans="1:5" x14ac:dyDescent="0.2">
      <c r="A94" s="3" t="s">
        <v>0</v>
      </c>
      <c r="B94" s="1">
        <v>3</v>
      </c>
      <c r="C94">
        <v>93</v>
      </c>
      <c r="D94">
        <f t="shared" si="2"/>
        <v>0.55722891566265065</v>
      </c>
      <c r="E94">
        <f t="shared" si="3"/>
        <v>0.14394719353556168</v>
      </c>
    </row>
    <row r="95" spans="1:5" x14ac:dyDescent="0.2">
      <c r="A95" s="3" t="s">
        <v>2</v>
      </c>
      <c r="B95" s="1">
        <v>3</v>
      </c>
      <c r="C95">
        <v>94</v>
      </c>
      <c r="D95">
        <f t="shared" si="2"/>
        <v>0.56325301204819278</v>
      </c>
      <c r="E95">
        <f t="shared" si="3"/>
        <v>0.1592219943747411</v>
      </c>
    </row>
    <row r="96" spans="1:5" x14ac:dyDescent="0.2">
      <c r="A96" s="3" t="s">
        <v>1</v>
      </c>
      <c r="B96" s="1">
        <v>3</v>
      </c>
      <c r="C96">
        <v>95</v>
      </c>
      <c r="D96">
        <f t="shared" si="2"/>
        <v>0.56927710843373491</v>
      </c>
      <c r="E96">
        <f t="shared" si="3"/>
        <v>0.17453403758910843</v>
      </c>
    </row>
    <row r="97" spans="1:5" x14ac:dyDescent="0.2">
      <c r="A97" s="3" t="s">
        <v>2</v>
      </c>
      <c r="B97" s="1">
        <v>4</v>
      </c>
      <c r="C97">
        <v>96</v>
      </c>
      <c r="D97">
        <f t="shared" si="2"/>
        <v>0.57530120481927716</v>
      </c>
      <c r="E97">
        <f t="shared" si="3"/>
        <v>0.18988711391725097</v>
      </c>
    </row>
    <row r="98" spans="1:5" x14ac:dyDescent="0.2">
      <c r="A98" s="3" t="s">
        <v>1</v>
      </c>
      <c r="B98" s="1">
        <v>4</v>
      </c>
      <c r="C98">
        <v>97</v>
      </c>
      <c r="D98">
        <f t="shared" si="2"/>
        <v>0.58132530120481929</v>
      </c>
      <c r="E98">
        <f t="shared" si="3"/>
        <v>0.20528508342172724</v>
      </c>
    </row>
    <row r="99" spans="1:5" x14ac:dyDescent="0.2">
      <c r="A99" s="3" t="s">
        <v>2</v>
      </c>
      <c r="B99" s="1">
        <v>4</v>
      </c>
      <c r="C99">
        <v>98</v>
      </c>
      <c r="D99">
        <f t="shared" si="2"/>
        <v>0.58734939759036142</v>
      </c>
      <c r="E99">
        <f t="shared" si="3"/>
        <v>0.22073188279323896</v>
      </c>
    </row>
    <row r="100" spans="1:5" x14ac:dyDescent="0.2">
      <c r="A100" s="3" t="s">
        <v>1</v>
      </c>
      <c r="B100" s="1">
        <v>4</v>
      </c>
      <c r="C100">
        <v>99</v>
      </c>
      <c r="D100">
        <f t="shared" si="2"/>
        <v>0.59337349397590367</v>
      </c>
      <c r="E100">
        <f t="shared" si="3"/>
        <v>0.23623153300399119</v>
      </c>
    </row>
    <row r="101" spans="1:5" x14ac:dyDescent="0.2">
      <c r="A101" s="3" t="s">
        <v>1</v>
      </c>
      <c r="B101" s="1">
        <v>4</v>
      </c>
      <c r="C101">
        <v>100</v>
      </c>
      <c r="D101">
        <f t="shared" si="2"/>
        <v>0.5993975903614458</v>
      </c>
      <c r="E101">
        <f t="shared" si="3"/>
        <v>0.25178814735117888</v>
      </c>
    </row>
    <row r="102" spans="1:5" x14ac:dyDescent="0.2">
      <c r="A102" s="3" t="s">
        <v>2</v>
      </c>
      <c r="B102" s="1">
        <v>4</v>
      </c>
      <c r="C102">
        <v>101</v>
      </c>
      <c r="D102">
        <f t="shared" si="2"/>
        <v>0.60542168674698793</v>
      </c>
      <c r="E102">
        <f t="shared" si="3"/>
        <v>0.26740593993507089</v>
      </c>
    </row>
    <row r="103" spans="1:5" x14ac:dyDescent="0.2">
      <c r="A103" s="3" t="s">
        <v>1</v>
      </c>
      <c r="B103" s="1">
        <v>5</v>
      </c>
      <c r="C103">
        <v>102</v>
      </c>
      <c r="D103">
        <f t="shared" si="2"/>
        <v>0.61144578313253017</v>
      </c>
      <c r="E103">
        <f t="shared" si="3"/>
        <v>0.28308923462017427</v>
      </c>
    </row>
    <row r="104" spans="1:5" x14ac:dyDescent="0.2">
      <c r="A104" s="3" t="s">
        <v>1</v>
      </c>
      <c r="B104" s="1">
        <v>5</v>
      </c>
      <c r="C104">
        <v>103</v>
      </c>
      <c r="D104">
        <f t="shared" si="2"/>
        <v>0.61746987951807231</v>
      </c>
      <c r="E104">
        <f t="shared" si="3"/>
        <v>0.29884247453253315</v>
      </c>
    </row>
    <row r="105" spans="1:5" x14ac:dyDescent="0.2">
      <c r="A105" s="3" t="s">
        <v>2</v>
      </c>
      <c r="B105" s="1">
        <v>5</v>
      </c>
      <c r="C105">
        <v>104</v>
      </c>
      <c r="D105">
        <f t="shared" si="2"/>
        <v>0.62349397590361444</v>
      </c>
      <c r="E105">
        <f t="shared" si="3"/>
        <v>0.31467023215140377</v>
      </c>
    </row>
    <row r="106" spans="1:5" x14ac:dyDescent="0.2">
      <c r="A106" s="3" t="s">
        <v>0</v>
      </c>
      <c r="B106" s="1">
        <v>5</v>
      </c>
      <c r="C106">
        <v>105</v>
      </c>
      <c r="D106">
        <f t="shared" si="2"/>
        <v>0.62951807228915657</v>
      </c>
      <c r="E106">
        <f t="shared" si="3"/>
        <v>0.33057722005942541</v>
      </c>
    </row>
    <row r="107" spans="1:5" x14ac:dyDescent="0.2">
      <c r="A107" s="3" t="s">
        <v>0</v>
      </c>
      <c r="B107" s="1">
        <v>5</v>
      </c>
      <c r="C107">
        <v>106</v>
      </c>
      <c r="D107">
        <f t="shared" si="2"/>
        <v>0.63554216867469882</v>
      </c>
      <c r="E107">
        <f t="shared" si="3"/>
        <v>0.34656830242210851</v>
      </c>
    </row>
    <row r="108" spans="1:5" x14ac:dyDescent="0.2">
      <c r="A108" s="3" t="s">
        <v>1</v>
      </c>
      <c r="B108" s="1">
        <v>5</v>
      </c>
      <c r="C108">
        <v>107</v>
      </c>
      <c r="D108">
        <f t="shared" si="2"/>
        <v>0.64156626506024095</v>
      </c>
      <c r="E108">
        <f t="shared" si="3"/>
        <v>0.36264850727506359</v>
      </c>
    </row>
    <row r="109" spans="1:5" x14ac:dyDescent="0.2">
      <c r="A109" s="3" t="s">
        <v>2</v>
      </c>
      <c r="B109" s="1">
        <v>5</v>
      </c>
      <c r="C109">
        <v>108</v>
      </c>
      <c r="D109">
        <f t="shared" si="2"/>
        <v>0.64759036144578308</v>
      </c>
      <c r="E109">
        <f t="shared" si="3"/>
        <v>0.37882303970605818</v>
      </c>
    </row>
    <row r="110" spans="1:5" x14ac:dyDescent="0.2">
      <c r="A110" s="3" t="s">
        <v>1</v>
      </c>
      <c r="B110" s="1">
        <v>5</v>
      </c>
      <c r="C110">
        <v>109</v>
      </c>
      <c r="D110">
        <f t="shared" si="2"/>
        <v>0.65361445783132532</v>
      </c>
      <c r="E110">
        <f t="shared" si="3"/>
        <v>0.39509729602885046</v>
      </c>
    </row>
    <row r="111" spans="1:5" x14ac:dyDescent="0.2">
      <c r="A111" s="3" t="s">
        <v>0</v>
      </c>
      <c r="B111" s="1">
        <v>5</v>
      </c>
      <c r="C111">
        <v>110</v>
      </c>
      <c r="D111">
        <f t="shared" si="2"/>
        <v>0.65963855421686746</v>
      </c>
      <c r="E111">
        <f t="shared" si="3"/>
        <v>0.41147687905702068</v>
      </c>
    </row>
    <row r="112" spans="1:5" x14ac:dyDescent="0.2">
      <c r="A112" s="3" t="s">
        <v>1</v>
      </c>
      <c r="B112" s="1">
        <v>5</v>
      </c>
      <c r="C112">
        <v>111</v>
      </c>
      <c r="D112">
        <f t="shared" si="2"/>
        <v>0.66566265060240959</v>
      </c>
      <c r="E112">
        <f t="shared" si="3"/>
        <v>0.42796761459889482</v>
      </c>
    </row>
    <row r="113" spans="1:5" x14ac:dyDescent="0.2">
      <c r="A113" s="3" t="s">
        <v>1</v>
      </c>
      <c r="B113" s="1">
        <v>5</v>
      </c>
      <c r="C113">
        <v>112</v>
      </c>
      <c r="D113">
        <f t="shared" si="2"/>
        <v>0.67168674698795183</v>
      </c>
      <c r="E113">
        <f t="shared" si="3"/>
        <v>0.44457556930939868</v>
      </c>
    </row>
    <row r="114" spans="1:5" x14ac:dyDescent="0.2">
      <c r="A114" s="3" t="s">
        <v>1</v>
      </c>
      <c r="B114" s="1">
        <v>5</v>
      </c>
      <c r="C114">
        <v>113</v>
      </c>
      <c r="D114">
        <f t="shared" si="2"/>
        <v>0.67771084337349397</v>
      </c>
      <c r="E114">
        <f t="shared" si="3"/>
        <v>0.46130707005160843</v>
      </c>
    </row>
    <row r="115" spans="1:5" x14ac:dyDescent="0.2">
      <c r="A115" s="3" t="s">
        <v>0</v>
      </c>
      <c r="B115" s="1">
        <v>6</v>
      </c>
      <c r="C115">
        <v>114</v>
      </c>
      <c r="D115">
        <f t="shared" si="2"/>
        <v>0.6837349397590361</v>
      </c>
      <c r="E115">
        <f t="shared" si="3"/>
        <v>0.47816872494022272</v>
      </c>
    </row>
    <row r="116" spans="1:5" x14ac:dyDescent="0.2">
      <c r="A116" s="3" t="s">
        <v>1</v>
      </c>
      <c r="B116" s="1">
        <v>6</v>
      </c>
      <c r="C116">
        <v>115</v>
      </c>
      <c r="D116">
        <f t="shared" si="2"/>
        <v>0.68975903614457834</v>
      </c>
      <c r="E116">
        <f t="shared" si="3"/>
        <v>0.4951674462616118</v>
      </c>
    </row>
    <row r="117" spans="1:5" x14ac:dyDescent="0.2">
      <c r="A117" s="3" t="s">
        <v>0</v>
      </c>
      <c r="B117" s="1">
        <v>6</v>
      </c>
      <c r="C117">
        <v>116</v>
      </c>
      <c r="D117">
        <f t="shared" si="2"/>
        <v>0.69578313253012047</v>
      </c>
      <c r="E117">
        <f t="shared" si="3"/>
        <v>0.51231047549100417</v>
      </c>
    </row>
    <row r="118" spans="1:5" x14ac:dyDescent="0.2">
      <c r="A118" s="3" t="s">
        <v>0</v>
      </c>
      <c r="B118" s="1">
        <v>6</v>
      </c>
      <c r="C118">
        <v>117</v>
      </c>
      <c r="D118">
        <f t="shared" si="2"/>
        <v>0.70180722891566261</v>
      </c>
      <c r="E118">
        <f t="shared" si="3"/>
        <v>0.52960541065740241</v>
      </c>
    </row>
    <row r="119" spans="1:5" x14ac:dyDescent="0.2">
      <c r="A119" s="3" t="s">
        <v>0</v>
      </c>
      <c r="B119" s="1">
        <v>6</v>
      </c>
      <c r="C119">
        <v>118</v>
      </c>
      <c r="D119">
        <f t="shared" si="2"/>
        <v>0.70783132530120485</v>
      </c>
      <c r="E119">
        <f t="shared" si="3"/>
        <v>0.54706023634164547</v>
      </c>
    </row>
    <row r="120" spans="1:5" x14ac:dyDescent="0.2">
      <c r="A120" s="3" t="s">
        <v>2</v>
      </c>
      <c r="B120" s="1">
        <v>6</v>
      </c>
      <c r="C120">
        <v>119</v>
      </c>
      <c r="D120">
        <f t="shared" si="2"/>
        <v>0.71385542168674698</v>
      </c>
      <c r="E120">
        <f t="shared" si="3"/>
        <v>0.56468335663364499</v>
      </c>
    </row>
    <row r="121" spans="1:5" x14ac:dyDescent="0.2">
      <c r="A121" s="3" t="s">
        <v>0</v>
      </c>
      <c r="B121" s="1">
        <v>6</v>
      </c>
      <c r="C121">
        <v>120</v>
      </c>
      <c r="D121">
        <f t="shared" si="2"/>
        <v>0.71987951807228912</v>
      </c>
      <c r="E121">
        <f t="shared" si="3"/>
        <v>0.58248363142221049</v>
      </c>
    </row>
    <row r="122" spans="1:5" x14ac:dyDescent="0.2">
      <c r="A122" s="3" t="s">
        <v>1</v>
      </c>
      <c r="B122" s="1">
        <v>6</v>
      </c>
      <c r="C122">
        <v>121</v>
      </c>
      <c r="D122">
        <f t="shared" si="2"/>
        <v>0.72590361445783136</v>
      </c>
      <c r="E122">
        <f t="shared" si="3"/>
        <v>0.60047041644641064</v>
      </c>
    </row>
    <row r="123" spans="1:5" x14ac:dyDescent="0.2">
      <c r="A123" s="3" t="s">
        <v>1</v>
      </c>
      <c r="B123" s="1">
        <v>6</v>
      </c>
      <c r="C123">
        <v>122</v>
      </c>
      <c r="D123">
        <f t="shared" si="2"/>
        <v>0.73192771084337349</v>
      </c>
      <c r="E123">
        <f t="shared" si="3"/>
        <v>0.61865360760266919</v>
      </c>
    </row>
    <row r="124" spans="1:5" x14ac:dyDescent="0.2">
      <c r="A124" s="3" t="s">
        <v>0</v>
      </c>
      <c r="B124" s="1">
        <v>6</v>
      </c>
      <c r="C124">
        <v>123</v>
      </c>
      <c r="D124">
        <f t="shared" si="2"/>
        <v>0.73795180722891562</v>
      </c>
      <c r="E124">
        <f t="shared" si="3"/>
        <v>0.63704369007875594</v>
      </c>
    </row>
    <row r="125" spans="1:5" x14ac:dyDescent="0.2">
      <c r="A125" s="3" t="s">
        <v>1</v>
      </c>
      <c r="B125" s="1">
        <v>6</v>
      </c>
      <c r="C125">
        <v>124</v>
      </c>
      <c r="D125">
        <f t="shared" si="2"/>
        <v>0.74397590361445787</v>
      </c>
      <c r="E125">
        <f t="shared" si="3"/>
        <v>0.65565179297686038</v>
      </c>
    </row>
    <row r="126" spans="1:5" x14ac:dyDescent="0.2">
      <c r="A126" s="3" t="s">
        <v>1</v>
      </c>
      <c r="B126" s="1">
        <v>6</v>
      </c>
      <c r="C126">
        <v>125</v>
      </c>
      <c r="D126">
        <f t="shared" si="2"/>
        <v>0.75</v>
      </c>
      <c r="E126">
        <f t="shared" si="3"/>
        <v>0.67448975019608193</v>
      </c>
    </row>
    <row r="127" spans="1:5" x14ac:dyDescent="0.2">
      <c r="A127" s="3" t="s">
        <v>1</v>
      </c>
      <c r="B127" s="1">
        <v>6</v>
      </c>
      <c r="C127">
        <v>126</v>
      </c>
      <c r="D127">
        <f t="shared" si="2"/>
        <v>0.75602409638554213</v>
      </c>
      <c r="E127">
        <f t="shared" si="3"/>
        <v>0.69357016847356656</v>
      </c>
    </row>
    <row r="128" spans="1:5" x14ac:dyDescent="0.2">
      <c r="A128" s="3" t="s">
        <v>0</v>
      </c>
      <c r="B128" s="1">
        <v>6</v>
      </c>
      <c r="C128">
        <v>127</v>
      </c>
      <c r="D128">
        <f t="shared" si="2"/>
        <v>0.76204819277108438</v>
      </c>
      <c r="E128">
        <f t="shared" si="3"/>
        <v>0.71290650363781138</v>
      </c>
    </row>
    <row r="129" spans="1:5" x14ac:dyDescent="0.2">
      <c r="A129" s="3" t="s">
        <v>1</v>
      </c>
      <c r="B129" s="1">
        <v>6</v>
      </c>
      <c r="C129">
        <v>128</v>
      </c>
      <c r="D129">
        <f t="shared" si="2"/>
        <v>0.76807228915662651</v>
      </c>
      <c r="E129">
        <f t="shared" si="3"/>
        <v>0.73251314631310027</v>
      </c>
    </row>
    <row r="130" spans="1:5" x14ac:dyDescent="0.2">
      <c r="A130" s="3" t="s">
        <v>2</v>
      </c>
      <c r="B130" s="1">
        <v>6</v>
      </c>
      <c r="C130">
        <v>129</v>
      </c>
      <c r="D130">
        <f t="shared" si="2"/>
        <v>0.77409638554216864</v>
      </c>
      <c r="E130">
        <f t="shared" si="3"/>
        <v>0.75240551853793924</v>
      </c>
    </row>
    <row r="131" spans="1:5" x14ac:dyDescent="0.2">
      <c r="A131" s="3" t="s">
        <v>1</v>
      </c>
      <c r="B131" s="1">
        <v>6</v>
      </c>
      <c r="C131">
        <v>130</v>
      </c>
      <c r="D131">
        <f t="shared" ref="D131:D167" si="4">(C131-0.5)/COUNT($B$2:$B$167)</f>
        <v>0.78012048192771088</v>
      </c>
      <c r="E131">
        <f t="shared" ref="E131:E167" si="5">NORMSINV(D131)</f>
        <v>0.77260018303188593</v>
      </c>
    </row>
    <row r="132" spans="1:5" x14ac:dyDescent="0.2">
      <c r="A132" s="3" t="s">
        <v>0</v>
      </c>
      <c r="B132" s="1">
        <v>6</v>
      </c>
      <c r="C132">
        <v>131</v>
      </c>
      <c r="D132">
        <f t="shared" si="4"/>
        <v>0.78614457831325302</v>
      </c>
      <c r="E132">
        <f t="shared" si="5"/>
        <v>0.79311496717613728</v>
      </c>
    </row>
    <row r="133" spans="1:5" x14ac:dyDescent="0.2">
      <c r="A133" s="3" t="s">
        <v>1</v>
      </c>
      <c r="B133" s="1">
        <v>6</v>
      </c>
      <c r="C133">
        <v>132</v>
      </c>
      <c r="D133">
        <f t="shared" si="4"/>
        <v>0.79216867469879515</v>
      </c>
      <c r="E133">
        <f t="shared" si="5"/>
        <v>0.81396910417866519</v>
      </c>
    </row>
    <row r="134" spans="1:5" x14ac:dyDescent="0.2">
      <c r="A134" s="3" t="s">
        <v>1</v>
      </c>
      <c r="B134" s="1">
        <v>6</v>
      </c>
      <c r="C134">
        <v>133</v>
      </c>
      <c r="D134">
        <f t="shared" si="4"/>
        <v>0.79819277108433739</v>
      </c>
      <c r="E134">
        <f t="shared" si="5"/>
        <v>0.83518339439403089</v>
      </c>
    </row>
    <row r="135" spans="1:5" x14ac:dyDescent="0.2">
      <c r="A135" s="3" t="s">
        <v>2</v>
      </c>
      <c r="B135" s="1">
        <v>7</v>
      </c>
      <c r="C135">
        <v>134</v>
      </c>
      <c r="D135">
        <f t="shared" si="4"/>
        <v>0.80421686746987953</v>
      </c>
      <c r="E135">
        <f t="shared" si="5"/>
        <v>0.85678039038658493</v>
      </c>
    </row>
    <row r="136" spans="1:5" x14ac:dyDescent="0.2">
      <c r="A136" s="3" t="s">
        <v>1</v>
      </c>
      <c r="B136" s="1">
        <v>7</v>
      </c>
      <c r="C136">
        <v>135</v>
      </c>
      <c r="D136">
        <f t="shared" si="4"/>
        <v>0.81024096385542166</v>
      </c>
      <c r="E136">
        <f t="shared" si="5"/>
        <v>0.87878461009648901</v>
      </c>
    </row>
    <row r="137" spans="1:5" x14ac:dyDescent="0.2">
      <c r="A137" s="3" t="s">
        <v>2</v>
      </c>
      <c r="B137" s="1">
        <v>7</v>
      </c>
      <c r="C137">
        <v>136</v>
      </c>
      <c r="D137">
        <f t="shared" si="4"/>
        <v>0.8162650602409639</v>
      </c>
      <c r="E137">
        <f t="shared" si="5"/>
        <v>0.90122278343471685</v>
      </c>
    </row>
    <row r="138" spans="1:5" x14ac:dyDescent="0.2">
      <c r="A138" s="3" t="s">
        <v>2</v>
      </c>
      <c r="B138" s="1">
        <v>7</v>
      </c>
      <c r="C138">
        <v>137</v>
      </c>
      <c r="D138">
        <f t="shared" si="4"/>
        <v>0.82228915662650603</v>
      </c>
      <c r="E138">
        <f t="shared" si="5"/>
        <v>0.92412413885362277</v>
      </c>
    </row>
    <row r="139" spans="1:5" x14ac:dyDescent="0.2">
      <c r="A139" s="3" t="s">
        <v>2</v>
      </c>
      <c r="B139" s="1">
        <v>7</v>
      </c>
      <c r="C139">
        <v>138</v>
      </c>
      <c r="D139">
        <f t="shared" si="4"/>
        <v>0.82831325301204817</v>
      </c>
      <c r="E139">
        <f t="shared" si="5"/>
        <v>0.9475207379917272</v>
      </c>
    </row>
    <row r="140" spans="1:5" x14ac:dyDescent="0.2">
      <c r="A140" s="3" t="s">
        <v>1</v>
      </c>
      <c r="B140" s="1">
        <v>7</v>
      </c>
      <c r="C140">
        <v>139</v>
      </c>
      <c r="D140">
        <f t="shared" si="4"/>
        <v>0.83433734939759041</v>
      </c>
      <c r="E140">
        <f t="shared" si="5"/>
        <v>0.97144786848010833</v>
      </c>
    </row>
    <row r="141" spans="1:5" x14ac:dyDescent="0.2">
      <c r="A141" s="3" t="s">
        <v>0</v>
      </c>
      <c r="B141" s="1">
        <v>8</v>
      </c>
      <c r="C141">
        <v>140</v>
      </c>
      <c r="D141">
        <f t="shared" si="4"/>
        <v>0.84036144578313254</v>
      </c>
      <c r="E141">
        <f t="shared" si="5"/>
        <v>0.99594450756684361</v>
      </c>
    </row>
    <row r="142" spans="1:5" x14ac:dyDescent="0.2">
      <c r="A142" s="3" t="s">
        <v>2</v>
      </c>
      <c r="B142" s="1">
        <v>8</v>
      </c>
      <c r="C142">
        <v>141</v>
      </c>
      <c r="D142">
        <f t="shared" si="4"/>
        <v>0.84638554216867468</v>
      </c>
      <c r="E142">
        <f t="shared" si="5"/>
        <v>1.0210538725636877</v>
      </c>
    </row>
    <row r="143" spans="1:5" x14ac:dyDescent="0.2">
      <c r="A143" s="3" t="s">
        <v>0</v>
      </c>
      <c r="B143" s="1">
        <v>8</v>
      </c>
      <c r="C143">
        <v>142</v>
      </c>
      <c r="D143">
        <f t="shared" si="4"/>
        <v>0.85240963855421692</v>
      </c>
      <c r="E143">
        <f t="shared" si="5"/>
        <v>1.0468240785219687</v>
      </c>
    </row>
    <row r="144" spans="1:5" x14ac:dyDescent="0.2">
      <c r="A144" s="3" t="s">
        <v>1</v>
      </c>
      <c r="B144" s="1">
        <v>8</v>
      </c>
      <c r="C144">
        <v>143</v>
      </c>
      <c r="D144">
        <f t="shared" si="4"/>
        <v>0.85843373493975905</v>
      </c>
      <c r="E144">
        <f t="shared" si="5"/>
        <v>1.0733089293935079</v>
      </c>
    </row>
    <row r="145" spans="1:5" x14ac:dyDescent="0.2">
      <c r="A145" s="3" t="s">
        <v>2</v>
      </c>
      <c r="B145" s="1">
        <v>8</v>
      </c>
      <c r="C145">
        <v>144</v>
      </c>
      <c r="D145">
        <f t="shared" si="4"/>
        <v>0.86445783132530118</v>
      </c>
      <c r="E145">
        <f t="shared" si="5"/>
        <v>1.1005688767851149</v>
      </c>
    </row>
    <row r="146" spans="1:5" x14ac:dyDescent="0.2">
      <c r="A146" s="3" t="s">
        <v>1</v>
      </c>
      <c r="B146" s="1">
        <v>8</v>
      </c>
      <c r="C146">
        <v>145</v>
      </c>
      <c r="D146">
        <f t="shared" si="4"/>
        <v>0.87048192771084343</v>
      </c>
      <c r="E146">
        <f t="shared" si="5"/>
        <v>1.1286721910819661</v>
      </c>
    </row>
    <row r="147" spans="1:5" x14ac:dyDescent="0.2">
      <c r="A147" s="3" t="s">
        <v>0</v>
      </c>
      <c r="B147" s="1">
        <v>9</v>
      </c>
      <c r="C147">
        <v>146</v>
      </c>
      <c r="D147">
        <f t="shared" si="4"/>
        <v>0.87650602409638556</v>
      </c>
      <c r="E147">
        <f t="shared" si="5"/>
        <v>1.1576964043857543</v>
      </c>
    </row>
    <row r="148" spans="1:5" x14ac:dyDescent="0.2">
      <c r="A148" s="3" t="s">
        <v>1</v>
      </c>
      <c r="B148" s="1">
        <v>9</v>
      </c>
      <c r="C148">
        <v>147</v>
      </c>
      <c r="D148">
        <f t="shared" si="4"/>
        <v>0.88253012048192769</v>
      </c>
      <c r="E148">
        <f t="shared" si="5"/>
        <v>1.1877301051678781</v>
      </c>
    </row>
    <row r="149" spans="1:5" x14ac:dyDescent="0.2">
      <c r="A149" s="3" t="s">
        <v>2</v>
      </c>
      <c r="B149" s="1">
        <v>9</v>
      </c>
      <c r="C149">
        <v>148</v>
      </c>
      <c r="D149">
        <f t="shared" si="4"/>
        <v>0.88855421686746983</v>
      </c>
      <c r="E149">
        <f t="shared" si="5"/>
        <v>1.2188751934810158</v>
      </c>
    </row>
    <row r="150" spans="1:5" x14ac:dyDescent="0.2">
      <c r="A150" s="3" t="s">
        <v>2</v>
      </c>
      <c r="B150" s="1">
        <v>9</v>
      </c>
      <c r="C150">
        <v>149</v>
      </c>
      <c r="D150">
        <f t="shared" si="4"/>
        <v>0.89457831325301207</v>
      </c>
      <c r="E150">
        <f t="shared" si="5"/>
        <v>1.2512497471970998</v>
      </c>
    </row>
    <row r="151" spans="1:5" x14ac:dyDescent="0.2">
      <c r="A151" s="3" t="s">
        <v>0</v>
      </c>
      <c r="B151" s="1">
        <v>9</v>
      </c>
      <c r="C151">
        <v>150</v>
      </c>
      <c r="D151">
        <f t="shared" si="4"/>
        <v>0.9006024096385542</v>
      </c>
      <c r="E151">
        <f t="shared" si="5"/>
        <v>1.2849917106781874</v>
      </c>
    </row>
    <row r="152" spans="1:5" x14ac:dyDescent="0.2">
      <c r="A152" s="3" t="s">
        <v>0</v>
      </c>
      <c r="B152" s="1">
        <v>9</v>
      </c>
      <c r="C152">
        <v>151</v>
      </c>
      <c r="D152">
        <f t="shared" si="4"/>
        <v>0.90662650602409633</v>
      </c>
      <c r="E152">
        <f t="shared" si="5"/>
        <v>1.3202637082744824</v>
      </c>
    </row>
    <row r="153" spans="1:5" x14ac:dyDescent="0.2">
      <c r="A153" s="3" t="s">
        <v>1</v>
      </c>
      <c r="B153" s="1">
        <v>9</v>
      </c>
      <c r="C153">
        <v>152</v>
      </c>
      <c r="D153">
        <f t="shared" si="4"/>
        <v>0.91265060240963858</v>
      </c>
      <c r="E153">
        <f t="shared" si="5"/>
        <v>1.357259423900478</v>
      </c>
    </row>
    <row r="154" spans="1:5" x14ac:dyDescent="0.2">
      <c r="A154" s="3" t="s">
        <v>0</v>
      </c>
      <c r="B154" s="1">
        <v>9</v>
      </c>
      <c r="C154">
        <v>153</v>
      </c>
      <c r="D154">
        <f t="shared" si="4"/>
        <v>0.91867469879518071</v>
      </c>
      <c r="E154">
        <f t="shared" si="5"/>
        <v>1.396212205090523</v>
      </c>
    </row>
    <row r="155" spans="1:5" x14ac:dyDescent="0.2">
      <c r="A155" s="3" t="s">
        <v>2</v>
      </c>
      <c r="B155" s="1">
        <v>9</v>
      </c>
      <c r="C155">
        <v>154</v>
      </c>
      <c r="D155">
        <f t="shared" si="4"/>
        <v>0.92469879518072284</v>
      </c>
      <c r="E155">
        <f t="shared" si="5"/>
        <v>1.4374068989875215</v>
      </c>
    </row>
    <row r="156" spans="1:5" x14ac:dyDescent="0.2">
      <c r="A156" s="3" t="s">
        <v>1</v>
      </c>
      <c r="B156" s="1">
        <v>9</v>
      </c>
      <c r="C156">
        <v>155</v>
      </c>
      <c r="D156">
        <f t="shared" si="4"/>
        <v>0.93072289156626509</v>
      </c>
      <c r="E156">
        <f t="shared" si="5"/>
        <v>1.4811965065578074</v>
      </c>
    </row>
    <row r="157" spans="1:5" x14ac:dyDescent="0.2">
      <c r="A157" s="3" t="s">
        <v>0</v>
      </c>
      <c r="B157" s="1">
        <v>10</v>
      </c>
      <c r="C157">
        <v>156</v>
      </c>
      <c r="D157">
        <f t="shared" si="4"/>
        <v>0.93674698795180722</v>
      </c>
      <c r="E157">
        <f t="shared" si="5"/>
        <v>1.5280262360825108</v>
      </c>
    </row>
    <row r="158" spans="1:5" x14ac:dyDescent="0.2">
      <c r="A158" s="3" t="s">
        <v>2</v>
      </c>
      <c r="B158" s="1">
        <v>10</v>
      </c>
      <c r="C158">
        <v>157</v>
      </c>
      <c r="D158">
        <f t="shared" si="4"/>
        <v>0.94277108433734935</v>
      </c>
      <c r="E158">
        <f t="shared" si="5"/>
        <v>1.5784693185051308</v>
      </c>
    </row>
    <row r="159" spans="1:5" x14ac:dyDescent="0.2">
      <c r="A159" s="3" t="s">
        <v>0</v>
      </c>
      <c r="B159" s="1">
        <v>10</v>
      </c>
      <c r="C159">
        <v>158</v>
      </c>
      <c r="D159">
        <f t="shared" si="4"/>
        <v>0.9487951807228916</v>
      </c>
      <c r="E159">
        <f t="shared" si="5"/>
        <v>1.6332822957229773</v>
      </c>
    </row>
    <row r="160" spans="1:5" x14ac:dyDescent="0.2">
      <c r="A160" s="3" t="s">
        <v>1</v>
      </c>
      <c r="B160" s="1">
        <v>10</v>
      </c>
      <c r="C160">
        <v>159</v>
      </c>
      <c r="D160">
        <f t="shared" si="4"/>
        <v>0.95481927710843373</v>
      </c>
      <c r="E160">
        <f t="shared" si="5"/>
        <v>1.6934941587633632</v>
      </c>
    </row>
    <row r="161" spans="1:5" x14ac:dyDescent="0.2">
      <c r="A161" s="3" t="s">
        <v>1</v>
      </c>
      <c r="B161" s="1">
        <v>10</v>
      </c>
      <c r="C161">
        <v>160</v>
      </c>
      <c r="D161">
        <f t="shared" si="4"/>
        <v>0.96084337349397586</v>
      </c>
      <c r="E161">
        <f t="shared" si="5"/>
        <v>1.7605579385481431</v>
      </c>
    </row>
    <row r="162" spans="1:5" x14ac:dyDescent="0.2">
      <c r="A162" s="3" t="s">
        <v>0</v>
      </c>
      <c r="B162" s="1">
        <v>13</v>
      </c>
      <c r="C162">
        <v>161</v>
      </c>
      <c r="D162">
        <f t="shared" si="4"/>
        <v>0.9668674698795181</v>
      </c>
      <c r="E162">
        <f t="shared" si="5"/>
        <v>1.8366264474113958</v>
      </c>
    </row>
    <row r="163" spans="1:5" x14ac:dyDescent="0.2">
      <c r="A163" s="3" t="s">
        <v>2</v>
      </c>
      <c r="B163" s="1">
        <v>13</v>
      </c>
      <c r="C163">
        <v>162</v>
      </c>
      <c r="D163">
        <f t="shared" si="4"/>
        <v>0.97289156626506024</v>
      </c>
      <c r="E163">
        <f t="shared" si="5"/>
        <v>1.9250998521114406</v>
      </c>
    </row>
    <row r="164" spans="1:5" x14ac:dyDescent="0.2">
      <c r="A164" s="3" t="s">
        <v>1</v>
      </c>
      <c r="B164" s="1">
        <v>14</v>
      </c>
      <c r="C164">
        <v>163</v>
      </c>
      <c r="D164">
        <f t="shared" si="4"/>
        <v>0.97891566265060237</v>
      </c>
      <c r="E164">
        <f t="shared" si="5"/>
        <v>2.0318516681175547</v>
      </c>
    </row>
    <row r="165" spans="1:5" x14ac:dyDescent="0.2">
      <c r="A165" s="3" t="s">
        <v>1</v>
      </c>
      <c r="B165" s="1">
        <v>15</v>
      </c>
      <c r="C165">
        <v>164</v>
      </c>
      <c r="D165">
        <f t="shared" si="4"/>
        <v>0.98493975903614461</v>
      </c>
      <c r="E165">
        <f t="shared" si="5"/>
        <v>2.1685024037848111</v>
      </c>
    </row>
    <row r="166" spans="1:5" x14ac:dyDescent="0.2">
      <c r="A166" s="3" t="s">
        <v>0</v>
      </c>
      <c r="B166" s="1">
        <v>17</v>
      </c>
      <c r="C166">
        <v>165</v>
      </c>
      <c r="D166">
        <f t="shared" si="4"/>
        <v>0.99096385542168675</v>
      </c>
      <c r="E166">
        <f t="shared" si="5"/>
        <v>2.3641336998702056</v>
      </c>
    </row>
    <row r="167" spans="1:5" x14ac:dyDescent="0.2">
      <c r="A167" s="3" t="s">
        <v>2</v>
      </c>
      <c r="B167" s="1">
        <v>22</v>
      </c>
      <c r="C167">
        <v>166</v>
      </c>
      <c r="D167">
        <f t="shared" si="4"/>
        <v>0.99698795180722888</v>
      </c>
      <c r="E167">
        <f t="shared" si="5"/>
        <v>2.7464669030317972</v>
      </c>
    </row>
  </sheetData>
  <sortState ref="A2:B167">
    <sortCondition ref="B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backgammon</vt:lpstr>
      <vt:lpstr>Normal Quantile Plot - Seperate</vt:lpstr>
      <vt:lpstr>Stacked Data</vt:lpstr>
      <vt:lpstr>Normal Quantile Plot - Stacked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2017-12-10T03:09:19Z</dcterms:modified>
</cp:coreProperties>
</file>