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10" yWindow="1320" windowWidth="7890" windowHeight="6585" activeTab="9"/>
  </bookViews>
  <sheets>
    <sheet name="H2" sheetId="1" r:id="rId1"/>
    <sheet name="H2O" sheetId="3" r:id="rId2"/>
    <sheet name="Methane" sheetId="4" r:id="rId3"/>
    <sheet name="N2" sheetId="5" r:id="rId4"/>
    <sheet name="Ethane" sheetId="6" r:id="rId5"/>
    <sheet name="Propane" sheetId="7" r:id="rId6"/>
    <sheet name="CO" sheetId="8" r:id="rId7"/>
    <sheet name="Methanol" sheetId="9" r:id="rId8"/>
    <sheet name="Butanol" sheetId="10" r:id="rId9"/>
    <sheet name="DME" sheetId="11" r:id="rId10"/>
    <sheet name="O2" sheetId="12" r:id="rId11"/>
    <sheet name="CO2" sheetId="13" r:id="rId12"/>
  </sheets>
  <calcPr calcId="145621"/>
</workbook>
</file>

<file path=xl/calcChain.xml><?xml version="1.0" encoding="utf-8"?>
<calcChain xmlns="http://schemas.openxmlformats.org/spreadsheetml/2006/main">
  <c r="G9" i="1" l="1"/>
  <c r="E9" i="1"/>
  <c r="D17" i="12" l="1"/>
  <c r="D17" i="10"/>
  <c r="D17" i="9"/>
  <c r="D17" i="8"/>
  <c r="D17" i="13"/>
  <c r="D17" i="4"/>
  <c r="D17" i="11"/>
  <c r="B64" i="13" l="1"/>
  <c r="B63" i="13"/>
  <c r="B62" i="13"/>
  <c r="B61" i="13"/>
  <c r="B60" i="13"/>
  <c r="B59" i="13"/>
  <c r="B58" i="13"/>
  <c r="B57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2" i="13"/>
  <c r="B11" i="13"/>
  <c r="B10" i="13"/>
  <c r="B9" i="13"/>
  <c r="B8" i="13"/>
  <c r="B7" i="13"/>
  <c r="B6" i="13"/>
  <c r="B5" i="13"/>
  <c r="B4" i="13"/>
  <c r="B3" i="13"/>
  <c r="K1" i="13"/>
  <c r="J1" i="13"/>
  <c r="D1" i="13"/>
  <c r="B1" i="13"/>
  <c r="A1" i="13"/>
  <c r="B64" i="12" l="1"/>
  <c r="B63" i="12"/>
  <c r="B62" i="12"/>
  <c r="B61" i="12"/>
  <c r="B60" i="12"/>
  <c r="B59" i="12"/>
  <c r="B58" i="12"/>
  <c r="B57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2" i="12"/>
  <c r="B11" i="12"/>
  <c r="B10" i="12"/>
  <c r="B9" i="12"/>
  <c r="B8" i="12"/>
  <c r="B7" i="12"/>
  <c r="B6" i="12"/>
  <c r="B5" i="12"/>
  <c r="B4" i="12"/>
  <c r="B3" i="12"/>
  <c r="K1" i="12"/>
  <c r="J1" i="12"/>
  <c r="D1" i="12"/>
  <c r="B1" i="12"/>
  <c r="A1" i="12"/>
  <c r="B64" i="11"/>
  <c r="B63" i="11"/>
  <c r="B62" i="11"/>
  <c r="B61" i="11"/>
  <c r="B60" i="11"/>
  <c r="B59" i="11"/>
  <c r="B58" i="11"/>
  <c r="B57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2" i="11"/>
  <c r="B11" i="11"/>
  <c r="B10" i="11"/>
  <c r="B9" i="11"/>
  <c r="B8" i="11"/>
  <c r="B7" i="11"/>
  <c r="B6" i="11"/>
  <c r="B5" i="11"/>
  <c r="B4" i="11"/>
  <c r="B3" i="11"/>
  <c r="K1" i="11"/>
  <c r="J1" i="11"/>
  <c r="D1" i="11"/>
  <c r="B1" i="11"/>
  <c r="A1" i="11"/>
  <c r="B64" i="10"/>
  <c r="B63" i="10"/>
  <c r="B62" i="10"/>
  <c r="B61" i="10"/>
  <c r="B60" i="10"/>
  <c r="B59" i="10"/>
  <c r="B58" i="10"/>
  <c r="B57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2" i="10"/>
  <c r="B11" i="10"/>
  <c r="B10" i="10"/>
  <c r="B9" i="10"/>
  <c r="B8" i="10"/>
  <c r="B7" i="10"/>
  <c r="B6" i="10"/>
  <c r="B5" i="10"/>
  <c r="B4" i="10"/>
  <c r="B3" i="10"/>
  <c r="K1" i="10"/>
  <c r="J1" i="10"/>
  <c r="D1" i="10"/>
  <c r="B1" i="10"/>
  <c r="A1" i="10"/>
  <c r="B64" i="9" l="1"/>
  <c r="B63" i="9"/>
  <c r="B62" i="9"/>
  <c r="B61" i="9"/>
  <c r="B60" i="9"/>
  <c r="B59" i="9"/>
  <c r="B58" i="9"/>
  <c r="B57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2" i="9"/>
  <c r="B11" i="9"/>
  <c r="B10" i="9"/>
  <c r="B9" i="9"/>
  <c r="B8" i="9"/>
  <c r="B7" i="9"/>
  <c r="B6" i="9"/>
  <c r="B5" i="9"/>
  <c r="B4" i="9"/>
  <c r="B3" i="9"/>
  <c r="K1" i="9"/>
  <c r="J1" i="9"/>
  <c r="D1" i="9"/>
  <c r="B1" i="9"/>
  <c r="A1" i="9"/>
  <c r="B64" i="8"/>
  <c r="B63" i="8"/>
  <c r="B62" i="8"/>
  <c r="B61" i="8"/>
  <c r="B60" i="8"/>
  <c r="B59" i="8"/>
  <c r="B58" i="8"/>
  <c r="B57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2" i="8"/>
  <c r="B11" i="8"/>
  <c r="B10" i="8"/>
  <c r="B9" i="8"/>
  <c r="B8" i="8"/>
  <c r="B7" i="8"/>
  <c r="B6" i="8"/>
  <c r="B5" i="8"/>
  <c r="B4" i="8"/>
  <c r="B3" i="8"/>
  <c r="K1" i="8"/>
  <c r="J1" i="8"/>
  <c r="D1" i="8"/>
  <c r="B1" i="8"/>
  <c r="A1" i="8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2" i="7"/>
  <c r="B11" i="7"/>
  <c r="B10" i="7"/>
  <c r="B9" i="7"/>
  <c r="B8" i="7"/>
  <c r="B7" i="7"/>
  <c r="B6" i="7"/>
  <c r="B5" i="7"/>
  <c r="B4" i="7"/>
  <c r="B3" i="7"/>
  <c r="K1" i="7"/>
  <c r="J1" i="7"/>
  <c r="D1" i="7"/>
  <c r="B1" i="7"/>
  <c r="A1" i="7"/>
  <c r="B64" i="6"/>
  <c r="B63" i="6"/>
  <c r="B62" i="6"/>
  <c r="B61" i="6"/>
  <c r="B60" i="6"/>
  <c r="B59" i="6"/>
  <c r="B58" i="6"/>
  <c r="B57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2" i="6"/>
  <c r="B11" i="6"/>
  <c r="B10" i="6"/>
  <c r="B9" i="6"/>
  <c r="B8" i="6"/>
  <c r="B7" i="6"/>
  <c r="B6" i="6"/>
  <c r="B5" i="6"/>
  <c r="B4" i="6"/>
  <c r="B3" i="6"/>
  <c r="K1" i="6"/>
  <c r="J1" i="6"/>
  <c r="D1" i="6"/>
  <c r="B1" i="6"/>
  <c r="A1" i="6"/>
  <c r="B64" i="5"/>
  <c r="B63" i="5"/>
  <c r="B62" i="5"/>
  <c r="B61" i="5"/>
  <c r="B60" i="5"/>
  <c r="B59" i="5"/>
  <c r="B58" i="5"/>
  <c r="B57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B5" i="5"/>
  <c r="B4" i="5"/>
  <c r="B3" i="5"/>
  <c r="K1" i="5"/>
  <c r="J1" i="5"/>
  <c r="D1" i="5"/>
  <c r="B1" i="5"/>
  <c r="A1" i="5"/>
  <c r="B64" i="4"/>
  <c r="B63" i="4"/>
  <c r="B62" i="4"/>
  <c r="B61" i="4"/>
  <c r="B60" i="4"/>
  <c r="B59" i="4"/>
  <c r="B58" i="4"/>
  <c r="B57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2" i="4"/>
  <c r="B11" i="4"/>
  <c r="B10" i="4"/>
  <c r="B9" i="4"/>
  <c r="B7" i="4"/>
  <c r="B6" i="4"/>
  <c r="B5" i="4"/>
  <c r="B4" i="4"/>
  <c r="B3" i="4"/>
  <c r="K1" i="4"/>
  <c r="J1" i="4"/>
  <c r="D1" i="4"/>
  <c r="B1" i="4"/>
  <c r="A1" i="4"/>
  <c r="D1" i="3"/>
  <c r="J1" i="3"/>
  <c r="K1" i="3"/>
  <c r="B3" i="3"/>
  <c r="B4" i="3"/>
  <c r="B5" i="3"/>
  <c r="B6" i="3"/>
  <c r="B7" i="3"/>
  <c r="B8" i="3"/>
  <c r="B9" i="3"/>
  <c r="B10" i="3"/>
  <c r="B11" i="3"/>
  <c r="B12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8" i="3"/>
  <c r="B59" i="3"/>
  <c r="B60" i="3"/>
  <c r="B61" i="3"/>
  <c r="B62" i="3"/>
  <c r="B63" i="3"/>
  <c r="B64" i="3"/>
  <c r="B1" i="3"/>
  <c r="A1" i="3"/>
</calcChain>
</file>

<file path=xl/sharedStrings.xml><?xml version="1.0" encoding="utf-8"?>
<sst xmlns="http://schemas.openxmlformats.org/spreadsheetml/2006/main" count="256" uniqueCount="174">
  <si>
    <t>para</t>
  </si>
  <si>
    <t>variable</t>
  </si>
  <si>
    <t>Flamability</t>
  </si>
  <si>
    <t>Anotoine equation</t>
  </si>
  <si>
    <t>Heat of combustion</t>
  </si>
  <si>
    <t>LFL</t>
  </si>
  <si>
    <t>Acute Toxicity</t>
  </si>
  <si>
    <t>IDLH</t>
  </si>
  <si>
    <t>LC50 inhal</t>
  </si>
  <si>
    <t>AIT</t>
  </si>
  <si>
    <t>Value</t>
  </si>
  <si>
    <t>Unit</t>
  </si>
  <si>
    <t>Source</t>
  </si>
  <si>
    <t>TLV- C</t>
  </si>
  <si>
    <t>Explosion</t>
  </si>
  <si>
    <t>Kst</t>
  </si>
  <si>
    <t>Δpmax</t>
  </si>
  <si>
    <t>DOT</t>
  </si>
  <si>
    <t>TEST out</t>
  </si>
  <si>
    <t>pH</t>
  </si>
  <si>
    <t>LD50 dermal</t>
  </si>
  <si>
    <t>Chronic</t>
  </si>
  <si>
    <t>Irritation</t>
  </si>
  <si>
    <t>REL</t>
  </si>
  <si>
    <t>LC50</t>
  </si>
  <si>
    <t>S codes</t>
  </si>
  <si>
    <t>ERPG 2</t>
  </si>
  <si>
    <t>Bioacc.</t>
  </si>
  <si>
    <t>log(BCF)</t>
  </si>
  <si>
    <t>log(BCF) predict</t>
  </si>
  <si>
    <t>log(Kow)octanol</t>
  </si>
  <si>
    <t>Degredation</t>
  </si>
  <si>
    <t>Percistency</t>
  </si>
  <si>
    <t>Halflife -meas</t>
  </si>
  <si>
    <t>halflife -literature</t>
  </si>
  <si>
    <t>OCED biodegrad. 28 days after</t>
  </si>
  <si>
    <t>BOD/COD ratio</t>
  </si>
  <si>
    <t>Reactive groups</t>
  </si>
  <si>
    <t>CAS</t>
  </si>
  <si>
    <t>SMILES</t>
  </si>
  <si>
    <t>MW</t>
  </si>
  <si>
    <t>Flash point</t>
  </si>
  <si>
    <t>density</t>
  </si>
  <si>
    <t>Boiling point</t>
  </si>
  <si>
    <t>Vapor density</t>
  </si>
  <si>
    <t>Name</t>
  </si>
  <si>
    <t>rho</t>
  </si>
  <si>
    <t>RG</t>
  </si>
  <si>
    <t>antConst</t>
  </si>
  <si>
    <t>rhov</t>
  </si>
  <si>
    <t>Tb</t>
  </si>
  <si>
    <t>delH vaporization</t>
  </si>
  <si>
    <t>Flash</t>
  </si>
  <si>
    <t>UFL</t>
  </si>
  <si>
    <t>LOC</t>
  </si>
  <si>
    <t>TLVc</t>
  </si>
  <si>
    <t>LCInhal</t>
  </si>
  <si>
    <t>overPres</t>
  </si>
  <si>
    <t>DOT Class</t>
  </si>
  <si>
    <t>Scode</t>
  </si>
  <si>
    <t>ERPG2</t>
  </si>
  <si>
    <t>BCFreal</t>
  </si>
  <si>
    <t>BCFpred</t>
  </si>
  <si>
    <t>Kow</t>
  </si>
  <si>
    <t>Halflifereal</t>
  </si>
  <si>
    <t>Halflifepred</t>
  </si>
  <si>
    <t>OCED</t>
  </si>
  <si>
    <t>BODratio</t>
  </si>
  <si>
    <t>dHdecomp</t>
  </si>
  <si>
    <t>dHvap</t>
  </si>
  <si>
    <t>dHburn</t>
  </si>
  <si>
    <t>TESTIrr</t>
  </si>
  <si>
    <t>Ldderm</t>
  </si>
  <si>
    <t>TESTChr</t>
  </si>
  <si>
    <t>LDChr</t>
  </si>
  <si>
    <t>Formula</t>
  </si>
  <si>
    <t>formula</t>
  </si>
  <si>
    <t>Lq Mol Volume</t>
  </si>
  <si>
    <t>Vmol</t>
  </si>
  <si>
    <t>Melting point</t>
  </si>
  <si>
    <t>Tmelt</t>
  </si>
  <si>
    <t>Thermal Conductivity</t>
  </si>
  <si>
    <t>Ktherm</t>
  </si>
  <si>
    <t>Acentric factor</t>
  </si>
  <si>
    <t>acentric</t>
  </si>
  <si>
    <t>ΔHform</t>
  </si>
  <si>
    <t>dHform</t>
  </si>
  <si>
    <t>CP gas constants</t>
  </si>
  <si>
    <t>CPGConst</t>
  </si>
  <si>
    <t>CP Liq constants</t>
  </si>
  <si>
    <t>CPLConst</t>
  </si>
  <si>
    <t>Tc</t>
  </si>
  <si>
    <t>Critical Temperature</t>
  </si>
  <si>
    <t>ΔGform</t>
  </si>
  <si>
    <t>Runaway</t>
  </si>
  <si>
    <t>Air eff</t>
  </si>
  <si>
    <t>dGform</t>
  </si>
  <si>
    <t>H code</t>
  </si>
  <si>
    <t>Hcode</t>
  </si>
  <si>
    <t>Δhdecomposition</t>
  </si>
  <si>
    <t>Fund. burning Velocity</t>
  </si>
  <si>
    <t>Δhexplosion</t>
  </si>
  <si>
    <t>TLV-TWA</t>
  </si>
  <si>
    <t>TLV</t>
  </si>
  <si>
    <t>Rfd</t>
  </si>
  <si>
    <t>Minnow LC50</t>
  </si>
  <si>
    <t>FMLC50</t>
  </si>
  <si>
    <t>Magna LC50</t>
  </si>
  <si>
    <t>MGLC50</t>
  </si>
  <si>
    <t>pyroiformix IG50</t>
  </si>
  <si>
    <t>IGC50</t>
  </si>
  <si>
    <t>velsu</t>
  </si>
  <si>
    <t>dHexp</t>
  </si>
  <si>
    <t>Alternative Name</t>
  </si>
  <si>
    <t>altName</t>
  </si>
  <si>
    <t>Critical Pressure</t>
  </si>
  <si>
    <t>Pc</t>
  </si>
  <si>
    <t>Field</t>
  </si>
  <si>
    <t>H2</t>
  </si>
  <si>
    <t>WATER</t>
  </si>
  <si>
    <t>H2O</t>
  </si>
  <si>
    <t>CH4</t>
  </si>
  <si>
    <t>N2</t>
  </si>
  <si>
    <t>C2H6</t>
  </si>
  <si>
    <t>C3H8</t>
  </si>
  <si>
    <t>CO</t>
  </si>
  <si>
    <t>CH4O</t>
  </si>
  <si>
    <t>BUTANOL</t>
  </si>
  <si>
    <t>C4H10O</t>
  </si>
  <si>
    <t>DIMET-01</t>
  </si>
  <si>
    <t>C2H6O</t>
  </si>
  <si>
    <t>O2</t>
  </si>
  <si>
    <t>CO2</t>
  </si>
  <si>
    <t>[HH]</t>
  </si>
  <si>
    <t>O</t>
  </si>
  <si>
    <t>7732-18-5</t>
  </si>
  <si>
    <t>C</t>
  </si>
  <si>
    <t> 74-82-8</t>
  </si>
  <si>
    <t>N#N</t>
  </si>
  <si>
    <t>7727-37-9</t>
  </si>
  <si>
    <t>CC</t>
  </si>
  <si>
    <t>74-84-0</t>
  </si>
  <si>
    <t>69430-33-7</t>
  </si>
  <si>
    <t>CCC</t>
  </si>
  <si>
    <t>153929-54-5</t>
  </si>
  <si>
    <t>[C-]#[O+]</t>
  </si>
  <si>
    <t>67-56-1</t>
  </si>
  <si>
    <t>CCCCO</t>
  </si>
  <si>
    <t>71-36-3</t>
  </si>
  <si>
    <t>COC</t>
  </si>
  <si>
    <t>115-10-6</t>
  </si>
  <si>
    <t>O=O</t>
  </si>
  <si>
    <t>1338-93-8</t>
  </si>
  <si>
    <t>C(=O)=O</t>
  </si>
  <si>
    <t>18923-20-1</t>
  </si>
  <si>
    <t>Flammable Liquid</t>
  </si>
  <si>
    <t>Flamable</t>
  </si>
  <si>
    <t>Flammable gas</t>
  </si>
  <si>
    <t>1333-74-0</t>
  </si>
  <si>
    <t>HYDROGEN</t>
  </si>
  <si>
    <t>METHANE</t>
  </si>
  <si>
    <t>NITROGEN</t>
  </si>
  <si>
    <t>ETHANE</t>
  </si>
  <si>
    <t>PROPANE</t>
  </si>
  <si>
    <t>CARBON MONOXIDE</t>
  </si>
  <si>
    <t>METHANOL</t>
  </si>
  <si>
    <t>N-BUTYL ALCOHOL</t>
  </si>
  <si>
    <t>DIMETHYL ETHER</t>
  </si>
  <si>
    <t>OXYGEN</t>
  </si>
  <si>
    <t>CARBON DIOXIDE</t>
  </si>
  <si>
    <t>mu</t>
  </si>
  <si>
    <t>muv</t>
  </si>
  <si>
    <t>viscosity</t>
  </si>
  <si>
    <t>viscosity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</si>
</sst>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zoomScaleNormal="100" workbookViewId="0">
      <selection activeCell="A13" sqref="A13:XFD1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D1" t="s">
        <v>10</v>
      </c>
      <c r="J1" t="s">
        <v>11</v>
      </c>
      <c r="K1" t="s">
        <v>12</v>
      </c>
      <c r="M1" t="s">
        <v>117</v>
      </c>
    </row>
    <row r="3" spans="1:17" x14ac:dyDescent="0.25">
      <c r="B3" t="s">
        <v>45</v>
      </c>
      <c r="D3" t="s">
        <v>118</v>
      </c>
      <c r="M3" t="s">
        <v>45</v>
      </c>
    </row>
    <row r="4" spans="1:17" x14ac:dyDescent="0.25">
      <c r="B4" t="s">
        <v>113</v>
      </c>
      <c r="D4" t="s">
        <v>159</v>
      </c>
      <c r="M4" t="s">
        <v>114</v>
      </c>
    </row>
    <row r="5" spans="1:17" x14ac:dyDescent="0.25">
      <c r="B5" t="s">
        <v>75</v>
      </c>
      <c r="D5" t="s">
        <v>118</v>
      </c>
      <c r="M5" t="s">
        <v>76</v>
      </c>
    </row>
    <row r="6" spans="1:17" x14ac:dyDescent="0.25">
      <c r="B6" t="s">
        <v>38</v>
      </c>
      <c r="D6" t="s">
        <v>158</v>
      </c>
      <c r="M6" t="s">
        <v>38</v>
      </c>
    </row>
    <row r="7" spans="1:17" x14ac:dyDescent="0.25">
      <c r="B7" t="s">
        <v>39</v>
      </c>
      <c r="D7" t="s">
        <v>133</v>
      </c>
      <c r="M7" t="s">
        <v>39</v>
      </c>
    </row>
    <row r="8" spans="1:17" x14ac:dyDescent="0.25">
      <c r="B8" t="s">
        <v>40</v>
      </c>
      <c r="D8">
        <v>2.02</v>
      </c>
      <c r="M8" t="s">
        <v>40</v>
      </c>
    </row>
    <row r="9" spans="1:17" x14ac:dyDescent="0.25">
      <c r="B9" t="s">
        <v>87</v>
      </c>
      <c r="D9" s="2">
        <v>3.2490000000000001</v>
      </c>
      <c r="E9">
        <f>0.422*10^-3</f>
        <v>4.2200000000000001E-4</v>
      </c>
      <c r="F9">
        <v>0</v>
      </c>
      <c r="G9">
        <f>0.083*10^5</f>
        <v>8300</v>
      </c>
      <c r="M9" t="s">
        <v>88</v>
      </c>
      <c r="Q9" t="s">
        <v>88</v>
      </c>
    </row>
    <row r="10" spans="1:17" x14ac:dyDescent="0.25">
      <c r="B10" t="s">
        <v>89</v>
      </c>
      <c r="M10" t="s">
        <v>90</v>
      </c>
    </row>
    <row r="11" spans="1:17" x14ac:dyDescent="0.25">
      <c r="B11" t="s">
        <v>42</v>
      </c>
      <c r="D11">
        <v>7.0999999999999994E-2</v>
      </c>
      <c r="M11" t="s">
        <v>46</v>
      </c>
    </row>
    <row r="12" spans="1:17" x14ac:dyDescent="0.25">
      <c r="B12" t="s">
        <v>44</v>
      </c>
      <c r="D12">
        <v>0.08</v>
      </c>
      <c r="M12" t="s">
        <v>49</v>
      </c>
    </row>
    <row r="13" spans="1:17" x14ac:dyDescent="0.25">
      <c r="B13" t="s">
        <v>172</v>
      </c>
      <c r="M13" t="s">
        <v>170</v>
      </c>
    </row>
    <row r="14" spans="1:17" x14ac:dyDescent="0.25">
      <c r="B14" t="s">
        <v>173</v>
      </c>
      <c r="D14">
        <v>8.7600000000000004E-3</v>
      </c>
      <c r="M14" t="s">
        <v>171</v>
      </c>
    </row>
    <row r="15" spans="1:17" x14ac:dyDescent="0.25">
      <c r="B15" t="s">
        <v>77</v>
      </c>
      <c r="M15" t="s">
        <v>78</v>
      </c>
    </row>
    <row r="16" spans="1:17" x14ac:dyDescent="0.25">
      <c r="B16" t="s">
        <v>43</v>
      </c>
      <c r="D16">
        <v>-258.8</v>
      </c>
      <c r="M16" t="s">
        <v>50</v>
      </c>
    </row>
    <row r="17" spans="1:13" x14ac:dyDescent="0.25">
      <c r="B17" t="s">
        <v>92</v>
      </c>
      <c r="D17">
        <v>-240.01</v>
      </c>
      <c r="J17" t="s">
        <v>136</v>
      </c>
      <c r="M17" t="s">
        <v>91</v>
      </c>
    </row>
    <row r="18" spans="1:13" x14ac:dyDescent="0.25">
      <c r="B18" t="s">
        <v>115</v>
      </c>
      <c r="D18">
        <v>12.96</v>
      </c>
      <c r="M18" t="s">
        <v>116</v>
      </c>
    </row>
    <row r="19" spans="1:13" x14ac:dyDescent="0.25">
      <c r="B19" t="s">
        <v>79</v>
      </c>
      <c r="M19" t="s">
        <v>80</v>
      </c>
    </row>
    <row r="20" spans="1:13" x14ac:dyDescent="0.25">
      <c r="B20" t="s">
        <v>81</v>
      </c>
      <c r="M20" t="s">
        <v>82</v>
      </c>
    </row>
    <row r="21" spans="1:13" x14ac:dyDescent="0.25">
      <c r="B21" t="s">
        <v>51</v>
      </c>
      <c r="M21" t="s">
        <v>69</v>
      </c>
    </row>
    <row r="22" spans="1:13" x14ac:dyDescent="0.25">
      <c r="B22" t="s">
        <v>83</v>
      </c>
      <c r="M22" t="s">
        <v>84</v>
      </c>
    </row>
    <row r="23" spans="1:13" x14ac:dyDescent="0.25">
      <c r="B23" t="s">
        <v>37</v>
      </c>
      <c r="D23">
        <v>45</v>
      </c>
      <c r="M23" t="s">
        <v>47</v>
      </c>
    </row>
    <row r="24" spans="1:13" x14ac:dyDescent="0.25">
      <c r="B24" t="s">
        <v>58</v>
      </c>
      <c r="M24" t="s">
        <v>17</v>
      </c>
    </row>
    <row r="25" spans="1:13" x14ac:dyDescent="0.25">
      <c r="B25" t="s">
        <v>97</v>
      </c>
      <c r="M25" t="s">
        <v>98</v>
      </c>
    </row>
    <row r="26" spans="1:13" x14ac:dyDescent="0.25">
      <c r="B26" t="s">
        <v>25</v>
      </c>
      <c r="M26" t="s">
        <v>59</v>
      </c>
    </row>
    <row r="27" spans="1:13" x14ac:dyDescent="0.25">
      <c r="A27" t="s">
        <v>2</v>
      </c>
      <c r="B27" t="s">
        <v>3</v>
      </c>
      <c r="M27" t="s">
        <v>48</v>
      </c>
    </row>
    <row r="28" spans="1:13" x14ac:dyDescent="0.25">
      <c r="B28" t="s">
        <v>4</v>
      </c>
      <c r="M28" t="s">
        <v>70</v>
      </c>
    </row>
    <row r="29" spans="1:13" x14ac:dyDescent="0.25">
      <c r="B29" t="s">
        <v>41</v>
      </c>
      <c r="D29">
        <v>-180</v>
      </c>
      <c r="M29" t="s">
        <v>52</v>
      </c>
    </row>
    <row r="30" spans="1:13" x14ac:dyDescent="0.25">
      <c r="B30" t="s">
        <v>5</v>
      </c>
      <c r="D30">
        <v>4</v>
      </c>
      <c r="M30" t="s">
        <v>5</v>
      </c>
    </row>
    <row r="31" spans="1:13" x14ac:dyDescent="0.25">
      <c r="B31" t="s">
        <v>53</v>
      </c>
      <c r="D31">
        <v>74.2</v>
      </c>
      <c r="M31" t="s">
        <v>53</v>
      </c>
    </row>
    <row r="32" spans="1:13" x14ac:dyDescent="0.25">
      <c r="B32" t="s">
        <v>54</v>
      </c>
      <c r="M32" t="s">
        <v>54</v>
      </c>
    </row>
    <row r="33" spans="1:13" x14ac:dyDescent="0.25">
      <c r="A33" t="s">
        <v>6</v>
      </c>
      <c r="B33" t="s">
        <v>13</v>
      </c>
      <c r="M33" t="s">
        <v>55</v>
      </c>
    </row>
    <row r="34" spans="1:13" x14ac:dyDescent="0.25">
      <c r="B34" t="s">
        <v>7</v>
      </c>
      <c r="M34" t="s">
        <v>7</v>
      </c>
    </row>
    <row r="35" spans="1:13" x14ac:dyDescent="0.25">
      <c r="B35" t="s">
        <v>8</v>
      </c>
      <c r="M35" t="s">
        <v>56</v>
      </c>
    </row>
    <row r="36" spans="1:13" x14ac:dyDescent="0.25">
      <c r="A36" t="s">
        <v>94</v>
      </c>
      <c r="B36" t="s">
        <v>9</v>
      </c>
      <c r="D36">
        <v>571</v>
      </c>
      <c r="M36" t="s">
        <v>9</v>
      </c>
    </row>
    <row r="37" spans="1:13" x14ac:dyDescent="0.25">
      <c r="B37" s="1" t="s">
        <v>99</v>
      </c>
      <c r="M37" t="s">
        <v>68</v>
      </c>
    </row>
    <row r="38" spans="1:13" x14ac:dyDescent="0.25">
      <c r="B38" s="1" t="s">
        <v>85</v>
      </c>
      <c r="D38">
        <v>0</v>
      </c>
      <c r="M38" t="s">
        <v>86</v>
      </c>
    </row>
    <row r="39" spans="1:13" x14ac:dyDescent="0.25">
      <c r="B39" s="1" t="s">
        <v>93</v>
      </c>
      <c r="D39">
        <v>0</v>
      </c>
      <c r="M39" t="s">
        <v>96</v>
      </c>
    </row>
    <row r="40" spans="1:13" x14ac:dyDescent="0.25">
      <c r="A40" t="s">
        <v>14</v>
      </c>
      <c r="B40" s="1" t="s">
        <v>15</v>
      </c>
      <c r="M40" t="s">
        <v>15</v>
      </c>
    </row>
    <row r="41" spans="1:13" x14ac:dyDescent="0.25">
      <c r="B41" s="1" t="s">
        <v>16</v>
      </c>
      <c r="M41" t="s">
        <v>57</v>
      </c>
    </row>
    <row r="42" spans="1:13" x14ac:dyDescent="0.25">
      <c r="B42" s="1" t="s">
        <v>100</v>
      </c>
      <c r="D42">
        <v>320</v>
      </c>
      <c r="M42" t="s">
        <v>111</v>
      </c>
    </row>
    <row r="43" spans="1:13" x14ac:dyDescent="0.25">
      <c r="B43" s="1" t="s">
        <v>101</v>
      </c>
      <c r="M43" t="s">
        <v>112</v>
      </c>
    </row>
    <row r="44" spans="1:13" x14ac:dyDescent="0.25">
      <c r="A44" t="s">
        <v>22</v>
      </c>
      <c r="B44" s="1" t="s">
        <v>18</v>
      </c>
      <c r="M44" t="s">
        <v>71</v>
      </c>
    </row>
    <row r="45" spans="1:13" x14ac:dyDescent="0.25">
      <c r="B45" s="1" t="s">
        <v>19</v>
      </c>
      <c r="M45" t="s">
        <v>19</v>
      </c>
    </row>
    <row r="46" spans="1:13" x14ac:dyDescent="0.25">
      <c r="B46" s="1" t="s">
        <v>20</v>
      </c>
      <c r="M46" t="s">
        <v>72</v>
      </c>
    </row>
    <row r="47" spans="1:13" x14ac:dyDescent="0.25">
      <c r="A47" t="s">
        <v>21</v>
      </c>
      <c r="B47" s="1" t="s">
        <v>102</v>
      </c>
      <c r="M47" t="s">
        <v>103</v>
      </c>
    </row>
    <row r="48" spans="1:13" x14ac:dyDescent="0.25">
      <c r="B48" s="1" t="s">
        <v>23</v>
      </c>
      <c r="M48" t="s">
        <v>23</v>
      </c>
    </row>
    <row r="49" spans="1:13" x14ac:dyDescent="0.25">
      <c r="B49" s="1" t="s">
        <v>18</v>
      </c>
      <c r="M49" t="s">
        <v>73</v>
      </c>
    </row>
    <row r="50" spans="1:13" x14ac:dyDescent="0.25">
      <c r="B50" s="1" t="s">
        <v>24</v>
      </c>
      <c r="M50" t="s">
        <v>74</v>
      </c>
    </row>
    <row r="51" spans="1:13" x14ac:dyDescent="0.25">
      <c r="B51" s="1" t="s">
        <v>105</v>
      </c>
      <c r="M51" t="s">
        <v>106</v>
      </c>
    </row>
    <row r="52" spans="1:13" x14ac:dyDescent="0.25">
      <c r="B52" s="1" t="s">
        <v>107</v>
      </c>
      <c r="M52" t="s">
        <v>108</v>
      </c>
    </row>
    <row r="53" spans="1:13" x14ac:dyDescent="0.25">
      <c r="B53" s="1" t="s">
        <v>109</v>
      </c>
      <c r="M53" t="s">
        <v>110</v>
      </c>
    </row>
    <row r="54" spans="1:13" x14ac:dyDescent="0.25">
      <c r="A54" t="s">
        <v>95</v>
      </c>
      <c r="B54" s="1" t="s">
        <v>26</v>
      </c>
      <c r="M54" t="s">
        <v>60</v>
      </c>
    </row>
    <row r="55" spans="1:13" x14ac:dyDescent="0.25">
      <c r="B55" s="1" t="s">
        <v>104</v>
      </c>
      <c r="M55" t="s">
        <v>104</v>
      </c>
    </row>
    <row r="56" spans="1:13" x14ac:dyDescent="0.25">
      <c r="B56" s="1"/>
    </row>
    <row r="57" spans="1:13" x14ac:dyDescent="0.25">
      <c r="A57" t="s">
        <v>27</v>
      </c>
      <c r="B57" s="1" t="s">
        <v>28</v>
      </c>
      <c r="D57">
        <v>0.5</v>
      </c>
      <c r="M57" t="s">
        <v>61</v>
      </c>
    </row>
    <row r="58" spans="1:13" x14ac:dyDescent="0.25">
      <c r="B58" s="1" t="s">
        <v>29</v>
      </c>
      <c r="M58" t="s">
        <v>62</v>
      </c>
    </row>
    <row r="59" spans="1:13" x14ac:dyDescent="0.25">
      <c r="B59" s="1" t="s">
        <v>30</v>
      </c>
      <c r="D59">
        <v>0.45</v>
      </c>
      <c r="M59" t="s">
        <v>63</v>
      </c>
    </row>
    <row r="60" spans="1:13" x14ac:dyDescent="0.25">
      <c r="A60" t="s">
        <v>31</v>
      </c>
      <c r="B60" s="1" t="s">
        <v>32</v>
      </c>
      <c r="M60" t="s">
        <v>32</v>
      </c>
    </row>
    <row r="61" spans="1:13" x14ac:dyDescent="0.25">
      <c r="B61" s="1" t="s">
        <v>33</v>
      </c>
      <c r="M61" t="s">
        <v>64</v>
      </c>
    </row>
    <row r="62" spans="1:13" x14ac:dyDescent="0.25">
      <c r="B62" t="s">
        <v>34</v>
      </c>
      <c r="M62" t="s">
        <v>65</v>
      </c>
    </row>
    <row r="63" spans="1:13" x14ac:dyDescent="0.25">
      <c r="B63" t="s">
        <v>35</v>
      </c>
      <c r="M63" t="s">
        <v>66</v>
      </c>
    </row>
    <row r="64" spans="1:13" x14ac:dyDescent="0.25">
      <c r="B64" t="s">
        <v>36</v>
      </c>
      <c r="M64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D29" sqref="D29"/>
    </sheetView>
  </sheetViews>
  <sheetFormatPr defaultRowHeight="15" x14ac:dyDescent="0.25"/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129</v>
      </c>
    </row>
    <row r="4" spans="1:13" x14ac:dyDescent="0.25">
      <c r="B4" t="str">
        <f>'H2'!B4</f>
        <v>Alternative Name</v>
      </c>
      <c r="D4" t="s">
        <v>167</v>
      </c>
    </row>
    <row r="5" spans="1:13" x14ac:dyDescent="0.25">
      <c r="B5" t="str">
        <f>'H2'!B5</f>
        <v>Formula</v>
      </c>
      <c r="D5" t="s">
        <v>130</v>
      </c>
    </row>
    <row r="6" spans="1:13" x14ac:dyDescent="0.25">
      <c r="B6" t="str">
        <f>'H2'!B6</f>
        <v>CAS</v>
      </c>
      <c r="D6" t="s">
        <v>150</v>
      </c>
    </row>
    <row r="7" spans="1:13" x14ac:dyDescent="0.25">
      <c r="B7" t="str">
        <f>'H2'!B7</f>
        <v>SMILES</v>
      </c>
      <c r="D7" t="s">
        <v>149</v>
      </c>
    </row>
    <row r="8" spans="1:13" x14ac:dyDescent="0.25">
      <c r="B8" t="str">
        <f>'H2'!B8</f>
        <v>MW</v>
      </c>
      <c r="D8" s="2">
        <v>46.067999999999998</v>
      </c>
    </row>
    <row r="9" spans="1:13" x14ac:dyDescent="0.25">
      <c r="B9" t="str">
        <f>'H2'!B9</f>
        <v>CP gas constants</v>
      </c>
      <c r="D9">
        <v>65.8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0.66100000000000003</v>
      </c>
    </row>
    <row r="12" spans="1:13" x14ac:dyDescent="0.25">
      <c r="B12" t="str">
        <f>'H2'!B12</f>
        <v>Vapor density</v>
      </c>
      <c r="D12">
        <v>1.59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1.0999999999999999E-2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-22</v>
      </c>
    </row>
    <row r="17" spans="2:10" x14ac:dyDescent="0.25">
      <c r="B17" t="str">
        <f>'H2'!B17</f>
        <v>Critical Temperature</v>
      </c>
      <c r="D17">
        <f>401-273.15</f>
        <v>127.85000000000002</v>
      </c>
    </row>
    <row r="18" spans="2:10" x14ac:dyDescent="0.25">
      <c r="B18" t="str">
        <f>'H2'!B18</f>
        <v>Critical Pressure</v>
      </c>
      <c r="D18">
        <v>54</v>
      </c>
      <c r="J18" t="s">
        <v>136</v>
      </c>
    </row>
    <row r="19" spans="2:10" x14ac:dyDescent="0.25">
      <c r="B19" t="str">
        <f>'H2'!B19</f>
        <v>Melting point</v>
      </c>
      <c r="D19">
        <v>-138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14</v>
      </c>
    </row>
    <row r="24" spans="2:10" x14ac:dyDescent="0.25">
      <c r="B24" t="str">
        <f>'H2'!B24</f>
        <v>DOT Class</v>
      </c>
      <c r="D24" t="s">
        <v>156</v>
      </c>
    </row>
    <row r="25" spans="2:10" x14ac:dyDescent="0.25">
      <c r="B25" t="str">
        <f>'H2'!B25</f>
        <v>H code</v>
      </c>
      <c r="D25">
        <v>220</v>
      </c>
      <c r="E25">
        <v>280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  <c r="D29">
        <v>-24.8</v>
      </c>
    </row>
    <row r="30" spans="2:10" x14ac:dyDescent="0.25">
      <c r="B30" t="str">
        <f>'H2'!B30</f>
        <v>LFL</v>
      </c>
      <c r="D30">
        <v>3.4</v>
      </c>
    </row>
    <row r="31" spans="2:10" x14ac:dyDescent="0.25">
      <c r="B31" t="str">
        <f>'H2'!B31</f>
        <v>UFL</v>
      </c>
      <c r="D31">
        <v>27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  <c r="D35">
        <v>164000</v>
      </c>
    </row>
    <row r="36" spans="2:4" x14ac:dyDescent="0.25">
      <c r="B36" t="str">
        <f>'H2'!B36</f>
        <v>AIT</v>
      </c>
      <c r="D36">
        <v>226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-184100</v>
      </c>
    </row>
    <row r="39" spans="2:4" x14ac:dyDescent="0.25">
      <c r="B39" t="str">
        <f>'H2'!B39</f>
        <v>ΔGform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  <c r="D42">
        <v>57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  <c r="D47">
        <v>1000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  <c r="D51">
        <v>1.41</v>
      </c>
    </row>
    <row r="52" spans="2:4" x14ac:dyDescent="0.25">
      <c r="B52" t="str">
        <f>'H2'!B52</f>
        <v>Magna LC50</v>
      </c>
      <c r="D52">
        <v>1.97</v>
      </c>
    </row>
    <row r="53" spans="2:4" x14ac:dyDescent="0.25">
      <c r="B53" t="str">
        <f>'H2'!B53</f>
        <v>pyroiformix IG50</v>
      </c>
      <c r="D53">
        <v>0.92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0.18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  <c r="D59">
        <v>7.0000000000000007E-2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6.4459999999999997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D15" sqref="D15"/>
    </sheetView>
  </sheetViews>
  <sheetFormatPr defaultRowHeight="15" x14ac:dyDescent="0.25"/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131</v>
      </c>
    </row>
    <row r="4" spans="1:13" x14ac:dyDescent="0.25">
      <c r="B4" t="str">
        <f>'H2'!B4</f>
        <v>Alternative Name</v>
      </c>
      <c r="D4" t="s">
        <v>168</v>
      </c>
    </row>
    <row r="5" spans="1:13" x14ac:dyDescent="0.25">
      <c r="B5" t="str">
        <f>'H2'!B5</f>
        <v>Formula</v>
      </c>
      <c r="D5" t="s">
        <v>131</v>
      </c>
    </row>
    <row r="6" spans="1:13" x14ac:dyDescent="0.25">
      <c r="B6" t="str">
        <f>'H2'!B6</f>
        <v>CAS</v>
      </c>
      <c r="D6" t="s">
        <v>152</v>
      </c>
    </row>
    <row r="7" spans="1:13" x14ac:dyDescent="0.25">
      <c r="B7" t="str">
        <f>'H2'!B7</f>
        <v>SMILES</v>
      </c>
      <c r="D7" t="s">
        <v>151</v>
      </c>
    </row>
    <row r="8" spans="1:13" x14ac:dyDescent="0.25">
      <c r="B8" t="str">
        <f>'H2'!B8</f>
        <v>MW</v>
      </c>
      <c r="D8">
        <v>31.99</v>
      </c>
    </row>
    <row r="9" spans="1:13" x14ac:dyDescent="0.25">
      <c r="B9" t="str">
        <f>'H2'!B9</f>
        <v>CP gas constants</v>
      </c>
      <c r="D9">
        <v>3.6389999999999998</v>
      </c>
      <c r="E9">
        <v>5.0600000000000005E-4</v>
      </c>
      <c r="F9">
        <v>0</v>
      </c>
      <c r="G9">
        <v>-22700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</row>
    <row r="12" spans="1:13" x14ac:dyDescent="0.25">
      <c r="B12" t="str">
        <f>'H2'!B12</f>
        <v>Vapor density</v>
      </c>
      <c r="D12">
        <v>1.1000000000000001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2.018E-2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-183</v>
      </c>
    </row>
    <row r="17" spans="2:10" x14ac:dyDescent="0.25">
      <c r="B17" t="str">
        <f>'H2'!B17</f>
        <v>Critical Temperature</v>
      </c>
      <c r="D17">
        <f>154.6-273.15</f>
        <v>-118.54999999999998</v>
      </c>
      <c r="J17" t="s">
        <v>136</v>
      </c>
    </row>
    <row r="18" spans="2:10" x14ac:dyDescent="0.25">
      <c r="B18" t="str">
        <f>'H2'!B18</f>
        <v>Critical Pressure</v>
      </c>
    </row>
    <row r="19" spans="2:10" x14ac:dyDescent="0.25">
      <c r="B19" t="str">
        <f>'H2'!B19</f>
        <v>Melting point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98</v>
      </c>
    </row>
    <row r="24" spans="2:10" x14ac:dyDescent="0.25">
      <c r="B24" t="str">
        <f>'H2'!B24</f>
        <v>DOT Class</v>
      </c>
    </row>
    <row r="25" spans="2:10" x14ac:dyDescent="0.25">
      <c r="B25" t="str">
        <f>'H2'!B25</f>
        <v>H code</v>
      </c>
      <c r="D25">
        <v>270</v>
      </c>
      <c r="E25">
        <v>280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</row>
    <row r="30" spans="2:10" x14ac:dyDescent="0.25">
      <c r="B30" t="str">
        <f>'H2'!B30</f>
        <v>LFL</v>
      </c>
    </row>
    <row r="31" spans="2:10" x14ac:dyDescent="0.25">
      <c r="B31" t="str">
        <f>'H2'!B31</f>
        <v>UFL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  <c r="D33">
        <v>280000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</row>
    <row r="36" spans="2:4" x14ac:dyDescent="0.25">
      <c r="B36" t="str">
        <f>'H2'!B36</f>
        <v>AIT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0</v>
      </c>
    </row>
    <row r="39" spans="2:4" x14ac:dyDescent="0.25">
      <c r="B39" t="str">
        <f>'H2'!B39</f>
        <v>ΔGform</v>
      </c>
      <c r="D39">
        <v>0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  <c r="D47">
        <v>280000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</row>
    <row r="52" spans="2:4" x14ac:dyDescent="0.25">
      <c r="B52" t="str">
        <f>'H2'!B52</f>
        <v>Magna LC50</v>
      </c>
    </row>
    <row r="53" spans="2:4" x14ac:dyDescent="0.25">
      <c r="B53" t="str">
        <f>'H2'!B53</f>
        <v>pyroiformix IG50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0.5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  <c r="D59">
        <v>0.65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0.9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D15" sqref="D15"/>
    </sheetView>
  </sheetViews>
  <sheetFormatPr defaultRowHeight="15" x14ac:dyDescent="0.25"/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132</v>
      </c>
    </row>
    <row r="4" spans="1:13" x14ac:dyDescent="0.25">
      <c r="B4" t="str">
        <f>'H2'!B4</f>
        <v>Alternative Name</v>
      </c>
      <c r="D4" t="s">
        <v>169</v>
      </c>
    </row>
    <row r="5" spans="1:13" x14ac:dyDescent="0.25">
      <c r="B5" t="str">
        <f>'H2'!B5</f>
        <v>Formula</v>
      </c>
      <c r="D5" t="s">
        <v>132</v>
      </c>
    </row>
    <row r="6" spans="1:13" x14ac:dyDescent="0.25">
      <c r="B6" t="str">
        <f>'H2'!B6</f>
        <v>CAS</v>
      </c>
      <c r="D6" t="s">
        <v>154</v>
      </c>
    </row>
    <row r="7" spans="1:13" x14ac:dyDescent="0.25">
      <c r="B7" t="str">
        <f>'H2'!B7</f>
        <v>SMILES</v>
      </c>
      <c r="D7" t="s">
        <v>153</v>
      </c>
    </row>
    <row r="8" spans="1:13" x14ac:dyDescent="0.25">
      <c r="B8" t="str">
        <f>'H2'!B8</f>
        <v>MW</v>
      </c>
      <c r="D8">
        <v>44</v>
      </c>
    </row>
    <row r="9" spans="1:13" x14ac:dyDescent="0.25">
      <c r="B9" t="str">
        <f>'H2'!B9</f>
        <v>CP gas constants</v>
      </c>
      <c r="D9">
        <v>5.4569999999999999</v>
      </c>
      <c r="E9">
        <v>1.0449999999999999</v>
      </c>
      <c r="F9">
        <v>0</v>
      </c>
      <c r="G9">
        <v>-115700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1.5620000000000001</v>
      </c>
    </row>
    <row r="12" spans="1:13" x14ac:dyDescent="0.25">
      <c r="B12" t="str">
        <f>'H2'!B12</f>
        <v>Vapor density</v>
      </c>
      <c r="D12">
        <v>1.53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1.4800000000000001E-2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-78.48</v>
      </c>
    </row>
    <row r="17" spans="2:10" x14ac:dyDescent="0.25">
      <c r="B17" t="str">
        <f>'H2'!B17</f>
        <v>Critical Temperature</v>
      </c>
      <c r="D17">
        <f>304.2-273.15</f>
        <v>31.050000000000011</v>
      </c>
      <c r="J17" t="s">
        <v>136</v>
      </c>
    </row>
    <row r="18" spans="2:10" x14ac:dyDescent="0.25">
      <c r="B18" t="str">
        <f>'H2'!B18</f>
        <v>Critical Pressure</v>
      </c>
    </row>
    <row r="19" spans="2:10" x14ac:dyDescent="0.25">
      <c r="B19" t="str">
        <f>'H2'!B19</f>
        <v>Melting point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98</v>
      </c>
    </row>
    <row r="24" spans="2:10" x14ac:dyDescent="0.25">
      <c r="B24" t="str">
        <f>'H2'!B24</f>
        <v>DOT Class</v>
      </c>
    </row>
    <row r="25" spans="2:10" x14ac:dyDescent="0.25">
      <c r="B25" t="str">
        <f>'H2'!B25</f>
        <v>H code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</row>
    <row r="30" spans="2:10" x14ac:dyDescent="0.25">
      <c r="B30" t="str">
        <f>'H2'!B30</f>
        <v>LFL</v>
      </c>
    </row>
    <row r="31" spans="2:10" x14ac:dyDescent="0.25">
      <c r="B31" t="str">
        <f>'H2'!B31</f>
        <v>UFL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  <c r="D33">
        <v>30000</v>
      </c>
    </row>
    <row r="34" spans="2:4" x14ac:dyDescent="0.25">
      <c r="B34" t="str">
        <f>'H2'!B34</f>
        <v>IDLH</v>
      </c>
      <c r="D34">
        <v>40000</v>
      </c>
    </row>
    <row r="35" spans="2:4" x14ac:dyDescent="0.25">
      <c r="B35" t="str">
        <f>'H2'!B35</f>
        <v>LC50 inhal</v>
      </c>
      <c r="D35">
        <v>470000</v>
      </c>
    </row>
    <row r="36" spans="2:4" x14ac:dyDescent="0.25">
      <c r="B36" t="str">
        <f>'H2'!B36</f>
        <v>AIT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-393509</v>
      </c>
    </row>
    <row r="39" spans="2:4" x14ac:dyDescent="0.25">
      <c r="B39" t="str">
        <f>'H2'!B39</f>
        <v>ΔGform</v>
      </c>
      <c r="D39">
        <v>-394359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  <c r="D47">
        <v>5000</v>
      </c>
    </row>
    <row r="48" spans="2:4" x14ac:dyDescent="0.25">
      <c r="B48" t="str">
        <f>'H2'!B48</f>
        <v>REL</v>
      </c>
      <c r="D48">
        <v>5000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</row>
    <row r="52" spans="2:4" x14ac:dyDescent="0.25">
      <c r="B52" t="str">
        <f>'H2'!B52</f>
        <v>Magna LC50</v>
      </c>
    </row>
    <row r="53" spans="2:4" x14ac:dyDescent="0.25">
      <c r="B53" t="str">
        <f>'H2'!B53</f>
        <v>pyroiformix IG50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0.5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  <c r="D59">
        <v>0.83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0.70350000000000001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A13" sqref="A13:XFD14"/>
    </sheetView>
  </sheetViews>
  <sheetFormatPr defaultRowHeight="15" x14ac:dyDescent="0.25"/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119</v>
      </c>
    </row>
    <row r="4" spans="1:13" x14ac:dyDescent="0.25">
      <c r="B4" t="str">
        <f>'H2'!B4</f>
        <v>Alternative Name</v>
      </c>
      <c r="D4" t="s">
        <v>119</v>
      </c>
    </row>
    <row r="5" spans="1:13" x14ac:dyDescent="0.25">
      <c r="B5" t="str">
        <f>'H2'!B5</f>
        <v>Formula</v>
      </c>
      <c r="D5" t="s">
        <v>120</v>
      </c>
    </row>
    <row r="6" spans="1:13" x14ac:dyDescent="0.25">
      <c r="B6" t="str">
        <f>'H2'!B6</f>
        <v>CAS</v>
      </c>
      <c r="D6" t="s">
        <v>135</v>
      </c>
    </row>
    <row r="7" spans="1:13" x14ac:dyDescent="0.25">
      <c r="B7" t="str">
        <f>'H2'!B7</f>
        <v>SMILES</v>
      </c>
      <c r="D7" t="s">
        <v>134</v>
      </c>
    </row>
    <row r="8" spans="1:13" x14ac:dyDescent="0.25">
      <c r="B8" t="str">
        <f>'H2'!B8</f>
        <v>MW</v>
      </c>
      <c r="D8">
        <v>18.015000000000001</v>
      </c>
    </row>
    <row r="9" spans="1:13" x14ac:dyDescent="0.25">
      <c r="B9" t="str">
        <f>'H2'!B9</f>
        <v>CP gas constants</v>
      </c>
      <c r="D9">
        <v>3.47</v>
      </c>
      <c r="E9">
        <v>1.4499999999999999E-3</v>
      </c>
      <c r="F9">
        <v>0</v>
      </c>
      <c r="G9">
        <v>12100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0.998</v>
      </c>
    </row>
    <row r="12" spans="1:13" x14ac:dyDescent="0.25">
      <c r="B12" t="str">
        <f>'H2'!B12</f>
        <v>Vapor density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1.4999999999999999E-2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100</v>
      </c>
    </row>
    <row r="17" spans="2:4" x14ac:dyDescent="0.25">
      <c r="B17" t="str">
        <f>'H2'!B17</f>
        <v>Critical Temperature</v>
      </c>
      <c r="D17">
        <v>647.1</v>
      </c>
    </row>
    <row r="18" spans="2:4" x14ac:dyDescent="0.25">
      <c r="B18" t="str">
        <f>'H2'!B18</f>
        <v>Critical Pressure</v>
      </c>
    </row>
    <row r="19" spans="2:4" x14ac:dyDescent="0.25">
      <c r="B19" t="str">
        <f>'H2'!B19</f>
        <v>Melting point</v>
      </c>
      <c r="D19">
        <v>0</v>
      </c>
    </row>
    <row r="20" spans="2:4" x14ac:dyDescent="0.25">
      <c r="B20" t="str">
        <f>'H2'!B20</f>
        <v>Thermal Conductivity</v>
      </c>
    </row>
    <row r="21" spans="2:4" x14ac:dyDescent="0.25">
      <c r="B21" t="str">
        <f>'H2'!B21</f>
        <v>delH vaporization</v>
      </c>
    </row>
    <row r="22" spans="2:4" x14ac:dyDescent="0.25">
      <c r="B22" t="str">
        <f>'H2'!B22</f>
        <v>Acentric factor</v>
      </c>
    </row>
    <row r="23" spans="2:4" x14ac:dyDescent="0.25">
      <c r="B23" t="str">
        <f>'H2'!B23</f>
        <v>Reactive groups</v>
      </c>
      <c r="D23">
        <v>100</v>
      </c>
    </row>
    <row r="24" spans="2:4" x14ac:dyDescent="0.25">
      <c r="B24" t="str">
        <f>'H2'!B24</f>
        <v>DOT Class</v>
      </c>
    </row>
    <row r="25" spans="2:4" x14ac:dyDescent="0.25">
      <c r="B25" t="str">
        <f>'H2'!B25</f>
        <v>H code</v>
      </c>
    </row>
    <row r="26" spans="2:4" x14ac:dyDescent="0.25">
      <c r="B26" t="str">
        <f>'H2'!B26</f>
        <v>S codes</v>
      </c>
    </row>
    <row r="27" spans="2:4" x14ac:dyDescent="0.25">
      <c r="B27" t="str">
        <f>'H2'!B27</f>
        <v>Anotoine equation</v>
      </c>
    </row>
    <row r="28" spans="2:4" x14ac:dyDescent="0.25">
      <c r="B28" t="str">
        <f>'H2'!B28</f>
        <v>Heat of combustion</v>
      </c>
    </row>
    <row r="29" spans="2:4" x14ac:dyDescent="0.25">
      <c r="B29" t="str">
        <f>'H2'!B29</f>
        <v>Flash point</v>
      </c>
    </row>
    <row r="30" spans="2:4" x14ac:dyDescent="0.25">
      <c r="B30" t="str">
        <f>'H2'!B30</f>
        <v>LFL</v>
      </c>
      <c r="D30">
        <v>100</v>
      </c>
    </row>
    <row r="31" spans="2:4" x14ac:dyDescent="0.25">
      <c r="B31" t="str">
        <f>'H2'!B31</f>
        <v>UFL</v>
      </c>
      <c r="D31">
        <v>0</v>
      </c>
    </row>
    <row r="32" spans="2:4" x14ac:dyDescent="0.25">
      <c r="B32" t="str">
        <f>'H2'!B32</f>
        <v>LOC</v>
      </c>
    </row>
    <row r="33" spans="2:4" x14ac:dyDescent="0.25">
      <c r="B33" t="str">
        <f>'H2'!B33</f>
        <v>TLV- C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</row>
    <row r="36" spans="2:4" x14ac:dyDescent="0.25">
      <c r="B36" t="str">
        <f>'H2'!B36</f>
        <v>AIT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-285830</v>
      </c>
    </row>
    <row r="39" spans="2:4" x14ac:dyDescent="0.25">
      <c r="B39" t="str">
        <f>'H2'!B39</f>
        <v>ΔGform</v>
      </c>
      <c r="D39">
        <v>-228572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</row>
    <row r="48" spans="2:4" x14ac:dyDescent="0.25">
      <c r="B48" t="str">
        <f>'H2'!B48</f>
        <v>REL</v>
      </c>
    </row>
    <row r="49" spans="2:2" x14ac:dyDescent="0.25">
      <c r="B49" t="str">
        <f>'H2'!B49</f>
        <v>TEST out</v>
      </c>
    </row>
    <row r="50" spans="2:2" x14ac:dyDescent="0.25">
      <c r="B50" t="str">
        <f>'H2'!B50</f>
        <v>LC50</v>
      </c>
    </row>
    <row r="51" spans="2:2" x14ac:dyDescent="0.25">
      <c r="B51" t="str">
        <f>'H2'!B51</f>
        <v>Minnow LC50</v>
      </c>
    </row>
    <row r="52" spans="2:2" x14ac:dyDescent="0.25">
      <c r="B52" t="str">
        <f>'H2'!B52</f>
        <v>Magna LC50</v>
      </c>
    </row>
    <row r="53" spans="2:2" x14ac:dyDescent="0.25">
      <c r="B53" t="str">
        <f>'H2'!B53</f>
        <v>pyroiformix IG50</v>
      </c>
    </row>
    <row r="54" spans="2:2" x14ac:dyDescent="0.25">
      <c r="B54" t="str">
        <f>'H2'!B54</f>
        <v>ERPG 2</v>
      </c>
    </row>
    <row r="55" spans="2:2" x14ac:dyDescent="0.25">
      <c r="B55" t="str">
        <f>'H2'!B55</f>
        <v>Rfd</v>
      </c>
    </row>
    <row r="57" spans="2:2" x14ac:dyDescent="0.25">
      <c r="B57" t="str">
        <f>'H2'!B57</f>
        <v>log(BCF)</v>
      </c>
    </row>
    <row r="58" spans="2:2" x14ac:dyDescent="0.25">
      <c r="B58" t="str">
        <f>'H2'!B58</f>
        <v>log(BCF) predict</v>
      </c>
    </row>
    <row r="59" spans="2:2" x14ac:dyDescent="0.25">
      <c r="B59" t="str">
        <f>'H2'!B59</f>
        <v>log(Kow)octanol</v>
      </c>
    </row>
    <row r="60" spans="2:2" x14ac:dyDescent="0.25">
      <c r="B60" t="str">
        <f>'H2'!B60</f>
        <v>Percistency</v>
      </c>
    </row>
    <row r="61" spans="2:2" x14ac:dyDescent="0.25">
      <c r="B61" t="str">
        <f>'H2'!B61</f>
        <v>Halflife -meas</v>
      </c>
    </row>
    <row r="62" spans="2:2" x14ac:dyDescent="0.25">
      <c r="B62" t="str">
        <f>'H2'!B62</f>
        <v>halflife -literature</v>
      </c>
    </row>
    <row r="63" spans="2:2" x14ac:dyDescent="0.25">
      <c r="B63" t="str">
        <f>'H2'!B63</f>
        <v>OCED biodegrad. 28 days after</v>
      </c>
    </row>
    <row r="64" spans="2:2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A13" sqref="A13:XFD14"/>
    </sheetView>
  </sheetViews>
  <sheetFormatPr defaultRowHeight="15" x14ac:dyDescent="0.25"/>
  <cols>
    <col min="6" max="6" width="12.7109375" bestFit="1" customWidth="1"/>
  </cols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121</v>
      </c>
    </row>
    <row r="4" spans="1:13" x14ac:dyDescent="0.25">
      <c r="B4" t="str">
        <f>'H2'!B4</f>
        <v>Alternative Name</v>
      </c>
      <c r="D4" t="s">
        <v>160</v>
      </c>
    </row>
    <row r="5" spans="1:13" x14ac:dyDescent="0.25">
      <c r="B5" t="str">
        <f>'H2'!B5</f>
        <v>Formula</v>
      </c>
      <c r="D5" t="s">
        <v>121</v>
      </c>
    </row>
    <row r="6" spans="1:13" x14ac:dyDescent="0.25">
      <c r="B6" t="str">
        <f>'H2'!B6</f>
        <v>CAS</v>
      </c>
      <c r="D6" t="s">
        <v>137</v>
      </c>
    </row>
    <row r="7" spans="1:13" x14ac:dyDescent="0.25">
      <c r="B7" t="str">
        <f>'H2'!B7</f>
        <v>SMILES</v>
      </c>
      <c r="D7" t="s">
        <v>136</v>
      </c>
    </row>
    <row r="8" spans="1:13" x14ac:dyDescent="0.25">
      <c r="B8" t="s">
        <v>40</v>
      </c>
      <c r="D8">
        <v>16</v>
      </c>
    </row>
    <row r="9" spans="1:13" x14ac:dyDescent="0.25">
      <c r="B9" t="str">
        <f>'H2'!B9</f>
        <v>CP gas constants</v>
      </c>
      <c r="D9">
        <v>1.702</v>
      </c>
      <c r="E9">
        <v>9.0810000000000005E-3</v>
      </c>
      <c r="F9">
        <v>-2.1639999999999999E-6</v>
      </c>
      <c r="G9">
        <v>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0.71699999999999997</v>
      </c>
    </row>
    <row r="12" spans="1:13" x14ac:dyDescent="0.25">
      <c r="B12" t="str">
        <f>'H2'!B12</f>
        <v>Vapor density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1.0999999999999999E-2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-164</v>
      </c>
    </row>
    <row r="17" spans="2:10" x14ac:dyDescent="0.25">
      <c r="B17" t="str">
        <f>'H2'!B17</f>
        <v>Critical Temperature</v>
      </c>
      <c r="D17">
        <f>190.6-273.15</f>
        <v>-82.549999999999983</v>
      </c>
      <c r="J17" t="s">
        <v>136</v>
      </c>
    </row>
    <row r="18" spans="2:10" x14ac:dyDescent="0.25">
      <c r="B18" t="str">
        <f>'H2'!B18</f>
        <v>Critical Pressure</v>
      </c>
    </row>
    <row r="19" spans="2:10" x14ac:dyDescent="0.25">
      <c r="B19" t="str">
        <f>'H2'!B19</f>
        <v>Melting point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29</v>
      </c>
    </row>
    <row r="24" spans="2:10" x14ac:dyDescent="0.25">
      <c r="B24" t="str">
        <f>'H2'!B24</f>
        <v>DOT Class</v>
      </c>
    </row>
    <row r="25" spans="2:10" x14ac:dyDescent="0.25">
      <c r="B25" t="str">
        <f>'H2'!B25</f>
        <v>H code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  <c r="D29">
        <v>-221</v>
      </c>
    </row>
    <row r="30" spans="2:10" x14ac:dyDescent="0.25">
      <c r="B30" t="str">
        <f>'H2'!B30</f>
        <v>LFL</v>
      </c>
    </row>
    <row r="31" spans="2:10" x14ac:dyDescent="0.25">
      <c r="B31" t="str">
        <f>'H2'!B31</f>
        <v>UFL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</row>
    <row r="36" spans="2:4" x14ac:dyDescent="0.25">
      <c r="B36" t="str">
        <f>'H2'!B36</f>
        <v>AIT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-74520</v>
      </c>
    </row>
    <row r="39" spans="2:4" x14ac:dyDescent="0.25">
      <c r="B39" t="str">
        <f>'H2'!B39</f>
        <v>ΔGform</v>
      </c>
      <c r="D39">
        <v>-50460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  <c r="D42">
        <v>36.4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</row>
    <row r="52" spans="2:4" x14ac:dyDescent="0.25">
      <c r="B52" t="str">
        <f>'H2'!B52</f>
        <v>Magna LC50</v>
      </c>
    </row>
    <row r="53" spans="2:4" x14ac:dyDescent="0.25">
      <c r="B53" t="str">
        <f>'H2'!B53</f>
        <v>pyroiformix IG50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0.13900000000000001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C16" sqref="C16"/>
    </sheetView>
  </sheetViews>
  <sheetFormatPr defaultRowHeight="15" x14ac:dyDescent="0.25"/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122</v>
      </c>
    </row>
    <row r="4" spans="1:13" x14ac:dyDescent="0.25">
      <c r="B4" t="str">
        <f>'H2'!B4</f>
        <v>Alternative Name</v>
      </c>
      <c r="D4" t="s">
        <v>161</v>
      </c>
    </row>
    <row r="5" spans="1:13" x14ac:dyDescent="0.25">
      <c r="B5" t="str">
        <f>'H2'!B5</f>
        <v>Formula</v>
      </c>
      <c r="D5" t="s">
        <v>122</v>
      </c>
    </row>
    <row r="6" spans="1:13" x14ac:dyDescent="0.25">
      <c r="B6" t="str">
        <f>'H2'!B6</f>
        <v>CAS</v>
      </c>
      <c r="D6" t="s">
        <v>139</v>
      </c>
    </row>
    <row r="7" spans="1:13" x14ac:dyDescent="0.25">
      <c r="B7" t="str">
        <f>'H2'!B7</f>
        <v>SMILES</v>
      </c>
      <c r="D7" t="s">
        <v>138</v>
      </c>
    </row>
    <row r="8" spans="1:13" x14ac:dyDescent="0.25">
      <c r="B8" t="str">
        <f>'H2'!B8</f>
        <v>MW</v>
      </c>
      <c r="D8">
        <v>28.013300000000001</v>
      </c>
    </row>
    <row r="9" spans="1:13" x14ac:dyDescent="0.25">
      <c r="B9" t="str">
        <f>'H2'!B9</f>
        <v>CP gas constants</v>
      </c>
      <c r="D9">
        <v>3.28</v>
      </c>
      <c r="E9">
        <v>5.9299999999999999E-4</v>
      </c>
      <c r="F9">
        <v>0</v>
      </c>
      <c r="G9">
        <v>400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0.9</v>
      </c>
    </row>
    <row r="12" spans="1:13" x14ac:dyDescent="0.25">
      <c r="B12" t="str">
        <f>'H2'!B12</f>
        <v>Vapor density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1.7999999999999999E-2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-195</v>
      </c>
    </row>
    <row r="17" spans="2:4" x14ac:dyDescent="0.25">
      <c r="B17" t="str">
        <f>'H2'!B17</f>
        <v>Critical Temperature</v>
      </c>
      <c r="D17">
        <v>126.2</v>
      </c>
    </row>
    <row r="18" spans="2:4" x14ac:dyDescent="0.25">
      <c r="B18" t="str">
        <f>'H2'!B18</f>
        <v>Critical Pressure</v>
      </c>
      <c r="D18">
        <v>34</v>
      </c>
    </row>
    <row r="19" spans="2:4" x14ac:dyDescent="0.25">
      <c r="B19" t="str">
        <f>'H2'!B19</f>
        <v>Melting point</v>
      </c>
    </row>
    <row r="20" spans="2:4" x14ac:dyDescent="0.25">
      <c r="B20" t="str">
        <f>'H2'!B20</f>
        <v>Thermal Conductivity</v>
      </c>
    </row>
    <row r="21" spans="2:4" x14ac:dyDescent="0.25">
      <c r="B21" t="str">
        <f>'H2'!B21</f>
        <v>delH vaporization</v>
      </c>
    </row>
    <row r="22" spans="2:4" x14ac:dyDescent="0.25">
      <c r="B22" t="str">
        <f>'H2'!B22</f>
        <v>Acentric factor</v>
      </c>
    </row>
    <row r="23" spans="2:4" x14ac:dyDescent="0.25">
      <c r="B23" t="str">
        <f>'H2'!B23</f>
        <v>Reactive groups</v>
      </c>
      <c r="D23">
        <v>98</v>
      </c>
    </row>
    <row r="24" spans="2:4" x14ac:dyDescent="0.25">
      <c r="B24" t="str">
        <f>'H2'!B24</f>
        <v>DOT Class</v>
      </c>
    </row>
    <row r="25" spans="2:4" x14ac:dyDescent="0.25">
      <c r="B25" t="str">
        <f>'H2'!B25</f>
        <v>H code</v>
      </c>
    </row>
    <row r="26" spans="2:4" x14ac:dyDescent="0.25">
      <c r="B26" t="str">
        <f>'H2'!B26</f>
        <v>S codes</v>
      </c>
    </row>
    <row r="27" spans="2:4" x14ac:dyDescent="0.25">
      <c r="B27" t="str">
        <f>'H2'!B27</f>
        <v>Anotoine equation</v>
      </c>
    </row>
    <row r="28" spans="2:4" x14ac:dyDescent="0.25">
      <c r="B28" t="str">
        <f>'H2'!B28</f>
        <v>Heat of combustion</v>
      </c>
    </row>
    <row r="29" spans="2:4" x14ac:dyDescent="0.25">
      <c r="B29" t="str">
        <f>'H2'!B29</f>
        <v>Flash point</v>
      </c>
    </row>
    <row r="30" spans="2:4" x14ac:dyDescent="0.25">
      <c r="B30" t="str">
        <f>'H2'!B30</f>
        <v>LFL</v>
      </c>
    </row>
    <row r="31" spans="2:4" x14ac:dyDescent="0.25">
      <c r="B31" t="str">
        <f>'H2'!B31</f>
        <v>UFL</v>
      </c>
    </row>
    <row r="32" spans="2:4" x14ac:dyDescent="0.25">
      <c r="B32" t="str">
        <f>'H2'!B32</f>
        <v>LOC</v>
      </c>
    </row>
    <row r="33" spans="2:4" x14ac:dyDescent="0.25">
      <c r="B33" t="str">
        <f>'H2'!B33</f>
        <v>TLV- C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</row>
    <row r="36" spans="2:4" x14ac:dyDescent="0.25">
      <c r="B36" t="str">
        <f>'H2'!B36</f>
        <v>AIT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0</v>
      </c>
    </row>
    <row r="39" spans="2:4" x14ac:dyDescent="0.25">
      <c r="B39" t="str">
        <f>'H2'!B39</f>
        <v>ΔGform</v>
      </c>
      <c r="D39">
        <v>0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</row>
    <row r="52" spans="2:4" x14ac:dyDescent="0.25">
      <c r="B52" t="str">
        <f>'H2'!B52</f>
        <v>Magna LC50</v>
      </c>
    </row>
    <row r="53" spans="2:4" x14ac:dyDescent="0.25">
      <c r="B53" t="str">
        <f>'H2'!B53</f>
        <v>pyroiformix IG50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0.5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0.7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A13" sqref="A13:XFD14"/>
    </sheetView>
  </sheetViews>
  <sheetFormatPr defaultRowHeight="15" x14ac:dyDescent="0.25"/>
  <cols>
    <col min="6" max="6" width="12.7109375" bestFit="1" customWidth="1"/>
  </cols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123</v>
      </c>
    </row>
    <row r="4" spans="1:13" x14ac:dyDescent="0.25">
      <c r="B4" t="str">
        <f>'H2'!B4</f>
        <v>Alternative Name</v>
      </c>
      <c r="D4" t="s">
        <v>162</v>
      </c>
    </row>
    <row r="5" spans="1:13" x14ac:dyDescent="0.25">
      <c r="B5" t="str">
        <f>'H2'!B5</f>
        <v>Formula</v>
      </c>
      <c r="D5" t="s">
        <v>123</v>
      </c>
    </row>
    <row r="6" spans="1:13" x14ac:dyDescent="0.25">
      <c r="B6" t="str">
        <f>'H2'!B6</f>
        <v>CAS</v>
      </c>
      <c r="D6" t="s">
        <v>141</v>
      </c>
    </row>
    <row r="7" spans="1:13" x14ac:dyDescent="0.25">
      <c r="B7" t="str">
        <f>'H2'!B7</f>
        <v>SMILES</v>
      </c>
      <c r="D7" t="s">
        <v>140</v>
      </c>
    </row>
    <row r="8" spans="1:13" x14ac:dyDescent="0.25">
      <c r="B8" t="str">
        <f>'H2'!B8</f>
        <v>MW</v>
      </c>
      <c r="D8">
        <v>30.068999999999999</v>
      </c>
    </row>
    <row r="9" spans="1:13" x14ac:dyDescent="0.25">
      <c r="B9" t="str">
        <f>'H2'!B9</f>
        <v>CP gas constants</v>
      </c>
      <c r="D9">
        <v>1.131</v>
      </c>
      <c r="E9">
        <v>1.9224999999999999E-2</v>
      </c>
      <c r="F9">
        <v>-5.5609999999999998E-6</v>
      </c>
      <c r="G9">
        <v>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0.36199999999999999</v>
      </c>
    </row>
    <row r="12" spans="1:13" x14ac:dyDescent="0.25">
      <c r="B12" t="str">
        <f>'H2'!B12</f>
        <v>Vapor density</v>
      </c>
      <c r="D12">
        <v>1.1000000000000001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1.2E-2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-88.6</v>
      </c>
    </row>
    <row r="17" spans="2:10" x14ac:dyDescent="0.25">
      <c r="B17" t="str">
        <f>'H2'!B17</f>
        <v>Critical Temperature</v>
      </c>
      <c r="D17">
        <v>32.4</v>
      </c>
      <c r="J17" t="s">
        <v>136</v>
      </c>
    </row>
    <row r="18" spans="2:10" x14ac:dyDescent="0.25">
      <c r="B18" t="str">
        <f>'H2'!B18</f>
        <v>Critical Pressure</v>
      </c>
    </row>
    <row r="19" spans="2:10" x14ac:dyDescent="0.25">
      <c r="B19" t="str">
        <f>'H2'!B19</f>
        <v>Melting point</v>
      </c>
      <c r="D19">
        <v>-172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29</v>
      </c>
    </row>
    <row r="24" spans="2:10" x14ac:dyDescent="0.25">
      <c r="B24" t="str">
        <f>'H2'!B24</f>
        <v>DOT Class</v>
      </c>
    </row>
    <row r="25" spans="2:10" x14ac:dyDescent="0.25">
      <c r="B25" t="str">
        <f>'H2'!B25</f>
        <v>H code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  <c r="D29">
        <v>-135</v>
      </c>
    </row>
    <row r="30" spans="2:10" x14ac:dyDescent="0.25">
      <c r="B30" t="str">
        <f>'H2'!B30</f>
        <v>LFL</v>
      </c>
      <c r="D30">
        <v>3</v>
      </c>
    </row>
    <row r="31" spans="2:10" x14ac:dyDescent="0.25">
      <c r="B31" t="str">
        <f>'H2'!B31</f>
        <v>UFL</v>
      </c>
      <c r="D31">
        <v>12.5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</row>
    <row r="36" spans="2:4" x14ac:dyDescent="0.25">
      <c r="B36" t="str">
        <f>'H2'!B36</f>
        <v>AIT</v>
      </c>
      <c r="D36">
        <v>472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-83820</v>
      </c>
    </row>
    <row r="39" spans="2:4" x14ac:dyDescent="0.25">
      <c r="B39" t="str">
        <f>'H2'!B39</f>
        <v>ΔGform</v>
      </c>
      <c r="D39">
        <v>-31855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  <c r="D42">
        <v>40.1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  <c r="D47">
        <v>1000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  <c r="D51">
        <v>2</v>
      </c>
    </row>
    <row r="52" spans="2:4" x14ac:dyDescent="0.25">
      <c r="B52" t="str">
        <f>'H2'!B52</f>
        <v>Magna LC50</v>
      </c>
      <c r="D52">
        <v>2.37</v>
      </c>
    </row>
    <row r="53" spans="2:4" x14ac:dyDescent="0.25">
      <c r="B53" t="str">
        <f>'H2'!B53</f>
        <v>pyroiformix IG50</v>
      </c>
      <c r="D53">
        <v>1.01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0.77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39.323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A13" sqref="A13:XFD14"/>
    </sheetView>
  </sheetViews>
  <sheetFormatPr defaultRowHeight="15" x14ac:dyDescent="0.25"/>
  <cols>
    <col min="6" max="6" width="12.7109375" bestFit="1" customWidth="1"/>
  </cols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124</v>
      </c>
    </row>
    <row r="4" spans="1:13" x14ac:dyDescent="0.25">
      <c r="B4" t="str">
        <f>'H2'!B4</f>
        <v>Alternative Name</v>
      </c>
      <c r="D4" t="s">
        <v>163</v>
      </c>
    </row>
    <row r="5" spans="1:13" x14ac:dyDescent="0.25">
      <c r="B5" t="str">
        <f>'H2'!B5</f>
        <v>Formula</v>
      </c>
      <c r="D5" t="s">
        <v>124</v>
      </c>
    </row>
    <row r="6" spans="1:13" x14ac:dyDescent="0.25">
      <c r="B6" t="str">
        <f>'H2'!B6</f>
        <v>CAS</v>
      </c>
      <c r="D6" t="s">
        <v>142</v>
      </c>
    </row>
    <row r="7" spans="1:13" x14ac:dyDescent="0.25">
      <c r="B7" t="str">
        <f>'H2'!B7</f>
        <v>SMILES</v>
      </c>
      <c r="D7" t="s">
        <v>143</v>
      </c>
    </row>
    <row r="8" spans="1:13" x14ac:dyDescent="0.25">
      <c r="B8" t="str">
        <f>'H2'!B8</f>
        <v>MW</v>
      </c>
      <c r="D8">
        <v>44.095599999999997</v>
      </c>
    </row>
    <row r="9" spans="1:13" x14ac:dyDescent="0.25">
      <c r="B9" t="str">
        <f>'H2'!B9</f>
        <v>CP gas constants</v>
      </c>
      <c r="D9">
        <v>1.2130000000000001</v>
      </c>
      <c r="E9">
        <v>2.8785000000000002E-2</v>
      </c>
      <c r="F9">
        <v>-8.8240000000000006E-6</v>
      </c>
      <c r="G9">
        <v>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0.6</v>
      </c>
    </row>
    <row r="12" spans="1:13" x14ac:dyDescent="0.25">
      <c r="B12" t="str">
        <f>'H2'!B12</f>
        <v>Vapor density</v>
      </c>
      <c r="D12">
        <v>1.6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1.0999999999999999E-2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-42.1</v>
      </c>
    </row>
    <row r="17" spans="2:10" x14ac:dyDescent="0.25">
      <c r="B17" t="str">
        <f>'H2'!B17</f>
        <v>Critical Temperature</v>
      </c>
      <c r="D17">
        <v>96.55</v>
      </c>
      <c r="J17" t="s">
        <v>136</v>
      </c>
    </row>
    <row r="18" spans="2:10" x14ac:dyDescent="0.25">
      <c r="B18" t="str">
        <f>'H2'!B18</f>
        <v>Critical Pressure</v>
      </c>
    </row>
    <row r="19" spans="2:10" x14ac:dyDescent="0.25">
      <c r="B19" t="str">
        <f>'H2'!B19</f>
        <v>Melting point</v>
      </c>
      <c r="D19">
        <v>-188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29</v>
      </c>
    </row>
    <row r="24" spans="2:10" x14ac:dyDescent="0.25">
      <c r="B24" t="str">
        <f>'H2'!B24</f>
        <v>DOT Class</v>
      </c>
      <c r="D24" t="s">
        <v>157</v>
      </c>
    </row>
    <row r="25" spans="2:10" x14ac:dyDescent="0.25">
      <c r="B25" t="str">
        <f>'H2'!B25</f>
        <v>H code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  <c r="D29">
        <v>-104</v>
      </c>
    </row>
    <row r="30" spans="2:10" x14ac:dyDescent="0.25">
      <c r="B30" t="str">
        <f>'H2'!B30</f>
        <v>LFL</v>
      </c>
      <c r="D30">
        <v>2.1</v>
      </c>
    </row>
    <row r="31" spans="2:10" x14ac:dyDescent="0.25">
      <c r="B31" t="str">
        <f>'H2'!B31</f>
        <v>UFL</v>
      </c>
      <c r="D31">
        <v>9.5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</row>
    <row r="34" spans="2:4" x14ac:dyDescent="0.25">
      <c r="B34" t="str">
        <f>'H2'!B34</f>
        <v>IDLH</v>
      </c>
      <c r="D34">
        <v>2100</v>
      </c>
    </row>
    <row r="35" spans="2:4" x14ac:dyDescent="0.25">
      <c r="B35" t="str">
        <f>'H2'!B35</f>
        <v>LC50 inhal</v>
      </c>
      <c r="D35">
        <v>800000</v>
      </c>
    </row>
    <row r="36" spans="2:4" x14ac:dyDescent="0.25">
      <c r="B36" t="str">
        <f>'H2'!B36</f>
        <v>AIT</v>
      </c>
      <c r="D36">
        <v>450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-104680</v>
      </c>
    </row>
    <row r="39" spans="2:4" x14ac:dyDescent="0.25">
      <c r="B39" t="str">
        <f>'H2'!B39</f>
        <v>ΔGform</v>
      </c>
      <c r="D39">
        <v>-24290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  <c r="D42">
        <v>45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  <c r="D47">
        <v>1000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  <c r="D51">
        <v>2.27</v>
      </c>
    </row>
    <row r="52" spans="2:4" x14ac:dyDescent="0.25">
      <c r="B52" t="str">
        <f>'H2'!B52</f>
        <v>Magna LC50</v>
      </c>
      <c r="D52">
        <v>2.37</v>
      </c>
    </row>
    <row r="53" spans="2:4" x14ac:dyDescent="0.25">
      <c r="B53" t="str">
        <f>'H2'!B53</f>
        <v>pyroiformix IG50</v>
      </c>
      <c r="D53">
        <v>1.73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6" spans="2:4" x14ac:dyDescent="0.25">
      <c r="B56">
        <f>'H2'!B56</f>
        <v>0</v>
      </c>
    </row>
    <row r="57" spans="2:4" x14ac:dyDescent="0.25">
      <c r="B57" t="str">
        <f>'H2'!B57</f>
        <v>log(BCF)</v>
      </c>
      <c r="D57">
        <v>0.91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  <c r="D59">
        <v>1.81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</row>
    <row r="62" spans="2:4" x14ac:dyDescent="0.25">
      <c r="B62" t="str">
        <f>'H2'!B62</f>
        <v>halflife -literature</v>
      </c>
      <c r="D62">
        <v>8.43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A13" sqref="A13:XFD14"/>
    </sheetView>
  </sheetViews>
  <sheetFormatPr defaultRowHeight="15" x14ac:dyDescent="0.25"/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125</v>
      </c>
    </row>
    <row r="4" spans="1:13" x14ac:dyDescent="0.25">
      <c r="B4" t="str">
        <f>'H2'!B4</f>
        <v>Alternative Name</v>
      </c>
      <c r="D4" t="s">
        <v>164</v>
      </c>
    </row>
    <row r="5" spans="1:13" x14ac:dyDescent="0.25">
      <c r="B5" t="str">
        <f>'H2'!B5</f>
        <v>Formula</v>
      </c>
      <c r="D5" t="s">
        <v>125</v>
      </c>
    </row>
    <row r="6" spans="1:13" x14ac:dyDescent="0.25">
      <c r="B6" t="str">
        <f>'H2'!B6</f>
        <v>CAS</v>
      </c>
      <c r="D6" t="s">
        <v>144</v>
      </c>
    </row>
    <row r="7" spans="1:13" x14ac:dyDescent="0.25">
      <c r="B7" t="str">
        <f>'H2'!B7</f>
        <v>SMILES</v>
      </c>
      <c r="D7" t="s">
        <v>145</v>
      </c>
    </row>
    <row r="8" spans="1:13" x14ac:dyDescent="0.25">
      <c r="B8" t="str">
        <f>'H2'!B8</f>
        <v>MW</v>
      </c>
      <c r="D8" s="2">
        <v>28.01</v>
      </c>
    </row>
    <row r="9" spans="1:13" x14ac:dyDescent="0.25">
      <c r="B9" t="str">
        <f>'H2'!B9</f>
        <v>CP gas constants</v>
      </c>
      <c r="D9">
        <v>3.3759999999999999</v>
      </c>
      <c r="E9">
        <v>5.5699999999999999E-4</v>
      </c>
      <c r="F9">
        <v>0</v>
      </c>
      <c r="G9">
        <v>-3100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</row>
    <row r="12" spans="1:13" x14ac:dyDescent="0.25">
      <c r="B12" t="str">
        <f>'H2'!B12</f>
        <v>Vapor density</v>
      </c>
      <c r="D12">
        <v>0.97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1.7000000000000001E-2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-191.5</v>
      </c>
    </row>
    <row r="17" spans="2:10" x14ac:dyDescent="0.25">
      <c r="B17" t="str">
        <f>'H2'!B17</f>
        <v>Critical Temperature</v>
      </c>
      <c r="D17">
        <f>132.9-273.15</f>
        <v>-140.24999999999997</v>
      </c>
      <c r="J17" t="s">
        <v>136</v>
      </c>
    </row>
    <row r="18" spans="2:10" x14ac:dyDescent="0.25">
      <c r="B18" t="str">
        <f>'H2'!B18</f>
        <v>Critical Pressure</v>
      </c>
    </row>
    <row r="19" spans="2:10" x14ac:dyDescent="0.25">
      <c r="B19" t="str">
        <f>'H2'!B19</f>
        <v>Melting point</v>
      </c>
      <c r="D19">
        <v>-205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45</v>
      </c>
    </row>
    <row r="24" spans="2:10" x14ac:dyDescent="0.25">
      <c r="B24" t="str">
        <f>'H2'!B24</f>
        <v>DOT Class</v>
      </c>
    </row>
    <row r="25" spans="2:10" x14ac:dyDescent="0.25">
      <c r="B25" t="str">
        <f>'H2'!B25</f>
        <v>H code</v>
      </c>
      <c r="D25">
        <v>220</v>
      </c>
      <c r="E25">
        <v>280</v>
      </c>
      <c r="F25">
        <v>331</v>
      </c>
      <c r="G25">
        <v>360</v>
      </c>
      <c r="H25">
        <v>372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</row>
    <row r="30" spans="2:10" x14ac:dyDescent="0.25">
      <c r="B30" t="str">
        <f>'H2'!B30</f>
        <v>LFL</v>
      </c>
      <c r="D30">
        <v>12.5</v>
      </c>
    </row>
    <row r="31" spans="2:10" x14ac:dyDescent="0.25">
      <c r="B31" t="str">
        <f>'H2'!B31</f>
        <v>UFL</v>
      </c>
      <c r="D31">
        <v>74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  <c r="D33">
        <v>200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</row>
    <row r="36" spans="2:4" x14ac:dyDescent="0.25">
      <c r="B36" t="str">
        <f>'H2'!B36</f>
        <v>AIT</v>
      </c>
      <c r="D36">
        <v>609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-110525</v>
      </c>
    </row>
    <row r="39" spans="2:4" x14ac:dyDescent="0.25">
      <c r="B39" t="str">
        <f>'H2'!B39</f>
        <v>ΔGform</v>
      </c>
      <c r="D39">
        <v>-137169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</row>
    <row r="47" spans="2:4" x14ac:dyDescent="0.25">
      <c r="B47" t="str">
        <f>'H2'!B47</f>
        <v>TLV-TWA</v>
      </c>
      <c r="D47">
        <v>35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</row>
    <row r="52" spans="2:4" x14ac:dyDescent="0.25">
      <c r="B52" t="str">
        <f>'H2'!B52</f>
        <v>Magna LC50</v>
      </c>
    </row>
    <row r="53" spans="2:4" x14ac:dyDescent="0.25">
      <c r="B53" t="str">
        <f>'H2'!B53</f>
        <v>pyroiformix IG50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0.66800000000000004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  <c r="D59">
        <v>1.78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1559.182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A13" sqref="A13:XFD14"/>
    </sheetView>
  </sheetViews>
  <sheetFormatPr defaultRowHeight="15" x14ac:dyDescent="0.25"/>
  <cols>
    <col min="6" max="6" width="11.7109375" bestFit="1" customWidth="1"/>
  </cols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165</v>
      </c>
    </row>
    <row r="4" spans="1:13" x14ac:dyDescent="0.25">
      <c r="B4" t="str">
        <f>'H2'!B4</f>
        <v>Alternative Name</v>
      </c>
      <c r="D4" t="s">
        <v>165</v>
      </c>
    </row>
    <row r="5" spans="1:13" x14ac:dyDescent="0.25">
      <c r="B5" t="str">
        <f>'H2'!B5</f>
        <v>Formula</v>
      </c>
      <c r="D5" t="s">
        <v>126</v>
      </c>
    </row>
    <row r="6" spans="1:13" x14ac:dyDescent="0.25">
      <c r="B6" t="str">
        <f>'H2'!B6</f>
        <v>CAS</v>
      </c>
      <c r="D6" t="s">
        <v>146</v>
      </c>
    </row>
    <row r="7" spans="1:13" x14ac:dyDescent="0.25">
      <c r="B7" t="str">
        <f>'H2'!B7</f>
        <v>SMILES</v>
      </c>
      <c r="D7" t="s">
        <v>125</v>
      </c>
    </row>
    <row r="8" spans="1:13" x14ac:dyDescent="0.25">
      <c r="B8" t="str">
        <f>'H2'!B8</f>
        <v>MW</v>
      </c>
      <c r="D8" s="2">
        <v>32.042000000000002</v>
      </c>
    </row>
    <row r="9" spans="1:13" x14ac:dyDescent="0.25">
      <c r="B9" t="str">
        <f>'H2'!B9</f>
        <v>CP gas constants</v>
      </c>
      <c r="D9">
        <v>2.2109999999999999</v>
      </c>
      <c r="E9">
        <v>1.2215999999999999E-2</v>
      </c>
      <c r="F9">
        <v>-3.45E-6</v>
      </c>
      <c r="G9">
        <v>0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0.79100000000000004</v>
      </c>
    </row>
    <row r="12" spans="1:13" x14ac:dyDescent="0.25">
      <c r="B12" t="str">
        <f>'H2'!B12</f>
        <v>Vapor density</v>
      </c>
      <c r="D12">
        <v>1.105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1.0999999999999999E-2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64.7</v>
      </c>
    </row>
    <row r="17" spans="2:10" x14ac:dyDescent="0.25">
      <c r="B17" t="str">
        <f>'H2'!B17</f>
        <v>Critical Temperature</v>
      </c>
      <c r="D17">
        <f>512.6-273.15</f>
        <v>239.45000000000005</v>
      </c>
      <c r="J17" t="s">
        <v>136</v>
      </c>
    </row>
    <row r="18" spans="2:10" x14ac:dyDescent="0.25">
      <c r="B18" t="str">
        <f>'H2'!B18</f>
        <v>Critical Pressure</v>
      </c>
    </row>
    <row r="19" spans="2:10" x14ac:dyDescent="0.25">
      <c r="B19" t="str">
        <f>'H2'!B19</f>
        <v>Melting point</v>
      </c>
      <c r="D19">
        <v>-98</v>
      </c>
    </row>
    <row r="20" spans="2:10" x14ac:dyDescent="0.25">
      <c r="B20" t="str">
        <f>'H2'!B20</f>
        <v>Thermal Conductivity</v>
      </c>
    </row>
    <row r="21" spans="2:10" x14ac:dyDescent="0.25">
      <c r="B21" t="str">
        <f>'H2'!B21</f>
        <v>delH vaporization</v>
      </c>
    </row>
    <row r="22" spans="2:10" x14ac:dyDescent="0.25">
      <c r="B22" t="str">
        <f>'H2'!B22</f>
        <v>Acentric factor</v>
      </c>
    </row>
    <row r="23" spans="2:10" x14ac:dyDescent="0.25">
      <c r="B23" t="str">
        <f>'H2'!B23</f>
        <v>Reactive groups</v>
      </c>
      <c r="D23">
        <v>4</v>
      </c>
    </row>
    <row r="24" spans="2:10" x14ac:dyDescent="0.25">
      <c r="B24" t="str">
        <f>'H2'!B24</f>
        <v>DOT Class</v>
      </c>
    </row>
    <row r="25" spans="2:10" x14ac:dyDescent="0.25">
      <c r="B25" t="str">
        <f>'H2'!B25</f>
        <v>H code</v>
      </c>
      <c r="D25">
        <v>225</v>
      </c>
      <c r="E25">
        <v>301</v>
      </c>
      <c r="F25">
        <v>311</v>
      </c>
      <c r="G25">
        <v>331</v>
      </c>
      <c r="H25">
        <v>370</v>
      </c>
    </row>
    <row r="26" spans="2:10" x14ac:dyDescent="0.25">
      <c r="B26" t="str">
        <f>'H2'!B26</f>
        <v>S codes</v>
      </c>
    </row>
    <row r="27" spans="2:10" x14ac:dyDescent="0.25">
      <c r="B27" t="str">
        <f>'H2'!B27</f>
        <v>Anotoine equation</v>
      </c>
    </row>
    <row r="28" spans="2:10" x14ac:dyDescent="0.25">
      <c r="B28" t="str">
        <f>'H2'!B28</f>
        <v>Heat of combustion</v>
      </c>
    </row>
    <row r="29" spans="2:10" x14ac:dyDescent="0.25">
      <c r="B29" t="str">
        <f>'H2'!B29</f>
        <v>Flash point</v>
      </c>
      <c r="D29">
        <v>11.11</v>
      </c>
    </row>
    <row r="30" spans="2:10" x14ac:dyDescent="0.25">
      <c r="B30" t="str">
        <f>'H2'!B30</f>
        <v>LFL</v>
      </c>
      <c r="D30">
        <v>6</v>
      </c>
    </row>
    <row r="31" spans="2:10" x14ac:dyDescent="0.25">
      <c r="B31" t="str">
        <f>'H2'!B31</f>
        <v>UFL</v>
      </c>
      <c r="D31">
        <v>36.5</v>
      </c>
    </row>
    <row r="32" spans="2:10" x14ac:dyDescent="0.25">
      <c r="B32" t="str">
        <f>'H2'!B32</f>
        <v>LOC</v>
      </c>
    </row>
    <row r="33" spans="2:4" x14ac:dyDescent="0.25">
      <c r="B33" t="str">
        <f>'H2'!B33</f>
        <v>TLV- C</v>
      </c>
      <c r="D33">
        <v>250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  <c r="D35">
        <v>64000</v>
      </c>
    </row>
    <row r="36" spans="2:4" x14ac:dyDescent="0.25">
      <c r="B36" t="str">
        <f>'H2'!B36</f>
        <v>AIT</v>
      </c>
      <c r="D36">
        <v>464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-238660</v>
      </c>
    </row>
    <row r="39" spans="2:4" x14ac:dyDescent="0.25">
      <c r="B39" t="str">
        <f>'H2'!B39</f>
        <v>ΔGform</v>
      </c>
      <c r="D39">
        <v>-166270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  <c r="D46">
        <v>15800</v>
      </c>
    </row>
    <row r="47" spans="2:4" x14ac:dyDescent="0.25">
      <c r="B47" t="str">
        <f>'H2'!B47</f>
        <v>TLV-TWA</v>
      </c>
      <c r="D47">
        <v>200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  <c r="D51">
        <v>1.3</v>
      </c>
    </row>
    <row r="52" spans="2:4" x14ac:dyDescent="0.25">
      <c r="B52" t="str">
        <f>'H2'!B52</f>
        <v>Magna LC50</v>
      </c>
      <c r="D52">
        <v>0.99</v>
      </c>
    </row>
    <row r="53" spans="2:4" x14ac:dyDescent="0.25">
      <c r="B53" t="str">
        <f>'H2'!B53</f>
        <v>pyroiformix IG50</v>
      </c>
      <c r="D53">
        <v>0.75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-0.18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  <c r="D59">
        <v>-0.63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18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13" sqref="A13:XFD14"/>
    </sheetView>
  </sheetViews>
  <sheetFormatPr defaultRowHeight="15" x14ac:dyDescent="0.25"/>
  <sheetData>
    <row r="1" spans="1:13" x14ac:dyDescent="0.25">
      <c r="A1" t="str">
        <f>'H2'!A1</f>
        <v>para</v>
      </c>
      <c r="B1" t="str">
        <f>'H2'!B1</f>
        <v>variable</v>
      </c>
      <c r="D1" t="str">
        <f>'H2'!D1</f>
        <v>Value</v>
      </c>
      <c r="J1" t="str">
        <f>'H2'!J1</f>
        <v>Unit</v>
      </c>
      <c r="K1" t="str">
        <f>'H2'!K1</f>
        <v>Source</v>
      </c>
    </row>
    <row r="3" spans="1:13" x14ac:dyDescent="0.25">
      <c r="B3" t="str">
        <f>'H2'!B3</f>
        <v>Name</v>
      </c>
      <c r="D3" t="s">
        <v>127</v>
      </c>
    </row>
    <row r="4" spans="1:13" x14ac:dyDescent="0.25">
      <c r="B4" t="str">
        <f>'H2'!B4</f>
        <v>Alternative Name</v>
      </c>
      <c r="D4" t="s">
        <v>166</v>
      </c>
    </row>
    <row r="5" spans="1:13" x14ac:dyDescent="0.25">
      <c r="B5" t="str">
        <f>'H2'!B5</f>
        <v>Formula</v>
      </c>
      <c r="D5" t="s">
        <v>128</v>
      </c>
    </row>
    <row r="6" spans="1:13" x14ac:dyDescent="0.25">
      <c r="B6" t="str">
        <f>'H2'!B6</f>
        <v>CAS</v>
      </c>
      <c r="D6" t="s">
        <v>148</v>
      </c>
    </row>
    <row r="7" spans="1:13" x14ac:dyDescent="0.25">
      <c r="B7" t="str">
        <f>'H2'!B7</f>
        <v>SMILES</v>
      </c>
      <c r="D7" t="s">
        <v>147</v>
      </c>
    </row>
    <row r="8" spans="1:13" x14ac:dyDescent="0.25">
      <c r="B8" t="str">
        <f>'H2'!B8</f>
        <v>MW</v>
      </c>
      <c r="D8">
        <v>74.12</v>
      </c>
    </row>
    <row r="9" spans="1:13" x14ac:dyDescent="0.25">
      <c r="B9" t="str">
        <f>'H2'!B9</f>
        <v>CP gas constants</v>
      </c>
      <c r="D9">
        <v>192</v>
      </c>
    </row>
    <row r="10" spans="1:13" x14ac:dyDescent="0.25">
      <c r="B10" t="str">
        <f>'H2'!B10</f>
        <v>CP Liq constants</v>
      </c>
    </row>
    <row r="11" spans="1:13" x14ac:dyDescent="0.25">
      <c r="B11" t="str">
        <f>'H2'!B11</f>
        <v>density</v>
      </c>
      <c r="D11">
        <v>0.81</v>
      </c>
    </row>
    <row r="12" spans="1:13" x14ac:dyDescent="0.25">
      <c r="B12" t="str">
        <f>'H2'!B12</f>
        <v>Vapor density</v>
      </c>
      <c r="D12">
        <v>2.5499999999999998</v>
      </c>
    </row>
    <row r="13" spans="1:13" x14ac:dyDescent="0.25">
      <c r="B13" t="s">
        <v>172</v>
      </c>
      <c r="M13" t="s">
        <v>170</v>
      </c>
    </row>
    <row r="14" spans="1:13" x14ac:dyDescent="0.25">
      <c r="B14" t="s">
        <v>173</v>
      </c>
      <c r="D14">
        <v>1.0999999999999999E-2</v>
      </c>
      <c r="M14" t="s">
        <v>171</v>
      </c>
    </row>
    <row r="15" spans="1:13" x14ac:dyDescent="0.25">
      <c r="B15" t="str">
        <f>'H2'!B15</f>
        <v>Lq Mol Volume</v>
      </c>
    </row>
    <row r="16" spans="1:13" x14ac:dyDescent="0.25">
      <c r="B16" t="str">
        <f>'H2'!B16</f>
        <v>Boiling point</v>
      </c>
      <c r="D16">
        <v>117.7</v>
      </c>
      <c r="K16" s="3"/>
      <c r="L16" s="3"/>
    </row>
    <row r="17" spans="2:14" x14ac:dyDescent="0.25">
      <c r="B17" t="str">
        <f>'H2'!B17</f>
        <v>Critical Temperature</v>
      </c>
      <c r="D17">
        <f>563.1-273.15</f>
        <v>289.95000000000005</v>
      </c>
      <c r="J17" t="s">
        <v>136</v>
      </c>
    </row>
    <row r="18" spans="2:14" x14ac:dyDescent="0.25">
      <c r="B18" t="str">
        <f>'H2'!B18</f>
        <v>Critical Pressure</v>
      </c>
    </row>
    <row r="19" spans="2:14" x14ac:dyDescent="0.25">
      <c r="B19" t="str">
        <f>'H2'!B19</f>
        <v>Melting point</v>
      </c>
      <c r="D19">
        <v>-98</v>
      </c>
    </row>
    <row r="20" spans="2:14" x14ac:dyDescent="0.25">
      <c r="B20" t="str">
        <f>'H2'!B20</f>
        <v>Thermal Conductivity</v>
      </c>
      <c r="N20" s="3"/>
    </row>
    <row r="21" spans="2:14" x14ac:dyDescent="0.25">
      <c r="B21" t="str">
        <f>'H2'!B21</f>
        <v>delH vaporization</v>
      </c>
      <c r="L21" s="3"/>
    </row>
    <row r="22" spans="2:14" x14ac:dyDescent="0.25">
      <c r="B22" t="str">
        <f>'H2'!B22</f>
        <v>Acentric factor</v>
      </c>
    </row>
    <row r="23" spans="2:14" x14ac:dyDescent="0.25">
      <c r="B23" t="str">
        <f>'H2'!B23</f>
        <v>Reactive groups</v>
      </c>
      <c r="D23">
        <v>4</v>
      </c>
    </row>
    <row r="24" spans="2:14" x14ac:dyDescent="0.25">
      <c r="B24" t="str">
        <f>'H2'!B24</f>
        <v>DOT Class</v>
      </c>
      <c r="D24" t="s">
        <v>155</v>
      </c>
    </row>
    <row r="25" spans="2:14" x14ac:dyDescent="0.25">
      <c r="B25" t="str">
        <f>'H2'!B25</f>
        <v>H code</v>
      </c>
      <c r="D25">
        <v>226</v>
      </c>
      <c r="E25">
        <v>302</v>
      </c>
      <c r="F25">
        <v>315</v>
      </c>
      <c r="G25">
        <v>319</v>
      </c>
      <c r="H25">
        <v>335</v>
      </c>
      <c r="I25">
        <v>336</v>
      </c>
    </row>
    <row r="26" spans="2:14" x14ac:dyDescent="0.25">
      <c r="B26" t="str">
        <f>'H2'!B26</f>
        <v>S codes</v>
      </c>
    </row>
    <row r="27" spans="2:14" x14ac:dyDescent="0.25">
      <c r="B27" t="str">
        <f>'H2'!B27</f>
        <v>Anotoine equation</v>
      </c>
    </row>
    <row r="28" spans="2:14" x14ac:dyDescent="0.25">
      <c r="B28" t="str">
        <f>'H2'!B28</f>
        <v>Heat of combustion</v>
      </c>
    </row>
    <row r="29" spans="2:14" x14ac:dyDescent="0.25">
      <c r="B29" t="str">
        <f>'H2'!B29</f>
        <v>Flash point</v>
      </c>
      <c r="D29">
        <v>35</v>
      </c>
    </row>
    <row r="30" spans="2:14" x14ac:dyDescent="0.25">
      <c r="B30" t="str">
        <f>'H2'!B30</f>
        <v>LFL</v>
      </c>
      <c r="D30">
        <v>1.4</v>
      </c>
    </row>
    <row r="31" spans="2:14" x14ac:dyDescent="0.25">
      <c r="B31" t="str">
        <f>'H2'!B31</f>
        <v>UFL</v>
      </c>
      <c r="D31">
        <v>11.2</v>
      </c>
    </row>
    <row r="32" spans="2:14" x14ac:dyDescent="0.25">
      <c r="B32" t="str">
        <f>'H2'!B32</f>
        <v>LOC</v>
      </c>
    </row>
    <row r="33" spans="2:4" x14ac:dyDescent="0.25">
      <c r="B33" t="str">
        <f>'H2'!B33</f>
        <v>TLV- C</v>
      </c>
      <c r="D33">
        <v>50</v>
      </c>
    </row>
    <row r="34" spans="2:4" x14ac:dyDescent="0.25">
      <c r="B34" t="str">
        <f>'H2'!B34</f>
        <v>IDLH</v>
      </c>
    </row>
    <row r="35" spans="2:4" x14ac:dyDescent="0.25">
      <c r="B35" t="str">
        <f>'H2'!B35</f>
        <v>LC50 inhal</v>
      </c>
      <c r="D35">
        <v>8000</v>
      </c>
    </row>
    <row r="36" spans="2:4" x14ac:dyDescent="0.25">
      <c r="B36" t="str">
        <f>'H2'!B36</f>
        <v>AIT</v>
      </c>
      <c r="D36">
        <v>343</v>
      </c>
    </row>
    <row r="37" spans="2:4" x14ac:dyDescent="0.25">
      <c r="B37" t="str">
        <f>'H2'!B37</f>
        <v>Δhdecomposition</v>
      </c>
    </row>
    <row r="38" spans="2:4" x14ac:dyDescent="0.25">
      <c r="B38" t="str">
        <f>'H2'!B38</f>
        <v>ΔHform</v>
      </c>
      <c r="D38">
        <v>-327010</v>
      </c>
    </row>
    <row r="39" spans="2:4" x14ac:dyDescent="0.25">
      <c r="B39" t="str">
        <f>'H2'!B39</f>
        <v>ΔGform</v>
      </c>
      <c r="D39">
        <v>-264847</v>
      </c>
    </row>
    <row r="40" spans="2:4" x14ac:dyDescent="0.25">
      <c r="B40" t="str">
        <f>'H2'!B40</f>
        <v>Kst</v>
      </c>
    </row>
    <row r="41" spans="2:4" x14ac:dyDescent="0.25">
      <c r="B41" t="str">
        <f>'H2'!B41</f>
        <v>Δpmax</v>
      </c>
    </row>
    <row r="42" spans="2:4" x14ac:dyDescent="0.25">
      <c r="B42" t="str">
        <f>'H2'!B42</f>
        <v>Fund. burning Velocity</v>
      </c>
      <c r="D42">
        <v>42</v>
      </c>
    </row>
    <row r="43" spans="2:4" x14ac:dyDescent="0.25">
      <c r="B43" t="str">
        <f>'H2'!B43</f>
        <v>Δhexplosion</v>
      </c>
    </row>
    <row r="44" spans="2:4" x14ac:dyDescent="0.25">
      <c r="B44" t="str">
        <f>'H2'!B44</f>
        <v>TEST out</v>
      </c>
    </row>
    <row r="45" spans="2:4" x14ac:dyDescent="0.25">
      <c r="B45" t="str">
        <f>'H2'!B45</f>
        <v>pH</v>
      </c>
    </row>
    <row r="46" spans="2:4" x14ac:dyDescent="0.25">
      <c r="B46" t="str">
        <f>'H2'!B46</f>
        <v>LD50 dermal</v>
      </c>
      <c r="D46">
        <v>3400</v>
      </c>
    </row>
    <row r="47" spans="2:4" x14ac:dyDescent="0.25">
      <c r="B47" t="str">
        <f>'H2'!B47</f>
        <v>TLV-TWA</v>
      </c>
    </row>
    <row r="48" spans="2:4" x14ac:dyDescent="0.25">
      <c r="B48" t="str">
        <f>'H2'!B48</f>
        <v>REL</v>
      </c>
    </row>
    <row r="49" spans="2:4" x14ac:dyDescent="0.25">
      <c r="B49" t="str">
        <f>'H2'!B49</f>
        <v>TEST out</v>
      </c>
    </row>
    <row r="50" spans="2:4" x14ac:dyDescent="0.25">
      <c r="B50" t="str">
        <f>'H2'!B50</f>
        <v>LC50</v>
      </c>
    </row>
    <row r="51" spans="2:4" x14ac:dyDescent="0.25">
      <c r="B51" t="str">
        <f>'H2'!B51</f>
        <v>Minnow LC50</v>
      </c>
      <c r="D51">
        <v>1.59</v>
      </c>
    </row>
    <row r="52" spans="2:4" x14ac:dyDescent="0.25">
      <c r="B52" t="str">
        <f>'H2'!B52</f>
        <v>Magna LC50</v>
      </c>
      <c r="D52">
        <v>2.6</v>
      </c>
    </row>
    <row r="53" spans="2:4" x14ac:dyDescent="0.25">
      <c r="B53" t="str">
        <f>'H2'!B53</f>
        <v>pyroiformix IG50</v>
      </c>
      <c r="D53">
        <v>1.57</v>
      </c>
    </row>
    <row r="54" spans="2:4" x14ac:dyDescent="0.25">
      <c r="B54" t="str">
        <f>'H2'!B54</f>
        <v>ERPG 2</v>
      </c>
    </row>
    <row r="55" spans="2:4" x14ac:dyDescent="0.25">
      <c r="B55" t="str">
        <f>'H2'!B55</f>
        <v>Rfd</v>
      </c>
    </row>
    <row r="57" spans="2:4" x14ac:dyDescent="0.25">
      <c r="B57" t="str">
        <f>'H2'!B57</f>
        <v>log(BCF)</v>
      </c>
      <c r="D57">
        <v>0.56000000000000005</v>
      </c>
    </row>
    <row r="58" spans="2:4" x14ac:dyDescent="0.25">
      <c r="B58" t="str">
        <f>'H2'!B58</f>
        <v>log(BCF) predict</v>
      </c>
    </row>
    <row r="59" spans="2:4" x14ac:dyDescent="0.25">
      <c r="B59" t="str">
        <f>'H2'!B59</f>
        <v>log(Kow)octanol</v>
      </c>
      <c r="D59">
        <v>0.84</v>
      </c>
    </row>
    <row r="60" spans="2:4" x14ac:dyDescent="0.25">
      <c r="B60" t="str">
        <f>'H2'!B60</f>
        <v>Percistency</v>
      </c>
    </row>
    <row r="61" spans="2:4" x14ac:dyDescent="0.25">
      <c r="B61" t="str">
        <f>'H2'!B61</f>
        <v>Halflife -meas</v>
      </c>
      <c r="D61">
        <v>1.55</v>
      </c>
    </row>
    <row r="62" spans="2:4" x14ac:dyDescent="0.25">
      <c r="B62" t="str">
        <f>'H2'!B62</f>
        <v>halflife -literature</v>
      </c>
    </row>
    <row r="63" spans="2:4" x14ac:dyDescent="0.25">
      <c r="B63" t="str">
        <f>'H2'!B63</f>
        <v>OCED biodegrad. 28 days after</v>
      </c>
    </row>
    <row r="64" spans="2:4" x14ac:dyDescent="0.25">
      <c r="B64" t="str">
        <f>'H2'!B64</f>
        <v>BOD/COD ratio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H2</vt:lpstr>
      <vt:lpstr>H2O</vt:lpstr>
      <vt:lpstr>Methane</vt:lpstr>
      <vt:lpstr>N2</vt:lpstr>
      <vt:lpstr>Ethane</vt:lpstr>
      <vt:lpstr>Propane</vt:lpstr>
      <vt:lpstr>CO</vt:lpstr>
      <vt:lpstr>Methanol</vt:lpstr>
      <vt:lpstr>Butanol</vt:lpstr>
      <vt:lpstr>DME</vt:lpstr>
      <vt:lpstr>O2</vt:lpstr>
      <vt:lpstr>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mogex</dc:creator>
  <cp:lastModifiedBy>mogex</cp:lastModifiedBy>
  <dcterms:created xsi:type="dcterms:W3CDTF">2014-01-23T19:13:06Z</dcterms:created>
  <dcterms:modified xsi:type="dcterms:W3CDTF">2014-07-01T06:03:28Z</dcterms:modified>
</cp:coreProperties>
</file>