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30am 1116" sheetId="1" r:id="rId4"/>
    <sheet state="visible" name="830am 1130" sheetId="2" r:id="rId5"/>
    <sheet state="visible" name="100pm" sheetId="3" r:id="rId6"/>
    <sheet state="visible" name="100pm 1130" sheetId="4" r:id="rId7"/>
    <sheet state="visible" name="All Data" sheetId="5" r:id="rId8"/>
    <sheet state="visible" name="Programming Data" sheetId="6" r:id="rId9"/>
  </sheets>
  <definedNames/>
  <calcPr/>
</workbook>
</file>

<file path=xl/sharedStrings.xml><?xml version="1.0" encoding="utf-8"?>
<sst xmlns="http://schemas.openxmlformats.org/spreadsheetml/2006/main" count="487" uniqueCount="113">
  <si>
    <t>Total Count of Students at Start of Class</t>
  </si>
  <si>
    <t>25 left</t>
  </si>
  <si>
    <t>9 front left</t>
  </si>
  <si>
    <t>12 front right</t>
  </si>
  <si>
    <t>28 right</t>
  </si>
  <si>
    <t>16 back left</t>
  </si>
  <si>
    <t xml:space="preserve">16 back right </t>
  </si>
  <si>
    <t>Count on number of questions asked during lecture:</t>
  </si>
  <si>
    <t>Count on number of questions asked during worksheet:</t>
  </si>
  <si>
    <t>Count for 1</t>
  </si>
  <si>
    <t>Count for 2</t>
  </si>
  <si>
    <t>Count for 3</t>
  </si>
  <si>
    <t>Count for 4</t>
  </si>
  <si>
    <t>Count for 5</t>
  </si>
  <si>
    <t>Count for 6</t>
  </si>
  <si>
    <t>Count for 7</t>
  </si>
  <si>
    <t>Count for 8</t>
  </si>
  <si>
    <t>Unknown</t>
  </si>
  <si>
    <t>On phone</t>
  </si>
  <si>
    <t>-- one left after observerations</t>
  </si>
  <si>
    <t>11+11+11111</t>
  </si>
  <si>
    <t>On laptop</t>
  </si>
  <si>
    <t>On laptop/tablet (unrelated work)</t>
  </si>
  <si>
    <t>Doing worksheet</t>
  </si>
  <si>
    <t>Talking</t>
  </si>
  <si>
    <t>Paying attention to prof</t>
  </si>
  <si>
    <t>Writing Notes</t>
  </si>
  <si>
    <t>Falling Asleep</t>
  </si>
  <si>
    <t>1111111 + 1111111</t>
  </si>
  <si>
    <t>"zoning out"</t>
  </si>
  <si>
    <t>-- lost 2 kids</t>
  </si>
  <si>
    <t>11+1111+111111</t>
  </si>
  <si>
    <t>*</t>
  </si>
  <si>
    <t>Left early</t>
  </si>
  <si>
    <t>Notes on tecahing style:</t>
  </si>
  <si>
    <t>Starting class immediately with an example</t>
  </si>
  <si>
    <t>Moved into notes</t>
  </si>
  <si>
    <t>Does all of his notes and examples on OneNote</t>
  </si>
  <si>
    <t>By 9:00am, was doing examples</t>
  </si>
  <si>
    <t xml:space="preserve">Worksheet released at 9:10, seemed as though lecture went longer than expected </t>
  </si>
  <si>
    <t>Worked on worksheet section 16.5: conservative vector fields from 9:10-9:20</t>
  </si>
  <si>
    <t>Notes</t>
  </si>
  <si>
    <t>May be some inconsistency with numbers due to students coming in late to class***</t>
  </si>
  <si>
    <t>Difficult to see what people are doing when directly behind them - easier to tell across the room -- Observers located in the back left</t>
  </si>
  <si>
    <t>Status of blinds : down, but translucent; light is still coming through the 7 windows</t>
  </si>
  <si>
    <t>Count was taken AT THE TIME LISTED as student constantly change their action</t>
  </si>
  <si>
    <t>5 and 6 and 2 could be considered similar actions (productivity) ; 3 and 6 are hard to differentiate (productivity and no worksheet for this class)</t>
  </si>
  <si>
    <t>When switching slides students would draw more attention to the class</t>
  </si>
  <si>
    <t>Some inferences in behavior were made for students at the front of the room such as students taking notes (hard to see from back, but behavior of head movement can help infer they were taking notes)</t>
  </si>
  <si>
    <t>10 min increments used to give time to make sure students were doing particular actions  (also makes it easier for 1 observer) -- can do 5 next class</t>
  </si>
  <si>
    <t>This would be a lot more accurate with all 4 people - could stage 1 person in each quadrant</t>
  </si>
  <si>
    <t>A lot of repeat offenders</t>
  </si>
  <si>
    <t>Open up the blinds</t>
  </si>
  <si>
    <t>See how long the C02 Took to drop when there is no class by checking when there is a point where there is no class</t>
  </si>
  <si>
    <t>14 front left</t>
  </si>
  <si>
    <t>14 front right</t>
  </si>
  <si>
    <t>13 back left</t>
  </si>
  <si>
    <t xml:space="preserve">15 back right </t>
  </si>
  <si>
    <t>&lt;--- Was unable to observe</t>
  </si>
  <si>
    <t>Count for 9</t>
  </si>
  <si>
    <t>-New student came in</t>
  </si>
  <si>
    <t>Worksheets come out at 9:05</t>
  </si>
  <si>
    <t>-Five students left after worksheet was recieved</t>
  </si>
  <si>
    <t>Students leave after they finish the worksheet or when they got the worksheet</t>
  </si>
  <si>
    <t>xx left</t>
  </si>
  <si>
    <t>9 front right</t>
  </si>
  <si>
    <t>xx right</t>
  </si>
  <si>
    <t>12 back left</t>
  </si>
  <si>
    <t xml:space="preserve">8 back right </t>
  </si>
  <si>
    <t>student-asked</t>
  </si>
  <si>
    <t>professor-asked</t>
  </si>
  <si>
    <t>student-answered</t>
  </si>
  <si>
    <t>all the rest</t>
  </si>
  <si>
    <t>Notes on teaching style</t>
  </si>
  <si>
    <t>General Notes</t>
  </si>
  <si>
    <t>17 left</t>
  </si>
  <si>
    <t>8 front left</t>
  </si>
  <si>
    <t>13 front right</t>
  </si>
  <si>
    <t>22 right</t>
  </si>
  <si>
    <t>10 back left</t>
  </si>
  <si>
    <t xml:space="preserve">9 back right </t>
  </si>
  <si>
    <t>All the rest</t>
  </si>
  <si>
    <t xml:space="preserve"> </t>
  </si>
  <si>
    <t>Begin Lecture</t>
  </si>
  <si>
    <t>Finished lecture, working through an example. Turned all lights on</t>
  </si>
  <si>
    <t>8:30 11/16</t>
  </si>
  <si>
    <t>Productive Count</t>
  </si>
  <si>
    <t>NonProductive Count</t>
  </si>
  <si>
    <t>Productivity Percentage</t>
  </si>
  <si>
    <t>Total Productive</t>
  </si>
  <si>
    <t>Total Non</t>
  </si>
  <si>
    <t>Total Percentage</t>
  </si>
  <si>
    <t>8:30 11/30</t>
  </si>
  <si>
    <t>1:00pm 11/16</t>
  </si>
  <si>
    <t>N/A</t>
  </si>
  <si>
    <t>1:00pm 11/30</t>
  </si>
  <si>
    <t>November 16th</t>
  </si>
  <si>
    <t>November 30th</t>
  </si>
  <si>
    <t>8:30AM Class Olsson 120</t>
  </si>
  <si>
    <t>8:30AM Class Class Olsson 120</t>
  </si>
  <si>
    <t>Time</t>
  </si>
  <si>
    <t xml:space="preserve">Productive </t>
  </si>
  <si>
    <t xml:space="preserve">NonProductive </t>
  </si>
  <si>
    <t>Productivity %</t>
  </si>
  <si>
    <t>CO2 Value</t>
  </si>
  <si>
    <t>Lux  Value</t>
  </si>
  <si>
    <t>Lux Value</t>
  </si>
  <si>
    <t>Average Value</t>
  </si>
  <si>
    <t>1:00PM Class Olsson 005</t>
  </si>
  <si>
    <t>Observations</t>
  </si>
  <si>
    <t>Students tend to be more productive at the end of the class with the worksheet</t>
  </si>
  <si>
    <t>Students who didnt do the worksheet tended to leave class instead of hanging around</t>
  </si>
  <si>
    <t>Thanksgiving break occured between the 11/16 class and 11/30 class -- class in between was not observed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</si>
</sst>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b/>
      <color theme="1"/>
      <name val="Arial"/>
    </font>
    <font>
      <u/>
      <color theme="1"/>
      <name val="Arial"/>
    </font>
  </fonts>
  <fills count="16">
    <fill>
      <patternFill patternType="none"/>
    </fill>
    <fill>
      <patternFill patternType="lightGray"/>
    </fill>
    <fill>
      <patternFill patternType="solid">
        <fgColor rgb="FFEA9999"/>
        <bgColor rgb="FFEA9999"/>
      </patternFill>
    </fill>
    <fill>
      <patternFill patternType="solid">
        <fgColor rgb="FF9FC5E8"/>
        <bgColor rgb="FF9FC5E8"/>
      </patternFill>
    </fill>
    <fill>
      <patternFill patternType="solid">
        <fgColor rgb="FFB6D7A8"/>
        <bgColor rgb="FFB6D7A8"/>
      </patternFill>
    </fill>
    <fill>
      <patternFill patternType="solid">
        <fgColor rgb="FF8E7CC3"/>
        <bgColor rgb="FF8E7CC3"/>
      </patternFill>
    </fill>
    <fill>
      <patternFill patternType="solid">
        <fgColor rgb="FFCCCCCC"/>
        <bgColor rgb="FFCCCCCC"/>
      </patternFill>
    </fill>
    <fill>
      <patternFill patternType="solid">
        <fgColor rgb="FFD9D2E9"/>
        <bgColor rgb="FFD9D2E9"/>
      </patternFill>
    </fill>
    <fill>
      <patternFill patternType="solid">
        <fgColor theme="1"/>
        <bgColor theme="1"/>
      </patternFill>
    </fill>
    <fill>
      <patternFill patternType="solid">
        <fgColor rgb="FFF3F3F3"/>
        <bgColor rgb="FFF3F3F3"/>
      </patternFill>
    </fill>
    <fill>
      <patternFill patternType="solid">
        <fgColor rgb="FFEFEFEF"/>
        <bgColor rgb="FFEFEFEF"/>
      </patternFill>
    </fill>
    <fill>
      <patternFill patternType="solid">
        <fgColor rgb="FFF9CB9C"/>
        <bgColor rgb="FFF9CB9C"/>
      </patternFill>
    </fill>
    <fill>
      <patternFill patternType="solid">
        <fgColor rgb="FFF6B26B"/>
        <bgColor rgb="FFF6B26B"/>
      </patternFill>
    </fill>
    <fill>
      <patternFill patternType="solid">
        <fgColor rgb="FFFFF3EA"/>
        <bgColor rgb="FFFFF3EA"/>
      </patternFill>
    </fill>
    <fill>
      <patternFill patternType="solid">
        <fgColor rgb="FFE69138"/>
        <bgColor rgb="FFE69138"/>
      </patternFill>
    </fill>
    <fill>
      <patternFill patternType="solid">
        <fgColor rgb="FFFCE5CD"/>
        <bgColor rgb="FFFCE5CD"/>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Border="1" applyFont="1"/>
    <xf borderId="3" fillId="0" fontId="1" numFmtId="0" xfId="0" applyBorder="1" applyFont="1"/>
    <xf borderId="4" fillId="0" fontId="1" numFmtId="0" xfId="0" applyAlignment="1" applyBorder="1" applyFont="1">
      <alignment readingOrder="0"/>
    </xf>
    <xf borderId="1" fillId="2" fontId="1" numFmtId="0" xfId="0" applyAlignment="1" applyBorder="1" applyFill="1" applyFont="1">
      <alignment readingOrder="0"/>
    </xf>
    <xf borderId="3" fillId="3" fontId="1" numFmtId="0" xfId="0" applyAlignment="1" applyBorder="1" applyFill="1" applyFont="1">
      <alignment readingOrder="0"/>
    </xf>
    <xf borderId="5" fillId="0" fontId="1" numFmtId="0" xfId="0" applyAlignment="1" applyBorder="1" applyFont="1">
      <alignment readingOrder="0"/>
    </xf>
    <xf borderId="6" fillId="4" fontId="1" numFmtId="0" xfId="0" applyAlignment="1" applyBorder="1" applyFill="1" applyFont="1">
      <alignment readingOrder="0"/>
    </xf>
    <xf borderId="7" fillId="5" fontId="1" numFmtId="0" xfId="0" applyAlignment="1" applyBorder="1" applyFill="1" applyFont="1">
      <alignment readingOrder="0"/>
    </xf>
    <xf borderId="1" fillId="6" fontId="2" numFmtId="0" xfId="0" applyAlignment="1" applyBorder="1" applyFill="1" applyFont="1">
      <alignment readingOrder="0"/>
    </xf>
    <xf borderId="2" fillId="6" fontId="2" numFmtId="0" xfId="0" applyAlignment="1" applyBorder="1" applyFont="1">
      <alignment readingOrder="0"/>
    </xf>
    <xf borderId="2" fillId="6" fontId="2" numFmtId="0" xfId="0" applyBorder="1" applyFont="1"/>
    <xf borderId="3" fillId="6" fontId="2" numFmtId="0" xfId="0" applyAlignment="1" applyBorder="1" applyFont="1">
      <alignment readingOrder="0"/>
    </xf>
    <xf borderId="0" fillId="0" fontId="2" numFmtId="0" xfId="0" applyFont="1"/>
    <xf borderId="6" fillId="6" fontId="2" numFmtId="0" xfId="0" applyAlignment="1" applyBorder="1" applyFont="1">
      <alignment readingOrder="0"/>
    </xf>
    <xf borderId="8" fillId="6" fontId="2" numFmtId="0" xfId="0" applyAlignment="1" applyBorder="1" applyFont="1">
      <alignment readingOrder="0"/>
    </xf>
    <xf borderId="7" fillId="6" fontId="2" numFmtId="0" xfId="0" applyAlignment="1" applyBorder="1" applyFont="1">
      <alignment readingOrder="0"/>
    </xf>
    <xf borderId="0" fillId="0" fontId="2" numFmtId="0" xfId="0" applyAlignment="1" applyFont="1">
      <alignment readingOrder="0"/>
    </xf>
    <xf borderId="0" fillId="2" fontId="1" numFmtId="0" xfId="0" applyFont="1"/>
    <xf borderId="0" fillId="2" fontId="1" numFmtId="0" xfId="0" applyAlignment="1" applyFont="1">
      <alignment readingOrder="0"/>
    </xf>
    <xf borderId="0" fillId="3" fontId="1" numFmtId="0" xfId="0" applyAlignment="1" applyFont="1">
      <alignment vertical="bottom"/>
    </xf>
    <xf borderId="0" fillId="3" fontId="1" numFmtId="0" xfId="0" applyAlignment="1" applyFont="1">
      <alignment readingOrder="0" vertical="bottom"/>
    </xf>
    <xf borderId="0" fillId="2" fontId="1" numFmtId="20" xfId="0" applyAlignment="1" applyFont="1" applyNumberFormat="1">
      <alignment readingOrder="0"/>
    </xf>
    <xf borderId="0" fillId="3" fontId="1" numFmtId="20" xfId="0" applyAlignment="1" applyFont="1" applyNumberFormat="1">
      <alignment horizontal="right" vertical="bottom"/>
    </xf>
    <xf borderId="0" fillId="3" fontId="1" numFmtId="0" xfId="0" applyAlignment="1" applyFont="1">
      <alignment horizontal="right" vertical="bottom"/>
    </xf>
    <xf borderId="0" fillId="3" fontId="1" numFmtId="0" xfId="0" applyAlignment="1" applyFont="1">
      <alignment horizontal="right" readingOrder="0" vertical="bottom"/>
    </xf>
    <xf borderId="0" fillId="2" fontId="1" numFmtId="21" xfId="0" applyAlignment="1" applyFont="1" applyNumberFormat="1">
      <alignment readingOrder="0"/>
    </xf>
    <xf borderId="0" fillId="3" fontId="1" numFmtId="21" xfId="0" applyAlignment="1" applyFont="1" applyNumberFormat="1">
      <alignment horizontal="right" vertical="bottom"/>
    </xf>
    <xf borderId="1" fillId="6" fontId="1" numFmtId="0" xfId="0" applyAlignment="1" applyBorder="1" applyFont="1">
      <alignment readingOrder="0"/>
    </xf>
    <xf borderId="3" fillId="6" fontId="1" numFmtId="0" xfId="0" applyAlignment="1" applyBorder="1" applyFont="1">
      <alignment readingOrder="0"/>
    </xf>
    <xf borderId="9" fillId="6" fontId="1" numFmtId="0" xfId="0" applyAlignment="1" applyBorder="1" applyFont="1">
      <alignment readingOrder="0"/>
    </xf>
    <xf borderId="10" fillId="6" fontId="1" numFmtId="0" xfId="0" applyAlignment="1" applyBorder="1" applyFont="1">
      <alignment readingOrder="0"/>
    </xf>
    <xf borderId="0" fillId="4" fontId="1" numFmtId="0" xfId="0" applyAlignment="1" applyFont="1">
      <alignment vertical="bottom"/>
    </xf>
    <xf borderId="0" fillId="4" fontId="1" numFmtId="0" xfId="0" applyAlignment="1" applyFont="1">
      <alignment readingOrder="0" vertical="bottom"/>
    </xf>
    <xf borderId="0" fillId="7" fontId="1" numFmtId="0" xfId="0" applyAlignment="1" applyFill="1" applyFont="1">
      <alignment vertical="bottom"/>
    </xf>
    <xf borderId="0" fillId="7" fontId="1" numFmtId="0" xfId="0" applyAlignment="1" applyFont="1">
      <alignment readingOrder="0" vertical="bottom"/>
    </xf>
    <xf borderId="0" fillId="4" fontId="1" numFmtId="20" xfId="0" applyAlignment="1" applyFont="1" applyNumberFormat="1">
      <alignment horizontal="right" vertical="bottom"/>
    </xf>
    <xf borderId="0" fillId="4" fontId="1" numFmtId="0" xfId="0" applyAlignment="1" applyFont="1">
      <alignment horizontal="right" readingOrder="0" vertical="bottom"/>
    </xf>
    <xf borderId="0" fillId="4" fontId="1" numFmtId="0" xfId="0" applyAlignment="1" applyFont="1">
      <alignment horizontal="right" vertical="bottom"/>
    </xf>
    <xf borderId="0" fillId="7" fontId="1" numFmtId="20" xfId="0" applyAlignment="1" applyFont="1" applyNumberFormat="1">
      <alignment horizontal="right" vertical="bottom"/>
    </xf>
    <xf borderId="0" fillId="7" fontId="1" numFmtId="0" xfId="0" applyAlignment="1" applyFont="1">
      <alignment horizontal="right" vertical="bottom"/>
    </xf>
    <xf borderId="0" fillId="4" fontId="1" numFmtId="21" xfId="0" applyAlignment="1" applyFont="1" applyNumberFormat="1">
      <alignment horizontal="right" vertical="bottom"/>
    </xf>
    <xf borderId="0" fillId="7" fontId="1" numFmtId="21" xfId="0" applyAlignment="1" applyFont="1" applyNumberFormat="1">
      <alignment horizontal="right" vertical="bottom"/>
    </xf>
    <xf borderId="6" fillId="6" fontId="1" numFmtId="0" xfId="0" applyAlignment="1" applyBorder="1" applyFont="1">
      <alignment vertical="bottom"/>
    </xf>
    <xf borderId="7" fillId="6" fontId="1" numFmtId="0" xfId="0" applyAlignment="1" applyBorder="1" applyFont="1">
      <alignment vertical="bottom"/>
    </xf>
    <xf borderId="0" fillId="4" fontId="1" numFmtId="20" xfId="0" applyAlignment="1" applyFont="1" applyNumberFormat="1">
      <alignment vertical="bottom"/>
    </xf>
    <xf borderId="0" fillId="0" fontId="1" numFmtId="20" xfId="0" applyAlignment="1" applyFont="1" applyNumberFormat="1">
      <alignment readingOrder="0"/>
    </xf>
    <xf borderId="0" fillId="0" fontId="1" numFmtId="0" xfId="0" applyAlignment="1" applyFont="1">
      <alignment vertical="bottom"/>
    </xf>
    <xf borderId="11" fillId="0" fontId="1" numFmtId="0" xfId="0" applyAlignment="1" applyBorder="1" applyFont="1">
      <alignment vertical="bottom"/>
    </xf>
    <xf borderId="11" fillId="0" fontId="1" numFmtId="0" xfId="0" applyAlignment="1" applyBorder="1" applyFont="1">
      <alignment shrinkToFit="0" vertical="bottom" wrapText="0"/>
    </xf>
    <xf borderId="0" fillId="2" fontId="1" numFmtId="0" xfId="0" applyAlignment="1" applyFont="1">
      <alignment readingOrder="0" vertical="bottom"/>
    </xf>
    <xf borderId="11" fillId="3" fontId="1" numFmtId="0" xfId="0" applyAlignment="1" applyBorder="1" applyFont="1">
      <alignment readingOrder="0" vertical="bottom"/>
    </xf>
    <xf borderId="11" fillId="4" fontId="1" numFmtId="0" xfId="0" applyAlignment="1" applyBorder="1" applyFont="1">
      <alignment readingOrder="0" vertical="bottom"/>
    </xf>
    <xf borderId="11" fillId="5" fontId="1" numFmtId="0" xfId="0" applyAlignment="1" applyBorder="1" applyFont="1">
      <alignment readingOrder="0" vertical="bottom"/>
    </xf>
    <xf borderId="11" fillId="6" fontId="2" numFmtId="0" xfId="0" applyAlignment="1" applyBorder="1" applyFont="1">
      <alignment shrinkToFit="0" vertical="bottom" wrapText="0"/>
    </xf>
    <xf borderId="11" fillId="6" fontId="1" numFmtId="0" xfId="0" applyAlignment="1" applyBorder="1" applyFont="1">
      <alignment vertical="bottom"/>
    </xf>
    <xf borderId="0" fillId="6" fontId="1" numFmtId="0" xfId="0" applyAlignment="1" applyFont="1">
      <alignment vertical="bottom"/>
    </xf>
    <xf borderId="11" fillId="6" fontId="2" numFmtId="0" xfId="0" applyAlignment="1" applyBorder="1" applyFont="1">
      <alignment horizontal="right" readingOrder="0" vertical="bottom"/>
    </xf>
    <xf borderId="0" fillId="0" fontId="1" numFmtId="0" xfId="0" applyAlignment="1" applyFont="1">
      <alignment readingOrder="0" vertical="bottom"/>
    </xf>
    <xf borderId="0" fillId="2" fontId="1" numFmtId="0" xfId="0" applyAlignment="1" applyFont="1">
      <alignment vertical="bottom"/>
    </xf>
    <xf borderId="0" fillId="2" fontId="1" numFmtId="20" xfId="0" applyAlignment="1" applyFont="1" applyNumberFormat="1">
      <alignment horizontal="right" vertical="bottom"/>
    </xf>
    <xf borderId="0" fillId="2" fontId="1" numFmtId="0" xfId="0" applyAlignment="1" applyFont="1">
      <alignment horizontal="right" readingOrder="0" vertical="bottom"/>
    </xf>
    <xf borderId="0" fillId="2" fontId="1" numFmtId="21" xfId="0" applyAlignment="1" applyFont="1" applyNumberFormat="1">
      <alignment horizontal="right" vertical="bottom"/>
    </xf>
    <xf borderId="0" fillId="2" fontId="1" numFmtId="0" xfId="0" applyAlignment="1" applyFont="1">
      <alignment horizontal="right" vertical="bottom"/>
    </xf>
    <xf borderId="0" fillId="6" fontId="1" numFmtId="0" xfId="0" applyAlignment="1" applyFont="1">
      <alignment horizontal="right" vertical="bottom"/>
    </xf>
    <xf borderId="5" fillId="0" fontId="1" numFmtId="0" xfId="0" applyAlignment="1" applyBorder="1" applyFont="1">
      <alignment vertical="bottom"/>
    </xf>
    <xf borderId="0" fillId="6" fontId="1" numFmtId="0" xfId="0" applyAlignment="1" applyFont="1">
      <alignment horizontal="right" readingOrder="0" vertical="bottom"/>
    </xf>
    <xf borderId="4" fillId="4" fontId="1" numFmtId="0" xfId="0" applyAlignment="1" applyBorder="1" applyFont="1">
      <alignment vertical="bottom"/>
    </xf>
    <xf borderId="0" fillId="7" fontId="1" numFmtId="0" xfId="0" applyAlignment="1" applyFont="1">
      <alignment horizontal="right" readingOrder="0" vertical="bottom"/>
    </xf>
    <xf borderId="11" fillId="4" fontId="1" numFmtId="0" xfId="0" applyAlignment="1" applyBorder="1" applyFont="1">
      <alignment readingOrder="0" shrinkToFit="0" vertical="bottom" wrapText="0"/>
    </xf>
    <xf borderId="12" fillId="6" fontId="1" numFmtId="0" xfId="0" applyAlignment="1" applyBorder="1" applyFont="1">
      <alignment vertical="bottom"/>
    </xf>
    <xf borderId="0" fillId="0" fontId="1" numFmtId="20" xfId="0" applyAlignment="1" applyFont="1" applyNumberFormat="1">
      <alignment vertical="bottom"/>
    </xf>
    <xf borderId="11" fillId="0" fontId="1" numFmtId="0" xfId="0" applyAlignment="1" applyBorder="1" applyFont="1">
      <alignment readingOrder="0" shrinkToFit="0" vertical="bottom" wrapText="0"/>
    </xf>
    <xf borderId="0" fillId="3" fontId="1" numFmtId="20" xfId="0" applyAlignment="1" applyFont="1" applyNumberFormat="1">
      <alignment readingOrder="0"/>
    </xf>
    <xf borderId="0" fillId="4" fontId="1" numFmtId="20" xfId="0" applyAlignment="1" applyFont="1" applyNumberFormat="1">
      <alignment readingOrder="0"/>
    </xf>
    <xf borderId="0" fillId="7" fontId="1" numFmtId="20" xfId="0" applyAlignment="1" applyFont="1" applyNumberFormat="1">
      <alignment readingOrder="0"/>
    </xf>
    <xf borderId="0" fillId="0" fontId="3" numFmtId="0" xfId="0" applyAlignment="1" applyFont="1">
      <alignment readingOrder="0"/>
    </xf>
    <xf borderId="11" fillId="0" fontId="1" numFmtId="0" xfId="0" applyAlignment="1" applyBorder="1" applyFont="1">
      <alignment readingOrder="0" vertical="bottom"/>
    </xf>
    <xf borderId="0" fillId="2" fontId="1" numFmtId="20" xfId="0" applyAlignment="1" applyFont="1" applyNumberFormat="1">
      <alignment horizontal="right" readingOrder="0" vertical="bottom"/>
    </xf>
    <xf borderId="0" fillId="2" fontId="1" numFmtId="21" xfId="0" applyAlignment="1" applyFont="1" applyNumberFormat="1">
      <alignment horizontal="right" readingOrder="0" vertical="bottom"/>
    </xf>
    <xf borderId="0" fillId="2" fontId="1" numFmtId="20" xfId="0" applyAlignment="1" applyFont="1" applyNumberFormat="1">
      <alignment readingOrder="0" vertical="bottom"/>
    </xf>
    <xf borderId="11" fillId="0" fontId="1" numFmtId="20" xfId="0" applyAlignment="1" applyBorder="1" applyFont="1" applyNumberFormat="1">
      <alignment readingOrder="0" shrinkToFit="0" vertical="bottom" wrapText="0"/>
    </xf>
    <xf borderId="0" fillId="0" fontId="1" numFmtId="20" xfId="0" applyAlignment="1" applyFont="1" applyNumberFormat="1">
      <alignment readingOrder="0" vertical="bottom"/>
    </xf>
    <xf borderId="8" fillId="0" fontId="2" numFmtId="0" xfId="0" applyAlignment="1" applyBorder="1" applyFont="1">
      <alignment readingOrder="0"/>
    </xf>
    <xf borderId="0" fillId="0" fontId="1" numFmtId="10" xfId="0" applyAlignment="1" applyFont="1" applyNumberFormat="1">
      <alignment readingOrder="0"/>
    </xf>
    <xf borderId="0" fillId="0" fontId="1" numFmtId="10" xfId="0" applyFont="1" applyNumberFormat="1"/>
    <xf borderId="0" fillId="0" fontId="1" numFmtId="0" xfId="0" applyFont="1"/>
    <xf borderId="0" fillId="8" fontId="1" numFmtId="20" xfId="0" applyAlignment="1" applyFill="1" applyFont="1" applyNumberFormat="1">
      <alignment readingOrder="0"/>
    </xf>
    <xf borderId="0" fillId="8" fontId="1" numFmtId="0" xfId="0" applyFont="1"/>
    <xf borderId="0" fillId="8" fontId="1" numFmtId="0" xfId="0" applyAlignment="1" applyFont="1">
      <alignment readingOrder="0"/>
    </xf>
    <xf borderId="0" fillId="8" fontId="1" numFmtId="10" xfId="0" applyFont="1" applyNumberFormat="1"/>
    <xf borderId="0" fillId="4" fontId="1" numFmtId="0" xfId="0" applyAlignment="1" applyFont="1">
      <alignment readingOrder="0"/>
    </xf>
    <xf borderId="0" fillId="4" fontId="2" numFmtId="0" xfId="0" applyAlignment="1" applyFont="1">
      <alignment horizontal="center" readingOrder="0"/>
    </xf>
    <xf borderId="0" fillId="4" fontId="1" numFmtId="0" xfId="0" applyFont="1"/>
    <xf borderId="0" fillId="9" fontId="1" numFmtId="0" xfId="0" applyAlignment="1" applyFill="1" applyFont="1">
      <alignment readingOrder="0"/>
    </xf>
    <xf borderId="0" fillId="10" fontId="2" numFmtId="0" xfId="0" applyAlignment="1" applyFill="1" applyFont="1">
      <alignment readingOrder="0"/>
    </xf>
    <xf borderId="0" fillId="10" fontId="1" numFmtId="0" xfId="0" applyFont="1"/>
    <xf borderId="0" fillId="10" fontId="1" numFmtId="0" xfId="0" applyAlignment="1" applyFont="1">
      <alignment readingOrder="0"/>
    </xf>
    <xf borderId="0" fillId="9" fontId="2" numFmtId="0" xfId="0" applyAlignment="1" applyFont="1">
      <alignment horizontal="right" readingOrder="0"/>
    </xf>
    <xf borderId="0" fillId="0" fontId="2" numFmtId="0" xfId="0" applyAlignment="1" applyFont="1">
      <alignment horizontal="right" readingOrder="0"/>
    </xf>
    <xf borderId="0" fillId="10" fontId="2" numFmtId="0" xfId="0" applyAlignment="1" applyFont="1">
      <alignment horizontal="right" readingOrder="0"/>
    </xf>
    <xf borderId="0" fillId="9" fontId="1" numFmtId="20" xfId="0" applyAlignment="1" applyFont="1" applyNumberFormat="1">
      <alignment readingOrder="0"/>
    </xf>
    <xf borderId="0" fillId="11" fontId="1" numFmtId="10" xfId="0" applyFill="1" applyFont="1" applyNumberFormat="1"/>
    <xf borderId="0" fillId="10" fontId="1" numFmtId="4" xfId="0" applyAlignment="1" applyFont="1" applyNumberFormat="1">
      <alignment readingOrder="0"/>
    </xf>
    <xf borderId="0" fillId="10" fontId="1" numFmtId="20" xfId="0" applyAlignment="1" applyFont="1" applyNumberFormat="1">
      <alignment readingOrder="0"/>
    </xf>
    <xf borderId="0" fillId="12" fontId="1" numFmtId="10" xfId="0" applyFill="1" applyFont="1" applyNumberFormat="1"/>
    <xf borderId="0" fillId="13" fontId="1" numFmtId="10" xfId="0" applyFill="1" applyFont="1" applyNumberFormat="1"/>
    <xf borderId="0" fillId="14" fontId="1" numFmtId="10" xfId="0" applyFill="1" applyFont="1" applyNumberFormat="1"/>
    <xf borderId="0" fillId="9" fontId="2" numFmtId="0" xfId="0" applyAlignment="1" applyFont="1">
      <alignment readingOrder="0"/>
    </xf>
    <xf borderId="0" fillId="10" fontId="2" numFmtId="0" xfId="0" applyFont="1"/>
    <xf borderId="0" fillId="10" fontId="2" numFmtId="10" xfId="0" applyFont="1" applyNumberFormat="1"/>
    <xf borderId="0" fillId="10" fontId="2" numFmtId="4" xfId="0" applyFont="1" applyNumberFormat="1"/>
    <xf borderId="0" fillId="10" fontId="1" numFmtId="10" xfId="0" applyFont="1" applyNumberFormat="1"/>
    <xf borderId="0" fillId="10" fontId="1" numFmtId="4" xfId="0" applyFont="1" applyNumberFormat="1"/>
    <xf borderId="0" fillId="15" fontId="1" numFmtId="10" xfId="0" applyFill="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12" max="12" width="2.14"/>
    <col customWidth="1" min="13" max="13" width="29.0"/>
  </cols>
  <sheetData>
    <row r="1">
      <c r="B1" s="1"/>
    </row>
    <row r="2">
      <c r="B2" s="2" t="s">
        <v>0</v>
      </c>
      <c r="C2" s="3"/>
      <c r="D2" s="4"/>
    </row>
    <row r="3">
      <c r="B3" s="5" t="s">
        <v>1</v>
      </c>
      <c r="C3" s="6" t="s">
        <v>2</v>
      </c>
      <c r="D3" s="7" t="s">
        <v>3</v>
      </c>
    </row>
    <row r="4">
      <c r="B4" s="8" t="s">
        <v>4</v>
      </c>
      <c r="C4" s="9" t="s">
        <v>5</v>
      </c>
      <c r="D4" s="10" t="s">
        <v>6</v>
      </c>
    </row>
    <row r="5">
      <c r="C5" s="1"/>
      <c r="D5" s="1"/>
      <c r="E5" s="1"/>
      <c r="F5" s="1"/>
      <c r="G5" s="1"/>
      <c r="H5" s="1"/>
    </row>
    <row r="6">
      <c r="B6" s="11" t="s">
        <v>7</v>
      </c>
      <c r="C6" s="12"/>
      <c r="D6" s="13"/>
      <c r="E6" s="12"/>
      <c r="F6" s="14">
        <v>3.0</v>
      </c>
      <c r="G6" s="15"/>
      <c r="H6" s="1"/>
    </row>
    <row r="7">
      <c r="B7" s="16" t="s">
        <v>8</v>
      </c>
      <c r="C7" s="17"/>
      <c r="D7" s="17"/>
      <c r="E7" s="17"/>
      <c r="F7" s="18">
        <v>10.0</v>
      </c>
      <c r="G7" s="19"/>
      <c r="H7" s="1"/>
    </row>
    <row r="8">
      <c r="C8" s="1"/>
      <c r="D8" s="1"/>
      <c r="E8" s="1"/>
      <c r="F8" s="1"/>
      <c r="G8" s="1"/>
      <c r="H8" s="1"/>
    </row>
    <row r="9">
      <c r="B9" s="20"/>
      <c r="C9" s="21" t="s">
        <v>9</v>
      </c>
      <c r="D9" s="21" t="s">
        <v>10</v>
      </c>
      <c r="E9" s="21" t="s">
        <v>11</v>
      </c>
      <c r="F9" s="21" t="s">
        <v>12</v>
      </c>
      <c r="G9" s="21" t="s">
        <v>13</v>
      </c>
      <c r="H9" s="21" t="s">
        <v>14</v>
      </c>
      <c r="I9" s="21" t="s">
        <v>15</v>
      </c>
      <c r="J9" s="21" t="s">
        <v>16</v>
      </c>
      <c r="K9" s="21" t="s">
        <v>17</v>
      </c>
      <c r="N9" s="22"/>
      <c r="O9" s="22" t="s">
        <v>9</v>
      </c>
      <c r="P9" s="22" t="s">
        <v>10</v>
      </c>
      <c r="Q9" s="22" t="s">
        <v>11</v>
      </c>
      <c r="R9" s="22" t="s">
        <v>12</v>
      </c>
      <c r="S9" s="22" t="s">
        <v>13</v>
      </c>
      <c r="T9" s="22" t="s">
        <v>14</v>
      </c>
      <c r="U9" s="23" t="s">
        <v>15</v>
      </c>
      <c r="V9" s="23" t="s">
        <v>16</v>
      </c>
      <c r="W9" s="22" t="s">
        <v>17</v>
      </c>
    </row>
    <row r="10">
      <c r="B10" s="24">
        <v>0.3611111111111111</v>
      </c>
      <c r="C10" s="21"/>
      <c r="D10" s="21"/>
      <c r="E10" s="20"/>
      <c r="F10" s="20"/>
      <c r="G10" s="21">
        <v>111111.0</v>
      </c>
      <c r="H10" s="21">
        <v>11.0</v>
      </c>
      <c r="I10" s="21"/>
      <c r="J10" s="21"/>
      <c r="K10" s="21"/>
      <c r="N10" s="25">
        <v>0.3611111111111111</v>
      </c>
      <c r="O10" s="26"/>
      <c r="P10" s="26"/>
      <c r="Q10" s="22"/>
      <c r="R10" s="22"/>
      <c r="S10" s="27">
        <v>1.11111111E8</v>
      </c>
      <c r="T10" s="27">
        <v>111.0</v>
      </c>
      <c r="U10" s="22"/>
      <c r="V10" s="22"/>
      <c r="W10" s="22"/>
    </row>
    <row r="11">
      <c r="B11" s="28">
        <v>0.3680555555555556</v>
      </c>
      <c r="C11" s="20"/>
      <c r="D11" s="20"/>
      <c r="E11" s="20"/>
      <c r="F11" s="20"/>
      <c r="G11" s="21">
        <v>111.0</v>
      </c>
      <c r="H11" s="21">
        <v>11111.0</v>
      </c>
      <c r="I11" s="21"/>
      <c r="J11" s="21"/>
      <c r="K11" s="21">
        <v>1.0</v>
      </c>
      <c r="N11" s="29">
        <v>0.3680555555555556</v>
      </c>
      <c r="O11" s="22"/>
      <c r="P11" s="22"/>
      <c r="Q11" s="22"/>
      <c r="R11" s="22"/>
      <c r="S11" s="23">
        <v>11111.0</v>
      </c>
      <c r="T11" s="23">
        <v>111111.0</v>
      </c>
      <c r="U11" s="23">
        <v>1.0</v>
      </c>
      <c r="V11" s="23"/>
      <c r="W11" s="22"/>
    </row>
    <row r="12">
      <c r="B12" s="24">
        <v>0.375</v>
      </c>
      <c r="C12" s="20"/>
      <c r="D12" s="20"/>
      <c r="E12" s="20"/>
      <c r="F12" s="20"/>
      <c r="G12" s="21">
        <v>1111.0</v>
      </c>
      <c r="H12" s="21">
        <v>11111.0</v>
      </c>
      <c r="I12" s="20"/>
      <c r="J12" s="20"/>
      <c r="K12" s="20"/>
      <c r="N12" s="25">
        <v>0.375</v>
      </c>
      <c r="O12" s="22"/>
      <c r="P12" s="22"/>
      <c r="Q12" s="22"/>
      <c r="R12" s="22"/>
      <c r="S12" s="23">
        <v>111111.0</v>
      </c>
      <c r="T12" s="23">
        <v>11111.0</v>
      </c>
      <c r="U12" s="23">
        <v>1.0</v>
      </c>
      <c r="V12" s="23"/>
      <c r="W12" s="22"/>
    </row>
    <row r="13">
      <c r="B13" s="24">
        <v>0.3819444444444444</v>
      </c>
      <c r="C13" s="21">
        <v>11.0</v>
      </c>
      <c r="D13" s="20"/>
      <c r="E13" s="21">
        <v>1111111.0</v>
      </c>
      <c r="F13" s="20"/>
      <c r="G13" s="20"/>
      <c r="H13" s="20"/>
      <c r="I13" s="20"/>
      <c r="J13" s="20"/>
      <c r="K13" s="20"/>
      <c r="L13" s="30">
        <v>1.0</v>
      </c>
      <c r="M13" s="31" t="s">
        <v>18</v>
      </c>
      <c r="N13" s="25">
        <v>0.3819444444444444</v>
      </c>
      <c r="O13" s="22"/>
      <c r="P13" s="22"/>
      <c r="Q13" s="22"/>
      <c r="R13" s="23">
        <v>1.11111111111E11</v>
      </c>
      <c r="S13" s="22"/>
      <c r="T13" s="22"/>
      <c r="U13" s="22"/>
      <c r="V13" s="22"/>
      <c r="W13" s="22"/>
      <c r="X13" s="1" t="s">
        <v>19</v>
      </c>
    </row>
    <row r="14">
      <c r="B14" s="24">
        <v>0.3888888888888889</v>
      </c>
      <c r="C14" s="20"/>
      <c r="D14" s="20"/>
      <c r="E14" s="21" t="s">
        <v>20</v>
      </c>
      <c r="F14" s="20"/>
      <c r="G14" s="20"/>
      <c r="H14" s="20"/>
      <c r="I14" s="20"/>
      <c r="J14" s="20"/>
      <c r="K14" s="20"/>
      <c r="L14" s="32">
        <v>2.0</v>
      </c>
      <c r="M14" s="33" t="s">
        <v>21</v>
      </c>
      <c r="N14" s="25">
        <v>0.3888888888888889</v>
      </c>
      <c r="O14" s="22"/>
      <c r="P14" s="22"/>
      <c r="Q14" s="22"/>
      <c r="R14" s="23">
        <v>1.1111111111E10</v>
      </c>
      <c r="S14" s="22"/>
      <c r="T14" s="22"/>
      <c r="U14" s="22"/>
      <c r="V14" s="22"/>
      <c r="W14" s="22"/>
    </row>
    <row r="15">
      <c r="B15" s="20"/>
      <c r="C15" s="20"/>
      <c r="D15" s="20"/>
      <c r="E15" s="20"/>
      <c r="F15" s="20"/>
      <c r="G15" s="20"/>
      <c r="H15" s="20"/>
      <c r="I15" s="20"/>
      <c r="J15" s="20"/>
      <c r="K15" s="20"/>
      <c r="L15" s="32">
        <v>3.0</v>
      </c>
      <c r="M15" s="33" t="s">
        <v>22</v>
      </c>
      <c r="N15" s="22"/>
      <c r="O15" s="22"/>
      <c r="P15" s="22"/>
      <c r="Q15" s="22"/>
      <c r="R15" s="22"/>
      <c r="S15" s="22"/>
      <c r="T15" s="22"/>
      <c r="U15" s="22"/>
      <c r="V15" s="22"/>
      <c r="W15" s="22"/>
    </row>
    <row r="16">
      <c r="L16" s="32">
        <v>3.0</v>
      </c>
      <c r="M16" s="33" t="s">
        <v>23</v>
      </c>
    </row>
    <row r="17">
      <c r="B17" s="34"/>
      <c r="C17" s="34" t="s">
        <v>9</v>
      </c>
      <c r="D17" s="34" t="s">
        <v>10</v>
      </c>
      <c r="E17" s="34" t="s">
        <v>11</v>
      </c>
      <c r="F17" s="34" t="s">
        <v>12</v>
      </c>
      <c r="G17" s="34" t="s">
        <v>13</v>
      </c>
      <c r="H17" s="34" t="s">
        <v>14</v>
      </c>
      <c r="I17" s="35" t="s">
        <v>15</v>
      </c>
      <c r="J17" s="35" t="s">
        <v>16</v>
      </c>
      <c r="K17" s="34" t="s">
        <v>17</v>
      </c>
      <c r="L17" s="32">
        <v>4.0</v>
      </c>
      <c r="M17" s="33" t="s">
        <v>24</v>
      </c>
      <c r="N17" s="36"/>
      <c r="O17" s="36" t="s">
        <v>9</v>
      </c>
      <c r="P17" s="36" t="s">
        <v>10</v>
      </c>
      <c r="Q17" s="36" t="s">
        <v>11</v>
      </c>
      <c r="R17" s="36" t="s">
        <v>12</v>
      </c>
      <c r="S17" s="36" t="s">
        <v>13</v>
      </c>
      <c r="T17" s="36" t="s">
        <v>14</v>
      </c>
      <c r="U17" s="37" t="s">
        <v>15</v>
      </c>
      <c r="V17" s="37" t="s">
        <v>16</v>
      </c>
      <c r="W17" s="36" t="s">
        <v>17</v>
      </c>
    </row>
    <row r="18">
      <c r="B18" s="38">
        <v>0.3611111111111111</v>
      </c>
      <c r="C18" s="39">
        <v>111.0</v>
      </c>
      <c r="D18" s="40"/>
      <c r="E18" s="34"/>
      <c r="F18" s="34"/>
      <c r="G18" s="39">
        <v>1111111.0</v>
      </c>
      <c r="H18" s="39">
        <v>1111111.0</v>
      </c>
      <c r="I18" s="34"/>
      <c r="J18" s="34"/>
      <c r="K18" s="34"/>
      <c r="L18" s="32">
        <v>5.0</v>
      </c>
      <c r="M18" s="33" t="s">
        <v>25</v>
      </c>
      <c r="N18" s="41">
        <v>0.3611111111111111</v>
      </c>
      <c r="O18" s="42">
        <v>1.0</v>
      </c>
      <c r="P18" s="42">
        <v>1.0</v>
      </c>
      <c r="Q18" s="36"/>
      <c r="R18" s="36"/>
      <c r="S18" s="42">
        <v>111.0</v>
      </c>
      <c r="T18" s="42">
        <v>1.1111111E7</v>
      </c>
      <c r="U18" s="37">
        <v>1.0</v>
      </c>
      <c r="V18" s="37"/>
      <c r="W18" s="37">
        <v>11.0</v>
      </c>
    </row>
    <row r="19">
      <c r="B19" s="43">
        <v>0.3680555555555556</v>
      </c>
      <c r="C19" s="35">
        <v>111.0</v>
      </c>
      <c r="D19" s="34"/>
      <c r="E19" s="34"/>
      <c r="F19" s="34"/>
      <c r="G19" s="35">
        <v>1.1111111E7</v>
      </c>
      <c r="H19" s="35">
        <v>1.0</v>
      </c>
      <c r="I19" s="34"/>
      <c r="J19" s="34"/>
      <c r="K19" s="34"/>
      <c r="L19" s="32">
        <v>6.0</v>
      </c>
      <c r="M19" s="33" t="s">
        <v>26</v>
      </c>
      <c r="N19" s="44">
        <v>0.3680555555555556</v>
      </c>
      <c r="O19" s="37">
        <v>11.0</v>
      </c>
      <c r="P19" s="37">
        <v>1.0</v>
      </c>
      <c r="Q19" s="37">
        <v>1.0</v>
      </c>
      <c r="R19" s="37">
        <v>11.0</v>
      </c>
      <c r="S19" s="37">
        <v>1111.0</v>
      </c>
      <c r="T19" s="37">
        <v>111111.0</v>
      </c>
      <c r="U19" s="36"/>
      <c r="V19" s="36"/>
      <c r="W19" s="36"/>
    </row>
    <row r="20">
      <c r="B20" s="38">
        <v>0.375</v>
      </c>
      <c r="C20" s="35">
        <v>1.0</v>
      </c>
      <c r="D20" s="34"/>
      <c r="E20" s="35">
        <v>1.0</v>
      </c>
      <c r="F20" s="34"/>
      <c r="G20" s="35">
        <v>111111.0</v>
      </c>
      <c r="H20" s="35">
        <v>11.0</v>
      </c>
      <c r="I20" s="34"/>
      <c r="J20" s="35">
        <v>1.0</v>
      </c>
      <c r="K20" s="35">
        <v>111.0</v>
      </c>
      <c r="L20" s="32">
        <v>7.0</v>
      </c>
      <c r="M20" s="33" t="s">
        <v>27</v>
      </c>
      <c r="N20" s="41">
        <v>0.375</v>
      </c>
      <c r="O20" s="37"/>
      <c r="P20" s="37">
        <v>1.0</v>
      </c>
      <c r="Q20" s="37">
        <v>1.0</v>
      </c>
      <c r="R20" s="36"/>
      <c r="S20" s="37">
        <v>1.0</v>
      </c>
      <c r="T20" s="37">
        <v>1.111111111111E12</v>
      </c>
      <c r="U20" s="36"/>
      <c r="V20" s="36"/>
      <c r="W20" s="36"/>
    </row>
    <row r="21">
      <c r="B21" s="38">
        <v>0.3819444444444444</v>
      </c>
      <c r="C21" s="35"/>
      <c r="D21" s="34"/>
      <c r="E21" s="35" t="s">
        <v>28</v>
      </c>
      <c r="F21" s="34"/>
      <c r="G21" s="34"/>
      <c r="H21" s="34"/>
      <c r="I21" s="34"/>
      <c r="J21" s="34"/>
      <c r="K21" s="34"/>
      <c r="L21" s="32">
        <v>8.0</v>
      </c>
      <c r="M21" s="33" t="s">
        <v>29</v>
      </c>
      <c r="N21" s="41">
        <v>0.3819444444444444</v>
      </c>
      <c r="O21" s="37">
        <v>1.0</v>
      </c>
      <c r="P21" s="36"/>
      <c r="Q21" s="37">
        <v>1.0</v>
      </c>
      <c r="R21" s="37">
        <v>1.11111111111E11</v>
      </c>
      <c r="S21" s="36"/>
      <c r="T21" s="36"/>
      <c r="U21" s="36"/>
      <c r="V21" s="36"/>
      <c r="W21" s="36"/>
      <c r="X21" s="1" t="s">
        <v>30</v>
      </c>
    </row>
    <row r="22">
      <c r="B22" s="38">
        <v>0.3888888888888889</v>
      </c>
      <c r="C22" s="35">
        <v>1.0</v>
      </c>
      <c r="D22" s="34"/>
      <c r="E22" s="35" t="s">
        <v>31</v>
      </c>
      <c r="F22" s="34"/>
      <c r="G22" s="34"/>
      <c r="H22" s="34"/>
      <c r="I22" s="34"/>
      <c r="J22" s="34"/>
      <c r="K22" s="34"/>
      <c r="L22" s="45" t="s">
        <v>32</v>
      </c>
      <c r="M22" s="46" t="s">
        <v>33</v>
      </c>
      <c r="N22" s="41">
        <v>0.3888888888888889</v>
      </c>
      <c r="O22" s="37">
        <v>1.0</v>
      </c>
      <c r="P22" s="36"/>
      <c r="Q22" s="36"/>
      <c r="R22" s="37">
        <v>1.1111111111111E13</v>
      </c>
      <c r="S22" s="36"/>
      <c r="T22" s="36"/>
      <c r="U22" s="36"/>
      <c r="V22" s="36"/>
      <c r="W22" s="36"/>
    </row>
    <row r="23">
      <c r="B23" s="47"/>
      <c r="C23" s="34"/>
      <c r="D23" s="34"/>
      <c r="E23" s="34"/>
      <c r="F23" s="34"/>
      <c r="G23" s="34"/>
      <c r="H23" s="34"/>
      <c r="I23" s="34"/>
      <c r="J23" s="34"/>
      <c r="K23" s="34"/>
      <c r="N23" s="36"/>
      <c r="O23" s="36"/>
      <c r="P23" s="36"/>
      <c r="Q23" s="36"/>
      <c r="R23" s="36"/>
      <c r="S23" s="36"/>
      <c r="T23" s="36"/>
      <c r="U23" s="36"/>
      <c r="V23" s="36"/>
      <c r="W23" s="36"/>
    </row>
    <row r="24">
      <c r="B24" s="48"/>
    </row>
    <row r="25">
      <c r="B25" s="1" t="s">
        <v>34</v>
      </c>
    </row>
    <row r="26">
      <c r="B26" s="1" t="s">
        <v>35</v>
      </c>
    </row>
    <row r="27">
      <c r="B27" s="1" t="s">
        <v>36</v>
      </c>
    </row>
    <row r="28">
      <c r="B28" s="1" t="s">
        <v>37</v>
      </c>
    </row>
    <row r="29">
      <c r="B29" s="1" t="s">
        <v>38</v>
      </c>
    </row>
    <row r="30">
      <c r="B30" s="1" t="s">
        <v>39</v>
      </c>
    </row>
    <row r="31">
      <c r="B31" s="1" t="s">
        <v>40</v>
      </c>
    </row>
    <row r="33">
      <c r="B33" s="1" t="s">
        <v>41</v>
      </c>
    </row>
    <row r="34">
      <c r="B34" s="1" t="s">
        <v>42</v>
      </c>
    </row>
    <row r="35">
      <c r="B35" s="1" t="s">
        <v>43</v>
      </c>
    </row>
    <row r="36">
      <c r="B36" s="1" t="s">
        <v>44</v>
      </c>
    </row>
    <row r="37">
      <c r="B37" s="1" t="s">
        <v>45</v>
      </c>
    </row>
    <row r="38">
      <c r="B38" s="1" t="s">
        <v>46</v>
      </c>
    </row>
    <row r="39">
      <c r="B39" s="1" t="s">
        <v>47</v>
      </c>
    </row>
    <row r="40">
      <c r="B40" s="1" t="s">
        <v>48</v>
      </c>
    </row>
    <row r="41">
      <c r="B41" s="1" t="s">
        <v>49</v>
      </c>
    </row>
    <row r="42">
      <c r="B42" s="1" t="s">
        <v>50</v>
      </c>
    </row>
    <row r="43">
      <c r="B43" s="1" t="s">
        <v>51</v>
      </c>
    </row>
    <row r="47">
      <c r="B47" s="1" t="s">
        <v>52</v>
      </c>
    </row>
    <row r="48">
      <c r="B48" s="1" t="s">
        <v>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9"/>
      <c r="B1" s="50"/>
      <c r="C1" s="50"/>
      <c r="D1" s="50"/>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row>
    <row r="2">
      <c r="A2" s="50"/>
      <c r="B2" s="51" t="s">
        <v>0</v>
      </c>
      <c r="C2" s="50"/>
      <c r="D2" s="50"/>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row>
    <row r="3">
      <c r="A3" s="50"/>
      <c r="B3" s="50" t="s">
        <v>1</v>
      </c>
      <c r="C3" s="52" t="s">
        <v>54</v>
      </c>
      <c r="D3" s="53" t="s">
        <v>55</v>
      </c>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row>
    <row r="4">
      <c r="A4" s="50"/>
      <c r="B4" s="50" t="s">
        <v>4</v>
      </c>
      <c r="C4" s="54" t="s">
        <v>56</v>
      </c>
      <c r="D4" s="55" t="s">
        <v>57</v>
      </c>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row>
    <row r="5">
      <c r="A5" s="49"/>
      <c r="B5" s="50"/>
      <c r="C5" s="50"/>
      <c r="D5" s="50"/>
      <c r="E5" s="50"/>
      <c r="F5" s="50"/>
      <c r="G5" s="49"/>
      <c r="H5" s="49"/>
      <c r="I5" s="49"/>
      <c r="J5" s="49"/>
      <c r="K5" s="49"/>
      <c r="L5" s="49"/>
      <c r="M5" s="49"/>
      <c r="N5" s="49"/>
      <c r="O5" s="49"/>
      <c r="P5" s="49"/>
      <c r="Q5" s="49"/>
      <c r="R5" s="49"/>
      <c r="S5" s="49"/>
      <c r="T5" s="49"/>
      <c r="U5" s="49"/>
      <c r="V5" s="49"/>
      <c r="W5" s="49"/>
      <c r="X5" s="49"/>
      <c r="Y5" s="49"/>
      <c r="Z5" s="49"/>
      <c r="AA5" s="49"/>
      <c r="AB5" s="49"/>
      <c r="AC5" s="49"/>
      <c r="AD5" s="49"/>
      <c r="AE5" s="49"/>
      <c r="AF5" s="49"/>
      <c r="AG5" s="49"/>
    </row>
    <row r="6">
      <c r="A6" s="50"/>
      <c r="B6" s="56" t="s">
        <v>7</v>
      </c>
      <c r="C6" s="57"/>
      <c r="D6" s="57"/>
      <c r="E6" s="58"/>
      <c r="F6" s="59">
        <v>1.0</v>
      </c>
      <c r="G6" s="60" t="s">
        <v>58</v>
      </c>
      <c r="H6" s="49"/>
      <c r="I6" s="49"/>
      <c r="J6" s="49"/>
      <c r="K6" s="49"/>
      <c r="L6" s="49"/>
      <c r="M6" s="49"/>
      <c r="N6" s="49"/>
      <c r="O6" s="49"/>
      <c r="P6" s="49"/>
      <c r="Q6" s="49"/>
      <c r="R6" s="49"/>
      <c r="S6" s="49"/>
      <c r="T6" s="49"/>
      <c r="U6" s="49"/>
      <c r="V6" s="49"/>
      <c r="W6" s="49"/>
      <c r="X6" s="49"/>
      <c r="Y6" s="49"/>
      <c r="Z6" s="49"/>
      <c r="AA6" s="49"/>
      <c r="AB6" s="49"/>
      <c r="AC6" s="49"/>
      <c r="AD6" s="49"/>
      <c r="AE6" s="49"/>
      <c r="AF6" s="49"/>
      <c r="AG6" s="49"/>
    </row>
    <row r="7">
      <c r="A7" s="50"/>
      <c r="B7" s="56" t="s">
        <v>8</v>
      </c>
      <c r="C7" s="57"/>
      <c r="D7" s="57"/>
      <c r="E7" s="57"/>
      <c r="F7" s="59">
        <v>0.0</v>
      </c>
      <c r="G7" s="49"/>
      <c r="H7" s="49"/>
      <c r="I7" s="49"/>
      <c r="J7" s="49"/>
      <c r="K7" s="49"/>
      <c r="L7" s="49"/>
      <c r="M7" s="49"/>
      <c r="N7" s="49"/>
      <c r="O7" s="49"/>
      <c r="P7" s="49"/>
      <c r="Q7" s="49"/>
      <c r="R7" s="49"/>
      <c r="S7" s="49"/>
      <c r="T7" s="49"/>
      <c r="U7" s="49"/>
      <c r="V7" s="49"/>
      <c r="W7" s="49"/>
      <c r="X7" s="49"/>
      <c r="Y7" s="49"/>
      <c r="Z7" s="49"/>
      <c r="AA7" s="49"/>
      <c r="AB7" s="49"/>
      <c r="AC7" s="49"/>
      <c r="AD7" s="49"/>
      <c r="AE7" s="49"/>
      <c r="AF7" s="49"/>
      <c r="AG7" s="49"/>
    </row>
    <row r="8">
      <c r="A8" s="49"/>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row>
    <row r="9">
      <c r="A9" s="49"/>
      <c r="B9" s="61"/>
      <c r="C9" s="61" t="s">
        <v>9</v>
      </c>
      <c r="D9" s="61" t="s">
        <v>10</v>
      </c>
      <c r="E9" s="61" t="s">
        <v>11</v>
      </c>
      <c r="F9" s="61" t="s">
        <v>12</v>
      </c>
      <c r="G9" s="61" t="s">
        <v>13</v>
      </c>
      <c r="H9" s="61" t="s">
        <v>14</v>
      </c>
      <c r="I9" s="61" t="s">
        <v>15</v>
      </c>
      <c r="J9" s="61" t="s">
        <v>16</v>
      </c>
      <c r="K9" s="52" t="s">
        <v>59</v>
      </c>
      <c r="L9" s="61" t="s">
        <v>17</v>
      </c>
      <c r="M9" s="49"/>
      <c r="N9" s="49"/>
      <c r="O9" s="22"/>
      <c r="P9" s="22" t="s">
        <v>9</v>
      </c>
      <c r="Q9" s="22" t="s">
        <v>10</v>
      </c>
      <c r="R9" s="22" t="s">
        <v>11</v>
      </c>
      <c r="S9" s="22" t="s">
        <v>12</v>
      </c>
      <c r="T9" s="22" t="s">
        <v>13</v>
      </c>
      <c r="U9" s="22" t="s">
        <v>14</v>
      </c>
      <c r="V9" s="22" t="s">
        <v>15</v>
      </c>
      <c r="W9" s="23" t="s">
        <v>16</v>
      </c>
      <c r="X9" s="23" t="s">
        <v>59</v>
      </c>
      <c r="Y9" s="22" t="s">
        <v>17</v>
      </c>
      <c r="Z9" s="49"/>
      <c r="AA9" s="49"/>
      <c r="AB9" s="49"/>
      <c r="AC9" s="49"/>
      <c r="AD9" s="49"/>
      <c r="AE9" s="49"/>
      <c r="AF9" s="49"/>
      <c r="AG9" s="49"/>
    </row>
    <row r="10">
      <c r="A10" s="49"/>
      <c r="B10" s="62">
        <v>0.3611111111111111</v>
      </c>
      <c r="C10" s="61"/>
      <c r="D10" s="52">
        <v>1.0</v>
      </c>
      <c r="E10" s="61"/>
      <c r="F10" s="61"/>
      <c r="G10" s="63">
        <v>1.1111111111E10</v>
      </c>
      <c r="H10" s="63">
        <v>11.0</v>
      </c>
      <c r="I10" s="61"/>
      <c r="J10" s="61"/>
      <c r="K10" s="61"/>
      <c r="L10" s="61"/>
      <c r="M10" s="49"/>
      <c r="N10" s="49"/>
      <c r="O10" s="25">
        <v>0.3611111111111111</v>
      </c>
      <c r="P10" s="23">
        <v>1.0</v>
      </c>
      <c r="Q10" s="23"/>
      <c r="R10" s="23">
        <v>1.0</v>
      </c>
      <c r="S10" s="22"/>
      <c r="T10" s="27">
        <v>111.0</v>
      </c>
      <c r="U10" s="27">
        <v>1.11111111E8</v>
      </c>
      <c r="V10" s="22"/>
      <c r="W10" s="22"/>
      <c r="X10" s="22"/>
      <c r="Y10" s="22"/>
      <c r="Z10" s="49"/>
      <c r="AA10" s="49"/>
      <c r="AB10" s="49"/>
      <c r="AC10" s="49"/>
      <c r="AD10" s="49"/>
      <c r="AE10" s="49"/>
      <c r="AF10" s="49"/>
      <c r="AG10" s="49"/>
    </row>
    <row r="11">
      <c r="A11" s="49"/>
      <c r="B11" s="64">
        <v>0.3680555555555556</v>
      </c>
      <c r="C11" s="61"/>
      <c r="D11" s="52">
        <v>1.0</v>
      </c>
      <c r="E11" s="61"/>
      <c r="F11" s="61"/>
      <c r="G11" s="63">
        <v>1.11111111E8</v>
      </c>
      <c r="H11" s="63">
        <v>1111.0</v>
      </c>
      <c r="I11" s="61"/>
      <c r="J11" s="61"/>
      <c r="K11" s="65"/>
      <c r="L11" s="65"/>
      <c r="M11" s="49"/>
      <c r="N11" s="49"/>
      <c r="O11" s="29">
        <v>0.3680555555555556</v>
      </c>
      <c r="P11" s="23">
        <v>1.0</v>
      </c>
      <c r="Q11" s="23"/>
      <c r="R11" s="23">
        <v>1.0</v>
      </c>
      <c r="S11" s="22"/>
      <c r="T11" s="27">
        <v>1.111111111E9</v>
      </c>
      <c r="U11" s="27">
        <v>11.0</v>
      </c>
      <c r="V11" s="26"/>
      <c r="W11" s="22"/>
      <c r="X11" s="22"/>
      <c r="Y11" s="22"/>
      <c r="Z11" s="60" t="s">
        <v>60</v>
      </c>
      <c r="AA11" s="49"/>
      <c r="AB11" s="49"/>
      <c r="AC11" s="49"/>
      <c r="AD11" s="49"/>
      <c r="AE11" s="49"/>
      <c r="AF11" s="49"/>
      <c r="AG11" s="49"/>
    </row>
    <row r="12">
      <c r="A12" s="49"/>
      <c r="B12" s="62">
        <v>0.375</v>
      </c>
      <c r="C12" s="61"/>
      <c r="D12" s="61"/>
      <c r="E12" s="61"/>
      <c r="F12" s="61"/>
      <c r="G12" s="63">
        <v>1.1111111111111E13</v>
      </c>
      <c r="H12" s="65"/>
      <c r="I12" s="61"/>
      <c r="J12" s="61"/>
      <c r="K12" s="61"/>
      <c r="L12" s="61"/>
      <c r="M12" s="50"/>
      <c r="N12" s="50"/>
      <c r="O12" s="25">
        <v>0.375</v>
      </c>
      <c r="P12" s="23">
        <v>1.0</v>
      </c>
      <c r="Q12" s="22"/>
      <c r="R12" s="23">
        <v>1.0</v>
      </c>
      <c r="S12" s="22"/>
      <c r="T12" s="27">
        <v>11.0</v>
      </c>
      <c r="U12" s="27">
        <v>1.111111111E9</v>
      </c>
      <c r="V12" s="26"/>
      <c r="W12" s="22"/>
      <c r="X12" s="22"/>
      <c r="Y12" s="22"/>
      <c r="Z12" s="49"/>
      <c r="AA12" s="49"/>
      <c r="AB12" s="49"/>
      <c r="AC12" s="49"/>
      <c r="AD12" s="49"/>
      <c r="AE12" s="49"/>
      <c r="AF12" s="49"/>
      <c r="AG12" s="49"/>
    </row>
    <row r="13">
      <c r="A13" s="49"/>
      <c r="B13" s="62">
        <v>0.3819444444444444</v>
      </c>
      <c r="C13" s="65"/>
      <c r="D13" s="61"/>
      <c r="E13" s="63"/>
      <c r="F13" s="61"/>
      <c r="G13" s="61"/>
      <c r="H13" s="61"/>
      <c r="I13" s="61"/>
      <c r="J13" s="61"/>
      <c r="K13" s="52">
        <v>1.1111111111E10</v>
      </c>
      <c r="L13" s="61"/>
      <c r="M13" s="66">
        <v>1.0</v>
      </c>
      <c r="N13" s="57" t="s">
        <v>18</v>
      </c>
      <c r="O13" s="25">
        <v>0.3819444444444444</v>
      </c>
      <c r="P13" s="22"/>
      <c r="Q13" s="22"/>
      <c r="R13" s="23"/>
      <c r="S13" s="26"/>
      <c r="T13" s="22"/>
      <c r="U13" s="22"/>
      <c r="V13" s="22"/>
      <c r="W13" s="22"/>
      <c r="X13" s="23">
        <v>1.1111111111111E13</v>
      </c>
      <c r="Y13" s="22"/>
      <c r="Z13" s="51"/>
      <c r="AA13" s="49"/>
      <c r="AB13" s="49"/>
      <c r="AC13" s="49"/>
      <c r="AD13" s="49"/>
      <c r="AE13" s="49"/>
      <c r="AF13" s="49"/>
      <c r="AG13" s="49"/>
    </row>
    <row r="14">
      <c r="A14" s="49"/>
      <c r="B14" s="62">
        <v>0.3888888888888889</v>
      </c>
      <c r="C14" s="61"/>
      <c r="D14" s="61"/>
      <c r="E14" s="61"/>
      <c r="F14" s="61"/>
      <c r="G14" s="61"/>
      <c r="H14" s="61"/>
      <c r="I14" s="61"/>
      <c r="J14" s="61"/>
      <c r="K14" s="52">
        <v>1.11111111E8</v>
      </c>
      <c r="L14" s="61"/>
      <c r="M14" s="66">
        <v>2.0</v>
      </c>
      <c r="N14" s="57" t="s">
        <v>21</v>
      </c>
      <c r="O14" s="25">
        <v>0.3888888888888889</v>
      </c>
      <c r="P14" s="22"/>
      <c r="Q14" s="22"/>
      <c r="R14" s="22"/>
      <c r="S14" s="26"/>
      <c r="T14" s="22"/>
      <c r="U14" s="22"/>
      <c r="V14" s="22"/>
      <c r="W14" s="22"/>
      <c r="X14" s="23">
        <v>1.111111111111E12</v>
      </c>
      <c r="Y14" s="22"/>
      <c r="Z14" s="49"/>
      <c r="AA14" s="49"/>
      <c r="AB14" s="49"/>
      <c r="AC14" s="49"/>
      <c r="AD14" s="49"/>
      <c r="AE14" s="49"/>
      <c r="AF14" s="49"/>
      <c r="AG14" s="49"/>
    </row>
    <row r="15">
      <c r="A15" s="49"/>
      <c r="B15" s="61"/>
      <c r="C15" s="61"/>
      <c r="D15" s="61"/>
      <c r="E15" s="61"/>
      <c r="F15" s="61"/>
      <c r="G15" s="61"/>
      <c r="H15" s="61"/>
      <c r="I15" s="61"/>
      <c r="J15" s="61"/>
      <c r="K15" s="61"/>
      <c r="L15" s="61"/>
      <c r="M15" s="66">
        <v>3.0</v>
      </c>
      <c r="N15" s="57" t="s">
        <v>22</v>
      </c>
      <c r="O15" s="22"/>
      <c r="P15" s="22"/>
      <c r="Q15" s="22"/>
      <c r="R15" s="22"/>
      <c r="S15" s="22"/>
      <c r="T15" s="22"/>
      <c r="U15" s="22"/>
      <c r="V15" s="22"/>
      <c r="W15" s="22"/>
      <c r="X15" s="22"/>
      <c r="Y15" s="22"/>
      <c r="Z15" s="49"/>
      <c r="AA15" s="49"/>
      <c r="AB15" s="49"/>
      <c r="AC15" s="49"/>
      <c r="AD15" s="49"/>
      <c r="AE15" s="49"/>
      <c r="AF15" s="49"/>
      <c r="AG15" s="49"/>
    </row>
    <row r="16">
      <c r="A16" s="49"/>
      <c r="B16" s="49"/>
      <c r="C16" s="49"/>
      <c r="D16" s="49"/>
      <c r="E16" s="49"/>
      <c r="F16" s="49"/>
      <c r="G16" s="49"/>
      <c r="H16" s="49"/>
      <c r="I16" s="49"/>
      <c r="J16" s="49"/>
      <c r="K16" s="49"/>
      <c r="L16" s="67"/>
      <c r="M16" s="68">
        <v>4.0</v>
      </c>
      <c r="N16" s="57" t="s">
        <v>24</v>
      </c>
      <c r="O16" s="49"/>
      <c r="P16" s="49"/>
      <c r="Q16" s="49"/>
      <c r="R16" s="49"/>
      <c r="S16" s="49"/>
      <c r="T16" s="49"/>
      <c r="U16" s="49"/>
      <c r="V16" s="49"/>
      <c r="W16" s="49"/>
      <c r="X16" s="49"/>
      <c r="Y16" s="49"/>
      <c r="AA16" s="49"/>
      <c r="AB16" s="49"/>
      <c r="AC16" s="49"/>
      <c r="AD16" s="49"/>
      <c r="AE16" s="49"/>
      <c r="AF16" s="49"/>
      <c r="AG16" s="49"/>
    </row>
    <row r="17">
      <c r="A17" s="49"/>
      <c r="B17" s="34"/>
      <c r="C17" s="34" t="s">
        <v>9</v>
      </c>
      <c r="D17" s="34" t="s">
        <v>10</v>
      </c>
      <c r="E17" s="34" t="s">
        <v>11</v>
      </c>
      <c r="F17" s="34" t="s">
        <v>12</v>
      </c>
      <c r="G17" s="34" t="s">
        <v>13</v>
      </c>
      <c r="H17" s="34" t="s">
        <v>14</v>
      </c>
      <c r="I17" s="34" t="s">
        <v>15</v>
      </c>
      <c r="J17" s="34" t="s">
        <v>16</v>
      </c>
      <c r="K17" s="35" t="s">
        <v>59</v>
      </c>
      <c r="L17" s="69" t="s">
        <v>17</v>
      </c>
      <c r="M17" s="68">
        <v>5.0</v>
      </c>
      <c r="N17" s="57" t="s">
        <v>25</v>
      </c>
      <c r="O17" s="36"/>
      <c r="P17" s="36" t="s">
        <v>9</v>
      </c>
      <c r="Q17" s="36" t="s">
        <v>10</v>
      </c>
      <c r="R17" s="36" t="s">
        <v>11</v>
      </c>
      <c r="S17" s="36" t="s">
        <v>12</v>
      </c>
      <c r="T17" s="36" t="s">
        <v>13</v>
      </c>
      <c r="U17" s="36" t="s">
        <v>14</v>
      </c>
      <c r="V17" s="36" t="s">
        <v>15</v>
      </c>
      <c r="W17" s="37" t="s">
        <v>16</v>
      </c>
      <c r="X17" s="37" t="s">
        <v>59</v>
      </c>
      <c r="Y17" s="36" t="s">
        <v>17</v>
      </c>
      <c r="Z17" s="49"/>
      <c r="AA17" s="49"/>
      <c r="AB17" s="49"/>
      <c r="AC17" s="49"/>
      <c r="AD17" s="49"/>
      <c r="AE17" s="49"/>
      <c r="AF17" s="49"/>
      <c r="AG17" s="49"/>
    </row>
    <row r="18">
      <c r="A18" s="49"/>
      <c r="B18" s="38">
        <v>0.3611111111111111</v>
      </c>
      <c r="C18" s="39">
        <v>1.0</v>
      </c>
      <c r="D18" s="34"/>
      <c r="E18" s="34"/>
      <c r="F18" s="34"/>
      <c r="G18" s="39">
        <v>111111.0</v>
      </c>
      <c r="H18" s="39">
        <v>111111.0</v>
      </c>
      <c r="I18" s="34"/>
      <c r="J18" s="34"/>
      <c r="K18" s="34"/>
      <c r="L18" s="34"/>
      <c r="M18" s="68">
        <v>6.0</v>
      </c>
      <c r="N18" s="57" t="s">
        <v>26</v>
      </c>
      <c r="O18" s="41">
        <v>0.3611111111111111</v>
      </c>
      <c r="P18" s="42"/>
      <c r="Q18" s="42"/>
      <c r="R18" s="36"/>
      <c r="S18" s="36"/>
      <c r="T18" s="70">
        <v>11111.0</v>
      </c>
      <c r="U18" s="70">
        <v>1.111111111E9</v>
      </c>
      <c r="V18" s="70"/>
      <c r="W18" s="36"/>
      <c r="X18" s="36"/>
      <c r="Y18" s="42"/>
      <c r="Z18" s="49"/>
      <c r="AA18" s="49"/>
      <c r="AB18" s="49"/>
      <c r="AC18" s="49"/>
      <c r="AD18" s="49"/>
      <c r="AE18" s="49"/>
      <c r="AF18" s="49"/>
      <c r="AG18" s="49"/>
    </row>
    <row r="19">
      <c r="A19" s="49"/>
      <c r="B19" s="43">
        <v>0.3680555555555556</v>
      </c>
      <c r="C19" s="39">
        <v>11.0</v>
      </c>
      <c r="D19" s="34"/>
      <c r="E19" s="34"/>
      <c r="F19" s="34"/>
      <c r="G19" s="39">
        <v>11.0</v>
      </c>
      <c r="H19" s="39">
        <v>1.11111111E8</v>
      </c>
      <c r="I19" s="34"/>
      <c r="J19" s="34"/>
      <c r="K19" s="34"/>
      <c r="L19" s="34"/>
      <c r="M19" s="68">
        <v>7.0</v>
      </c>
      <c r="N19" s="57" t="s">
        <v>27</v>
      </c>
      <c r="O19" s="44">
        <v>0.3680555555555556</v>
      </c>
      <c r="P19" s="70">
        <v>1.0</v>
      </c>
      <c r="Q19" s="42"/>
      <c r="R19" s="42"/>
      <c r="S19" s="42"/>
      <c r="T19" s="70">
        <v>1111.0</v>
      </c>
      <c r="U19" s="70">
        <v>1.111111111E9</v>
      </c>
      <c r="V19" s="36"/>
      <c r="W19" s="36"/>
      <c r="X19" s="36"/>
      <c r="Y19" s="36"/>
      <c r="Z19" s="49"/>
      <c r="AA19" s="49"/>
      <c r="AB19" s="49"/>
      <c r="AC19" s="49"/>
      <c r="AD19" s="49"/>
      <c r="AE19" s="49"/>
      <c r="AF19" s="49"/>
      <c r="AG19" s="49"/>
    </row>
    <row r="20">
      <c r="A20" s="49"/>
      <c r="B20" s="38">
        <v>0.375</v>
      </c>
      <c r="C20" s="40"/>
      <c r="D20" s="34"/>
      <c r="E20" s="40"/>
      <c r="F20" s="34"/>
      <c r="G20" s="39">
        <v>1.111111111E9</v>
      </c>
      <c r="H20" s="39">
        <v>111.0</v>
      </c>
      <c r="I20" s="34"/>
      <c r="J20" s="40"/>
      <c r="K20" s="40"/>
      <c r="L20" s="40"/>
      <c r="M20" s="68">
        <v>8.0</v>
      </c>
      <c r="N20" s="57" t="s">
        <v>29</v>
      </c>
      <c r="O20" s="41">
        <v>0.375</v>
      </c>
      <c r="P20" s="37">
        <v>1.0</v>
      </c>
      <c r="Q20" s="42"/>
      <c r="R20" s="42"/>
      <c r="S20" s="36"/>
      <c r="T20" s="70">
        <v>1.1111111E7</v>
      </c>
      <c r="U20" s="70">
        <v>111111.0</v>
      </c>
      <c r="V20" s="36"/>
      <c r="W20" s="36"/>
      <c r="X20" s="36"/>
      <c r="Y20" s="36"/>
      <c r="Z20" s="49"/>
      <c r="AA20" s="49"/>
      <c r="AB20" s="49"/>
      <c r="AC20" s="49"/>
      <c r="AD20" s="49"/>
      <c r="AE20" s="49"/>
      <c r="AF20" s="49"/>
      <c r="AG20" s="49"/>
    </row>
    <row r="21">
      <c r="A21" s="49"/>
      <c r="B21" s="38">
        <v>0.3819444444444444</v>
      </c>
      <c r="C21" s="34"/>
      <c r="D21" s="34"/>
      <c r="E21" s="71"/>
      <c r="F21" s="34"/>
      <c r="G21" s="34"/>
      <c r="H21" s="34"/>
      <c r="I21" s="34"/>
      <c r="J21" s="34"/>
      <c r="K21" s="35">
        <v>1.11111111111E11</v>
      </c>
      <c r="L21" s="34"/>
      <c r="M21" s="72" t="s">
        <v>32</v>
      </c>
      <c r="N21" s="57" t="s">
        <v>33</v>
      </c>
      <c r="O21" s="41">
        <v>0.3819444444444444</v>
      </c>
      <c r="P21" s="42"/>
      <c r="Q21" s="36"/>
      <c r="R21" s="70"/>
      <c r="S21" s="42"/>
      <c r="T21" s="36"/>
      <c r="U21" s="36"/>
      <c r="V21" s="36"/>
      <c r="W21" s="36"/>
      <c r="X21" s="37">
        <v>1.11111111111111E14</v>
      </c>
      <c r="Y21" s="36"/>
      <c r="Z21" s="49"/>
      <c r="AA21" s="49"/>
      <c r="AB21" s="49"/>
      <c r="AC21" s="49"/>
      <c r="AD21" s="49"/>
      <c r="AE21" s="49"/>
      <c r="AF21" s="49"/>
      <c r="AG21" s="49"/>
    </row>
    <row r="22">
      <c r="A22" s="49"/>
      <c r="B22" s="38">
        <v>0.3888888888888889</v>
      </c>
      <c r="C22" s="40"/>
      <c r="D22" s="34"/>
      <c r="E22" s="34"/>
      <c r="F22" s="34"/>
      <c r="G22" s="34"/>
      <c r="H22" s="34"/>
      <c r="I22" s="34"/>
      <c r="J22" s="34"/>
      <c r="K22" s="35">
        <v>1.1111111111E10</v>
      </c>
      <c r="L22" s="34"/>
      <c r="M22" s="68">
        <v>9.0</v>
      </c>
      <c r="N22" s="57" t="s">
        <v>23</v>
      </c>
      <c r="O22" s="41">
        <v>0.3888888888888889</v>
      </c>
      <c r="P22" s="42"/>
      <c r="Q22" s="36"/>
      <c r="R22" s="36"/>
      <c r="S22" s="42"/>
      <c r="T22" s="36"/>
      <c r="U22" s="36"/>
      <c r="V22" s="36"/>
      <c r="W22" s="36"/>
      <c r="X22" s="37">
        <v>1.111111111111E12</v>
      </c>
      <c r="Y22" s="36"/>
      <c r="Z22" s="49"/>
      <c r="AA22" s="49"/>
      <c r="AB22" s="49"/>
      <c r="AC22" s="49"/>
      <c r="AD22" s="49"/>
      <c r="AE22" s="49"/>
      <c r="AF22" s="49"/>
      <c r="AG22" s="49"/>
    </row>
    <row r="23">
      <c r="A23" s="49"/>
      <c r="B23" s="47"/>
      <c r="C23" s="34"/>
      <c r="D23" s="34"/>
      <c r="E23" s="34"/>
      <c r="F23" s="34"/>
      <c r="G23" s="34"/>
      <c r="H23" s="34"/>
      <c r="I23" s="34"/>
      <c r="J23" s="34"/>
      <c r="K23" s="34"/>
      <c r="L23" s="34"/>
      <c r="O23" s="36"/>
      <c r="P23" s="36"/>
      <c r="Q23" s="36"/>
      <c r="R23" s="36"/>
      <c r="S23" s="36"/>
      <c r="T23" s="36"/>
      <c r="U23" s="36"/>
      <c r="V23" s="36"/>
      <c r="W23" s="36"/>
      <c r="X23" s="36"/>
      <c r="Y23" s="36"/>
      <c r="Z23" s="49"/>
      <c r="AA23" s="49"/>
      <c r="AB23" s="49"/>
      <c r="AC23" s="49"/>
      <c r="AD23" s="49"/>
      <c r="AE23" s="49"/>
      <c r="AF23" s="49"/>
      <c r="AG23" s="49"/>
    </row>
    <row r="24">
      <c r="A24" s="49"/>
      <c r="B24" s="73"/>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row>
    <row r="25">
      <c r="A25" s="49"/>
      <c r="B25" s="51" t="s">
        <v>34</v>
      </c>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row>
    <row r="26">
      <c r="A26" s="49"/>
      <c r="B26" s="74" t="s">
        <v>61</v>
      </c>
      <c r="C26" s="50"/>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c r="A27" s="49"/>
      <c r="B27" s="60" t="s">
        <v>62</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c r="A28" s="49"/>
      <c r="B28" s="74" t="s">
        <v>63</v>
      </c>
      <c r="C28" s="50"/>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c r="A29" s="49"/>
      <c r="B29" s="51"/>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c r="A30" s="49"/>
      <c r="B30" s="51"/>
      <c r="C30" s="50"/>
      <c r="D30" s="50"/>
      <c r="E30" s="50"/>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row>
    <row r="31">
      <c r="A31" s="49"/>
      <c r="B31" s="51"/>
      <c r="C31" s="50"/>
      <c r="D31" s="50"/>
      <c r="E31" s="50"/>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row>
    <row r="33">
      <c r="A33" s="49"/>
      <c r="B33" s="49" t="s">
        <v>41</v>
      </c>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c r="A34" s="49"/>
      <c r="B34" s="51" t="s">
        <v>42</v>
      </c>
      <c r="C34" s="50"/>
      <c r="D34" s="50"/>
      <c r="E34" s="50"/>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c r="A35" s="49"/>
      <c r="B35" s="51" t="s">
        <v>43</v>
      </c>
      <c r="C35" s="50"/>
      <c r="D35" s="50"/>
      <c r="E35" s="50"/>
      <c r="F35" s="50"/>
      <c r="G35" s="50"/>
      <c r="H35" s="50"/>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row>
    <row r="36">
      <c r="A36" s="49"/>
      <c r="B36" s="51" t="s">
        <v>44</v>
      </c>
      <c r="C36" s="50"/>
      <c r="D36" s="50"/>
      <c r="E36" s="50"/>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row>
    <row r="37">
      <c r="A37" s="49"/>
      <c r="B37" s="51" t="s">
        <v>45</v>
      </c>
      <c r="C37" s="50"/>
      <c r="D37" s="50"/>
      <c r="E37" s="50"/>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c r="A38" s="49"/>
      <c r="B38" s="51" t="s">
        <v>46</v>
      </c>
      <c r="C38" s="50"/>
      <c r="D38" s="50"/>
      <c r="E38" s="50"/>
      <c r="F38" s="50"/>
      <c r="G38" s="50"/>
      <c r="H38" s="50"/>
      <c r="I38" s="50"/>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c r="A39" s="49"/>
      <c r="B39" s="51" t="s">
        <v>47</v>
      </c>
      <c r="C39" s="50"/>
      <c r="D39" s="50"/>
      <c r="E39" s="50"/>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row>
    <row r="40">
      <c r="A40" s="49"/>
      <c r="B40" s="51" t="s">
        <v>48</v>
      </c>
      <c r="C40" s="50"/>
      <c r="D40" s="50"/>
      <c r="E40" s="50"/>
      <c r="F40" s="50"/>
      <c r="G40" s="50"/>
      <c r="H40" s="50"/>
      <c r="I40" s="50"/>
      <c r="J40" s="50"/>
      <c r="K40" s="50"/>
      <c r="L40" s="50"/>
      <c r="M40" s="50"/>
      <c r="N40" s="49"/>
      <c r="O40" s="49"/>
      <c r="P40" s="49"/>
      <c r="Q40" s="49"/>
      <c r="R40" s="49"/>
      <c r="S40" s="49"/>
      <c r="T40" s="49"/>
      <c r="U40" s="49"/>
      <c r="V40" s="49"/>
      <c r="W40" s="49"/>
      <c r="X40" s="49"/>
      <c r="Y40" s="49"/>
      <c r="Z40" s="49"/>
      <c r="AA40" s="49"/>
      <c r="AB40" s="49"/>
      <c r="AC40" s="49"/>
      <c r="AD40" s="49"/>
      <c r="AE40" s="49"/>
      <c r="AF40" s="49"/>
      <c r="AG40" s="49"/>
    </row>
    <row r="41">
      <c r="A41" s="49"/>
      <c r="B41" s="51" t="s">
        <v>49</v>
      </c>
      <c r="C41" s="50"/>
      <c r="D41" s="50"/>
      <c r="E41" s="50"/>
      <c r="F41" s="50"/>
      <c r="G41" s="50"/>
      <c r="H41" s="50"/>
      <c r="I41" s="50"/>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c r="A42" s="49"/>
      <c r="B42" s="51" t="s">
        <v>50</v>
      </c>
      <c r="C42" s="50"/>
      <c r="D42" s="50"/>
      <c r="E42" s="50"/>
      <c r="F42" s="50"/>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c r="A43" s="49"/>
      <c r="B43" s="51" t="s">
        <v>51</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c r="A47" s="49"/>
      <c r="B47" s="51" t="s">
        <v>52</v>
      </c>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c r="A48" s="49"/>
      <c r="B48" s="51" t="s">
        <v>53</v>
      </c>
      <c r="C48" s="50"/>
      <c r="D48" s="50"/>
      <c r="E48" s="50"/>
      <c r="F48" s="50"/>
      <c r="G48" s="50"/>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c r="AG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c r="AG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c r="AG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c r="AG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49"/>
      <c r="AF214" s="49"/>
      <c r="AG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49"/>
      <c r="AF215" s="49"/>
      <c r="AG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c r="AG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c r="AG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c r="AG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c r="AG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c r="AG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c r="AG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c r="AG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c r="AG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c r="AF392" s="49"/>
      <c r="AG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c r="AF403" s="49"/>
      <c r="AG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c r="AF446" s="49"/>
      <c r="AG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c r="AF453" s="49"/>
      <c r="AG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c r="AF474" s="49"/>
      <c r="AG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c r="AF475" s="49"/>
      <c r="AG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c r="AF476" s="49"/>
      <c r="AG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c r="AF479" s="49"/>
      <c r="AG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c r="AF480" s="49"/>
      <c r="AG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c r="AF481" s="49"/>
      <c r="AG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c r="AF483" s="49"/>
      <c r="AG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c r="AF485" s="49"/>
      <c r="AG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c r="AF509" s="49"/>
      <c r="AG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c r="AF529" s="49"/>
      <c r="AG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c r="AF533" s="49"/>
      <c r="AG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c r="AF551" s="49"/>
      <c r="AG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c r="AF559" s="49"/>
      <c r="AG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c r="AF601" s="49"/>
      <c r="AG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c r="AF613" s="49"/>
      <c r="AG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c r="AF633" s="49"/>
      <c r="AG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c r="AF636" s="49"/>
      <c r="AG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c r="AF647" s="49"/>
      <c r="AG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c r="AF648" s="49"/>
      <c r="AG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c r="AF649" s="49"/>
      <c r="AG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c r="AF651" s="49"/>
      <c r="AG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c r="AF655" s="49"/>
      <c r="AG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c r="AF656" s="49"/>
      <c r="AG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c r="AF680" s="49"/>
      <c r="AG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c r="AF687" s="49"/>
      <c r="AG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c r="AF689" s="49"/>
      <c r="AG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c r="AF698" s="49"/>
      <c r="AG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c r="AF725" s="49"/>
      <c r="AG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c r="AF726" s="49"/>
      <c r="AG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c r="AF727" s="49"/>
      <c r="AG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c r="AF753" s="49"/>
      <c r="AG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c r="AF761" s="49"/>
      <c r="AG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c r="AF762" s="49"/>
      <c r="AG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c r="AF763" s="49"/>
      <c r="AG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c r="AF764" s="49"/>
      <c r="AG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c r="AF767" s="49"/>
      <c r="AG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c r="AF768" s="49"/>
      <c r="AG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c r="AF769" s="49"/>
      <c r="AG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c r="AF770" s="49"/>
      <c r="AG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c r="AF771" s="49"/>
      <c r="AG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c r="AF773" s="49"/>
      <c r="AG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c r="AF774" s="49"/>
      <c r="AG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c r="AF775" s="49"/>
      <c r="AG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c r="AF781" s="49"/>
      <c r="AG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c r="AF797" s="49"/>
      <c r="AG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c r="AF798" s="49"/>
      <c r="AG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c r="AF799" s="49"/>
      <c r="AG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c r="AF800" s="49"/>
      <c r="AG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c r="AF801" s="49"/>
      <c r="AG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c r="AF804" s="49"/>
      <c r="AG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c r="AF805" s="49"/>
      <c r="AG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c r="AF806" s="49"/>
      <c r="AG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c r="AF807" s="49"/>
      <c r="AG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c r="AF809" s="49"/>
      <c r="AG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c r="AF810" s="49"/>
      <c r="AG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c r="AF811" s="49"/>
      <c r="AG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c r="AF812" s="49"/>
      <c r="AG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c r="AF815" s="49"/>
      <c r="AG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c r="AF816" s="49"/>
      <c r="AG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c r="AF817" s="49"/>
      <c r="AG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c r="AF818" s="49"/>
      <c r="AG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c r="AF819" s="49"/>
      <c r="AG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c r="AF821" s="49"/>
      <c r="AG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c r="AF822" s="49"/>
      <c r="AG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c r="AF823" s="49"/>
      <c r="AG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c r="AF824" s="49"/>
      <c r="AG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c r="AF825" s="49"/>
      <c r="AG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c r="AF839" s="49"/>
      <c r="AG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c r="AF840" s="49"/>
      <c r="AG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c r="AF841" s="49"/>
      <c r="AG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c r="AF842" s="49"/>
      <c r="AG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c r="AF843" s="49"/>
      <c r="AG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c r="AF845" s="49"/>
      <c r="AG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c r="AF846" s="49"/>
      <c r="AG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c r="AF847" s="49"/>
      <c r="AG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c r="AF848" s="49"/>
      <c r="AG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c r="AF849" s="49"/>
      <c r="AG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c r="AF853" s="49"/>
      <c r="AG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c r="AF854" s="49"/>
      <c r="AG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c r="AF870" s="49"/>
      <c r="AG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c r="AF871" s="49"/>
      <c r="AG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c r="AF872" s="49"/>
      <c r="AG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c r="AF873" s="49"/>
      <c r="AG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c r="AF875" s="49"/>
      <c r="AG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c r="AF876" s="49"/>
      <c r="AG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c r="AF877" s="49"/>
      <c r="AG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c r="AF878" s="49"/>
      <c r="AG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c r="AF881" s="49"/>
      <c r="AG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c r="AF882" s="49"/>
      <c r="AG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c r="AF883" s="49"/>
      <c r="AG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c r="AF884" s="49"/>
      <c r="AG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c r="AF890" s="49"/>
      <c r="AG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c r="AF891" s="49"/>
      <c r="AG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c r="AF893" s="49"/>
      <c r="AG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c r="AF894" s="49"/>
      <c r="AG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c r="AF895" s="49"/>
      <c r="AG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c r="AF896" s="49"/>
      <c r="AG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c r="AF897" s="49"/>
      <c r="AG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c r="AF899" s="49"/>
      <c r="AG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c r="AF900" s="49"/>
      <c r="AG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c r="AF901" s="49"/>
      <c r="AG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c r="AF902" s="49"/>
      <c r="AG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c r="AF903" s="49"/>
      <c r="AG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c r="AF905" s="49"/>
      <c r="AG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c r="AF908" s="49"/>
      <c r="AG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c r="AF909" s="49"/>
      <c r="AG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c r="AF911" s="49"/>
      <c r="AG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c r="AF912" s="49"/>
      <c r="AG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c r="AF913" s="49"/>
      <c r="AG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c r="AF914" s="49"/>
      <c r="AG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c r="AF915" s="49"/>
      <c r="AG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c r="AF917" s="49"/>
      <c r="AG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c r="AF920" s="49"/>
      <c r="AG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c r="AF921" s="49"/>
      <c r="AG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c r="AF923" s="49"/>
      <c r="AG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c r="AF924" s="49"/>
      <c r="AG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c r="AF925" s="49"/>
      <c r="AG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c r="AF926" s="49"/>
      <c r="AG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c r="AF927" s="49"/>
      <c r="AG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c r="AF929" s="49"/>
      <c r="AG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c r="AF930" s="49"/>
      <c r="AG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c r="AF931" s="49"/>
      <c r="AG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c r="AF935" s="49"/>
      <c r="AG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c r="AF936" s="49"/>
      <c r="AG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c r="AF937" s="49"/>
      <c r="AG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c r="AF938" s="49"/>
      <c r="AG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c r="AF939" s="49"/>
      <c r="AG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c r="AF941" s="49"/>
      <c r="AG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c r="AF942" s="49"/>
      <c r="AG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c r="AF943" s="49"/>
      <c r="AG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c r="AF944" s="49"/>
      <c r="AG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c r="AF945" s="49"/>
      <c r="AG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c r="AF948" s="49"/>
      <c r="AG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c r="AF949" s="49"/>
      <c r="AG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c r="AF950" s="49"/>
      <c r="AG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c r="AF951" s="49"/>
      <c r="AG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c r="AF953" s="49"/>
      <c r="AG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c r="AF954" s="49"/>
      <c r="AG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c r="AF955" s="49"/>
      <c r="AG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c r="AF956" s="49"/>
      <c r="AG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c r="AF957" s="49"/>
      <c r="AG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c r="AF960" s="49"/>
      <c r="AG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c r="AF961" s="49"/>
      <c r="AG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c r="AF962" s="49"/>
      <c r="AG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c r="AF963" s="49"/>
      <c r="AG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c r="AE964" s="49"/>
      <c r="AF964" s="49"/>
      <c r="AG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c r="AE965" s="49"/>
      <c r="AF965" s="49"/>
      <c r="AG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c r="AE966" s="49"/>
      <c r="AF966" s="49"/>
      <c r="AG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c r="AE967" s="49"/>
      <c r="AF967" s="49"/>
      <c r="AG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c r="AE968" s="49"/>
      <c r="AF968" s="49"/>
      <c r="AG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c r="AE969" s="49"/>
      <c r="AF969" s="49"/>
      <c r="AG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c r="AF971" s="49"/>
      <c r="AG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c r="AE972" s="49"/>
      <c r="AF972" s="49"/>
      <c r="AG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c r="AE973" s="49"/>
      <c r="AF973" s="49"/>
      <c r="AG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c r="AE974" s="49"/>
      <c r="AF974" s="49"/>
      <c r="AG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c r="AE975" s="49"/>
      <c r="AF975" s="49"/>
      <c r="AG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c r="AE976" s="49"/>
      <c r="AF976" s="49"/>
      <c r="AG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c r="AE977" s="49"/>
      <c r="AF977" s="49"/>
      <c r="AG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c r="AE978" s="49"/>
      <c r="AF978" s="49"/>
      <c r="AG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c r="AE979" s="49"/>
      <c r="AF979" s="49"/>
      <c r="AG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c r="AE980" s="49"/>
      <c r="AF980" s="49"/>
      <c r="AG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c r="AE981" s="49"/>
      <c r="AF981" s="49"/>
      <c r="AG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c r="AE982" s="49"/>
      <c r="AF982" s="49"/>
      <c r="AG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c r="AE983" s="49"/>
      <c r="AF983" s="49"/>
      <c r="AG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c r="AE984" s="49"/>
      <c r="AF984" s="49"/>
      <c r="AG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c r="AF985" s="49"/>
      <c r="AG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c r="AF986" s="49"/>
      <c r="AG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c r="AE987" s="49"/>
      <c r="AF987" s="49"/>
      <c r="AG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c r="AE988" s="49"/>
      <c r="AF988" s="49"/>
      <c r="AG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c r="AE989" s="49"/>
      <c r="AF989" s="49"/>
      <c r="AG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c r="AE990" s="49"/>
      <c r="AF990" s="49"/>
      <c r="AG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c r="AE991" s="49"/>
      <c r="AF991" s="49"/>
      <c r="AG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c r="AE992" s="49"/>
      <c r="AF992" s="49"/>
      <c r="AG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c r="AE993" s="49"/>
      <c r="AF993" s="49"/>
      <c r="AG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c r="AE994" s="49"/>
      <c r="AF994" s="49"/>
      <c r="AG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c r="AE995" s="49"/>
      <c r="AF995" s="49"/>
      <c r="AG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c r="AE996" s="49"/>
      <c r="AF996" s="49"/>
      <c r="AG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c r="AF997" s="49"/>
      <c r="AG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c r="AF998" s="49"/>
      <c r="AG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c r="AE999" s="49"/>
      <c r="AF999" s="49"/>
      <c r="AG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c r="AE1000" s="49"/>
      <c r="AF1000" s="49"/>
      <c r="AG1000" s="4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12" max="12" width="2.14"/>
    <col customWidth="1" min="13" max="13" width="28.86"/>
  </cols>
  <sheetData>
    <row r="2">
      <c r="B2" s="2" t="s">
        <v>0</v>
      </c>
      <c r="C2" s="3"/>
      <c r="D2" s="4"/>
    </row>
    <row r="3">
      <c r="B3" s="5" t="s">
        <v>64</v>
      </c>
      <c r="C3" s="6" t="s">
        <v>2</v>
      </c>
      <c r="D3" s="7" t="s">
        <v>65</v>
      </c>
    </row>
    <row r="4">
      <c r="B4" s="8" t="s">
        <v>66</v>
      </c>
      <c r="C4" s="9" t="s">
        <v>67</v>
      </c>
      <c r="D4" s="10" t="s">
        <v>68</v>
      </c>
    </row>
    <row r="5">
      <c r="C5" s="1"/>
      <c r="D5" s="1"/>
      <c r="E5" s="1"/>
      <c r="F5" s="1" t="s">
        <v>69</v>
      </c>
      <c r="G5" s="1" t="s">
        <v>70</v>
      </c>
      <c r="H5" s="1" t="s">
        <v>71</v>
      </c>
    </row>
    <row r="6">
      <c r="B6" s="11" t="s">
        <v>7</v>
      </c>
      <c r="C6" s="12"/>
      <c r="D6" s="13"/>
      <c r="E6" s="12"/>
      <c r="F6" s="14">
        <v>1.0</v>
      </c>
      <c r="G6" s="1">
        <v>5.0</v>
      </c>
      <c r="H6" s="1">
        <v>8.0</v>
      </c>
    </row>
    <row r="7">
      <c r="B7" s="16" t="s">
        <v>8</v>
      </c>
      <c r="C7" s="17"/>
      <c r="D7" s="17"/>
      <c r="E7" s="17"/>
      <c r="F7" s="18"/>
    </row>
    <row r="10">
      <c r="A10" s="20"/>
      <c r="B10" s="20"/>
      <c r="C10" s="21" t="s">
        <v>9</v>
      </c>
      <c r="D10" s="21" t="s">
        <v>10</v>
      </c>
      <c r="E10" s="21" t="s">
        <v>11</v>
      </c>
      <c r="F10" s="21" t="s">
        <v>12</v>
      </c>
      <c r="G10" s="21" t="s">
        <v>13</v>
      </c>
      <c r="H10" s="21" t="s">
        <v>14</v>
      </c>
      <c r="I10" s="21" t="s">
        <v>15</v>
      </c>
      <c r="J10" s="21" t="s">
        <v>16</v>
      </c>
      <c r="K10" s="21" t="s">
        <v>17</v>
      </c>
      <c r="N10" s="22"/>
      <c r="O10" s="22" t="s">
        <v>9</v>
      </c>
      <c r="P10" s="22" t="s">
        <v>10</v>
      </c>
      <c r="Q10" s="22" t="s">
        <v>11</v>
      </c>
      <c r="R10" s="22" t="s">
        <v>12</v>
      </c>
      <c r="S10" s="22" t="s">
        <v>13</v>
      </c>
      <c r="T10" s="22" t="s">
        <v>14</v>
      </c>
      <c r="U10" s="23" t="s">
        <v>15</v>
      </c>
      <c r="V10" s="23" t="s">
        <v>16</v>
      </c>
      <c r="W10" s="22" t="s">
        <v>17</v>
      </c>
    </row>
    <row r="11">
      <c r="A11" s="24"/>
      <c r="B11" s="24">
        <v>0.041666666666666664</v>
      </c>
      <c r="C11" s="21">
        <v>11.0</v>
      </c>
      <c r="D11" s="21">
        <v>1111.0</v>
      </c>
      <c r="E11" s="20"/>
      <c r="F11" s="21">
        <v>1.0</v>
      </c>
      <c r="G11" s="21" t="s">
        <v>72</v>
      </c>
      <c r="H11" s="21">
        <v>1111.0</v>
      </c>
      <c r="I11" s="21"/>
      <c r="J11" s="21">
        <v>11.0</v>
      </c>
      <c r="K11" s="21"/>
      <c r="L11" s="30">
        <v>1.0</v>
      </c>
      <c r="M11" s="31" t="s">
        <v>18</v>
      </c>
      <c r="N11" s="75">
        <v>0.041666666666666664</v>
      </c>
      <c r="O11" s="26"/>
      <c r="P11" s="26"/>
      <c r="Q11" s="22"/>
      <c r="R11" s="22"/>
      <c r="S11" s="27"/>
      <c r="T11" s="27"/>
      <c r="U11" s="22"/>
      <c r="V11" s="22"/>
      <c r="W11" s="22"/>
    </row>
    <row r="12">
      <c r="A12" s="28"/>
      <c r="B12" s="24">
        <v>0.04861111111111111</v>
      </c>
      <c r="C12" s="21">
        <v>111.0</v>
      </c>
      <c r="D12" s="21">
        <v>111.0</v>
      </c>
      <c r="E12" s="20"/>
      <c r="F12" s="21">
        <v>11.0</v>
      </c>
      <c r="G12" s="21" t="s">
        <v>72</v>
      </c>
      <c r="H12" s="21">
        <v>1111111.0</v>
      </c>
      <c r="I12" s="21"/>
      <c r="J12" s="21">
        <v>11111.0</v>
      </c>
      <c r="K12" s="21"/>
      <c r="L12" s="32">
        <v>2.0</v>
      </c>
      <c r="M12" s="33" t="s">
        <v>21</v>
      </c>
      <c r="N12" s="75">
        <v>0.04861111111111111</v>
      </c>
      <c r="O12" s="22"/>
      <c r="P12" s="22"/>
      <c r="Q12" s="22"/>
      <c r="R12" s="22"/>
      <c r="S12" s="23"/>
      <c r="T12" s="23"/>
      <c r="U12" s="23"/>
      <c r="V12" s="23"/>
      <c r="W12" s="22"/>
    </row>
    <row r="13">
      <c r="A13" s="24"/>
      <c r="B13" s="24">
        <v>0.05555555555555555</v>
      </c>
      <c r="C13" s="20"/>
      <c r="D13" s="21">
        <v>111.0</v>
      </c>
      <c r="E13" s="20"/>
      <c r="F13" s="20"/>
      <c r="G13" s="21" t="s">
        <v>72</v>
      </c>
      <c r="H13" s="21">
        <v>1.1111111E7</v>
      </c>
      <c r="I13" s="20"/>
      <c r="J13" s="21">
        <v>11111.0</v>
      </c>
      <c r="K13" s="20"/>
      <c r="L13" s="32">
        <v>3.0</v>
      </c>
      <c r="M13" s="33" t="s">
        <v>22</v>
      </c>
      <c r="N13" s="75">
        <v>0.05555555555555555</v>
      </c>
      <c r="O13" s="22"/>
      <c r="P13" s="22"/>
      <c r="Q13" s="22"/>
      <c r="R13" s="22"/>
      <c r="S13" s="23"/>
      <c r="T13" s="23"/>
      <c r="U13" s="23"/>
      <c r="V13" s="23"/>
      <c r="W13" s="22"/>
    </row>
    <row r="14">
      <c r="A14" s="24"/>
      <c r="B14" s="24">
        <v>0.0625</v>
      </c>
      <c r="C14" s="21">
        <v>1.0</v>
      </c>
      <c r="D14" s="21">
        <v>11.0</v>
      </c>
      <c r="E14" s="20"/>
      <c r="F14" s="20"/>
      <c r="G14" s="21" t="s">
        <v>72</v>
      </c>
      <c r="H14" s="21">
        <v>1111111.0</v>
      </c>
      <c r="I14" s="21">
        <v>1.0</v>
      </c>
      <c r="J14" s="21">
        <v>11111.0</v>
      </c>
      <c r="K14" s="20"/>
      <c r="L14" s="32">
        <v>3.0</v>
      </c>
      <c r="M14" s="33" t="s">
        <v>23</v>
      </c>
      <c r="N14" s="75">
        <v>0.0625</v>
      </c>
      <c r="O14" s="22"/>
      <c r="P14" s="22"/>
      <c r="Q14" s="22"/>
      <c r="R14" s="22"/>
      <c r="S14" s="22"/>
      <c r="T14" s="22"/>
      <c r="U14" s="22"/>
      <c r="V14" s="22"/>
      <c r="W14" s="22"/>
    </row>
    <row r="15">
      <c r="A15" s="24"/>
      <c r="B15" s="24">
        <v>0.06944444444444445</v>
      </c>
      <c r="C15" s="20"/>
      <c r="D15" s="20"/>
      <c r="E15" s="20"/>
      <c r="F15" s="20"/>
      <c r="G15" s="20"/>
      <c r="H15" s="20"/>
      <c r="I15" s="20"/>
      <c r="J15" s="20"/>
      <c r="K15" s="20"/>
      <c r="L15" s="32">
        <v>4.0</v>
      </c>
      <c r="M15" s="33" t="s">
        <v>24</v>
      </c>
      <c r="N15" s="75">
        <v>0.06944444444444445</v>
      </c>
      <c r="O15" s="22"/>
      <c r="P15" s="22"/>
      <c r="Q15" s="22"/>
      <c r="R15" s="22"/>
      <c r="S15" s="22"/>
      <c r="T15" s="22"/>
      <c r="U15" s="22"/>
      <c r="V15" s="22"/>
      <c r="W15" s="22"/>
    </row>
    <row r="16">
      <c r="A16" s="20"/>
      <c r="B16" s="20"/>
      <c r="C16" s="20"/>
      <c r="D16" s="20"/>
      <c r="E16" s="20"/>
      <c r="F16" s="20"/>
      <c r="G16" s="20"/>
      <c r="H16" s="20"/>
      <c r="I16" s="20"/>
      <c r="J16" s="20"/>
      <c r="K16" s="20"/>
      <c r="L16" s="32">
        <v>5.0</v>
      </c>
      <c r="M16" s="33" t="s">
        <v>25</v>
      </c>
      <c r="N16" s="22"/>
      <c r="O16" s="22"/>
      <c r="P16" s="22"/>
      <c r="Q16" s="22"/>
      <c r="R16" s="22"/>
      <c r="S16" s="22"/>
      <c r="T16" s="22"/>
      <c r="U16" s="22"/>
      <c r="V16" s="22"/>
      <c r="W16" s="22"/>
    </row>
    <row r="17">
      <c r="L17" s="32">
        <v>6.0</v>
      </c>
      <c r="M17" s="33" t="s">
        <v>26</v>
      </c>
    </row>
    <row r="18">
      <c r="A18" s="34"/>
      <c r="B18" s="34"/>
      <c r="C18" s="34" t="s">
        <v>9</v>
      </c>
      <c r="D18" s="34" t="s">
        <v>10</v>
      </c>
      <c r="E18" s="34" t="s">
        <v>11</v>
      </c>
      <c r="F18" s="34" t="s">
        <v>12</v>
      </c>
      <c r="G18" s="34" t="s">
        <v>13</v>
      </c>
      <c r="H18" s="34" t="s">
        <v>14</v>
      </c>
      <c r="I18" s="35" t="s">
        <v>15</v>
      </c>
      <c r="J18" s="35" t="s">
        <v>16</v>
      </c>
      <c r="K18" s="34" t="s">
        <v>17</v>
      </c>
      <c r="L18" s="32">
        <v>7.0</v>
      </c>
      <c r="M18" s="33" t="s">
        <v>27</v>
      </c>
      <c r="N18" s="36"/>
      <c r="O18" s="36" t="s">
        <v>9</v>
      </c>
      <c r="P18" s="36" t="s">
        <v>10</v>
      </c>
      <c r="Q18" s="36" t="s">
        <v>11</v>
      </c>
      <c r="R18" s="36" t="s">
        <v>12</v>
      </c>
      <c r="S18" s="36" t="s">
        <v>13</v>
      </c>
      <c r="T18" s="36" t="s">
        <v>14</v>
      </c>
      <c r="U18" s="37" t="s">
        <v>15</v>
      </c>
      <c r="V18" s="37" t="s">
        <v>16</v>
      </c>
      <c r="W18" s="36" t="s">
        <v>17</v>
      </c>
    </row>
    <row r="19">
      <c r="A19" s="38"/>
      <c r="B19" s="76">
        <v>0.041666666666666664</v>
      </c>
      <c r="C19" s="39"/>
      <c r="D19" s="40"/>
      <c r="E19" s="34"/>
      <c r="F19" s="34"/>
      <c r="G19" s="39"/>
      <c r="H19" s="39"/>
      <c r="I19" s="34"/>
      <c r="J19" s="34"/>
      <c r="K19" s="34"/>
      <c r="L19" s="32">
        <v>8.0</v>
      </c>
      <c r="M19" s="33" t="s">
        <v>29</v>
      </c>
      <c r="N19" s="77">
        <v>0.041666666666666664</v>
      </c>
      <c r="O19" s="42"/>
      <c r="P19" s="42"/>
      <c r="Q19" s="36"/>
      <c r="R19" s="36"/>
      <c r="S19" s="42"/>
      <c r="T19" s="42"/>
      <c r="U19" s="37"/>
      <c r="V19" s="37"/>
      <c r="W19" s="37"/>
    </row>
    <row r="20">
      <c r="A20" s="43"/>
      <c r="B20" s="76">
        <v>0.04861111111111111</v>
      </c>
      <c r="C20" s="35"/>
      <c r="D20" s="34"/>
      <c r="E20" s="34"/>
      <c r="F20" s="34"/>
      <c r="G20" s="35"/>
      <c r="H20" s="35"/>
      <c r="I20" s="34"/>
      <c r="J20" s="34"/>
      <c r="K20" s="34"/>
      <c r="L20" s="45" t="s">
        <v>32</v>
      </c>
      <c r="M20" s="46" t="s">
        <v>33</v>
      </c>
      <c r="N20" s="77">
        <v>0.04861111111111111</v>
      </c>
      <c r="O20" s="37"/>
      <c r="P20" s="37"/>
      <c r="Q20" s="37"/>
      <c r="R20" s="37"/>
      <c r="S20" s="37"/>
      <c r="T20" s="37"/>
      <c r="U20" s="36"/>
      <c r="V20" s="36"/>
      <c r="W20" s="36"/>
    </row>
    <row r="21">
      <c r="A21" s="38"/>
      <c r="B21" s="76">
        <v>0.05555555555555555</v>
      </c>
      <c r="C21" s="35"/>
      <c r="D21" s="34"/>
      <c r="E21" s="35"/>
      <c r="F21" s="34"/>
      <c r="G21" s="35"/>
      <c r="H21" s="35"/>
      <c r="I21" s="34"/>
      <c r="J21" s="35"/>
      <c r="K21" s="35"/>
      <c r="N21" s="77">
        <v>0.05555555555555555</v>
      </c>
      <c r="O21" s="37"/>
      <c r="P21" s="37"/>
      <c r="Q21" s="37"/>
      <c r="R21" s="36"/>
      <c r="S21" s="37"/>
      <c r="T21" s="37"/>
      <c r="U21" s="36"/>
      <c r="V21" s="36"/>
      <c r="W21" s="36"/>
    </row>
    <row r="22">
      <c r="A22" s="38"/>
      <c r="B22" s="76">
        <v>0.0625</v>
      </c>
      <c r="C22" s="34"/>
      <c r="D22" s="34"/>
      <c r="E22" s="34"/>
      <c r="F22" s="34"/>
      <c r="G22" s="34"/>
      <c r="H22" s="34"/>
      <c r="I22" s="34"/>
      <c r="J22" s="34"/>
      <c r="K22" s="34"/>
      <c r="N22" s="77">
        <v>0.0625</v>
      </c>
      <c r="O22" s="36"/>
      <c r="P22" s="36"/>
      <c r="Q22" s="36"/>
      <c r="R22" s="36"/>
      <c r="S22" s="36"/>
      <c r="T22" s="36"/>
      <c r="U22" s="36"/>
      <c r="V22" s="36"/>
      <c r="W22" s="36"/>
    </row>
    <row r="23">
      <c r="A23" s="38"/>
      <c r="B23" s="76">
        <v>0.06944444444444445</v>
      </c>
      <c r="C23" s="34"/>
      <c r="D23" s="34"/>
      <c r="E23" s="34"/>
      <c r="F23" s="34"/>
      <c r="G23" s="34"/>
      <c r="H23" s="34"/>
      <c r="I23" s="34"/>
      <c r="J23" s="34"/>
      <c r="K23" s="34"/>
      <c r="L23" s="49"/>
      <c r="M23" s="49"/>
      <c r="N23" s="77">
        <v>0.06944444444444445</v>
      </c>
      <c r="O23" s="36"/>
      <c r="P23" s="36"/>
      <c r="Q23" s="36"/>
      <c r="R23" s="36"/>
      <c r="S23" s="36"/>
      <c r="T23" s="36"/>
      <c r="U23" s="36"/>
      <c r="V23" s="36"/>
      <c r="W23" s="36"/>
    </row>
    <row r="24">
      <c r="A24" s="47"/>
      <c r="B24" s="47"/>
      <c r="C24" s="34"/>
      <c r="D24" s="34"/>
      <c r="E24" s="34"/>
      <c r="F24" s="34"/>
      <c r="G24" s="34"/>
      <c r="H24" s="34"/>
      <c r="I24" s="34"/>
      <c r="J24" s="34"/>
      <c r="K24" s="34"/>
      <c r="N24" s="36"/>
      <c r="O24" s="36"/>
      <c r="P24" s="36"/>
      <c r="Q24" s="36"/>
      <c r="R24" s="36"/>
      <c r="S24" s="36"/>
      <c r="T24" s="36"/>
      <c r="U24" s="36"/>
      <c r="V24" s="36"/>
      <c r="W24" s="36"/>
    </row>
    <row r="27">
      <c r="B27" s="78" t="s">
        <v>73</v>
      </c>
    </row>
    <row r="33">
      <c r="B33" s="78" t="s">
        <v>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28.86"/>
  </cols>
  <sheetData>
    <row r="1">
      <c r="A1" s="49"/>
      <c r="B1" s="50"/>
      <c r="C1" s="50"/>
      <c r="D1" s="50"/>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row>
    <row r="2">
      <c r="A2" s="50"/>
      <c r="B2" s="51" t="s">
        <v>0</v>
      </c>
      <c r="C2" s="50"/>
      <c r="D2" s="50"/>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row>
    <row r="3">
      <c r="A3" s="50"/>
      <c r="B3" s="79" t="s">
        <v>75</v>
      </c>
      <c r="C3" s="52" t="s">
        <v>76</v>
      </c>
      <c r="D3" s="53" t="s">
        <v>77</v>
      </c>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row>
    <row r="4">
      <c r="A4" s="50"/>
      <c r="B4" s="79" t="s">
        <v>78</v>
      </c>
      <c r="C4" s="54" t="s">
        <v>79</v>
      </c>
      <c r="D4" s="55" t="s">
        <v>80</v>
      </c>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row>
    <row r="5">
      <c r="A5" s="49"/>
      <c r="B5" s="50"/>
      <c r="C5" s="50"/>
      <c r="D5" s="50"/>
      <c r="E5" s="50"/>
      <c r="F5" s="50"/>
      <c r="G5" s="49"/>
      <c r="H5" s="49"/>
      <c r="I5" s="49"/>
      <c r="J5" s="49"/>
      <c r="K5" s="49"/>
      <c r="L5" s="49"/>
      <c r="M5" s="49"/>
      <c r="N5" s="49"/>
      <c r="O5" s="49"/>
      <c r="P5" s="49"/>
      <c r="Q5" s="49"/>
      <c r="R5" s="49"/>
      <c r="S5" s="49"/>
      <c r="T5" s="49"/>
      <c r="U5" s="49"/>
      <c r="V5" s="49"/>
      <c r="W5" s="49"/>
      <c r="X5" s="49"/>
      <c r="Y5" s="49"/>
      <c r="Z5" s="49"/>
      <c r="AA5" s="49"/>
      <c r="AB5" s="49"/>
      <c r="AC5" s="49"/>
      <c r="AD5" s="49"/>
      <c r="AE5" s="49"/>
      <c r="AF5" s="49"/>
      <c r="AG5" s="49"/>
    </row>
    <row r="6">
      <c r="A6" s="50"/>
      <c r="B6" s="56" t="s">
        <v>7</v>
      </c>
      <c r="C6" s="57"/>
      <c r="D6" s="57"/>
      <c r="E6" s="58"/>
      <c r="F6" s="59">
        <v>1.0</v>
      </c>
      <c r="G6" s="60"/>
      <c r="H6" s="49"/>
      <c r="I6" s="49"/>
      <c r="J6" s="49"/>
      <c r="K6" s="49"/>
      <c r="L6" s="49"/>
      <c r="M6" s="49"/>
      <c r="N6" s="49"/>
      <c r="O6" s="49"/>
      <c r="P6" s="49"/>
      <c r="Q6" s="49"/>
      <c r="R6" s="49"/>
      <c r="S6" s="49"/>
      <c r="T6" s="49"/>
      <c r="U6" s="49"/>
      <c r="V6" s="49"/>
      <c r="W6" s="49"/>
      <c r="X6" s="49"/>
      <c r="Y6" s="49"/>
      <c r="Z6" s="49"/>
      <c r="AA6" s="49"/>
      <c r="AB6" s="49"/>
      <c r="AC6" s="49"/>
      <c r="AD6" s="49"/>
      <c r="AE6" s="49"/>
      <c r="AF6" s="49"/>
      <c r="AG6" s="49"/>
    </row>
    <row r="7">
      <c r="A7" s="50"/>
      <c r="B7" s="56" t="s">
        <v>8</v>
      </c>
      <c r="C7" s="57"/>
      <c r="D7" s="57"/>
      <c r="E7" s="57"/>
      <c r="F7" s="59">
        <v>0.0</v>
      </c>
      <c r="G7" s="49"/>
      <c r="H7" s="49"/>
      <c r="I7" s="49"/>
      <c r="J7" s="49"/>
      <c r="K7" s="49"/>
      <c r="L7" s="49"/>
      <c r="M7" s="49"/>
      <c r="N7" s="49"/>
      <c r="O7" s="49"/>
      <c r="P7" s="49"/>
      <c r="Q7" s="49"/>
      <c r="R7" s="49"/>
      <c r="S7" s="49"/>
      <c r="T7" s="49"/>
      <c r="U7" s="49"/>
      <c r="V7" s="49"/>
      <c r="W7" s="49"/>
      <c r="X7" s="49"/>
      <c r="Y7" s="49"/>
      <c r="Z7" s="49"/>
      <c r="AA7" s="49"/>
      <c r="AB7" s="49"/>
      <c r="AC7" s="49"/>
      <c r="AD7" s="49"/>
      <c r="AE7" s="49"/>
      <c r="AF7" s="49"/>
      <c r="AG7" s="49"/>
    </row>
    <row r="8">
      <c r="A8" s="49"/>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row>
    <row r="9">
      <c r="A9" s="49"/>
      <c r="B9" s="61"/>
      <c r="C9" s="61" t="s">
        <v>9</v>
      </c>
      <c r="D9" s="61" t="s">
        <v>10</v>
      </c>
      <c r="E9" s="61" t="s">
        <v>11</v>
      </c>
      <c r="F9" s="61" t="s">
        <v>12</v>
      </c>
      <c r="G9" s="61" t="s">
        <v>13</v>
      </c>
      <c r="H9" s="61" t="s">
        <v>14</v>
      </c>
      <c r="I9" s="61" t="s">
        <v>15</v>
      </c>
      <c r="J9" s="61" t="s">
        <v>16</v>
      </c>
      <c r="K9" s="52" t="s">
        <v>59</v>
      </c>
      <c r="L9" s="61" t="s">
        <v>17</v>
      </c>
      <c r="M9" s="49"/>
      <c r="N9" s="49"/>
      <c r="O9" s="22"/>
      <c r="P9" s="22" t="s">
        <v>9</v>
      </c>
      <c r="Q9" s="22" t="s">
        <v>10</v>
      </c>
      <c r="R9" s="22" t="s">
        <v>11</v>
      </c>
      <c r="S9" s="22" t="s">
        <v>12</v>
      </c>
      <c r="T9" s="22" t="s">
        <v>13</v>
      </c>
      <c r="U9" s="22" t="s">
        <v>14</v>
      </c>
      <c r="V9" s="22" t="s">
        <v>15</v>
      </c>
      <c r="W9" s="23" t="s">
        <v>16</v>
      </c>
      <c r="X9" s="23" t="s">
        <v>59</v>
      </c>
      <c r="Y9" s="22" t="s">
        <v>17</v>
      </c>
      <c r="Z9" s="49"/>
      <c r="AA9" s="49"/>
      <c r="AB9" s="49"/>
      <c r="AC9" s="49"/>
      <c r="AD9" s="49"/>
      <c r="AE9" s="49"/>
      <c r="AF9" s="49"/>
      <c r="AG9" s="49"/>
    </row>
    <row r="10">
      <c r="A10" s="49"/>
      <c r="B10" s="80">
        <v>0.041666666666666664</v>
      </c>
      <c r="C10" s="52"/>
      <c r="D10" s="52"/>
      <c r="E10" s="61"/>
      <c r="F10" s="52"/>
      <c r="G10" s="63" t="s">
        <v>81</v>
      </c>
      <c r="H10" s="63">
        <v>1111.0</v>
      </c>
      <c r="I10" s="61"/>
      <c r="J10" s="61"/>
      <c r="K10" s="61"/>
      <c r="L10" s="61"/>
      <c r="M10" s="49"/>
      <c r="N10" s="49"/>
      <c r="O10" s="80">
        <v>0.041666666666666664</v>
      </c>
      <c r="P10" s="23"/>
      <c r="Q10" s="23">
        <v>111.0</v>
      </c>
      <c r="R10" s="23"/>
      <c r="S10" s="23">
        <v>1.0</v>
      </c>
      <c r="T10" s="23">
        <v>1.111111111E9</v>
      </c>
      <c r="U10" s="27">
        <v>111.0</v>
      </c>
      <c r="V10" s="22"/>
      <c r="W10" s="23">
        <v>1.0</v>
      </c>
      <c r="X10" s="23"/>
      <c r="Y10" s="22"/>
      <c r="Z10" s="49"/>
      <c r="AA10" s="49"/>
      <c r="AB10" s="49"/>
      <c r="AC10" s="49"/>
      <c r="AD10" s="49"/>
      <c r="AE10" s="49"/>
      <c r="AF10" s="49"/>
      <c r="AG10" s="49"/>
    </row>
    <row r="11">
      <c r="A11" s="49"/>
      <c r="B11" s="81">
        <v>0.04861111111111111</v>
      </c>
      <c r="C11" s="61"/>
      <c r="D11" s="52">
        <v>1.0</v>
      </c>
      <c r="E11" s="61"/>
      <c r="F11" s="61"/>
      <c r="G11" s="63" t="s">
        <v>81</v>
      </c>
      <c r="H11" s="63">
        <v>111.0</v>
      </c>
      <c r="I11" s="61"/>
      <c r="J11" s="61"/>
      <c r="K11" s="65"/>
      <c r="L11" s="65"/>
      <c r="M11" s="49"/>
      <c r="N11" s="49"/>
      <c r="O11" s="81">
        <v>0.04861111111111111</v>
      </c>
      <c r="P11" s="23"/>
      <c r="Q11" s="23">
        <v>111.0</v>
      </c>
      <c r="R11" s="23">
        <v>1.0</v>
      </c>
      <c r="S11" s="22"/>
      <c r="T11" s="27">
        <v>1.1111111111E10</v>
      </c>
      <c r="U11" s="27">
        <v>111.0</v>
      </c>
      <c r="V11" s="26"/>
      <c r="W11" s="22"/>
      <c r="X11" s="22"/>
      <c r="Y11" s="22"/>
      <c r="Z11" s="60"/>
      <c r="AA11" s="49"/>
      <c r="AB11" s="49"/>
      <c r="AC11" s="49"/>
      <c r="AD11" s="49"/>
      <c r="AE11" s="49"/>
      <c r="AF11" s="49"/>
      <c r="AG11" s="49"/>
    </row>
    <row r="12">
      <c r="A12" s="49"/>
      <c r="B12" s="80">
        <v>0.05555555555555555</v>
      </c>
      <c r="C12" s="52"/>
      <c r="D12" s="52">
        <v>1.0</v>
      </c>
      <c r="E12" s="61"/>
      <c r="F12" s="61"/>
      <c r="G12" s="63" t="s">
        <v>81</v>
      </c>
      <c r="H12" s="63">
        <v>1.0</v>
      </c>
      <c r="I12" s="61"/>
      <c r="J12" s="52">
        <v>1.0</v>
      </c>
      <c r="K12" s="61"/>
      <c r="L12" s="61"/>
      <c r="M12" s="50"/>
      <c r="N12" s="50"/>
      <c r="O12" s="80">
        <v>0.05555555555555555</v>
      </c>
      <c r="P12" s="23"/>
      <c r="Q12" s="23">
        <v>111.0</v>
      </c>
      <c r="R12" s="23">
        <v>11.0</v>
      </c>
      <c r="S12" s="22"/>
      <c r="T12" s="27">
        <v>1.1111111E7</v>
      </c>
      <c r="U12" s="27">
        <v>1.0</v>
      </c>
      <c r="V12" s="26"/>
      <c r="W12" s="23">
        <v>1.0</v>
      </c>
      <c r="X12" s="22"/>
      <c r="Y12" s="22"/>
      <c r="Z12" s="49"/>
      <c r="AA12" s="49"/>
      <c r="AB12" s="49"/>
      <c r="AC12" s="49"/>
      <c r="AD12" s="49"/>
      <c r="AE12" s="49"/>
      <c r="AF12" s="49"/>
      <c r="AG12" s="49"/>
    </row>
    <row r="13">
      <c r="A13" s="49"/>
      <c r="B13" s="80">
        <v>0.0625</v>
      </c>
      <c r="C13" s="63"/>
      <c r="D13" s="52">
        <v>1.0</v>
      </c>
      <c r="E13" s="63"/>
      <c r="F13" s="61"/>
      <c r="G13" s="63" t="s">
        <v>81</v>
      </c>
      <c r="H13" s="52">
        <v>11.0</v>
      </c>
      <c r="I13" s="52">
        <v>1.0</v>
      </c>
      <c r="J13" s="52">
        <v>1.0</v>
      </c>
      <c r="K13" s="52"/>
      <c r="L13" s="61"/>
      <c r="M13" s="66">
        <v>1.0</v>
      </c>
      <c r="N13" s="57" t="s">
        <v>18</v>
      </c>
      <c r="O13" s="80">
        <v>0.0625</v>
      </c>
      <c r="P13" s="22"/>
      <c r="Q13" s="23">
        <v>111.0</v>
      </c>
      <c r="R13" s="23">
        <v>1.0</v>
      </c>
      <c r="S13" s="26"/>
      <c r="T13" s="23">
        <v>1.11111111E8</v>
      </c>
      <c r="U13" s="23">
        <v>111111.0</v>
      </c>
      <c r="V13" s="22"/>
      <c r="W13" s="22"/>
      <c r="X13" s="23"/>
      <c r="Y13" s="22"/>
      <c r="Z13" s="51"/>
      <c r="AA13" s="49"/>
      <c r="AB13" s="49"/>
      <c r="AC13" s="49"/>
      <c r="AD13" s="49"/>
      <c r="AE13" s="49"/>
      <c r="AF13" s="49"/>
      <c r="AG13" s="49"/>
    </row>
    <row r="14">
      <c r="A14" s="49"/>
      <c r="B14" s="80">
        <v>0.06944444444444445</v>
      </c>
      <c r="C14" s="61"/>
      <c r="D14" s="52">
        <v>1.0</v>
      </c>
      <c r="E14" s="61"/>
      <c r="F14" s="61"/>
      <c r="G14" s="63" t="s">
        <v>81</v>
      </c>
      <c r="H14" s="52">
        <v>1111.0</v>
      </c>
      <c r="I14" s="61"/>
      <c r="J14" s="61"/>
      <c r="K14" s="52"/>
      <c r="L14" s="61"/>
      <c r="M14" s="66">
        <v>2.0</v>
      </c>
      <c r="N14" s="57" t="s">
        <v>21</v>
      </c>
      <c r="O14" s="80">
        <v>0.06944444444444445</v>
      </c>
      <c r="P14" s="22"/>
      <c r="Q14" s="23">
        <v>111.0</v>
      </c>
      <c r="R14" s="23">
        <v>1.0</v>
      </c>
      <c r="S14" s="26"/>
      <c r="T14" s="23">
        <v>1.111111111E9</v>
      </c>
      <c r="U14" s="23">
        <v>1.111111111E9</v>
      </c>
      <c r="V14" s="22"/>
      <c r="W14" s="23">
        <v>1.0</v>
      </c>
      <c r="X14" s="23"/>
      <c r="Y14" s="22"/>
      <c r="Z14" s="49"/>
      <c r="AA14" s="49"/>
      <c r="AB14" s="49"/>
      <c r="AC14" s="49"/>
      <c r="AD14" s="49"/>
      <c r="AE14" s="49"/>
      <c r="AF14" s="49"/>
      <c r="AG14" s="49"/>
    </row>
    <row r="15">
      <c r="A15" s="49"/>
      <c r="B15" s="82">
        <v>0.0763888888888889</v>
      </c>
      <c r="C15" s="61"/>
      <c r="D15" s="61"/>
      <c r="E15" s="61"/>
      <c r="F15" s="61"/>
      <c r="G15" s="63" t="s">
        <v>81</v>
      </c>
      <c r="H15" s="52">
        <v>111.0</v>
      </c>
      <c r="I15" s="61"/>
      <c r="J15" s="52">
        <v>1.0</v>
      </c>
      <c r="K15" s="61"/>
      <c r="L15" s="61"/>
      <c r="M15" s="66">
        <v>3.0</v>
      </c>
      <c r="N15" s="57" t="s">
        <v>22</v>
      </c>
      <c r="O15" s="82">
        <v>0.0763888888888889</v>
      </c>
      <c r="P15" s="22"/>
      <c r="Q15" s="23">
        <v>111.0</v>
      </c>
      <c r="R15" s="22"/>
      <c r="S15" s="22"/>
      <c r="T15" s="23">
        <v>1.111111111111E12</v>
      </c>
      <c r="U15" s="23">
        <v>11111.0</v>
      </c>
      <c r="V15" s="22"/>
      <c r="W15" s="23">
        <v>1.0</v>
      </c>
      <c r="X15" s="22"/>
      <c r="Y15" s="22"/>
      <c r="Z15" s="49"/>
      <c r="AA15" s="49"/>
      <c r="AB15" s="49"/>
      <c r="AC15" s="49"/>
      <c r="AD15" s="49"/>
      <c r="AE15" s="49"/>
      <c r="AF15" s="49"/>
      <c r="AG15" s="49"/>
    </row>
    <row r="16">
      <c r="A16" s="49"/>
      <c r="B16" s="49"/>
      <c r="C16" s="49"/>
      <c r="D16" s="49"/>
      <c r="E16" s="49"/>
      <c r="F16" s="49"/>
      <c r="G16" s="49"/>
      <c r="H16" s="49"/>
      <c r="I16" s="49"/>
      <c r="J16" s="49"/>
      <c r="K16" s="49"/>
      <c r="L16" s="67"/>
      <c r="M16" s="68">
        <v>4.0</v>
      </c>
      <c r="N16" s="57" t="s">
        <v>24</v>
      </c>
      <c r="O16" s="49"/>
      <c r="P16" s="49"/>
      <c r="Q16" s="49"/>
      <c r="R16" s="49"/>
      <c r="S16" s="49"/>
      <c r="T16" s="49"/>
      <c r="U16" s="49"/>
      <c r="V16" s="49"/>
      <c r="W16" s="49"/>
      <c r="X16" s="49"/>
      <c r="Y16" s="49"/>
      <c r="AA16" s="49"/>
      <c r="AB16" s="49"/>
      <c r="AC16" s="49"/>
      <c r="AD16" s="49"/>
      <c r="AE16" s="49"/>
      <c r="AF16" s="49"/>
      <c r="AG16" s="49"/>
    </row>
    <row r="17">
      <c r="A17" s="49"/>
      <c r="B17" s="35" t="s">
        <v>82</v>
      </c>
      <c r="C17" s="34" t="s">
        <v>9</v>
      </c>
      <c r="D17" s="34" t="s">
        <v>10</v>
      </c>
      <c r="E17" s="34" t="s">
        <v>11</v>
      </c>
      <c r="F17" s="34" t="s">
        <v>12</v>
      </c>
      <c r="G17" s="34" t="s">
        <v>13</v>
      </c>
      <c r="H17" s="34" t="s">
        <v>14</v>
      </c>
      <c r="I17" s="34" t="s">
        <v>15</v>
      </c>
      <c r="J17" s="34" t="s">
        <v>16</v>
      </c>
      <c r="K17" s="35" t="s">
        <v>59</v>
      </c>
      <c r="L17" s="69" t="s">
        <v>17</v>
      </c>
      <c r="M17" s="68">
        <v>5.0</v>
      </c>
      <c r="N17" s="57" t="s">
        <v>25</v>
      </c>
      <c r="O17" s="80"/>
      <c r="P17" s="36" t="s">
        <v>9</v>
      </c>
      <c r="Q17" s="36" t="s">
        <v>10</v>
      </c>
      <c r="R17" s="36" t="s">
        <v>11</v>
      </c>
      <c r="S17" s="36" t="s">
        <v>12</v>
      </c>
      <c r="T17" s="36" t="s">
        <v>13</v>
      </c>
      <c r="U17" s="36" t="s">
        <v>14</v>
      </c>
      <c r="V17" s="36" t="s">
        <v>15</v>
      </c>
      <c r="W17" s="37" t="s">
        <v>16</v>
      </c>
      <c r="X17" s="37" t="s">
        <v>59</v>
      </c>
      <c r="Y17" s="36" t="s">
        <v>17</v>
      </c>
      <c r="Z17" s="49"/>
      <c r="AA17" s="49"/>
      <c r="AB17" s="49"/>
      <c r="AC17" s="49"/>
      <c r="AD17" s="49"/>
      <c r="AE17" s="49"/>
      <c r="AF17" s="49"/>
      <c r="AG17" s="49"/>
    </row>
    <row r="18">
      <c r="A18" s="49"/>
      <c r="B18" s="80">
        <v>0.041666666666666664</v>
      </c>
      <c r="C18" s="39">
        <v>1.0</v>
      </c>
      <c r="D18" s="34"/>
      <c r="E18" s="34"/>
      <c r="F18" s="34"/>
      <c r="G18" s="39" t="s">
        <v>81</v>
      </c>
      <c r="H18" s="39">
        <v>111.0</v>
      </c>
      <c r="I18" s="34"/>
      <c r="J18" s="34"/>
      <c r="K18" s="34"/>
      <c r="L18" s="34"/>
      <c r="M18" s="68">
        <v>6.0</v>
      </c>
      <c r="N18" s="57" t="s">
        <v>26</v>
      </c>
      <c r="O18" s="81">
        <v>0.041666666666666664</v>
      </c>
      <c r="P18" s="70"/>
      <c r="Q18" s="70">
        <v>1.0</v>
      </c>
      <c r="R18" s="36"/>
      <c r="S18" s="37">
        <v>1.0</v>
      </c>
      <c r="T18" s="70">
        <v>1.11111111E8</v>
      </c>
      <c r="U18" s="70">
        <v>111.0</v>
      </c>
      <c r="V18" s="70"/>
      <c r="W18" s="37">
        <v>1.0</v>
      </c>
      <c r="X18" s="36"/>
      <c r="Y18" s="42"/>
      <c r="Z18" s="49"/>
      <c r="AA18" s="49"/>
      <c r="AB18" s="49"/>
      <c r="AC18" s="49"/>
      <c r="AD18" s="49"/>
      <c r="AE18" s="49"/>
      <c r="AF18" s="49"/>
      <c r="AG18" s="49"/>
    </row>
    <row r="19">
      <c r="A19" s="49"/>
      <c r="B19" s="81">
        <v>0.04861111111111111</v>
      </c>
      <c r="C19" s="39"/>
      <c r="D19" s="35">
        <v>111.0</v>
      </c>
      <c r="E19" s="34"/>
      <c r="F19" s="34"/>
      <c r="G19" s="39" t="s">
        <v>81</v>
      </c>
      <c r="H19" s="39">
        <v>11.0</v>
      </c>
      <c r="I19" s="34"/>
      <c r="J19" s="34"/>
      <c r="K19" s="34"/>
      <c r="L19" s="34"/>
      <c r="M19" s="68">
        <v>7.0</v>
      </c>
      <c r="N19" s="57" t="s">
        <v>27</v>
      </c>
      <c r="O19" s="80">
        <v>0.04861111111111111</v>
      </c>
      <c r="P19" s="70"/>
      <c r="Q19" s="42"/>
      <c r="R19" s="42"/>
      <c r="S19" s="42"/>
      <c r="T19" s="70">
        <v>1.11111111E8</v>
      </c>
      <c r="U19" s="70">
        <v>111.0</v>
      </c>
      <c r="V19" s="36"/>
      <c r="W19" s="37">
        <v>1.0</v>
      </c>
      <c r="X19" s="36"/>
      <c r="Y19" s="36"/>
      <c r="Z19" s="49"/>
      <c r="AA19" s="49"/>
      <c r="AB19" s="49"/>
      <c r="AC19" s="49"/>
      <c r="AD19" s="49"/>
      <c r="AE19" s="49"/>
      <c r="AF19" s="49"/>
      <c r="AG19" s="49"/>
    </row>
    <row r="20">
      <c r="A20" s="49"/>
      <c r="B20" s="80">
        <v>0.05555555555555555</v>
      </c>
      <c r="C20" s="39">
        <v>1.0</v>
      </c>
      <c r="D20" s="34"/>
      <c r="E20" s="40"/>
      <c r="F20" s="34"/>
      <c r="G20" s="39" t="s">
        <v>81</v>
      </c>
      <c r="H20" s="39">
        <v>1.0</v>
      </c>
      <c r="I20" s="34"/>
      <c r="J20" s="40"/>
      <c r="K20" s="40"/>
      <c r="L20" s="40"/>
      <c r="M20" s="68">
        <v>8.0</v>
      </c>
      <c r="N20" s="57" t="s">
        <v>29</v>
      </c>
      <c r="O20" s="80">
        <v>0.05555555555555555</v>
      </c>
      <c r="P20" s="37"/>
      <c r="Q20" s="70">
        <v>1.0</v>
      </c>
      <c r="R20" s="42"/>
      <c r="S20" s="36"/>
      <c r="T20" s="70">
        <v>1.11111111E8</v>
      </c>
      <c r="U20" s="70">
        <v>1111.0</v>
      </c>
      <c r="V20" s="36"/>
      <c r="W20" s="36"/>
      <c r="X20" s="36"/>
      <c r="Y20" s="36"/>
      <c r="Z20" s="49"/>
      <c r="AA20" s="49"/>
      <c r="AB20" s="49"/>
      <c r="AC20" s="49"/>
      <c r="AD20" s="49"/>
      <c r="AE20" s="49"/>
      <c r="AF20" s="49"/>
      <c r="AG20" s="49"/>
    </row>
    <row r="21">
      <c r="A21" s="49"/>
      <c r="B21" s="80">
        <v>0.0625</v>
      </c>
      <c r="C21" s="35">
        <v>1.0</v>
      </c>
      <c r="D21" s="35">
        <v>1.0</v>
      </c>
      <c r="E21" s="71"/>
      <c r="F21" s="34"/>
      <c r="G21" s="39" t="s">
        <v>81</v>
      </c>
      <c r="H21" s="35">
        <v>11.0</v>
      </c>
      <c r="I21" s="34"/>
      <c r="J21" s="34"/>
      <c r="K21" s="35"/>
      <c r="L21" s="34"/>
      <c r="M21" s="72" t="s">
        <v>32</v>
      </c>
      <c r="N21" s="57" t="s">
        <v>33</v>
      </c>
      <c r="O21" s="80">
        <v>0.0625</v>
      </c>
      <c r="P21" s="42"/>
      <c r="Q21" s="37">
        <v>1.0</v>
      </c>
      <c r="R21" s="70"/>
      <c r="S21" s="42"/>
      <c r="T21" s="37">
        <v>1.1111111E7</v>
      </c>
      <c r="U21" s="37">
        <v>111111.0</v>
      </c>
      <c r="V21" s="36"/>
      <c r="W21" s="37">
        <v>1.0</v>
      </c>
      <c r="X21" s="37"/>
      <c r="Y21" s="36"/>
      <c r="Z21" s="49"/>
      <c r="AA21" s="49"/>
      <c r="AB21" s="49"/>
      <c r="AC21" s="49"/>
      <c r="AD21" s="49"/>
      <c r="AE21" s="49"/>
      <c r="AF21" s="49"/>
      <c r="AG21" s="49"/>
    </row>
    <row r="22">
      <c r="A22" s="49"/>
      <c r="B22" s="80">
        <v>0.06944444444444445</v>
      </c>
      <c r="C22" s="39">
        <v>11.0</v>
      </c>
      <c r="D22" s="35">
        <v>1.0</v>
      </c>
      <c r="E22" s="34"/>
      <c r="F22" s="34"/>
      <c r="G22" s="39" t="s">
        <v>81</v>
      </c>
      <c r="H22" s="35">
        <v>11111.0</v>
      </c>
      <c r="I22" s="34"/>
      <c r="J22" s="34"/>
      <c r="K22" s="35"/>
      <c r="L22" s="34"/>
      <c r="M22" s="68">
        <v>9.0</v>
      </c>
      <c r="N22" s="57" t="s">
        <v>23</v>
      </c>
      <c r="O22" s="82">
        <v>0.06944444444444445</v>
      </c>
      <c r="P22" s="42"/>
      <c r="Q22" s="36"/>
      <c r="R22" s="36"/>
      <c r="S22" s="42"/>
      <c r="T22" s="37">
        <v>1.11111111E8</v>
      </c>
      <c r="U22" s="37">
        <v>1.1111111E7</v>
      </c>
      <c r="V22" s="36"/>
      <c r="W22" s="36"/>
      <c r="X22" s="37"/>
      <c r="Y22" s="36"/>
      <c r="Z22" s="49"/>
      <c r="AA22" s="49"/>
      <c r="AB22" s="49"/>
      <c r="AC22" s="49"/>
      <c r="AD22" s="49"/>
      <c r="AE22" s="49"/>
      <c r="AF22" s="49"/>
      <c r="AG22" s="49"/>
    </row>
    <row r="23">
      <c r="A23" s="49"/>
      <c r="B23" s="82">
        <v>0.0763888888888889</v>
      </c>
      <c r="C23" s="35">
        <v>1.0</v>
      </c>
      <c r="D23" s="35">
        <v>1.0</v>
      </c>
      <c r="E23" s="34"/>
      <c r="F23" s="34"/>
      <c r="G23" s="39" t="s">
        <v>81</v>
      </c>
      <c r="H23" s="35">
        <v>11111.0</v>
      </c>
      <c r="I23" s="34"/>
      <c r="J23" s="35">
        <v>1.0</v>
      </c>
      <c r="K23" s="34"/>
      <c r="L23" s="34"/>
      <c r="O23" s="48">
        <v>0.0763888888888889</v>
      </c>
      <c r="P23" s="36"/>
      <c r="Q23" s="36"/>
      <c r="R23" s="36"/>
      <c r="S23" s="36"/>
      <c r="T23" s="37">
        <v>1.11111111E8</v>
      </c>
      <c r="U23" s="37">
        <v>1111.0</v>
      </c>
      <c r="V23" s="36"/>
      <c r="W23" s="37">
        <v>1.0</v>
      </c>
      <c r="X23" s="36"/>
      <c r="Y23" s="36"/>
      <c r="Z23" s="49"/>
      <c r="AA23" s="49"/>
      <c r="AB23" s="49"/>
      <c r="AC23" s="49"/>
      <c r="AD23" s="49"/>
      <c r="AE23" s="49"/>
      <c r="AF23" s="49"/>
      <c r="AG23" s="49"/>
    </row>
    <row r="24">
      <c r="A24" s="49"/>
      <c r="B24" s="73"/>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row>
    <row r="25">
      <c r="A25" s="49"/>
      <c r="B25" s="51" t="s">
        <v>34</v>
      </c>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row>
    <row r="26">
      <c r="A26" s="49"/>
      <c r="B26" s="83">
        <v>0.041666666666666664</v>
      </c>
      <c r="C26" s="79" t="s">
        <v>83</v>
      </c>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c r="A27" s="49"/>
      <c r="B27" s="84"/>
      <c r="C27" s="60"/>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c r="A28" s="49"/>
      <c r="B28" s="83">
        <v>0.06527777777777778</v>
      </c>
      <c r="C28" s="79" t="s">
        <v>84</v>
      </c>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c r="A29" s="49"/>
      <c r="B29" s="51"/>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c r="A30" s="49"/>
      <c r="B30" s="51"/>
      <c r="C30" s="50"/>
      <c r="D30" s="50"/>
      <c r="E30" s="50"/>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row>
    <row r="31">
      <c r="A31" s="49"/>
      <c r="B31" s="51"/>
      <c r="C31" s="50"/>
      <c r="D31" s="50"/>
      <c r="E31" s="50"/>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row>
    <row r="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row>
    <row r="33">
      <c r="A33" s="49"/>
      <c r="B33" s="49" t="s">
        <v>41</v>
      </c>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c r="A34" s="49"/>
      <c r="B34" s="51"/>
      <c r="C34" s="50"/>
      <c r="D34" s="50"/>
      <c r="E34" s="50"/>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c r="A35" s="49"/>
      <c r="B35" s="51"/>
      <c r="C35" s="50"/>
      <c r="D35" s="50"/>
      <c r="E35" s="50"/>
      <c r="F35" s="50"/>
      <c r="G35" s="50"/>
      <c r="H35" s="50"/>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row>
    <row r="36">
      <c r="A36" s="49"/>
      <c r="B36" s="51"/>
      <c r="C36" s="50"/>
      <c r="D36" s="50"/>
      <c r="E36" s="50"/>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row>
    <row r="37">
      <c r="A37" s="49"/>
      <c r="B37" s="51"/>
      <c r="C37" s="50"/>
      <c r="D37" s="50"/>
      <c r="E37" s="50"/>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c r="A38" s="49"/>
      <c r="B38" s="51"/>
      <c r="C38" s="50"/>
      <c r="D38" s="50"/>
      <c r="E38" s="50"/>
      <c r="F38" s="50"/>
      <c r="G38" s="50"/>
      <c r="H38" s="50"/>
      <c r="I38" s="50"/>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c r="A39" s="49"/>
      <c r="B39" s="51"/>
      <c r="C39" s="50"/>
      <c r="D39" s="50"/>
      <c r="E39" s="50"/>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row>
    <row r="40">
      <c r="A40" s="49"/>
      <c r="B40" s="51"/>
      <c r="C40" s="50"/>
      <c r="D40" s="50"/>
      <c r="E40" s="50"/>
      <c r="F40" s="50"/>
      <c r="G40" s="50"/>
      <c r="H40" s="50"/>
      <c r="I40" s="50"/>
      <c r="J40" s="50"/>
      <c r="K40" s="50"/>
      <c r="L40" s="50"/>
      <c r="M40" s="50"/>
      <c r="N40" s="49"/>
      <c r="O40" s="49"/>
      <c r="P40" s="49"/>
      <c r="Q40" s="49"/>
      <c r="R40" s="49"/>
      <c r="S40" s="49"/>
      <c r="T40" s="49"/>
      <c r="U40" s="49"/>
      <c r="V40" s="49"/>
      <c r="W40" s="49"/>
      <c r="X40" s="49"/>
      <c r="Y40" s="49"/>
      <c r="Z40" s="49"/>
      <c r="AA40" s="49"/>
      <c r="AB40" s="49"/>
      <c r="AC40" s="49"/>
      <c r="AD40" s="49"/>
      <c r="AE40" s="49"/>
      <c r="AF40" s="49"/>
      <c r="AG40" s="49"/>
    </row>
    <row r="41">
      <c r="A41" s="49"/>
      <c r="B41" s="51"/>
      <c r="C41" s="50"/>
      <c r="D41" s="50"/>
      <c r="E41" s="50"/>
      <c r="F41" s="50"/>
      <c r="G41" s="50"/>
      <c r="H41" s="50"/>
      <c r="I41" s="50"/>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c r="A42" s="49"/>
      <c r="B42" s="51"/>
      <c r="C42" s="50"/>
      <c r="D42" s="50"/>
      <c r="E42" s="50"/>
      <c r="F42" s="50"/>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c r="A43" s="49"/>
      <c r="B43" s="51"/>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c r="A47" s="49"/>
      <c r="B47" s="51"/>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c r="A48" s="49"/>
      <c r="B48" s="51"/>
      <c r="C48" s="50"/>
      <c r="D48" s="50"/>
      <c r="E48" s="50"/>
      <c r="F48" s="50"/>
      <c r="G48" s="50"/>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c r="AE91" s="49"/>
      <c r="AF91" s="49"/>
      <c r="AG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c r="AE101" s="49"/>
      <c r="AF101" s="49"/>
      <c r="AG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c r="AE108" s="49"/>
      <c r="AF108" s="49"/>
      <c r="AG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c r="AE109" s="49"/>
      <c r="AF109" s="49"/>
      <c r="AG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c r="AE110" s="49"/>
      <c r="AF110" s="49"/>
      <c r="AG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c r="AE111" s="49"/>
      <c r="AF111" s="49"/>
      <c r="AG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c r="AE112" s="49"/>
      <c r="AF112" s="49"/>
      <c r="AG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c r="AE210" s="49"/>
      <c r="AF210" s="49"/>
      <c r="AG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c r="AE211" s="49"/>
      <c r="AF211" s="49"/>
      <c r="AG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c r="AE212" s="49"/>
      <c r="AF212" s="49"/>
      <c r="AG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c r="AE213" s="49"/>
      <c r="AF213" s="49"/>
      <c r="AG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c r="AE214" s="49"/>
      <c r="AF214" s="49"/>
      <c r="AG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c r="AE215" s="49"/>
      <c r="AF215" s="49"/>
      <c r="AG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c r="AE216" s="49"/>
      <c r="AF216" s="49"/>
      <c r="AG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c r="AE217" s="49"/>
      <c r="AF217" s="49"/>
      <c r="AG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c r="AE218" s="49"/>
      <c r="AF218" s="49"/>
      <c r="AG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c r="AE219" s="49"/>
      <c r="AF219" s="49"/>
      <c r="AG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c r="AE220" s="49"/>
      <c r="AF220" s="49"/>
      <c r="AG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c r="AE221" s="49"/>
      <c r="AF221" s="49"/>
      <c r="AG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c r="AE222" s="49"/>
      <c r="AF222" s="49"/>
      <c r="AG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c r="AE223" s="49"/>
      <c r="AF223" s="49"/>
      <c r="AG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c r="AE224" s="49"/>
      <c r="AF224" s="49"/>
      <c r="AG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c r="AE225" s="49"/>
      <c r="AF225" s="49"/>
      <c r="AG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c r="AE226" s="49"/>
      <c r="AF226" s="49"/>
      <c r="AG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c r="AE227" s="49"/>
      <c r="AF227" s="49"/>
      <c r="AG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c r="AE228" s="49"/>
      <c r="AF228" s="49"/>
      <c r="AG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c r="AE229" s="49"/>
      <c r="AF229" s="49"/>
      <c r="AG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c r="AE230" s="49"/>
      <c r="AF230" s="49"/>
      <c r="AG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c r="AE232" s="49"/>
      <c r="AF232" s="49"/>
      <c r="AG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c r="AE233" s="49"/>
      <c r="AF233" s="49"/>
      <c r="AG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c r="AE234" s="49"/>
      <c r="AF234" s="49"/>
      <c r="AG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c r="AE235" s="49"/>
      <c r="AF235" s="49"/>
      <c r="AG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c r="AE236" s="49"/>
      <c r="AF236" s="49"/>
      <c r="AG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c r="AF392" s="49"/>
      <c r="AG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c r="AF403" s="49"/>
      <c r="AG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c r="AF446" s="49"/>
      <c r="AG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c r="AF453" s="49"/>
      <c r="AG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c r="AF474" s="49"/>
      <c r="AG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c r="AF475" s="49"/>
      <c r="AG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c r="AF476" s="49"/>
      <c r="AG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c r="AF479" s="49"/>
      <c r="AG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c r="AF480" s="49"/>
      <c r="AG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c r="AF481" s="49"/>
      <c r="AG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c r="AF483" s="49"/>
      <c r="AG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c r="AF485" s="49"/>
      <c r="AG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c r="AF509" s="49"/>
      <c r="AG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c r="AF529" s="49"/>
      <c r="AG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c r="AF533" s="49"/>
      <c r="AG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c r="AF551" s="49"/>
      <c r="AG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c r="AF559" s="49"/>
      <c r="AG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c r="AF601" s="49"/>
      <c r="AG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c r="AF613" s="49"/>
      <c r="AG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c r="AF633" s="49"/>
      <c r="AG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c r="AF636" s="49"/>
      <c r="AG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c r="AF647" s="49"/>
      <c r="AG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c r="AF648" s="49"/>
      <c r="AG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c r="AF649" s="49"/>
      <c r="AG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c r="AF651" s="49"/>
      <c r="AG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c r="AF655" s="49"/>
      <c r="AG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c r="AF656" s="49"/>
      <c r="AG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c r="AF680" s="49"/>
      <c r="AG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c r="AF687" s="49"/>
      <c r="AG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c r="AF689" s="49"/>
      <c r="AG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c r="AF698" s="49"/>
      <c r="AG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c r="AF725" s="49"/>
      <c r="AG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c r="AF726" s="49"/>
      <c r="AG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c r="AF727" s="49"/>
      <c r="AG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c r="AF753" s="49"/>
      <c r="AG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c r="AF761" s="49"/>
      <c r="AG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c r="AF762" s="49"/>
      <c r="AG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c r="AF763" s="49"/>
      <c r="AG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c r="AF764" s="49"/>
      <c r="AG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c r="AF767" s="49"/>
      <c r="AG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c r="AF768" s="49"/>
      <c r="AG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c r="AF769" s="49"/>
      <c r="AG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c r="AF770" s="49"/>
      <c r="AG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c r="AF771" s="49"/>
      <c r="AG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c r="AF773" s="49"/>
      <c r="AG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c r="AF774" s="49"/>
      <c r="AG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c r="AF775" s="49"/>
      <c r="AG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c r="AF781" s="49"/>
      <c r="AG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c r="AF797" s="49"/>
      <c r="AG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c r="AF798" s="49"/>
      <c r="AG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c r="AF799" s="49"/>
      <c r="AG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c r="AF800" s="49"/>
      <c r="AG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c r="AF801" s="49"/>
      <c r="AG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c r="AF804" s="49"/>
      <c r="AG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c r="AF805" s="49"/>
      <c r="AG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c r="AF806" s="49"/>
      <c r="AG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c r="AF807" s="49"/>
      <c r="AG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c r="AF809" s="49"/>
      <c r="AG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c r="AF810" s="49"/>
      <c r="AG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c r="AF811" s="49"/>
      <c r="AG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c r="AF812" s="49"/>
      <c r="AG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c r="AF815" s="49"/>
      <c r="AG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c r="AF816" s="49"/>
      <c r="AG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c r="AF817" s="49"/>
      <c r="AG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c r="AF818" s="49"/>
      <c r="AG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c r="AF819" s="49"/>
      <c r="AG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c r="AF821" s="49"/>
      <c r="AG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c r="AF822" s="49"/>
      <c r="AG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c r="AF823" s="49"/>
      <c r="AG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c r="AF824" s="49"/>
      <c r="AG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c r="AF825" s="49"/>
      <c r="AG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c r="AF839" s="49"/>
      <c r="AG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c r="AF840" s="49"/>
      <c r="AG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c r="AF841" s="49"/>
      <c r="AG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c r="AF842" s="49"/>
      <c r="AG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c r="AF843" s="49"/>
      <c r="AG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c r="AF845" s="49"/>
      <c r="AG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c r="AF846" s="49"/>
      <c r="AG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c r="AF847" s="49"/>
      <c r="AG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c r="AF848" s="49"/>
      <c r="AG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c r="AF849" s="49"/>
      <c r="AG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c r="AF853" s="49"/>
      <c r="AG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c r="AF854" s="49"/>
      <c r="AG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c r="AF870" s="49"/>
      <c r="AG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c r="AF871" s="49"/>
      <c r="AG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c r="AF872" s="49"/>
      <c r="AG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c r="AF873" s="49"/>
      <c r="AG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c r="AF875" s="49"/>
      <c r="AG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c r="AF876" s="49"/>
      <c r="AG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c r="AF877" s="49"/>
      <c r="AG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c r="AF878" s="49"/>
      <c r="AG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c r="AF881" s="49"/>
      <c r="AG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c r="AF882" s="49"/>
      <c r="AG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c r="AF883" s="49"/>
      <c r="AG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c r="AF884" s="49"/>
      <c r="AG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c r="AF890" s="49"/>
      <c r="AG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c r="AF891" s="49"/>
      <c r="AG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c r="AF893" s="49"/>
      <c r="AG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c r="AF894" s="49"/>
      <c r="AG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c r="AF895" s="49"/>
      <c r="AG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c r="AF896" s="49"/>
      <c r="AG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c r="AF897" s="49"/>
      <c r="AG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c r="AF899" s="49"/>
      <c r="AG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c r="AF900" s="49"/>
      <c r="AG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c r="AF901" s="49"/>
      <c r="AG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c r="AF902" s="49"/>
      <c r="AG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c r="AF903" s="49"/>
      <c r="AG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c r="AF905" s="49"/>
      <c r="AG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c r="AF908" s="49"/>
      <c r="AG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c r="AF909" s="49"/>
      <c r="AG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c r="AF911" s="49"/>
      <c r="AG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c r="AF912" s="49"/>
      <c r="AG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c r="AF913" s="49"/>
      <c r="AG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c r="AF914" s="49"/>
      <c r="AG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c r="AF915" s="49"/>
      <c r="AG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c r="AF917" s="49"/>
      <c r="AG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c r="AF920" s="49"/>
      <c r="AG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c r="AF921" s="49"/>
      <c r="AG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c r="AF923" s="49"/>
      <c r="AG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c r="AF924" s="49"/>
      <c r="AG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c r="AF925" s="49"/>
      <c r="AG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c r="AF926" s="49"/>
      <c r="AG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c r="AF927" s="49"/>
      <c r="AG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c r="AF929" s="49"/>
      <c r="AG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c r="AF930" s="49"/>
      <c r="AG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c r="AF931" s="49"/>
      <c r="AG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c r="AF935" s="49"/>
      <c r="AG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c r="AF936" s="49"/>
      <c r="AG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c r="AF937" s="49"/>
      <c r="AG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c r="AF938" s="49"/>
      <c r="AG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c r="AF939" s="49"/>
      <c r="AG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c r="AF941" s="49"/>
      <c r="AG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c r="AF942" s="49"/>
      <c r="AG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c r="AF943" s="49"/>
      <c r="AG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c r="AF944" s="49"/>
      <c r="AG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c r="AF945" s="49"/>
      <c r="AG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c r="AF948" s="49"/>
      <c r="AG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c r="AF949" s="49"/>
      <c r="AG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c r="AF950" s="49"/>
      <c r="AG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c r="AF951" s="49"/>
      <c r="AG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c r="AF953" s="49"/>
      <c r="AG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c r="AF954" s="49"/>
      <c r="AG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c r="AF955" s="49"/>
      <c r="AG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c r="AF956" s="49"/>
      <c r="AG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c r="AF957" s="49"/>
      <c r="AG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c r="AF960" s="49"/>
      <c r="AG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c r="AF961" s="49"/>
      <c r="AG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c r="AF962" s="49"/>
      <c r="AG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c r="AF963" s="49"/>
      <c r="AG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c r="AE964" s="49"/>
      <c r="AF964" s="49"/>
      <c r="AG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c r="AE965" s="49"/>
      <c r="AF965" s="49"/>
      <c r="AG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c r="AE966" s="49"/>
      <c r="AF966" s="49"/>
      <c r="AG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c r="AE967" s="49"/>
      <c r="AF967" s="49"/>
      <c r="AG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c r="AE968" s="49"/>
      <c r="AF968" s="49"/>
      <c r="AG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c r="AE969" s="49"/>
      <c r="AF969" s="49"/>
      <c r="AG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c r="AE970" s="49"/>
      <c r="AF970" s="49"/>
      <c r="AG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c r="AE971" s="49"/>
      <c r="AF971" s="49"/>
      <c r="AG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c r="AE972" s="49"/>
      <c r="AF972" s="49"/>
      <c r="AG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c r="AE973" s="49"/>
      <c r="AF973" s="49"/>
      <c r="AG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c r="AE974" s="49"/>
      <c r="AF974" s="49"/>
      <c r="AG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c r="AE975" s="49"/>
      <c r="AF975" s="49"/>
      <c r="AG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c r="AE976" s="49"/>
      <c r="AF976" s="49"/>
      <c r="AG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c r="AE977" s="49"/>
      <c r="AF977" s="49"/>
      <c r="AG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c r="AE978" s="49"/>
      <c r="AF978" s="49"/>
      <c r="AG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c r="AE979" s="49"/>
      <c r="AF979" s="49"/>
      <c r="AG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c r="AE980" s="49"/>
      <c r="AF980" s="49"/>
      <c r="AG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c r="AE981" s="49"/>
      <c r="AF981" s="49"/>
      <c r="AG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c r="AE982" s="49"/>
      <c r="AF982" s="49"/>
      <c r="AG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c r="AE983" s="49"/>
      <c r="AF983" s="49"/>
      <c r="AG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c r="AE984" s="49"/>
      <c r="AF984" s="49"/>
      <c r="AG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c r="AE985" s="49"/>
      <c r="AF985" s="49"/>
      <c r="AG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c r="AE986" s="49"/>
      <c r="AF986" s="49"/>
      <c r="AG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c r="AE987" s="49"/>
      <c r="AF987" s="49"/>
      <c r="AG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c r="AE988" s="49"/>
      <c r="AF988" s="49"/>
      <c r="AG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c r="AE989" s="49"/>
      <c r="AF989" s="49"/>
      <c r="AG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c r="AE990" s="49"/>
      <c r="AF990" s="49"/>
      <c r="AG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c r="AE991" s="49"/>
      <c r="AF991" s="49"/>
      <c r="AG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c r="AE992" s="49"/>
      <c r="AF992" s="49"/>
      <c r="AG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c r="AE993" s="49"/>
      <c r="AF993" s="49"/>
      <c r="AG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c r="AE994" s="49"/>
      <c r="AF994" s="49"/>
      <c r="AG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c r="AE995" s="49"/>
      <c r="AF995" s="49"/>
      <c r="AG995" s="49"/>
    </row>
    <row r="99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c r="AE996" s="49"/>
      <c r="AF996" s="49"/>
      <c r="AG996" s="49"/>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c r="AE997" s="49"/>
      <c r="AF997" s="49"/>
      <c r="AG997" s="49"/>
    </row>
    <row r="998">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c r="AE998" s="49"/>
      <c r="AF998" s="49"/>
      <c r="AG998" s="49"/>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c r="AE999" s="49"/>
      <c r="AF999" s="49"/>
      <c r="AG999" s="49"/>
    </row>
    <row r="1000">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c r="AE1000" s="49"/>
      <c r="AF1000" s="49"/>
      <c r="AG1000" s="4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3" width="10.57"/>
    <col customWidth="1" min="4" max="4" width="16.43"/>
    <col customWidth="1" min="5" max="6" width="14.14"/>
    <col customWidth="1" min="7" max="7" width="13.29"/>
    <col customWidth="1" min="8" max="9" width="10.57"/>
    <col customWidth="1" min="10" max="10" width="15.0"/>
    <col customWidth="1" min="11" max="11" width="9.14"/>
    <col customWidth="1" min="12" max="12" width="15.71"/>
    <col customWidth="1" min="13" max="13" width="19.29"/>
    <col customWidth="1" min="14" max="14" width="21.29"/>
  </cols>
  <sheetData>
    <row r="1">
      <c r="A1" s="85" t="s">
        <v>85</v>
      </c>
      <c r="L1" s="1" t="s">
        <v>86</v>
      </c>
      <c r="M1" s="1" t="s">
        <v>87</v>
      </c>
      <c r="N1" s="86" t="s">
        <v>88</v>
      </c>
      <c r="P1" s="1" t="s">
        <v>89</v>
      </c>
      <c r="Q1" s="1" t="s">
        <v>90</v>
      </c>
      <c r="R1" s="86" t="s">
        <v>91</v>
      </c>
    </row>
    <row r="2">
      <c r="A2" s="20"/>
      <c r="B2" s="21" t="s">
        <v>9</v>
      </c>
      <c r="C2" s="21" t="s">
        <v>10</v>
      </c>
      <c r="D2" s="21" t="s">
        <v>11</v>
      </c>
      <c r="E2" s="21" t="s">
        <v>12</v>
      </c>
      <c r="F2" s="21" t="s">
        <v>13</v>
      </c>
      <c r="G2" s="21" t="s">
        <v>14</v>
      </c>
      <c r="H2" s="21" t="s">
        <v>15</v>
      </c>
      <c r="I2" s="21" t="s">
        <v>16</v>
      </c>
      <c r="J2" s="21" t="s">
        <v>17</v>
      </c>
      <c r="R2" s="87"/>
    </row>
    <row r="3">
      <c r="A3" s="24">
        <v>0.3611111111111111</v>
      </c>
      <c r="B3" s="21"/>
      <c r="C3" s="21"/>
      <c r="D3" s="20"/>
      <c r="E3" s="20"/>
      <c r="F3" s="21">
        <v>111111.0</v>
      </c>
      <c r="G3" s="21">
        <v>11.0</v>
      </c>
      <c r="H3" s="21"/>
      <c r="I3" s="21"/>
      <c r="J3" s="21"/>
      <c r="L3" s="1">
        <v>8.0</v>
      </c>
      <c r="M3" s="1">
        <v>0.0</v>
      </c>
      <c r="N3" s="87">
        <f t="shared" ref="N3:N7" si="2">L3/(L3+M3)</f>
        <v>1</v>
      </c>
      <c r="P3" s="88">
        <f t="shared" ref="P3:Q3" si="1">L3+L11+L19+L27</f>
        <v>45</v>
      </c>
      <c r="Q3" s="88">
        <f t="shared" si="1"/>
        <v>6</v>
      </c>
      <c r="R3" s="87">
        <f t="shared" ref="R3:R7" si="4">P3/(P3+Q3)</f>
        <v>0.8823529412</v>
      </c>
    </row>
    <row r="4">
      <c r="A4" s="28">
        <v>0.3680555555555556</v>
      </c>
      <c r="B4" s="20"/>
      <c r="C4" s="20"/>
      <c r="D4" s="20"/>
      <c r="E4" s="20"/>
      <c r="F4" s="21">
        <v>111.0</v>
      </c>
      <c r="G4" s="21">
        <v>11111.0</v>
      </c>
      <c r="H4" s="21"/>
      <c r="I4" s="21"/>
      <c r="J4" s="21">
        <v>1.0</v>
      </c>
      <c r="L4" s="1">
        <v>8.0</v>
      </c>
      <c r="M4" s="1">
        <v>0.0</v>
      </c>
      <c r="N4" s="87">
        <f t="shared" si="2"/>
        <v>1</v>
      </c>
      <c r="P4" s="88">
        <f t="shared" ref="P4:Q4" si="3">L4+L12+L20+L28</f>
        <v>38</v>
      </c>
      <c r="Q4" s="88">
        <f t="shared" si="3"/>
        <v>10</v>
      </c>
      <c r="R4" s="87">
        <f t="shared" si="4"/>
        <v>0.7916666667</v>
      </c>
    </row>
    <row r="5">
      <c r="A5" s="24">
        <v>0.375</v>
      </c>
      <c r="B5" s="20"/>
      <c r="C5" s="20"/>
      <c r="D5" s="20"/>
      <c r="E5" s="20"/>
      <c r="F5" s="21">
        <v>1111.0</v>
      </c>
      <c r="G5" s="21">
        <v>11111.0</v>
      </c>
      <c r="H5" s="20"/>
      <c r="I5" s="20"/>
      <c r="J5" s="20"/>
      <c r="L5" s="1">
        <v>9.0</v>
      </c>
      <c r="M5" s="1">
        <v>0.0</v>
      </c>
      <c r="N5" s="87">
        <f t="shared" si="2"/>
        <v>1</v>
      </c>
      <c r="P5" s="88">
        <f t="shared" ref="P5:Q5" si="5">L5+L13+L21+L29</f>
        <v>41</v>
      </c>
      <c r="Q5" s="88">
        <f t="shared" si="5"/>
        <v>6</v>
      </c>
      <c r="R5" s="87">
        <f t="shared" si="4"/>
        <v>0.8723404255</v>
      </c>
    </row>
    <row r="6">
      <c r="A6" s="24">
        <v>0.3819444444444444</v>
      </c>
      <c r="B6" s="21">
        <v>11.0</v>
      </c>
      <c r="C6" s="20"/>
      <c r="D6" s="21">
        <v>1111111.0</v>
      </c>
      <c r="E6" s="20"/>
      <c r="F6" s="20"/>
      <c r="G6" s="20"/>
      <c r="H6" s="20"/>
      <c r="I6" s="20"/>
      <c r="J6" s="20"/>
      <c r="L6" s="1">
        <v>7.0</v>
      </c>
      <c r="M6" s="1">
        <v>2.0</v>
      </c>
      <c r="N6" s="87">
        <f t="shared" si="2"/>
        <v>0.7777777778</v>
      </c>
      <c r="P6" s="88">
        <f t="shared" ref="P6:Q6" si="6">L6+L14+L22+L30</f>
        <v>45</v>
      </c>
      <c r="Q6" s="88">
        <f t="shared" si="6"/>
        <v>4</v>
      </c>
      <c r="R6" s="87">
        <f t="shared" si="4"/>
        <v>0.9183673469</v>
      </c>
    </row>
    <row r="7">
      <c r="A7" s="24">
        <v>0.3888888888888889</v>
      </c>
      <c r="B7" s="20"/>
      <c r="C7" s="20"/>
      <c r="D7" s="21" t="s">
        <v>20</v>
      </c>
      <c r="E7" s="20"/>
      <c r="F7" s="20"/>
      <c r="G7" s="20"/>
      <c r="H7" s="20"/>
      <c r="I7" s="20"/>
      <c r="J7" s="20"/>
      <c r="L7" s="1">
        <v>9.0</v>
      </c>
      <c r="M7" s="1">
        <v>0.0</v>
      </c>
      <c r="N7" s="87">
        <f t="shared" si="2"/>
        <v>1</v>
      </c>
      <c r="P7" s="88">
        <f t="shared" ref="P7:Q7" si="7">L7+L15+L23+L31</f>
        <v>46</v>
      </c>
      <c r="Q7" s="88">
        <f t="shared" si="7"/>
        <v>2</v>
      </c>
      <c r="R7" s="87">
        <f t="shared" si="4"/>
        <v>0.9583333333</v>
      </c>
    </row>
    <row r="8">
      <c r="A8" s="20"/>
      <c r="B8" s="20"/>
      <c r="C8" s="20"/>
      <c r="D8" s="20"/>
      <c r="E8" s="20"/>
      <c r="F8" s="20"/>
      <c r="G8" s="20"/>
      <c r="H8" s="20"/>
      <c r="I8" s="20"/>
      <c r="J8" s="20"/>
      <c r="N8" s="87"/>
      <c r="R8" s="87"/>
    </row>
    <row r="9">
      <c r="N9" s="87"/>
      <c r="R9" s="87"/>
    </row>
    <row r="10">
      <c r="A10" s="34"/>
      <c r="B10" s="34" t="s">
        <v>9</v>
      </c>
      <c r="C10" s="34" t="s">
        <v>10</v>
      </c>
      <c r="D10" s="34" t="s">
        <v>11</v>
      </c>
      <c r="E10" s="34" t="s">
        <v>12</v>
      </c>
      <c r="F10" s="34" t="s">
        <v>13</v>
      </c>
      <c r="G10" s="34" t="s">
        <v>14</v>
      </c>
      <c r="H10" s="35" t="s">
        <v>15</v>
      </c>
      <c r="I10" s="35" t="s">
        <v>16</v>
      </c>
      <c r="J10" s="34" t="s">
        <v>17</v>
      </c>
      <c r="N10" s="87"/>
      <c r="R10" s="87"/>
    </row>
    <row r="11">
      <c r="A11" s="38">
        <v>0.3611111111111111</v>
      </c>
      <c r="B11" s="39">
        <v>111.0</v>
      </c>
      <c r="C11" s="40"/>
      <c r="D11" s="34"/>
      <c r="E11" s="34"/>
      <c r="F11" s="39">
        <v>1111111.0</v>
      </c>
      <c r="G11" s="39">
        <v>1111111.0</v>
      </c>
      <c r="H11" s="34"/>
      <c r="I11" s="34"/>
      <c r="J11" s="34"/>
      <c r="L11" s="1">
        <v>14.0</v>
      </c>
      <c r="M11" s="1">
        <v>3.0</v>
      </c>
      <c r="N11" s="87">
        <f t="shared" ref="N11:N15" si="8">L11/(L11+M11)</f>
        <v>0.8235294118</v>
      </c>
      <c r="R11" s="87"/>
    </row>
    <row r="12">
      <c r="A12" s="43">
        <v>0.3680555555555556</v>
      </c>
      <c r="B12" s="35">
        <v>111.0</v>
      </c>
      <c r="C12" s="34"/>
      <c r="D12" s="34"/>
      <c r="E12" s="34"/>
      <c r="F12" s="35">
        <v>1.1111111E7</v>
      </c>
      <c r="G12" s="35">
        <v>1.0</v>
      </c>
      <c r="H12" s="34"/>
      <c r="I12" s="34"/>
      <c r="J12" s="34"/>
      <c r="L12" s="1">
        <v>9.0</v>
      </c>
      <c r="M12" s="1">
        <v>3.0</v>
      </c>
      <c r="N12" s="87">
        <f t="shared" si="8"/>
        <v>0.75</v>
      </c>
      <c r="R12" s="87"/>
    </row>
    <row r="13">
      <c r="A13" s="38">
        <v>0.375</v>
      </c>
      <c r="B13" s="35">
        <v>1.0</v>
      </c>
      <c r="C13" s="34"/>
      <c r="D13" s="35">
        <v>1.0</v>
      </c>
      <c r="E13" s="34"/>
      <c r="F13" s="35">
        <v>111111.0</v>
      </c>
      <c r="G13" s="35">
        <v>11.0</v>
      </c>
      <c r="H13" s="34"/>
      <c r="I13" s="35">
        <v>1.0</v>
      </c>
      <c r="J13" s="35">
        <v>111.0</v>
      </c>
      <c r="L13" s="1">
        <v>8.0</v>
      </c>
      <c r="M13" s="1">
        <v>3.0</v>
      </c>
      <c r="N13" s="87">
        <f t="shared" si="8"/>
        <v>0.7272727273</v>
      </c>
      <c r="R13" s="87"/>
    </row>
    <row r="14">
      <c r="A14" s="38">
        <v>0.3819444444444444</v>
      </c>
      <c r="B14" s="35"/>
      <c r="C14" s="34"/>
      <c r="D14" s="35" t="s">
        <v>28</v>
      </c>
      <c r="E14" s="34"/>
      <c r="F14" s="34"/>
      <c r="G14" s="34"/>
      <c r="H14" s="34"/>
      <c r="I14" s="34"/>
      <c r="J14" s="34"/>
      <c r="L14" s="1">
        <v>14.0</v>
      </c>
      <c r="M14" s="1">
        <v>0.0</v>
      </c>
      <c r="N14" s="87">
        <f t="shared" si="8"/>
        <v>1</v>
      </c>
      <c r="R14" s="87"/>
    </row>
    <row r="15">
      <c r="A15" s="38">
        <v>0.3888888888888889</v>
      </c>
      <c r="B15" s="35">
        <v>1.0</v>
      </c>
      <c r="C15" s="34"/>
      <c r="D15" s="35" t="s">
        <v>31</v>
      </c>
      <c r="E15" s="34"/>
      <c r="F15" s="34"/>
      <c r="G15" s="34"/>
      <c r="H15" s="34"/>
      <c r="I15" s="34"/>
      <c r="J15" s="34"/>
      <c r="L15" s="1">
        <v>12.0</v>
      </c>
      <c r="M15" s="1">
        <v>1.0</v>
      </c>
      <c r="N15" s="87">
        <f t="shared" si="8"/>
        <v>0.9230769231</v>
      </c>
      <c r="R15" s="87"/>
    </row>
    <row r="16">
      <c r="A16" s="47"/>
      <c r="B16" s="34"/>
      <c r="C16" s="34"/>
      <c r="D16" s="34"/>
      <c r="E16" s="34"/>
      <c r="F16" s="34"/>
      <c r="G16" s="34"/>
      <c r="H16" s="34"/>
      <c r="I16" s="34"/>
      <c r="J16" s="34"/>
      <c r="N16" s="87"/>
      <c r="R16" s="87"/>
    </row>
    <row r="17">
      <c r="N17" s="87"/>
      <c r="R17" s="87"/>
    </row>
    <row r="18">
      <c r="A18" s="22"/>
      <c r="B18" s="22" t="s">
        <v>9</v>
      </c>
      <c r="C18" s="22" t="s">
        <v>10</v>
      </c>
      <c r="D18" s="22" t="s">
        <v>11</v>
      </c>
      <c r="E18" s="22" t="s">
        <v>12</v>
      </c>
      <c r="F18" s="22" t="s">
        <v>13</v>
      </c>
      <c r="G18" s="22" t="s">
        <v>14</v>
      </c>
      <c r="H18" s="23" t="s">
        <v>15</v>
      </c>
      <c r="I18" s="23" t="s">
        <v>16</v>
      </c>
      <c r="J18" s="22" t="s">
        <v>17</v>
      </c>
      <c r="N18" s="87"/>
      <c r="R18" s="87"/>
    </row>
    <row r="19">
      <c r="A19" s="25">
        <v>0.3611111111111111</v>
      </c>
      <c r="B19" s="26"/>
      <c r="C19" s="26"/>
      <c r="D19" s="22"/>
      <c r="E19" s="22"/>
      <c r="F19" s="27">
        <v>1.11111111E8</v>
      </c>
      <c r="G19" s="27">
        <v>111.0</v>
      </c>
      <c r="H19" s="22"/>
      <c r="I19" s="22"/>
      <c r="J19" s="22"/>
      <c r="L19" s="1">
        <v>12.0</v>
      </c>
      <c r="M19" s="1">
        <v>0.0</v>
      </c>
      <c r="N19" s="87">
        <f t="shared" ref="N19:N23" si="9">L19/(L19+M19)</f>
        <v>1</v>
      </c>
      <c r="R19" s="87"/>
    </row>
    <row r="20">
      <c r="A20" s="29">
        <v>0.3680555555555556</v>
      </c>
      <c r="B20" s="22"/>
      <c r="C20" s="22"/>
      <c r="D20" s="22"/>
      <c r="E20" s="22"/>
      <c r="F20" s="23">
        <v>11111.0</v>
      </c>
      <c r="G20" s="23">
        <v>111111.0</v>
      </c>
      <c r="H20" s="23">
        <v>1.0</v>
      </c>
      <c r="I20" s="23"/>
      <c r="J20" s="22"/>
      <c r="L20" s="1">
        <v>11.0</v>
      </c>
      <c r="M20" s="1">
        <v>1.0</v>
      </c>
      <c r="N20" s="87">
        <f t="shared" si="9"/>
        <v>0.9166666667</v>
      </c>
      <c r="R20" s="87"/>
    </row>
    <row r="21">
      <c r="A21" s="25">
        <v>0.375</v>
      </c>
      <c r="B21" s="22"/>
      <c r="C21" s="22"/>
      <c r="D21" s="22"/>
      <c r="E21" s="22"/>
      <c r="F21" s="23">
        <v>111111.0</v>
      </c>
      <c r="G21" s="23">
        <v>11111.0</v>
      </c>
      <c r="H21" s="23">
        <v>1.0</v>
      </c>
      <c r="I21" s="23"/>
      <c r="J21" s="22"/>
      <c r="L21" s="1">
        <v>11.0</v>
      </c>
      <c r="M21" s="1">
        <v>1.0</v>
      </c>
      <c r="N21" s="87">
        <f t="shared" si="9"/>
        <v>0.9166666667</v>
      </c>
      <c r="R21" s="87"/>
    </row>
    <row r="22">
      <c r="A22" s="25">
        <v>0.3819444444444444</v>
      </c>
      <c r="B22" s="22"/>
      <c r="C22" s="22"/>
      <c r="D22" s="22"/>
      <c r="E22" s="23">
        <v>1.11111111111E11</v>
      </c>
      <c r="F22" s="22"/>
      <c r="G22" s="22"/>
      <c r="H22" s="22"/>
      <c r="I22" s="22"/>
      <c r="J22" s="22"/>
      <c r="L22" s="1">
        <v>12.0</v>
      </c>
      <c r="M22" s="1">
        <v>0.0</v>
      </c>
      <c r="N22" s="87">
        <f t="shared" si="9"/>
        <v>1</v>
      </c>
      <c r="R22" s="87"/>
    </row>
    <row r="23">
      <c r="A23" s="25">
        <v>0.3888888888888889</v>
      </c>
      <c r="B23" s="22"/>
      <c r="C23" s="22"/>
      <c r="D23" s="22"/>
      <c r="E23" s="23">
        <v>1.1111111111E10</v>
      </c>
      <c r="F23" s="22"/>
      <c r="G23" s="22"/>
      <c r="H23" s="22"/>
      <c r="I23" s="22"/>
      <c r="J23" s="22"/>
      <c r="L23" s="1">
        <v>11.0</v>
      </c>
      <c r="M23" s="1">
        <v>0.0</v>
      </c>
      <c r="N23" s="87">
        <f t="shared" si="9"/>
        <v>1</v>
      </c>
      <c r="R23" s="87"/>
    </row>
    <row r="24">
      <c r="A24" s="22"/>
      <c r="B24" s="22"/>
      <c r="C24" s="22"/>
      <c r="D24" s="22"/>
      <c r="E24" s="22"/>
      <c r="F24" s="22"/>
      <c r="G24" s="22"/>
      <c r="H24" s="22"/>
      <c r="I24" s="22"/>
      <c r="J24" s="22"/>
      <c r="N24" s="87"/>
      <c r="R24" s="87"/>
    </row>
    <row r="25">
      <c r="N25" s="87"/>
      <c r="R25" s="87"/>
    </row>
    <row r="26">
      <c r="A26" s="36"/>
      <c r="B26" s="36" t="s">
        <v>9</v>
      </c>
      <c r="C26" s="36" t="s">
        <v>10</v>
      </c>
      <c r="D26" s="36" t="s">
        <v>11</v>
      </c>
      <c r="E26" s="36" t="s">
        <v>12</v>
      </c>
      <c r="F26" s="36" t="s">
        <v>13</v>
      </c>
      <c r="G26" s="36" t="s">
        <v>14</v>
      </c>
      <c r="H26" s="37" t="s">
        <v>15</v>
      </c>
      <c r="I26" s="37" t="s">
        <v>16</v>
      </c>
      <c r="J26" s="36" t="s">
        <v>17</v>
      </c>
      <c r="N26" s="87"/>
      <c r="R26" s="87"/>
    </row>
    <row r="27">
      <c r="A27" s="41">
        <v>0.3611111111111111</v>
      </c>
      <c r="B27" s="42">
        <v>1.0</v>
      </c>
      <c r="C27" s="42">
        <v>1.0</v>
      </c>
      <c r="D27" s="36"/>
      <c r="E27" s="36"/>
      <c r="F27" s="42">
        <v>111.0</v>
      </c>
      <c r="G27" s="42">
        <v>1.1111111E7</v>
      </c>
      <c r="H27" s="37">
        <v>1.0</v>
      </c>
      <c r="I27" s="37"/>
      <c r="J27" s="37">
        <v>11.0</v>
      </c>
      <c r="L27" s="1">
        <v>11.0</v>
      </c>
      <c r="M27" s="1">
        <v>3.0</v>
      </c>
      <c r="N27" s="87">
        <f t="shared" ref="N27:N31" si="10">L27/(L27+M27)</f>
        <v>0.7857142857</v>
      </c>
      <c r="R27" s="87"/>
    </row>
    <row r="28">
      <c r="A28" s="44">
        <v>0.3680555555555556</v>
      </c>
      <c r="B28" s="37">
        <v>11.0</v>
      </c>
      <c r="C28" s="37">
        <v>1.0</v>
      </c>
      <c r="D28" s="37">
        <v>1.0</v>
      </c>
      <c r="E28" s="37">
        <v>11.0</v>
      </c>
      <c r="F28" s="37">
        <v>1111.0</v>
      </c>
      <c r="G28" s="37">
        <v>111111.0</v>
      </c>
      <c r="H28" s="36"/>
      <c r="I28" s="36"/>
      <c r="J28" s="36"/>
      <c r="L28" s="1">
        <v>10.0</v>
      </c>
      <c r="M28" s="1">
        <v>6.0</v>
      </c>
      <c r="N28" s="87">
        <f t="shared" si="10"/>
        <v>0.625</v>
      </c>
      <c r="R28" s="87"/>
    </row>
    <row r="29">
      <c r="A29" s="41">
        <v>0.375</v>
      </c>
      <c r="B29" s="37"/>
      <c r="C29" s="37">
        <v>1.0</v>
      </c>
      <c r="D29" s="37">
        <v>1.0</v>
      </c>
      <c r="E29" s="36"/>
      <c r="F29" s="37">
        <v>1.0</v>
      </c>
      <c r="G29" s="37">
        <v>1.111111111111E12</v>
      </c>
      <c r="H29" s="36"/>
      <c r="I29" s="36"/>
      <c r="J29" s="36"/>
      <c r="L29" s="1">
        <v>13.0</v>
      </c>
      <c r="M29" s="1">
        <v>2.0</v>
      </c>
      <c r="N29" s="87">
        <f t="shared" si="10"/>
        <v>0.8666666667</v>
      </c>
      <c r="R29" s="87"/>
    </row>
    <row r="30">
      <c r="A30" s="41">
        <v>0.3819444444444444</v>
      </c>
      <c r="B30" s="37">
        <v>1.0</v>
      </c>
      <c r="C30" s="36"/>
      <c r="D30" s="37">
        <v>1.0</v>
      </c>
      <c r="E30" s="37">
        <v>1.11111111111E11</v>
      </c>
      <c r="F30" s="36"/>
      <c r="G30" s="36"/>
      <c r="H30" s="36"/>
      <c r="I30" s="36"/>
      <c r="J30" s="36"/>
      <c r="L30" s="1">
        <v>12.0</v>
      </c>
      <c r="M30" s="1">
        <v>2.0</v>
      </c>
      <c r="N30" s="87">
        <f t="shared" si="10"/>
        <v>0.8571428571</v>
      </c>
      <c r="R30" s="87"/>
    </row>
    <row r="31">
      <c r="A31" s="41">
        <v>0.3888888888888889</v>
      </c>
      <c r="B31" s="37">
        <v>1.0</v>
      </c>
      <c r="C31" s="36"/>
      <c r="D31" s="36"/>
      <c r="E31" s="37">
        <v>1.1111111111111E13</v>
      </c>
      <c r="F31" s="36"/>
      <c r="G31" s="36"/>
      <c r="H31" s="36"/>
      <c r="I31" s="36"/>
      <c r="J31" s="36"/>
      <c r="L31" s="1">
        <v>14.0</v>
      </c>
      <c r="M31" s="1">
        <v>1.0</v>
      </c>
      <c r="N31" s="87">
        <f t="shared" si="10"/>
        <v>0.9333333333</v>
      </c>
      <c r="R31" s="87"/>
    </row>
    <row r="32">
      <c r="A32" s="36"/>
      <c r="B32" s="36"/>
      <c r="C32" s="36"/>
      <c r="D32" s="36"/>
      <c r="E32" s="36"/>
      <c r="F32" s="36"/>
      <c r="G32" s="36"/>
      <c r="H32" s="36"/>
      <c r="I32" s="36"/>
      <c r="J32" s="36"/>
      <c r="N32" s="87"/>
      <c r="R32" s="87"/>
    </row>
    <row r="33">
      <c r="N33" s="87"/>
      <c r="R33" s="87"/>
    </row>
    <row r="34">
      <c r="A34" s="1" t="s">
        <v>92</v>
      </c>
      <c r="N34" s="87"/>
      <c r="R34" s="87"/>
    </row>
    <row r="35">
      <c r="A35" s="61"/>
      <c r="B35" s="61" t="s">
        <v>9</v>
      </c>
      <c r="C35" s="61" t="s">
        <v>10</v>
      </c>
      <c r="D35" s="61" t="s">
        <v>11</v>
      </c>
      <c r="E35" s="61" t="s">
        <v>12</v>
      </c>
      <c r="F35" s="61" t="s">
        <v>13</v>
      </c>
      <c r="G35" s="61" t="s">
        <v>14</v>
      </c>
      <c r="H35" s="61" t="s">
        <v>15</v>
      </c>
      <c r="I35" s="61" t="s">
        <v>16</v>
      </c>
      <c r="J35" s="52" t="s">
        <v>59</v>
      </c>
      <c r="K35" s="61" t="s">
        <v>17</v>
      </c>
      <c r="N35" s="87"/>
      <c r="R35" s="87"/>
    </row>
    <row r="36">
      <c r="A36" s="62">
        <v>0.3611111111111111</v>
      </c>
      <c r="B36" s="61"/>
      <c r="C36" s="52">
        <v>1.0</v>
      </c>
      <c r="D36" s="61"/>
      <c r="E36" s="61"/>
      <c r="F36" s="63">
        <v>1.1111111111E10</v>
      </c>
      <c r="G36" s="63">
        <v>11.0</v>
      </c>
      <c r="H36" s="61"/>
      <c r="I36" s="61"/>
      <c r="J36" s="61"/>
      <c r="K36" s="61"/>
      <c r="L36" s="88">
        <f>len(F36)+2</f>
        <v>13</v>
      </c>
      <c r="M36" s="1">
        <v>1.0</v>
      </c>
      <c r="N36" s="87">
        <f t="shared" ref="N36:N40" si="12">L36/(L36+M36)</f>
        <v>0.9285714286</v>
      </c>
      <c r="P36" s="88">
        <f t="shared" ref="P36:Q36" si="11">L36+L44+L52+L60</f>
        <v>52</v>
      </c>
      <c r="Q36" s="88">
        <f t="shared" si="11"/>
        <v>4</v>
      </c>
      <c r="R36" s="87">
        <f t="shared" ref="R36:R40" si="14">P36/(P36+Q36)</f>
        <v>0.9285714286</v>
      </c>
    </row>
    <row r="37">
      <c r="A37" s="64">
        <v>0.3680555555555556</v>
      </c>
      <c r="B37" s="61"/>
      <c r="C37" s="52">
        <v>1.0</v>
      </c>
      <c r="D37" s="61"/>
      <c r="E37" s="61"/>
      <c r="F37" s="63">
        <v>1.11111111E8</v>
      </c>
      <c r="G37" s="63">
        <v>1111.0</v>
      </c>
      <c r="H37" s="61"/>
      <c r="I37" s="61"/>
      <c r="J37" s="65"/>
      <c r="K37" s="65"/>
      <c r="L37" s="88">
        <f>len(F37)+4</f>
        <v>13</v>
      </c>
      <c r="M37" s="1">
        <v>1.0</v>
      </c>
      <c r="N37" s="87">
        <f t="shared" si="12"/>
        <v>0.9285714286</v>
      </c>
      <c r="P37" s="88">
        <f t="shared" ref="P37:Q37" si="13">L37+L45+L53+L61</f>
        <v>50</v>
      </c>
      <c r="Q37" s="88">
        <f t="shared" si="13"/>
        <v>6</v>
      </c>
      <c r="R37" s="87">
        <f t="shared" si="14"/>
        <v>0.8928571429</v>
      </c>
    </row>
    <row r="38">
      <c r="A38" s="62">
        <v>0.375</v>
      </c>
      <c r="B38" s="61"/>
      <c r="C38" s="61"/>
      <c r="D38" s="61"/>
      <c r="E38" s="61"/>
      <c r="F38" s="63">
        <v>1.1111111111111E13</v>
      </c>
      <c r="G38" s="65"/>
      <c r="H38" s="61"/>
      <c r="I38" s="61"/>
      <c r="J38" s="61"/>
      <c r="K38" s="61"/>
      <c r="L38" s="88">
        <f>LEN(F38)</f>
        <v>14</v>
      </c>
      <c r="M38" s="1">
        <v>0.0</v>
      </c>
      <c r="N38" s="87">
        <f t="shared" si="12"/>
        <v>1</v>
      </c>
      <c r="P38" s="88">
        <f t="shared" ref="P38:Q38" si="15">L38+L46+L54+L62</f>
        <v>53</v>
      </c>
      <c r="Q38" s="88">
        <f t="shared" si="15"/>
        <v>3</v>
      </c>
      <c r="R38" s="87">
        <f t="shared" si="14"/>
        <v>0.9464285714</v>
      </c>
    </row>
    <row r="39">
      <c r="A39" s="62">
        <v>0.3819444444444444</v>
      </c>
      <c r="B39" s="65"/>
      <c r="C39" s="61"/>
      <c r="D39" s="63"/>
      <c r="E39" s="61"/>
      <c r="F39" s="61"/>
      <c r="G39" s="61"/>
      <c r="H39" s="61"/>
      <c r="I39" s="61"/>
      <c r="J39" s="52">
        <v>1.1111111111E10</v>
      </c>
      <c r="K39" s="61"/>
      <c r="L39" s="88">
        <f t="shared" ref="L39:L40" si="17">len(J39)</f>
        <v>11</v>
      </c>
      <c r="M39" s="1">
        <v>0.0</v>
      </c>
      <c r="N39" s="87">
        <f t="shared" si="12"/>
        <v>1</v>
      </c>
      <c r="P39" s="88">
        <f t="shared" ref="P39:Q39" si="16">L39+L47+L55+L63</f>
        <v>52</v>
      </c>
      <c r="Q39" s="88">
        <f t="shared" si="16"/>
        <v>0</v>
      </c>
      <c r="R39" s="87">
        <f t="shared" si="14"/>
        <v>1</v>
      </c>
    </row>
    <row r="40">
      <c r="A40" s="62">
        <v>0.3888888888888889</v>
      </c>
      <c r="B40" s="61"/>
      <c r="C40" s="61"/>
      <c r="D40" s="61"/>
      <c r="E40" s="61"/>
      <c r="F40" s="61"/>
      <c r="G40" s="61"/>
      <c r="H40" s="61"/>
      <c r="I40" s="61"/>
      <c r="J40" s="52">
        <v>1.11111111E8</v>
      </c>
      <c r="K40" s="61"/>
      <c r="L40" s="88">
        <f t="shared" si="17"/>
        <v>9</v>
      </c>
      <c r="M40" s="1">
        <v>0.0</v>
      </c>
      <c r="N40" s="87">
        <f t="shared" si="12"/>
        <v>1</v>
      </c>
      <c r="P40" s="88">
        <f t="shared" ref="P40:Q40" si="18">L40+L48+L56+L64</f>
        <v>46</v>
      </c>
      <c r="Q40" s="88">
        <f t="shared" si="18"/>
        <v>0</v>
      </c>
      <c r="R40" s="87">
        <f t="shared" si="14"/>
        <v>1</v>
      </c>
    </row>
    <row r="41">
      <c r="A41" s="61"/>
      <c r="B41" s="61"/>
      <c r="C41" s="61"/>
      <c r="D41" s="61"/>
      <c r="E41" s="61"/>
      <c r="F41" s="61"/>
      <c r="G41" s="61"/>
      <c r="H41" s="61"/>
      <c r="I41" s="61"/>
      <c r="J41" s="61"/>
      <c r="K41" s="61"/>
      <c r="N41" s="87"/>
      <c r="R41" s="87"/>
    </row>
    <row r="42">
      <c r="A42" s="49"/>
      <c r="B42" s="49"/>
      <c r="C42" s="49"/>
      <c r="D42" s="49"/>
      <c r="E42" s="49"/>
      <c r="F42" s="49"/>
      <c r="G42" s="49"/>
      <c r="H42" s="49"/>
      <c r="I42" s="49"/>
      <c r="J42" s="49"/>
      <c r="K42" s="67"/>
      <c r="N42" s="87"/>
      <c r="R42" s="87"/>
    </row>
    <row r="43">
      <c r="A43" s="34"/>
      <c r="B43" s="34" t="s">
        <v>9</v>
      </c>
      <c r="C43" s="34" t="s">
        <v>10</v>
      </c>
      <c r="D43" s="34" t="s">
        <v>11</v>
      </c>
      <c r="E43" s="34" t="s">
        <v>12</v>
      </c>
      <c r="F43" s="34" t="s">
        <v>13</v>
      </c>
      <c r="G43" s="34" t="s">
        <v>14</v>
      </c>
      <c r="H43" s="34" t="s">
        <v>15</v>
      </c>
      <c r="I43" s="34" t="s">
        <v>16</v>
      </c>
      <c r="J43" s="35" t="s">
        <v>59</v>
      </c>
      <c r="K43" s="69" t="s">
        <v>17</v>
      </c>
      <c r="N43" s="87"/>
      <c r="R43" s="87"/>
    </row>
    <row r="44">
      <c r="A44" s="38">
        <v>0.3611111111111111</v>
      </c>
      <c r="B44" s="39">
        <v>1.0</v>
      </c>
      <c r="C44" s="34"/>
      <c r="D44" s="34"/>
      <c r="E44" s="34"/>
      <c r="F44" s="39">
        <v>111111.0</v>
      </c>
      <c r="G44" s="39">
        <v>111111.0</v>
      </c>
      <c r="H44" s="34"/>
      <c r="I44" s="34"/>
      <c r="J44" s="34"/>
      <c r="K44" s="34"/>
      <c r="L44" s="88">
        <f t="shared" ref="L44:L46" si="19">len(F44)+len(G44)</f>
        <v>12</v>
      </c>
      <c r="M44" s="1">
        <v>1.0</v>
      </c>
      <c r="N44" s="87">
        <f t="shared" ref="N44:N48" si="20">L44/(L44+M44)</f>
        <v>0.9230769231</v>
      </c>
      <c r="R44" s="87"/>
    </row>
    <row r="45">
      <c r="A45" s="43">
        <v>0.3680555555555556</v>
      </c>
      <c r="B45" s="39">
        <v>11.0</v>
      </c>
      <c r="C45" s="34"/>
      <c r="D45" s="34"/>
      <c r="E45" s="34"/>
      <c r="F45" s="39">
        <v>11.0</v>
      </c>
      <c r="G45" s="39">
        <v>1.11111111E8</v>
      </c>
      <c r="H45" s="34"/>
      <c r="I45" s="34"/>
      <c r="J45" s="34"/>
      <c r="K45" s="34"/>
      <c r="L45" s="88">
        <f t="shared" si="19"/>
        <v>11</v>
      </c>
      <c r="M45" s="1">
        <v>2.0</v>
      </c>
      <c r="N45" s="87">
        <f t="shared" si="20"/>
        <v>0.8461538462</v>
      </c>
      <c r="R45" s="87"/>
    </row>
    <row r="46">
      <c r="A46" s="38">
        <v>0.375</v>
      </c>
      <c r="B46" s="40"/>
      <c r="C46" s="34"/>
      <c r="D46" s="40"/>
      <c r="E46" s="34"/>
      <c r="F46" s="39">
        <v>1.111111111E9</v>
      </c>
      <c r="G46" s="39">
        <v>111.0</v>
      </c>
      <c r="H46" s="34"/>
      <c r="I46" s="40"/>
      <c r="J46" s="40"/>
      <c r="K46" s="40"/>
      <c r="L46" s="88">
        <f t="shared" si="19"/>
        <v>13</v>
      </c>
      <c r="M46" s="1">
        <v>0.0</v>
      </c>
      <c r="N46" s="87">
        <f t="shared" si="20"/>
        <v>1</v>
      </c>
      <c r="R46" s="87"/>
    </row>
    <row r="47">
      <c r="A47" s="38">
        <v>0.3819444444444444</v>
      </c>
      <c r="B47" s="34"/>
      <c r="C47" s="34"/>
      <c r="D47" s="71"/>
      <c r="E47" s="34"/>
      <c r="F47" s="34"/>
      <c r="G47" s="34"/>
      <c r="H47" s="34"/>
      <c r="I47" s="34"/>
      <c r="J47" s="35">
        <v>1.11111111111E11</v>
      </c>
      <c r="K47" s="34"/>
      <c r="L47" s="88">
        <f t="shared" ref="L47:L48" si="21">len(J47)</f>
        <v>12</v>
      </c>
      <c r="M47" s="1">
        <v>0.0</v>
      </c>
      <c r="N47" s="87">
        <f t="shared" si="20"/>
        <v>1</v>
      </c>
      <c r="R47" s="87"/>
    </row>
    <row r="48">
      <c r="A48" s="38">
        <v>0.3888888888888889</v>
      </c>
      <c r="B48" s="40"/>
      <c r="C48" s="34"/>
      <c r="D48" s="34"/>
      <c r="E48" s="34"/>
      <c r="F48" s="34"/>
      <c r="G48" s="34"/>
      <c r="H48" s="34"/>
      <c r="I48" s="34"/>
      <c r="J48" s="35">
        <v>1.1111111111E10</v>
      </c>
      <c r="K48" s="34"/>
      <c r="L48" s="88">
        <f t="shared" si="21"/>
        <v>11</v>
      </c>
      <c r="M48" s="1">
        <v>0.0</v>
      </c>
      <c r="N48" s="87">
        <f t="shared" si="20"/>
        <v>1</v>
      </c>
      <c r="R48" s="87"/>
    </row>
    <row r="49">
      <c r="A49" s="47"/>
      <c r="B49" s="34"/>
      <c r="C49" s="34"/>
      <c r="D49" s="34"/>
      <c r="E49" s="34"/>
      <c r="F49" s="34"/>
      <c r="G49" s="34"/>
      <c r="H49" s="34"/>
      <c r="I49" s="34"/>
      <c r="J49" s="34"/>
      <c r="K49" s="34"/>
      <c r="N49" s="87"/>
      <c r="R49" s="87"/>
    </row>
    <row r="50">
      <c r="N50" s="87"/>
      <c r="R50" s="87"/>
    </row>
    <row r="51">
      <c r="A51" s="22"/>
      <c r="B51" s="22" t="s">
        <v>9</v>
      </c>
      <c r="C51" s="22" t="s">
        <v>10</v>
      </c>
      <c r="D51" s="22" t="s">
        <v>11</v>
      </c>
      <c r="E51" s="22" t="s">
        <v>12</v>
      </c>
      <c r="F51" s="22" t="s">
        <v>13</v>
      </c>
      <c r="G51" s="22" t="s">
        <v>14</v>
      </c>
      <c r="H51" s="22" t="s">
        <v>15</v>
      </c>
      <c r="I51" s="23" t="s">
        <v>16</v>
      </c>
      <c r="J51" s="23" t="s">
        <v>59</v>
      </c>
      <c r="K51" s="22" t="s">
        <v>17</v>
      </c>
      <c r="N51" s="87"/>
      <c r="R51" s="87"/>
    </row>
    <row r="52">
      <c r="A52" s="25">
        <v>0.3611111111111111</v>
      </c>
      <c r="B52" s="23">
        <v>1.0</v>
      </c>
      <c r="C52" s="23"/>
      <c r="D52" s="23">
        <v>1.0</v>
      </c>
      <c r="E52" s="22"/>
      <c r="F52" s="27">
        <v>111.0</v>
      </c>
      <c r="G52" s="27">
        <v>1.11111111E8</v>
      </c>
      <c r="H52" s="22"/>
      <c r="I52" s="22"/>
      <c r="J52" s="22"/>
      <c r="K52" s="22"/>
      <c r="L52" s="88">
        <f t="shared" ref="L52:L54" si="22">len(F52)+len(G52)</f>
        <v>12</v>
      </c>
      <c r="M52" s="1">
        <v>2.0</v>
      </c>
      <c r="N52" s="87">
        <f t="shared" ref="N52:N56" si="23">L52/(L52+M52)</f>
        <v>0.8571428571</v>
      </c>
      <c r="R52" s="87"/>
    </row>
    <row r="53">
      <c r="A53" s="29">
        <v>0.3680555555555556</v>
      </c>
      <c r="B53" s="23">
        <v>1.0</v>
      </c>
      <c r="C53" s="23"/>
      <c r="D53" s="23">
        <v>1.0</v>
      </c>
      <c r="E53" s="22"/>
      <c r="F53" s="27">
        <v>1.111111111E9</v>
      </c>
      <c r="G53" s="27">
        <v>11.0</v>
      </c>
      <c r="H53" s="26"/>
      <c r="I53" s="22"/>
      <c r="J53" s="22"/>
      <c r="K53" s="22"/>
      <c r="L53" s="88">
        <f t="shared" si="22"/>
        <v>12</v>
      </c>
      <c r="M53" s="1">
        <v>2.0</v>
      </c>
      <c r="N53" s="87">
        <f t="shared" si="23"/>
        <v>0.8571428571</v>
      </c>
      <c r="R53" s="87"/>
    </row>
    <row r="54">
      <c r="A54" s="25">
        <v>0.375</v>
      </c>
      <c r="B54" s="23">
        <v>1.0</v>
      </c>
      <c r="C54" s="22"/>
      <c r="D54" s="23">
        <v>1.0</v>
      </c>
      <c r="E54" s="22"/>
      <c r="F54" s="27">
        <v>11.0</v>
      </c>
      <c r="G54" s="27">
        <v>1.111111111E9</v>
      </c>
      <c r="H54" s="26"/>
      <c r="I54" s="22"/>
      <c r="J54" s="22"/>
      <c r="K54" s="22"/>
      <c r="L54" s="88">
        <f t="shared" si="22"/>
        <v>12</v>
      </c>
      <c r="M54" s="1">
        <v>2.0</v>
      </c>
      <c r="N54" s="87">
        <f t="shared" si="23"/>
        <v>0.8571428571</v>
      </c>
      <c r="R54" s="87"/>
    </row>
    <row r="55">
      <c r="A55" s="25">
        <v>0.3819444444444444</v>
      </c>
      <c r="B55" s="22"/>
      <c r="C55" s="22"/>
      <c r="D55" s="23"/>
      <c r="E55" s="26"/>
      <c r="F55" s="22"/>
      <c r="G55" s="22"/>
      <c r="H55" s="22"/>
      <c r="I55" s="22"/>
      <c r="J55" s="23">
        <v>1.1111111111111E13</v>
      </c>
      <c r="K55" s="22"/>
      <c r="L55" s="88">
        <f t="shared" ref="L55:L56" si="24">LEN(J55)</f>
        <v>14</v>
      </c>
      <c r="M55" s="1">
        <v>0.0</v>
      </c>
      <c r="N55" s="87">
        <f t="shared" si="23"/>
        <v>1</v>
      </c>
      <c r="R55" s="87"/>
    </row>
    <row r="56">
      <c r="A56" s="25">
        <v>0.3888888888888889</v>
      </c>
      <c r="B56" s="22"/>
      <c r="C56" s="22"/>
      <c r="D56" s="22"/>
      <c r="E56" s="26"/>
      <c r="F56" s="22"/>
      <c r="G56" s="22"/>
      <c r="H56" s="22"/>
      <c r="I56" s="22"/>
      <c r="J56" s="23">
        <v>1.111111111111E12</v>
      </c>
      <c r="K56" s="22"/>
      <c r="L56" s="88">
        <f t="shared" si="24"/>
        <v>13</v>
      </c>
      <c r="M56" s="1">
        <v>0.0</v>
      </c>
      <c r="N56" s="87">
        <f t="shared" si="23"/>
        <v>1</v>
      </c>
      <c r="R56" s="87"/>
    </row>
    <row r="57">
      <c r="A57" s="22"/>
      <c r="B57" s="22"/>
      <c r="C57" s="22"/>
      <c r="D57" s="22"/>
      <c r="E57" s="22"/>
      <c r="F57" s="22"/>
      <c r="G57" s="22"/>
      <c r="H57" s="22"/>
      <c r="I57" s="22"/>
      <c r="J57" s="22"/>
      <c r="K57" s="22"/>
      <c r="N57" s="87"/>
      <c r="R57" s="87"/>
    </row>
    <row r="58">
      <c r="A58" s="49"/>
      <c r="B58" s="49"/>
      <c r="C58" s="49"/>
      <c r="D58" s="49"/>
      <c r="E58" s="49"/>
      <c r="F58" s="49"/>
      <c r="G58" s="49"/>
      <c r="H58" s="49"/>
      <c r="I58" s="49"/>
      <c r="J58" s="49"/>
      <c r="K58" s="49"/>
      <c r="N58" s="87"/>
      <c r="R58" s="87"/>
    </row>
    <row r="59">
      <c r="A59" s="36"/>
      <c r="B59" s="36" t="s">
        <v>9</v>
      </c>
      <c r="C59" s="36" t="s">
        <v>10</v>
      </c>
      <c r="D59" s="36" t="s">
        <v>11</v>
      </c>
      <c r="E59" s="36" t="s">
        <v>12</v>
      </c>
      <c r="F59" s="36" t="s">
        <v>13</v>
      </c>
      <c r="G59" s="36" t="s">
        <v>14</v>
      </c>
      <c r="H59" s="36" t="s">
        <v>15</v>
      </c>
      <c r="I59" s="37" t="s">
        <v>16</v>
      </c>
      <c r="J59" s="37" t="s">
        <v>59</v>
      </c>
      <c r="K59" s="36" t="s">
        <v>17</v>
      </c>
      <c r="N59" s="87"/>
      <c r="R59" s="87"/>
    </row>
    <row r="60">
      <c r="A60" s="41">
        <v>0.3611111111111111</v>
      </c>
      <c r="B60" s="42"/>
      <c r="C60" s="42"/>
      <c r="D60" s="36"/>
      <c r="E60" s="36"/>
      <c r="F60" s="70">
        <v>11111.0</v>
      </c>
      <c r="G60" s="70">
        <v>1.111111111E9</v>
      </c>
      <c r="H60" s="70"/>
      <c r="I60" s="36"/>
      <c r="J60" s="36"/>
      <c r="K60" s="42"/>
      <c r="L60" s="88">
        <f t="shared" ref="L60:L62" si="25">len(F60)+LEN(G60)</f>
        <v>15</v>
      </c>
      <c r="M60" s="1">
        <v>0.0</v>
      </c>
      <c r="N60" s="87">
        <f t="shared" ref="N60:N64" si="26">L60/(L60+M60)</f>
        <v>1</v>
      </c>
      <c r="R60" s="87"/>
    </row>
    <row r="61">
      <c r="A61" s="44">
        <v>0.3680555555555556</v>
      </c>
      <c r="B61" s="70">
        <v>1.0</v>
      </c>
      <c r="C61" s="42"/>
      <c r="D61" s="42"/>
      <c r="E61" s="42"/>
      <c r="F61" s="70">
        <v>1111.0</v>
      </c>
      <c r="G61" s="70">
        <v>1.111111111E9</v>
      </c>
      <c r="H61" s="36"/>
      <c r="I61" s="36"/>
      <c r="J61" s="36"/>
      <c r="K61" s="36"/>
      <c r="L61" s="88">
        <f t="shared" si="25"/>
        <v>14</v>
      </c>
      <c r="M61" s="1">
        <v>1.0</v>
      </c>
      <c r="N61" s="87">
        <f t="shared" si="26"/>
        <v>0.9333333333</v>
      </c>
      <c r="R61" s="87"/>
    </row>
    <row r="62">
      <c r="A62" s="41">
        <v>0.375</v>
      </c>
      <c r="B62" s="37">
        <v>1.0</v>
      </c>
      <c r="C62" s="42"/>
      <c r="D62" s="42"/>
      <c r="E62" s="36"/>
      <c r="F62" s="70">
        <v>1.1111111E7</v>
      </c>
      <c r="G62" s="70">
        <v>111111.0</v>
      </c>
      <c r="H62" s="36"/>
      <c r="I62" s="36"/>
      <c r="J62" s="36"/>
      <c r="K62" s="36"/>
      <c r="L62" s="88">
        <f t="shared" si="25"/>
        <v>14</v>
      </c>
      <c r="M62" s="1">
        <v>1.0</v>
      </c>
      <c r="N62" s="87">
        <f t="shared" si="26"/>
        <v>0.9333333333</v>
      </c>
      <c r="R62" s="87"/>
    </row>
    <row r="63">
      <c r="A63" s="41">
        <v>0.3819444444444444</v>
      </c>
      <c r="B63" s="42"/>
      <c r="C63" s="36"/>
      <c r="D63" s="70"/>
      <c r="E63" s="42"/>
      <c r="F63" s="36"/>
      <c r="G63" s="36"/>
      <c r="H63" s="36"/>
      <c r="I63" s="36"/>
      <c r="J63" s="37">
        <v>1.11111111111111E14</v>
      </c>
      <c r="K63" s="36"/>
      <c r="L63" s="88">
        <f t="shared" ref="L63:L64" si="27">len(J63)</f>
        <v>15</v>
      </c>
      <c r="M63" s="1">
        <v>0.0</v>
      </c>
      <c r="N63" s="87">
        <f t="shared" si="26"/>
        <v>1</v>
      </c>
      <c r="R63" s="87"/>
    </row>
    <row r="64">
      <c r="A64" s="41">
        <v>0.3888888888888889</v>
      </c>
      <c r="B64" s="42"/>
      <c r="C64" s="36"/>
      <c r="D64" s="36"/>
      <c r="E64" s="42"/>
      <c r="F64" s="36"/>
      <c r="G64" s="36"/>
      <c r="H64" s="36"/>
      <c r="I64" s="36"/>
      <c r="J64" s="37">
        <v>1.111111111111E12</v>
      </c>
      <c r="K64" s="36"/>
      <c r="L64" s="88">
        <f t="shared" si="27"/>
        <v>13</v>
      </c>
      <c r="M64" s="1">
        <v>0.0</v>
      </c>
      <c r="N64" s="87">
        <f t="shared" si="26"/>
        <v>1</v>
      </c>
      <c r="R64" s="87"/>
    </row>
    <row r="65">
      <c r="A65" s="36"/>
      <c r="B65" s="36"/>
      <c r="C65" s="36"/>
      <c r="D65" s="36"/>
      <c r="E65" s="36"/>
      <c r="F65" s="36"/>
      <c r="G65" s="36"/>
      <c r="H65" s="36"/>
      <c r="I65" s="36"/>
      <c r="J65" s="36"/>
      <c r="K65" s="36"/>
      <c r="N65" s="87"/>
      <c r="R65" s="87"/>
    </row>
    <row r="66">
      <c r="N66" s="87"/>
      <c r="R66" s="87"/>
    </row>
    <row r="67">
      <c r="A67" s="1" t="s">
        <v>93</v>
      </c>
      <c r="N67" s="87"/>
      <c r="R67" s="87"/>
    </row>
    <row r="68">
      <c r="A68" s="20"/>
      <c r="B68" s="21" t="s">
        <v>9</v>
      </c>
      <c r="C68" s="21" t="s">
        <v>10</v>
      </c>
      <c r="D68" s="21" t="s">
        <v>11</v>
      </c>
      <c r="E68" s="21" t="s">
        <v>12</v>
      </c>
      <c r="F68" s="21" t="s">
        <v>13</v>
      </c>
      <c r="G68" s="21" t="s">
        <v>14</v>
      </c>
      <c r="H68" s="21" t="s">
        <v>15</v>
      </c>
      <c r="I68" s="21" t="s">
        <v>16</v>
      </c>
      <c r="J68" s="21" t="s">
        <v>17</v>
      </c>
      <c r="N68" s="87"/>
      <c r="R68" s="87"/>
    </row>
    <row r="69">
      <c r="A69" s="24">
        <v>0.041666666666666664</v>
      </c>
      <c r="B69" s="21">
        <v>11.0</v>
      </c>
      <c r="C69" s="21">
        <v>1111.0</v>
      </c>
      <c r="D69" s="20"/>
      <c r="E69" s="21">
        <v>1.0</v>
      </c>
      <c r="F69" s="21" t="s">
        <v>72</v>
      </c>
      <c r="G69" s="21">
        <v>1111.0</v>
      </c>
      <c r="H69" s="21"/>
      <c r="I69" s="21">
        <v>11.0</v>
      </c>
      <c r="J69" s="21"/>
      <c r="L69" s="88">
        <f t="shared" ref="L69:L72" si="28">38-M69</f>
        <v>33</v>
      </c>
      <c r="M69" s="1">
        <f>2+1+2</f>
        <v>5</v>
      </c>
      <c r="N69" s="87">
        <f t="shared" ref="N69:N73" si="29">L69/(L69+M69)</f>
        <v>0.8684210526</v>
      </c>
      <c r="P69" s="88">
        <f t="shared" ref="P69:P72" si="30">38-Q69</f>
        <v>33</v>
      </c>
      <c r="Q69" s="1">
        <f>2+1+2</f>
        <v>5</v>
      </c>
      <c r="R69" s="87">
        <f t="shared" ref="R69:R72" si="31">P69/(P69+Q69)</f>
        <v>0.8684210526</v>
      </c>
    </row>
    <row r="70">
      <c r="A70" s="24">
        <v>0.04861111111111111</v>
      </c>
      <c r="B70" s="21">
        <v>111.0</v>
      </c>
      <c r="C70" s="21">
        <v>111.0</v>
      </c>
      <c r="D70" s="20"/>
      <c r="E70" s="21">
        <v>11.0</v>
      </c>
      <c r="F70" s="21" t="s">
        <v>72</v>
      </c>
      <c r="G70" s="21">
        <v>1111111.0</v>
      </c>
      <c r="H70" s="21"/>
      <c r="I70" s="21">
        <v>11111.0</v>
      </c>
      <c r="J70" s="21"/>
      <c r="L70" s="88">
        <f t="shared" si="28"/>
        <v>28</v>
      </c>
      <c r="M70" s="88">
        <f>5+3+2</f>
        <v>10</v>
      </c>
      <c r="N70" s="87">
        <f t="shared" si="29"/>
        <v>0.7368421053</v>
      </c>
      <c r="P70" s="88">
        <f t="shared" si="30"/>
        <v>28</v>
      </c>
      <c r="Q70" s="88">
        <f>5+3+2</f>
        <v>10</v>
      </c>
      <c r="R70" s="87">
        <f t="shared" si="31"/>
        <v>0.7368421053</v>
      </c>
    </row>
    <row r="71">
      <c r="A71" s="24">
        <v>0.05555555555555555</v>
      </c>
      <c r="B71" s="20"/>
      <c r="C71" s="21">
        <v>111.0</v>
      </c>
      <c r="D71" s="20"/>
      <c r="E71" s="20"/>
      <c r="F71" s="21" t="s">
        <v>72</v>
      </c>
      <c r="G71" s="21">
        <v>1.1111111E7</v>
      </c>
      <c r="H71" s="20"/>
      <c r="I71" s="21">
        <v>11111.0</v>
      </c>
      <c r="J71" s="20"/>
      <c r="L71" s="88">
        <f t="shared" si="28"/>
        <v>33</v>
      </c>
      <c r="M71" s="88">
        <f>5</f>
        <v>5</v>
      </c>
      <c r="N71" s="87">
        <f t="shared" si="29"/>
        <v>0.8684210526</v>
      </c>
      <c r="P71" s="88">
        <f t="shared" si="30"/>
        <v>33</v>
      </c>
      <c r="Q71" s="88">
        <f>5</f>
        <v>5</v>
      </c>
      <c r="R71" s="87">
        <f t="shared" si="31"/>
        <v>0.8684210526</v>
      </c>
    </row>
    <row r="72">
      <c r="A72" s="24">
        <v>0.0625</v>
      </c>
      <c r="B72" s="21">
        <v>1.0</v>
      </c>
      <c r="C72" s="21">
        <v>11.0</v>
      </c>
      <c r="D72" s="20"/>
      <c r="E72" s="20"/>
      <c r="F72" s="21" t="s">
        <v>72</v>
      </c>
      <c r="G72" s="21">
        <v>1111111.0</v>
      </c>
      <c r="H72" s="21">
        <v>1.0</v>
      </c>
      <c r="I72" s="21">
        <v>11111.0</v>
      </c>
      <c r="J72" s="20"/>
      <c r="L72" s="88">
        <f t="shared" si="28"/>
        <v>31</v>
      </c>
      <c r="M72" s="1">
        <f>6+1</f>
        <v>7</v>
      </c>
      <c r="N72" s="87">
        <f t="shared" si="29"/>
        <v>0.8157894737</v>
      </c>
      <c r="P72" s="88">
        <f t="shared" si="30"/>
        <v>31</v>
      </c>
      <c r="Q72" s="1">
        <f>6+1</f>
        <v>7</v>
      </c>
      <c r="R72" s="87">
        <f t="shared" si="31"/>
        <v>0.8157894737</v>
      </c>
    </row>
    <row r="73">
      <c r="A73" s="89">
        <v>0.06944444444444445</v>
      </c>
      <c r="B73" s="90"/>
      <c r="C73" s="90"/>
      <c r="D73" s="90"/>
      <c r="E73" s="90"/>
      <c r="F73" s="90"/>
      <c r="G73" s="90"/>
      <c r="H73" s="90"/>
      <c r="I73" s="90"/>
      <c r="J73" s="90"/>
      <c r="K73" s="90"/>
      <c r="L73" s="90"/>
      <c r="M73" s="91" t="s">
        <v>94</v>
      </c>
      <c r="N73" s="92" t="str">
        <f t="shared" si="29"/>
        <v>#VALUE!</v>
      </c>
      <c r="R73" s="87"/>
    </row>
    <row r="74">
      <c r="A74" s="20"/>
      <c r="B74" s="20"/>
      <c r="C74" s="20"/>
      <c r="D74" s="20"/>
      <c r="E74" s="20"/>
      <c r="F74" s="20"/>
      <c r="G74" s="20"/>
      <c r="H74" s="20"/>
      <c r="I74" s="20"/>
      <c r="J74" s="20"/>
      <c r="N74" s="87"/>
      <c r="R74" s="87"/>
    </row>
    <row r="75">
      <c r="N75" s="87"/>
      <c r="R75" s="87"/>
    </row>
    <row r="76">
      <c r="A76" s="1" t="s">
        <v>95</v>
      </c>
      <c r="N76" s="87"/>
      <c r="R76" s="87"/>
    </row>
    <row r="77">
      <c r="A77" s="61"/>
      <c r="B77" s="61" t="s">
        <v>9</v>
      </c>
      <c r="C77" s="61" t="s">
        <v>10</v>
      </c>
      <c r="D77" s="61" t="s">
        <v>11</v>
      </c>
      <c r="E77" s="61" t="s">
        <v>12</v>
      </c>
      <c r="F77" s="61" t="s">
        <v>13</v>
      </c>
      <c r="G77" s="61" t="s">
        <v>14</v>
      </c>
      <c r="H77" s="61" t="s">
        <v>15</v>
      </c>
      <c r="I77" s="61" t="s">
        <v>16</v>
      </c>
      <c r="J77" s="52" t="s">
        <v>59</v>
      </c>
      <c r="K77" s="61" t="s">
        <v>17</v>
      </c>
      <c r="N77" s="87"/>
      <c r="R77" s="87"/>
    </row>
    <row r="78">
      <c r="A78" s="80">
        <v>0.041666666666666664</v>
      </c>
      <c r="B78" s="52"/>
      <c r="C78" s="52"/>
      <c r="D78" s="61"/>
      <c r="E78" s="52"/>
      <c r="F78" s="63" t="s">
        <v>81</v>
      </c>
      <c r="G78" s="63">
        <v>1111.0</v>
      </c>
      <c r="H78" s="61"/>
      <c r="I78" s="61"/>
      <c r="J78" s="61"/>
      <c r="K78" s="61"/>
      <c r="L78" s="1">
        <f t="shared" ref="L78:L83" si="33">8-M78</f>
        <v>8</v>
      </c>
      <c r="M78" s="1">
        <v>0.0</v>
      </c>
      <c r="N78" s="87">
        <f t="shared" ref="N78:N83" si="34">L78/(L78+M78)</f>
        <v>1</v>
      </c>
      <c r="P78" s="88">
        <f t="shared" ref="P78:Q78" si="32">L78+L86+L94+L102</f>
        <v>45</v>
      </c>
      <c r="Q78" s="88">
        <f t="shared" si="32"/>
        <v>6</v>
      </c>
      <c r="R78" s="87">
        <f t="shared" ref="R78:R83" si="36">P78/(P78+Q78)</f>
        <v>0.8823529412</v>
      </c>
    </row>
    <row r="79">
      <c r="A79" s="81">
        <v>0.04861111111111111</v>
      </c>
      <c r="B79" s="61"/>
      <c r="C79" s="52">
        <v>1.0</v>
      </c>
      <c r="D79" s="61"/>
      <c r="E79" s="61"/>
      <c r="F79" s="63" t="s">
        <v>81</v>
      </c>
      <c r="G79" s="63">
        <v>111.0</v>
      </c>
      <c r="H79" s="61"/>
      <c r="I79" s="61"/>
      <c r="J79" s="65"/>
      <c r="K79" s="65"/>
      <c r="L79" s="1">
        <f t="shared" si="33"/>
        <v>8</v>
      </c>
      <c r="M79" s="1">
        <v>0.0</v>
      </c>
      <c r="N79" s="87">
        <f t="shared" si="34"/>
        <v>1</v>
      </c>
      <c r="P79" s="88">
        <f t="shared" ref="P79:Q79" si="35">L79+L87+L95+L103</f>
        <v>47</v>
      </c>
      <c r="Q79" s="88">
        <f t="shared" si="35"/>
        <v>2</v>
      </c>
      <c r="R79" s="87">
        <f t="shared" si="36"/>
        <v>0.9591836735</v>
      </c>
    </row>
    <row r="80">
      <c r="A80" s="80">
        <v>0.05555555555555555</v>
      </c>
      <c r="B80" s="52"/>
      <c r="C80" s="52">
        <v>1.0</v>
      </c>
      <c r="D80" s="61"/>
      <c r="E80" s="61"/>
      <c r="F80" s="63" t="s">
        <v>81</v>
      </c>
      <c r="G80" s="63">
        <v>1.0</v>
      </c>
      <c r="H80" s="61"/>
      <c r="I80" s="52">
        <v>1.0</v>
      </c>
      <c r="J80" s="61"/>
      <c r="K80" s="61"/>
      <c r="L80" s="1">
        <f t="shared" si="33"/>
        <v>7</v>
      </c>
      <c r="M80" s="1">
        <v>1.0</v>
      </c>
      <c r="N80" s="87">
        <f t="shared" si="34"/>
        <v>0.875</v>
      </c>
      <c r="P80" s="88">
        <f t="shared" ref="P80:Q80" si="37">L80+L88+L96+L104</f>
        <v>41</v>
      </c>
      <c r="Q80" s="88">
        <f t="shared" si="37"/>
        <v>6</v>
      </c>
      <c r="R80" s="87">
        <f t="shared" si="36"/>
        <v>0.8723404255</v>
      </c>
    </row>
    <row r="81">
      <c r="A81" s="80">
        <v>0.0625</v>
      </c>
      <c r="B81" s="63"/>
      <c r="C81" s="52">
        <v>1.0</v>
      </c>
      <c r="D81" s="63"/>
      <c r="E81" s="61"/>
      <c r="F81" s="63" t="s">
        <v>81</v>
      </c>
      <c r="G81" s="52">
        <v>11.0</v>
      </c>
      <c r="H81" s="52">
        <v>1.0</v>
      </c>
      <c r="I81" s="52">
        <v>1.0</v>
      </c>
      <c r="J81" s="52"/>
      <c r="K81" s="61"/>
      <c r="L81" s="1">
        <f t="shared" si="33"/>
        <v>5</v>
      </c>
      <c r="M81" s="1">
        <v>3.0</v>
      </c>
      <c r="N81" s="87">
        <f t="shared" si="34"/>
        <v>0.625</v>
      </c>
      <c r="P81" s="88">
        <f t="shared" ref="P81:Q81" si="38">L81+L89+L97+L105</f>
        <v>46</v>
      </c>
      <c r="Q81" s="88">
        <f t="shared" si="38"/>
        <v>7</v>
      </c>
      <c r="R81" s="87">
        <f t="shared" si="36"/>
        <v>0.8679245283</v>
      </c>
    </row>
    <row r="82">
      <c r="A82" s="80">
        <v>0.06944444444444445</v>
      </c>
      <c r="B82" s="61"/>
      <c r="C82" s="52">
        <v>1.0</v>
      </c>
      <c r="D82" s="61"/>
      <c r="E82" s="61"/>
      <c r="F82" s="63" t="s">
        <v>81</v>
      </c>
      <c r="G82" s="52">
        <v>1111.0</v>
      </c>
      <c r="H82" s="61"/>
      <c r="I82" s="61"/>
      <c r="J82" s="52"/>
      <c r="K82" s="61"/>
      <c r="L82" s="1">
        <f t="shared" si="33"/>
        <v>8</v>
      </c>
      <c r="M82" s="1">
        <v>0.0</v>
      </c>
      <c r="N82" s="87">
        <f t="shared" si="34"/>
        <v>1</v>
      </c>
      <c r="P82" s="88">
        <f t="shared" ref="P82:Q82" si="39">L82+L90+L98+L106</f>
        <v>56</v>
      </c>
      <c r="Q82" s="88">
        <f t="shared" si="39"/>
        <v>4</v>
      </c>
      <c r="R82" s="87">
        <f t="shared" si="36"/>
        <v>0.9333333333</v>
      </c>
    </row>
    <row r="83">
      <c r="A83" s="82">
        <v>0.0763888888888889</v>
      </c>
      <c r="B83" s="61"/>
      <c r="C83" s="61"/>
      <c r="D83" s="61"/>
      <c r="E83" s="61"/>
      <c r="F83" s="63" t="s">
        <v>81</v>
      </c>
      <c r="G83" s="52">
        <v>111.0</v>
      </c>
      <c r="H83" s="61"/>
      <c r="I83" s="52">
        <v>1.0</v>
      </c>
      <c r="J83" s="61"/>
      <c r="K83" s="61"/>
      <c r="L83" s="1">
        <f t="shared" si="33"/>
        <v>7</v>
      </c>
      <c r="M83" s="1">
        <v>1.0</v>
      </c>
      <c r="N83" s="87">
        <f t="shared" si="34"/>
        <v>0.875</v>
      </c>
      <c r="P83" s="88">
        <f t="shared" ref="P83:Q83" si="40">L83+L91+L99+L107</f>
        <v>49</v>
      </c>
      <c r="Q83" s="88">
        <f t="shared" si="40"/>
        <v>5</v>
      </c>
      <c r="R83" s="87">
        <f t="shared" si="36"/>
        <v>0.9074074074</v>
      </c>
    </row>
    <row r="84">
      <c r="A84" s="49"/>
      <c r="B84" s="49"/>
      <c r="C84" s="49"/>
      <c r="D84" s="49"/>
      <c r="E84" s="49"/>
      <c r="F84" s="49"/>
      <c r="G84" s="49"/>
      <c r="H84" s="49"/>
      <c r="I84" s="49"/>
      <c r="J84" s="49"/>
      <c r="K84" s="67"/>
      <c r="N84" s="87"/>
      <c r="R84" s="87"/>
    </row>
    <row r="85">
      <c r="A85" s="35" t="s">
        <v>82</v>
      </c>
      <c r="B85" s="34" t="s">
        <v>9</v>
      </c>
      <c r="C85" s="34" t="s">
        <v>10</v>
      </c>
      <c r="D85" s="34" t="s">
        <v>11</v>
      </c>
      <c r="E85" s="34" t="s">
        <v>12</v>
      </c>
      <c r="F85" s="34" t="s">
        <v>13</v>
      </c>
      <c r="G85" s="34" t="s">
        <v>14</v>
      </c>
      <c r="H85" s="34" t="s">
        <v>15</v>
      </c>
      <c r="I85" s="34" t="s">
        <v>16</v>
      </c>
      <c r="J85" s="35" t="s">
        <v>59</v>
      </c>
      <c r="K85" s="69" t="s">
        <v>17</v>
      </c>
      <c r="N85" s="87"/>
      <c r="R85" s="87"/>
    </row>
    <row r="86">
      <c r="A86" s="80">
        <v>0.041666666666666664</v>
      </c>
      <c r="B86" s="39">
        <v>1.0</v>
      </c>
      <c r="C86" s="34"/>
      <c r="D86" s="34"/>
      <c r="E86" s="34"/>
      <c r="F86" s="39" t="s">
        <v>81</v>
      </c>
      <c r="G86" s="39">
        <v>111.0</v>
      </c>
      <c r="H86" s="34"/>
      <c r="I86" s="34"/>
      <c r="J86" s="34"/>
      <c r="K86" s="34"/>
      <c r="L86" s="88">
        <f t="shared" ref="L86:L91" si="41">10-M86</f>
        <v>9</v>
      </c>
      <c r="M86" s="1">
        <v>1.0</v>
      </c>
      <c r="N86" s="87">
        <f t="shared" ref="N86:N91" si="42">L86/(L86+M86)</f>
        <v>0.9</v>
      </c>
      <c r="R86" s="87"/>
    </row>
    <row r="87">
      <c r="A87" s="81">
        <v>0.04861111111111111</v>
      </c>
      <c r="B87" s="39"/>
      <c r="C87" s="35">
        <v>111.0</v>
      </c>
      <c r="D87" s="34"/>
      <c r="E87" s="34"/>
      <c r="F87" s="39" t="s">
        <v>81</v>
      </c>
      <c r="G87" s="39">
        <v>11.0</v>
      </c>
      <c r="H87" s="34"/>
      <c r="I87" s="34"/>
      <c r="J87" s="34"/>
      <c r="K87" s="34"/>
      <c r="L87" s="88">
        <f t="shared" si="41"/>
        <v>10</v>
      </c>
      <c r="M87" s="1">
        <v>0.0</v>
      </c>
      <c r="N87" s="87">
        <f t="shared" si="42"/>
        <v>1</v>
      </c>
      <c r="R87" s="87"/>
    </row>
    <row r="88">
      <c r="A88" s="80">
        <v>0.05555555555555555</v>
      </c>
      <c r="B88" s="39">
        <v>1.0</v>
      </c>
      <c r="C88" s="34"/>
      <c r="D88" s="40"/>
      <c r="E88" s="34"/>
      <c r="F88" s="39" t="s">
        <v>81</v>
      </c>
      <c r="G88" s="39">
        <v>1.0</v>
      </c>
      <c r="H88" s="34"/>
      <c r="I88" s="40"/>
      <c r="J88" s="40"/>
      <c r="K88" s="40"/>
      <c r="L88" s="88">
        <f t="shared" si="41"/>
        <v>9</v>
      </c>
      <c r="M88" s="1">
        <v>1.0</v>
      </c>
      <c r="N88" s="87">
        <f t="shared" si="42"/>
        <v>0.9</v>
      </c>
      <c r="R88" s="87"/>
    </row>
    <row r="89">
      <c r="A89" s="80">
        <v>0.0625</v>
      </c>
      <c r="B89" s="35">
        <v>1.0</v>
      </c>
      <c r="C89" s="35">
        <v>1.0</v>
      </c>
      <c r="D89" s="71"/>
      <c r="E89" s="34"/>
      <c r="F89" s="39" t="s">
        <v>81</v>
      </c>
      <c r="G89" s="35">
        <v>11.0</v>
      </c>
      <c r="H89" s="34"/>
      <c r="I89" s="34"/>
      <c r="J89" s="35"/>
      <c r="K89" s="34"/>
      <c r="L89" s="88">
        <f t="shared" si="41"/>
        <v>9</v>
      </c>
      <c r="M89" s="1">
        <v>1.0</v>
      </c>
      <c r="N89" s="87">
        <f t="shared" si="42"/>
        <v>0.9</v>
      </c>
      <c r="R89" s="87"/>
    </row>
    <row r="90">
      <c r="A90" s="80">
        <v>0.06944444444444445</v>
      </c>
      <c r="B90" s="39">
        <v>11.0</v>
      </c>
      <c r="C90" s="35">
        <v>1.0</v>
      </c>
      <c r="D90" s="34"/>
      <c r="E90" s="34"/>
      <c r="F90" s="39" t="s">
        <v>81</v>
      </c>
      <c r="G90" s="35">
        <v>11111.0</v>
      </c>
      <c r="H90" s="34"/>
      <c r="I90" s="34"/>
      <c r="J90" s="35"/>
      <c r="K90" s="34"/>
      <c r="L90" s="88">
        <f t="shared" si="41"/>
        <v>8</v>
      </c>
      <c r="M90" s="1">
        <v>2.0</v>
      </c>
      <c r="N90" s="87">
        <f t="shared" si="42"/>
        <v>0.8</v>
      </c>
      <c r="R90" s="87"/>
    </row>
    <row r="91">
      <c r="A91" s="82">
        <v>0.0763888888888889</v>
      </c>
      <c r="B91" s="35">
        <v>1.0</v>
      </c>
      <c r="C91" s="35">
        <v>1.0</v>
      </c>
      <c r="D91" s="34"/>
      <c r="E91" s="34"/>
      <c r="F91" s="39" t="s">
        <v>81</v>
      </c>
      <c r="G91" s="35">
        <v>11111.0</v>
      </c>
      <c r="H91" s="34"/>
      <c r="I91" s="35">
        <v>1.0</v>
      </c>
      <c r="J91" s="34"/>
      <c r="K91" s="34"/>
      <c r="L91" s="88">
        <f t="shared" si="41"/>
        <v>8</v>
      </c>
      <c r="M91" s="1">
        <v>2.0</v>
      </c>
      <c r="N91" s="87">
        <f t="shared" si="42"/>
        <v>0.8</v>
      </c>
      <c r="R91" s="87"/>
    </row>
    <row r="92">
      <c r="N92" s="87"/>
      <c r="R92" s="87"/>
    </row>
    <row r="93">
      <c r="A93" s="22"/>
      <c r="B93" s="22" t="s">
        <v>9</v>
      </c>
      <c r="C93" s="22" t="s">
        <v>10</v>
      </c>
      <c r="D93" s="22" t="s">
        <v>11</v>
      </c>
      <c r="E93" s="22" t="s">
        <v>12</v>
      </c>
      <c r="F93" s="22" t="s">
        <v>13</v>
      </c>
      <c r="G93" s="22" t="s">
        <v>14</v>
      </c>
      <c r="H93" s="22" t="s">
        <v>15</v>
      </c>
      <c r="I93" s="23" t="s">
        <v>16</v>
      </c>
      <c r="J93" s="23" t="s">
        <v>59</v>
      </c>
      <c r="K93" s="22" t="s">
        <v>17</v>
      </c>
      <c r="N93" s="87"/>
      <c r="R93" s="87"/>
    </row>
    <row r="94">
      <c r="A94" s="80">
        <v>0.041666666666666664</v>
      </c>
      <c r="B94" s="23"/>
      <c r="C94" s="23">
        <v>111.0</v>
      </c>
      <c r="D94" s="23"/>
      <c r="E94" s="23">
        <v>1.0</v>
      </c>
      <c r="F94" s="23">
        <v>1.111111111E9</v>
      </c>
      <c r="G94" s="27">
        <v>111.0</v>
      </c>
      <c r="H94" s="22"/>
      <c r="I94" s="23">
        <v>1.0</v>
      </c>
      <c r="J94" s="23"/>
      <c r="K94" s="22"/>
      <c r="L94" s="88">
        <f t="shared" ref="L94:L99" si="43">len(C94)+len(F94)+len(G94)</f>
        <v>16</v>
      </c>
      <c r="M94" s="1">
        <v>2.0</v>
      </c>
      <c r="N94" s="87">
        <f t="shared" ref="N94:N99" si="44">L94/(L94+M94)</f>
        <v>0.8888888889</v>
      </c>
      <c r="R94" s="87"/>
    </row>
    <row r="95">
      <c r="A95" s="81">
        <v>0.04861111111111111</v>
      </c>
      <c r="B95" s="23"/>
      <c r="C95" s="23">
        <v>111.0</v>
      </c>
      <c r="D95" s="23">
        <v>1.0</v>
      </c>
      <c r="E95" s="22"/>
      <c r="F95" s="27">
        <v>1.1111111111E10</v>
      </c>
      <c r="G95" s="27">
        <v>111.0</v>
      </c>
      <c r="H95" s="26"/>
      <c r="I95" s="22"/>
      <c r="J95" s="22"/>
      <c r="K95" s="22"/>
      <c r="L95" s="88">
        <f t="shared" si="43"/>
        <v>17</v>
      </c>
      <c r="M95" s="1">
        <v>1.0</v>
      </c>
      <c r="N95" s="87">
        <f t="shared" si="44"/>
        <v>0.9444444444</v>
      </c>
      <c r="R95" s="87"/>
    </row>
    <row r="96">
      <c r="A96" s="80">
        <v>0.05555555555555555</v>
      </c>
      <c r="B96" s="23"/>
      <c r="C96" s="23">
        <v>111.0</v>
      </c>
      <c r="D96" s="23">
        <v>11.0</v>
      </c>
      <c r="E96" s="22"/>
      <c r="F96" s="27">
        <v>1.1111111E7</v>
      </c>
      <c r="G96" s="27">
        <v>1.0</v>
      </c>
      <c r="H96" s="26"/>
      <c r="I96" s="23">
        <v>1.0</v>
      </c>
      <c r="J96" s="22"/>
      <c r="K96" s="22"/>
      <c r="L96" s="88">
        <f t="shared" si="43"/>
        <v>12</v>
      </c>
      <c r="M96" s="1">
        <v>3.0</v>
      </c>
      <c r="N96" s="87">
        <f t="shared" si="44"/>
        <v>0.8</v>
      </c>
      <c r="R96" s="87"/>
    </row>
    <row r="97">
      <c r="A97" s="80">
        <v>0.0625</v>
      </c>
      <c r="B97" s="22"/>
      <c r="C97" s="23">
        <v>111.0</v>
      </c>
      <c r="D97" s="23">
        <v>1.0</v>
      </c>
      <c r="E97" s="26"/>
      <c r="F97" s="23">
        <v>1.11111111E8</v>
      </c>
      <c r="G97" s="23">
        <v>111111.0</v>
      </c>
      <c r="H97" s="22"/>
      <c r="I97" s="22"/>
      <c r="J97" s="23"/>
      <c r="K97" s="22"/>
      <c r="L97" s="88">
        <f t="shared" si="43"/>
        <v>18</v>
      </c>
      <c r="M97" s="1">
        <v>1.0</v>
      </c>
      <c r="N97" s="87">
        <f t="shared" si="44"/>
        <v>0.9473684211</v>
      </c>
      <c r="R97" s="87"/>
    </row>
    <row r="98">
      <c r="A98" s="80">
        <v>0.06944444444444445</v>
      </c>
      <c r="B98" s="22"/>
      <c r="C98" s="23">
        <v>111.0</v>
      </c>
      <c r="D98" s="23">
        <v>1.0</v>
      </c>
      <c r="E98" s="26"/>
      <c r="F98" s="23">
        <v>1.111111111E9</v>
      </c>
      <c r="G98" s="23">
        <v>1.111111111E9</v>
      </c>
      <c r="H98" s="22"/>
      <c r="I98" s="23">
        <v>1.0</v>
      </c>
      <c r="J98" s="23"/>
      <c r="K98" s="22"/>
      <c r="L98" s="88">
        <f t="shared" si="43"/>
        <v>23</v>
      </c>
      <c r="M98" s="1">
        <v>2.0</v>
      </c>
      <c r="N98" s="87">
        <f t="shared" si="44"/>
        <v>0.92</v>
      </c>
      <c r="R98" s="87"/>
    </row>
    <row r="99">
      <c r="A99" s="82">
        <v>0.0763888888888889</v>
      </c>
      <c r="B99" s="22"/>
      <c r="C99" s="23">
        <v>111.0</v>
      </c>
      <c r="D99" s="22"/>
      <c r="E99" s="22"/>
      <c r="F99" s="23">
        <v>1.111111111111E12</v>
      </c>
      <c r="G99" s="23">
        <v>11111.0</v>
      </c>
      <c r="H99" s="22"/>
      <c r="I99" s="23">
        <v>1.0</v>
      </c>
      <c r="J99" s="22"/>
      <c r="K99" s="22"/>
      <c r="L99" s="88">
        <f t="shared" si="43"/>
        <v>21</v>
      </c>
      <c r="M99" s="1">
        <v>1.0</v>
      </c>
      <c r="N99" s="87">
        <f t="shared" si="44"/>
        <v>0.9545454545</v>
      </c>
      <c r="R99" s="87"/>
    </row>
    <row r="100">
      <c r="A100" s="49"/>
      <c r="B100" s="49"/>
      <c r="C100" s="49"/>
      <c r="D100" s="49"/>
      <c r="E100" s="49"/>
      <c r="F100" s="49"/>
      <c r="G100" s="49"/>
      <c r="H100" s="49"/>
      <c r="I100" s="49"/>
      <c r="J100" s="49"/>
      <c r="K100" s="49"/>
      <c r="N100" s="87"/>
      <c r="R100" s="87"/>
    </row>
    <row r="101">
      <c r="A101" s="80"/>
      <c r="B101" s="36" t="s">
        <v>9</v>
      </c>
      <c r="C101" s="36" t="s">
        <v>10</v>
      </c>
      <c r="D101" s="36" t="s">
        <v>11</v>
      </c>
      <c r="E101" s="36" t="s">
        <v>12</v>
      </c>
      <c r="F101" s="36" t="s">
        <v>13</v>
      </c>
      <c r="G101" s="36" t="s">
        <v>14</v>
      </c>
      <c r="H101" s="36" t="s">
        <v>15</v>
      </c>
      <c r="I101" s="37" t="s">
        <v>16</v>
      </c>
      <c r="J101" s="37" t="s">
        <v>59</v>
      </c>
      <c r="K101" s="36" t="s">
        <v>17</v>
      </c>
      <c r="N101" s="87"/>
      <c r="R101" s="87"/>
    </row>
    <row r="102">
      <c r="A102" s="81">
        <v>0.041666666666666664</v>
      </c>
      <c r="B102" s="70"/>
      <c r="C102" s="70">
        <v>1.0</v>
      </c>
      <c r="D102" s="36"/>
      <c r="E102" s="37">
        <v>1.0</v>
      </c>
      <c r="F102" s="70">
        <v>1.11111111E8</v>
      </c>
      <c r="G102" s="70">
        <v>111.0</v>
      </c>
      <c r="H102" s="70"/>
      <c r="I102" s="37">
        <v>1.0</v>
      </c>
      <c r="J102" s="36"/>
      <c r="K102" s="42"/>
      <c r="L102" s="88">
        <f t="shared" ref="L102:L107" si="45">len(F102)+len(G102)</f>
        <v>12</v>
      </c>
      <c r="M102" s="1">
        <v>3.0</v>
      </c>
      <c r="N102" s="87">
        <f t="shared" ref="N102:N107" si="46">L102/(L102+M102)</f>
        <v>0.8</v>
      </c>
      <c r="R102" s="87"/>
    </row>
    <row r="103">
      <c r="A103" s="80">
        <v>0.04861111111111111</v>
      </c>
      <c r="B103" s="70"/>
      <c r="C103" s="42"/>
      <c r="D103" s="42"/>
      <c r="E103" s="42"/>
      <c r="F103" s="70">
        <v>1.11111111E8</v>
      </c>
      <c r="G103" s="70">
        <v>111.0</v>
      </c>
      <c r="H103" s="36"/>
      <c r="I103" s="37">
        <v>1.0</v>
      </c>
      <c r="J103" s="36"/>
      <c r="K103" s="36"/>
      <c r="L103" s="88">
        <f t="shared" si="45"/>
        <v>12</v>
      </c>
      <c r="M103" s="1">
        <v>1.0</v>
      </c>
      <c r="N103" s="87">
        <f t="shared" si="46"/>
        <v>0.9230769231</v>
      </c>
      <c r="R103" s="87"/>
    </row>
    <row r="104">
      <c r="A104" s="80">
        <v>0.05555555555555555</v>
      </c>
      <c r="B104" s="37"/>
      <c r="C104" s="70">
        <v>1.0</v>
      </c>
      <c r="D104" s="42"/>
      <c r="E104" s="36"/>
      <c r="F104" s="70">
        <v>1.11111111E8</v>
      </c>
      <c r="G104" s="70">
        <v>1111.0</v>
      </c>
      <c r="H104" s="36"/>
      <c r="I104" s="36"/>
      <c r="J104" s="36"/>
      <c r="K104" s="36"/>
      <c r="L104" s="88">
        <f t="shared" si="45"/>
        <v>13</v>
      </c>
      <c r="M104" s="1">
        <v>1.0</v>
      </c>
      <c r="N104" s="87">
        <f t="shared" si="46"/>
        <v>0.9285714286</v>
      </c>
      <c r="R104" s="87"/>
    </row>
    <row r="105">
      <c r="A105" s="80">
        <v>0.0625</v>
      </c>
      <c r="B105" s="42"/>
      <c r="C105" s="37">
        <v>1.0</v>
      </c>
      <c r="D105" s="70"/>
      <c r="E105" s="42"/>
      <c r="F105" s="37">
        <v>1.1111111E7</v>
      </c>
      <c r="G105" s="37">
        <v>111111.0</v>
      </c>
      <c r="H105" s="36"/>
      <c r="I105" s="37">
        <v>1.0</v>
      </c>
      <c r="J105" s="37"/>
      <c r="K105" s="36"/>
      <c r="L105" s="88">
        <f t="shared" si="45"/>
        <v>14</v>
      </c>
      <c r="M105" s="1">
        <v>2.0</v>
      </c>
      <c r="N105" s="87">
        <f t="shared" si="46"/>
        <v>0.875</v>
      </c>
      <c r="R105" s="87"/>
    </row>
    <row r="106">
      <c r="A106" s="82">
        <v>0.06944444444444445</v>
      </c>
      <c r="B106" s="42"/>
      <c r="C106" s="36"/>
      <c r="D106" s="36"/>
      <c r="E106" s="42"/>
      <c r="F106" s="37">
        <v>1.11111111E8</v>
      </c>
      <c r="G106" s="37">
        <v>1.1111111E7</v>
      </c>
      <c r="H106" s="36"/>
      <c r="I106" s="36"/>
      <c r="J106" s="37"/>
      <c r="K106" s="36"/>
      <c r="L106" s="88">
        <f t="shared" si="45"/>
        <v>17</v>
      </c>
      <c r="M106" s="1">
        <v>0.0</v>
      </c>
      <c r="N106" s="87">
        <f t="shared" si="46"/>
        <v>1</v>
      </c>
      <c r="R106" s="87"/>
    </row>
    <row r="107">
      <c r="A107" s="48">
        <v>0.0763888888888889</v>
      </c>
      <c r="B107" s="36"/>
      <c r="C107" s="36"/>
      <c r="D107" s="36"/>
      <c r="E107" s="36"/>
      <c r="F107" s="37">
        <v>1.11111111E8</v>
      </c>
      <c r="G107" s="37">
        <v>1111.0</v>
      </c>
      <c r="H107" s="36"/>
      <c r="I107" s="37">
        <v>1.0</v>
      </c>
      <c r="J107" s="36"/>
      <c r="K107" s="36"/>
      <c r="L107" s="88">
        <f t="shared" si="45"/>
        <v>13</v>
      </c>
      <c r="M107" s="1">
        <v>1.0</v>
      </c>
      <c r="N107" s="87">
        <f t="shared" si="46"/>
        <v>0.9285714286</v>
      </c>
      <c r="R107" s="87"/>
    </row>
    <row r="108">
      <c r="N108" s="87"/>
      <c r="R108" s="87"/>
    </row>
    <row r="109">
      <c r="N109" s="87"/>
      <c r="R109" s="87"/>
    </row>
    <row r="110">
      <c r="N110" s="87"/>
      <c r="R110" s="87"/>
    </row>
    <row r="111">
      <c r="N111" s="87"/>
      <c r="R111" s="87"/>
    </row>
    <row r="112">
      <c r="N112" s="87"/>
      <c r="R112" s="87"/>
    </row>
    <row r="113">
      <c r="N113" s="87"/>
      <c r="R113" s="87"/>
    </row>
    <row r="114">
      <c r="N114" s="87"/>
      <c r="R114" s="87"/>
    </row>
    <row r="115">
      <c r="N115" s="87"/>
      <c r="R115" s="87"/>
    </row>
    <row r="116">
      <c r="N116" s="87"/>
      <c r="R116" s="87"/>
    </row>
    <row r="117">
      <c r="N117" s="87"/>
      <c r="R117" s="87"/>
    </row>
    <row r="118">
      <c r="N118" s="87"/>
      <c r="R118" s="87"/>
    </row>
    <row r="119">
      <c r="N119" s="87"/>
      <c r="R119" s="87"/>
    </row>
    <row r="120">
      <c r="N120" s="87"/>
      <c r="R120" s="87"/>
    </row>
    <row r="121">
      <c r="N121" s="87"/>
      <c r="R121" s="87"/>
    </row>
    <row r="122">
      <c r="N122" s="87"/>
      <c r="R122" s="87"/>
    </row>
    <row r="123">
      <c r="N123" s="87"/>
      <c r="R123" s="87"/>
    </row>
    <row r="124">
      <c r="N124" s="87"/>
      <c r="R124" s="87"/>
    </row>
    <row r="125">
      <c r="N125" s="87"/>
      <c r="R125" s="87"/>
    </row>
    <row r="126">
      <c r="N126" s="87"/>
      <c r="R126" s="87"/>
    </row>
    <row r="127">
      <c r="N127" s="87"/>
      <c r="R127" s="87"/>
    </row>
    <row r="128">
      <c r="N128" s="87"/>
      <c r="R128" s="87"/>
    </row>
    <row r="129">
      <c r="N129" s="87"/>
      <c r="R129" s="87"/>
    </row>
    <row r="130">
      <c r="N130" s="87"/>
      <c r="R130" s="87"/>
    </row>
    <row r="131">
      <c r="N131" s="87"/>
      <c r="R131" s="87"/>
    </row>
    <row r="132">
      <c r="N132" s="87"/>
      <c r="R132" s="87"/>
    </row>
    <row r="133">
      <c r="N133" s="87"/>
      <c r="R133" s="87"/>
    </row>
    <row r="134">
      <c r="N134" s="87"/>
      <c r="R134" s="87"/>
    </row>
    <row r="135">
      <c r="N135" s="87"/>
      <c r="R135" s="87"/>
    </row>
    <row r="136">
      <c r="N136" s="87"/>
      <c r="R136" s="87"/>
    </row>
    <row r="137">
      <c r="N137" s="87"/>
      <c r="R137" s="87"/>
    </row>
    <row r="138">
      <c r="N138" s="87"/>
      <c r="R138" s="87"/>
    </row>
    <row r="139">
      <c r="N139" s="87"/>
      <c r="R139" s="87"/>
    </row>
    <row r="140">
      <c r="N140" s="87"/>
      <c r="R140" s="87"/>
    </row>
    <row r="141">
      <c r="N141" s="87"/>
      <c r="R141" s="87"/>
    </row>
    <row r="142">
      <c r="N142" s="87"/>
      <c r="R142" s="87"/>
    </row>
    <row r="143">
      <c r="N143" s="87"/>
      <c r="R143" s="87"/>
    </row>
    <row r="144">
      <c r="N144" s="87"/>
      <c r="R144" s="87"/>
    </row>
    <row r="145">
      <c r="N145" s="87"/>
      <c r="R145" s="87"/>
    </row>
    <row r="146">
      <c r="N146" s="87"/>
      <c r="R146" s="87"/>
    </row>
    <row r="147">
      <c r="N147" s="87"/>
      <c r="R147" s="87"/>
    </row>
    <row r="148">
      <c r="N148" s="87"/>
      <c r="R148" s="87"/>
    </row>
    <row r="149">
      <c r="N149" s="87"/>
      <c r="R149" s="87"/>
    </row>
    <row r="150">
      <c r="N150" s="87"/>
      <c r="R150" s="87"/>
    </row>
    <row r="151">
      <c r="N151" s="87"/>
      <c r="R151" s="87"/>
    </row>
    <row r="152">
      <c r="N152" s="87"/>
      <c r="R152" s="87"/>
    </row>
    <row r="153">
      <c r="N153" s="87"/>
      <c r="R153" s="87"/>
    </row>
    <row r="154">
      <c r="N154" s="87"/>
      <c r="R154" s="87"/>
    </row>
    <row r="155">
      <c r="N155" s="87"/>
      <c r="R155" s="87"/>
    </row>
    <row r="156">
      <c r="N156" s="87"/>
      <c r="R156" s="87"/>
    </row>
    <row r="157">
      <c r="N157" s="87"/>
      <c r="R157" s="87"/>
    </row>
    <row r="158">
      <c r="N158" s="87"/>
      <c r="R158" s="87"/>
    </row>
    <row r="159">
      <c r="N159" s="87"/>
      <c r="R159" s="87"/>
    </row>
    <row r="160">
      <c r="N160" s="87"/>
      <c r="R160" s="87"/>
    </row>
    <row r="161">
      <c r="N161" s="87"/>
      <c r="R161" s="87"/>
    </row>
    <row r="162">
      <c r="N162" s="87"/>
      <c r="R162" s="87"/>
    </row>
    <row r="163">
      <c r="N163" s="87"/>
      <c r="R163" s="87"/>
    </row>
    <row r="164">
      <c r="N164" s="87"/>
      <c r="R164" s="87"/>
    </row>
    <row r="165">
      <c r="N165" s="87"/>
      <c r="R165" s="87"/>
    </row>
    <row r="166">
      <c r="N166" s="87"/>
      <c r="R166" s="87"/>
    </row>
    <row r="167">
      <c r="N167" s="87"/>
      <c r="R167" s="87"/>
    </row>
    <row r="168">
      <c r="N168" s="87"/>
      <c r="R168" s="87"/>
    </row>
    <row r="169">
      <c r="N169" s="87"/>
      <c r="R169" s="87"/>
    </row>
    <row r="170">
      <c r="N170" s="87"/>
      <c r="R170" s="87"/>
    </row>
    <row r="171">
      <c r="N171" s="87"/>
      <c r="R171" s="87"/>
    </row>
    <row r="172">
      <c r="N172" s="87"/>
      <c r="R172" s="87"/>
    </row>
    <row r="173">
      <c r="N173" s="87"/>
      <c r="R173" s="87"/>
    </row>
    <row r="174">
      <c r="N174" s="87"/>
      <c r="R174" s="87"/>
    </row>
    <row r="175">
      <c r="N175" s="87"/>
      <c r="R175" s="87"/>
    </row>
    <row r="176">
      <c r="N176" s="87"/>
      <c r="R176" s="87"/>
    </row>
    <row r="177">
      <c r="N177" s="87"/>
      <c r="R177" s="87"/>
    </row>
    <row r="178">
      <c r="N178" s="87"/>
      <c r="R178" s="87"/>
    </row>
    <row r="179">
      <c r="N179" s="87"/>
      <c r="R179" s="87"/>
    </row>
    <row r="180">
      <c r="N180" s="87"/>
      <c r="R180" s="87"/>
    </row>
    <row r="181">
      <c r="N181" s="87"/>
      <c r="R181" s="87"/>
    </row>
    <row r="182">
      <c r="N182" s="87"/>
      <c r="R182" s="87"/>
    </row>
    <row r="183">
      <c r="N183" s="87"/>
      <c r="R183" s="87"/>
    </row>
    <row r="184">
      <c r="N184" s="87"/>
      <c r="R184" s="87"/>
    </row>
    <row r="185">
      <c r="N185" s="87"/>
      <c r="R185" s="87"/>
    </row>
    <row r="186">
      <c r="N186" s="87"/>
      <c r="R186" s="87"/>
    </row>
    <row r="187">
      <c r="N187" s="87"/>
      <c r="R187" s="87"/>
    </row>
    <row r="188">
      <c r="N188" s="87"/>
      <c r="R188" s="87"/>
    </row>
    <row r="189">
      <c r="N189" s="87"/>
      <c r="R189" s="87"/>
    </row>
    <row r="190">
      <c r="N190" s="87"/>
      <c r="R190" s="87"/>
    </row>
    <row r="191">
      <c r="N191" s="87"/>
      <c r="R191" s="87"/>
    </row>
    <row r="192">
      <c r="N192" s="87"/>
      <c r="R192" s="87"/>
    </row>
    <row r="193">
      <c r="N193" s="87"/>
      <c r="R193" s="87"/>
    </row>
    <row r="194">
      <c r="N194" s="87"/>
      <c r="R194" s="87"/>
    </row>
    <row r="195">
      <c r="N195" s="87"/>
      <c r="R195" s="87"/>
    </row>
    <row r="196">
      <c r="N196" s="87"/>
      <c r="R196" s="87"/>
    </row>
    <row r="197">
      <c r="N197" s="87"/>
      <c r="R197" s="87"/>
    </row>
    <row r="198">
      <c r="N198" s="87"/>
      <c r="R198" s="87"/>
    </row>
    <row r="199">
      <c r="N199" s="87"/>
      <c r="R199" s="87"/>
    </row>
    <row r="200">
      <c r="N200" s="87"/>
      <c r="R200" s="87"/>
    </row>
    <row r="201">
      <c r="N201" s="87"/>
      <c r="R201" s="87"/>
    </row>
    <row r="202">
      <c r="N202" s="87"/>
      <c r="R202" s="87"/>
    </row>
    <row r="203">
      <c r="N203" s="87"/>
      <c r="R203" s="87"/>
    </row>
    <row r="204">
      <c r="N204" s="87"/>
      <c r="R204" s="87"/>
    </row>
    <row r="205">
      <c r="N205" s="87"/>
      <c r="R205" s="87"/>
    </row>
    <row r="206">
      <c r="N206" s="87"/>
      <c r="R206" s="87"/>
    </row>
    <row r="207">
      <c r="N207" s="87"/>
      <c r="R207" s="87"/>
    </row>
    <row r="208">
      <c r="N208" s="87"/>
      <c r="R208" s="87"/>
    </row>
    <row r="209">
      <c r="N209" s="87"/>
      <c r="R209" s="87"/>
    </row>
    <row r="210">
      <c r="N210" s="87"/>
      <c r="R210" s="87"/>
    </row>
    <row r="211">
      <c r="N211" s="87"/>
      <c r="R211" s="87"/>
    </row>
    <row r="212">
      <c r="N212" s="87"/>
      <c r="R212" s="87"/>
    </row>
    <row r="213">
      <c r="N213" s="87"/>
      <c r="R213" s="87"/>
    </row>
    <row r="214">
      <c r="N214" s="87"/>
      <c r="R214" s="87"/>
    </row>
    <row r="215">
      <c r="N215" s="87"/>
      <c r="R215" s="87"/>
    </row>
    <row r="216">
      <c r="N216" s="87"/>
      <c r="R216" s="87"/>
    </row>
    <row r="217">
      <c r="N217" s="87"/>
      <c r="R217" s="87"/>
    </row>
    <row r="218">
      <c r="N218" s="87"/>
      <c r="R218" s="87"/>
    </row>
    <row r="219">
      <c r="N219" s="87"/>
      <c r="R219" s="87"/>
    </row>
    <row r="220">
      <c r="N220" s="87"/>
      <c r="R220" s="87"/>
    </row>
    <row r="221">
      <c r="N221" s="87"/>
      <c r="R221" s="87"/>
    </row>
    <row r="222">
      <c r="N222" s="87"/>
      <c r="R222" s="87"/>
    </row>
    <row r="223">
      <c r="N223" s="87"/>
      <c r="R223" s="87"/>
    </row>
    <row r="224">
      <c r="N224" s="87"/>
      <c r="R224" s="87"/>
    </row>
    <row r="225">
      <c r="N225" s="87"/>
      <c r="R225" s="87"/>
    </row>
    <row r="226">
      <c r="N226" s="87"/>
      <c r="R226" s="87"/>
    </row>
    <row r="227">
      <c r="N227" s="87"/>
      <c r="R227" s="87"/>
    </row>
    <row r="228">
      <c r="N228" s="87"/>
      <c r="R228" s="87"/>
    </row>
    <row r="229">
      <c r="N229" s="87"/>
      <c r="R229" s="87"/>
    </row>
    <row r="230">
      <c r="N230" s="87"/>
      <c r="R230" s="87"/>
    </row>
    <row r="231">
      <c r="N231" s="87"/>
      <c r="R231" s="87"/>
    </row>
    <row r="232">
      <c r="N232" s="87"/>
      <c r="R232" s="87"/>
    </row>
    <row r="233">
      <c r="N233" s="87"/>
      <c r="R233" s="87"/>
    </row>
    <row r="234">
      <c r="N234" s="87"/>
      <c r="R234" s="87"/>
    </row>
    <row r="235">
      <c r="N235" s="87"/>
      <c r="R235" s="87"/>
    </row>
    <row r="236">
      <c r="N236" s="87"/>
      <c r="R236" s="87"/>
    </row>
    <row r="237">
      <c r="N237" s="87"/>
      <c r="R237" s="87"/>
    </row>
    <row r="238">
      <c r="N238" s="87"/>
      <c r="R238" s="87"/>
    </row>
    <row r="239">
      <c r="N239" s="87"/>
      <c r="R239" s="87"/>
    </row>
    <row r="240">
      <c r="N240" s="87"/>
      <c r="R240" s="87"/>
    </row>
    <row r="241">
      <c r="N241" s="87"/>
      <c r="R241" s="87"/>
    </row>
    <row r="242">
      <c r="N242" s="87"/>
      <c r="R242" s="87"/>
    </row>
    <row r="243">
      <c r="N243" s="87"/>
      <c r="R243" s="87"/>
    </row>
    <row r="244">
      <c r="N244" s="87"/>
      <c r="R244" s="87"/>
    </row>
    <row r="245">
      <c r="N245" s="87"/>
      <c r="R245" s="87"/>
    </row>
    <row r="246">
      <c r="N246" s="87"/>
      <c r="R246" s="87"/>
    </row>
    <row r="247">
      <c r="N247" s="87"/>
      <c r="R247" s="87"/>
    </row>
    <row r="248">
      <c r="N248" s="87"/>
      <c r="R248" s="87"/>
    </row>
    <row r="249">
      <c r="N249" s="87"/>
      <c r="R249" s="87"/>
    </row>
    <row r="250">
      <c r="N250" s="87"/>
      <c r="R250" s="87"/>
    </row>
    <row r="251">
      <c r="N251" s="87"/>
      <c r="R251" s="87"/>
    </row>
    <row r="252">
      <c r="N252" s="87"/>
      <c r="R252" s="87"/>
    </row>
    <row r="253">
      <c r="N253" s="87"/>
      <c r="R253" s="87"/>
    </row>
    <row r="254">
      <c r="N254" s="87"/>
      <c r="R254" s="87"/>
    </row>
    <row r="255">
      <c r="N255" s="87"/>
      <c r="R255" s="87"/>
    </row>
    <row r="256">
      <c r="N256" s="87"/>
      <c r="R256" s="87"/>
    </row>
    <row r="257">
      <c r="N257" s="87"/>
      <c r="R257" s="87"/>
    </row>
    <row r="258">
      <c r="N258" s="87"/>
      <c r="R258" s="87"/>
    </row>
    <row r="259">
      <c r="N259" s="87"/>
      <c r="R259" s="87"/>
    </row>
    <row r="260">
      <c r="N260" s="87"/>
      <c r="R260" s="87"/>
    </row>
    <row r="261">
      <c r="N261" s="87"/>
      <c r="R261" s="87"/>
    </row>
    <row r="262">
      <c r="N262" s="87"/>
      <c r="R262" s="87"/>
    </row>
    <row r="263">
      <c r="N263" s="87"/>
      <c r="R263" s="87"/>
    </row>
    <row r="264">
      <c r="N264" s="87"/>
      <c r="R264" s="87"/>
    </row>
    <row r="265">
      <c r="N265" s="87"/>
      <c r="R265" s="87"/>
    </row>
    <row r="266">
      <c r="N266" s="87"/>
      <c r="R266" s="87"/>
    </row>
    <row r="267">
      <c r="N267" s="87"/>
      <c r="R267" s="87"/>
    </row>
    <row r="268">
      <c r="N268" s="87"/>
      <c r="R268" s="87"/>
    </row>
    <row r="269">
      <c r="N269" s="87"/>
      <c r="R269" s="87"/>
    </row>
    <row r="270">
      <c r="N270" s="87"/>
      <c r="R270" s="87"/>
    </row>
    <row r="271">
      <c r="N271" s="87"/>
      <c r="R271" s="87"/>
    </row>
    <row r="272">
      <c r="N272" s="87"/>
      <c r="R272" s="87"/>
    </row>
    <row r="273">
      <c r="N273" s="87"/>
      <c r="R273" s="87"/>
    </row>
    <row r="274">
      <c r="N274" s="87"/>
      <c r="R274" s="87"/>
    </row>
    <row r="275">
      <c r="N275" s="87"/>
      <c r="R275" s="87"/>
    </row>
    <row r="276">
      <c r="N276" s="87"/>
      <c r="R276" s="87"/>
    </row>
    <row r="277">
      <c r="N277" s="87"/>
      <c r="R277" s="87"/>
    </row>
    <row r="278">
      <c r="N278" s="87"/>
      <c r="R278" s="87"/>
    </row>
    <row r="279">
      <c r="N279" s="87"/>
      <c r="R279" s="87"/>
    </row>
    <row r="280">
      <c r="N280" s="87"/>
      <c r="R280" s="87"/>
    </row>
    <row r="281">
      <c r="N281" s="87"/>
      <c r="R281" s="87"/>
    </row>
    <row r="282">
      <c r="N282" s="87"/>
      <c r="R282" s="87"/>
    </row>
    <row r="283">
      <c r="N283" s="87"/>
      <c r="R283" s="87"/>
    </row>
    <row r="284">
      <c r="N284" s="87"/>
      <c r="R284" s="87"/>
    </row>
    <row r="285">
      <c r="N285" s="87"/>
      <c r="R285" s="87"/>
    </row>
    <row r="286">
      <c r="N286" s="87"/>
      <c r="R286" s="87"/>
    </row>
    <row r="287">
      <c r="N287" s="87"/>
      <c r="R287" s="87"/>
    </row>
    <row r="288">
      <c r="N288" s="87"/>
      <c r="R288" s="87"/>
    </row>
    <row r="289">
      <c r="N289" s="87"/>
      <c r="R289" s="87"/>
    </row>
    <row r="290">
      <c r="N290" s="87"/>
      <c r="R290" s="87"/>
    </row>
    <row r="291">
      <c r="N291" s="87"/>
      <c r="R291" s="87"/>
    </row>
    <row r="292">
      <c r="N292" s="87"/>
      <c r="R292" s="87"/>
    </row>
    <row r="293">
      <c r="N293" s="87"/>
      <c r="R293" s="87"/>
    </row>
    <row r="294">
      <c r="N294" s="87"/>
      <c r="R294" s="87"/>
    </row>
    <row r="295">
      <c r="N295" s="87"/>
      <c r="R295" s="87"/>
    </row>
    <row r="296">
      <c r="N296" s="87"/>
      <c r="R296" s="87"/>
    </row>
    <row r="297">
      <c r="N297" s="87"/>
      <c r="R297" s="87"/>
    </row>
    <row r="298">
      <c r="N298" s="87"/>
      <c r="R298" s="87"/>
    </row>
    <row r="299">
      <c r="N299" s="87"/>
      <c r="R299" s="87"/>
    </row>
    <row r="300">
      <c r="N300" s="87"/>
      <c r="R300" s="87"/>
    </row>
    <row r="301">
      <c r="N301" s="87"/>
      <c r="R301" s="87"/>
    </row>
    <row r="302">
      <c r="N302" s="87"/>
      <c r="R302" s="87"/>
    </row>
    <row r="303">
      <c r="N303" s="87"/>
      <c r="R303" s="87"/>
    </row>
    <row r="304">
      <c r="N304" s="87"/>
      <c r="R304" s="87"/>
    </row>
    <row r="305">
      <c r="N305" s="87"/>
      <c r="R305" s="87"/>
    </row>
    <row r="306">
      <c r="N306" s="87"/>
      <c r="R306" s="87"/>
    </row>
    <row r="307">
      <c r="N307" s="87"/>
      <c r="R307" s="87"/>
    </row>
    <row r="308">
      <c r="N308" s="87"/>
      <c r="R308" s="87"/>
    </row>
    <row r="309">
      <c r="N309" s="87"/>
      <c r="R309" s="87"/>
    </row>
    <row r="310">
      <c r="N310" s="87"/>
      <c r="R310" s="87"/>
    </row>
    <row r="311">
      <c r="N311" s="87"/>
      <c r="R311" s="87"/>
    </row>
    <row r="312">
      <c r="N312" s="87"/>
      <c r="R312" s="87"/>
    </row>
    <row r="313">
      <c r="N313" s="87"/>
      <c r="R313" s="87"/>
    </row>
    <row r="314">
      <c r="N314" s="87"/>
      <c r="R314" s="87"/>
    </row>
    <row r="315">
      <c r="N315" s="87"/>
      <c r="R315" s="87"/>
    </row>
    <row r="316">
      <c r="N316" s="87"/>
      <c r="R316" s="87"/>
    </row>
    <row r="317">
      <c r="N317" s="87"/>
      <c r="R317" s="87"/>
    </row>
    <row r="318">
      <c r="N318" s="87"/>
      <c r="R318" s="87"/>
    </row>
    <row r="319">
      <c r="N319" s="87"/>
      <c r="R319" s="87"/>
    </row>
    <row r="320">
      <c r="N320" s="87"/>
      <c r="R320" s="87"/>
    </row>
    <row r="321">
      <c r="N321" s="87"/>
      <c r="R321" s="87"/>
    </row>
    <row r="322">
      <c r="N322" s="87"/>
      <c r="R322" s="87"/>
    </row>
    <row r="323">
      <c r="N323" s="87"/>
      <c r="R323" s="87"/>
    </row>
    <row r="324">
      <c r="N324" s="87"/>
      <c r="R324" s="87"/>
    </row>
    <row r="325">
      <c r="N325" s="87"/>
      <c r="R325" s="87"/>
    </row>
    <row r="326">
      <c r="N326" s="87"/>
      <c r="R326" s="87"/>
    </row>
    <row r="327">
      <c r="N327" s="87"/>
      <c r="R327" s="87"/>
    </row>
    <row r="328">
      <c r="N328" s="87"/>
      <c r="R328" s="87"/>
    </row>
    <row r="329">
      <c r="N329" s="87"/>
      <c r="R329" s="87"/>
    </row>
    <row r="330">
      <c r="N330" s="87"/>
      <c r="R330" s="87"/>
    </row>
    <row r="331">
      <c r="N331" s="87"/>
      <c r="R331" s="87"/>
    </row>
    <row r="332">
      <c r="N332" s="87"/>
      <c r="R332" s="87"/>
    </row>
    <row r="333">
      <c r="N333" s="87"/>
      <c r="R333" s="87"/>
    </row>
    <row r="334">
      <c r="N334" s="87"/>
      <c r="R334" s="87"/>
    </row>
    <row r="335">
      <c r="N335" s="87"/>
      <c r="R335" s="87"/>
    </row>
    <row r="336">
      <c r="N336" s="87"/>
      <c r="R336" s="87"/>
    </row>
    <row r="337">
      <c r="N337" s="87"/>
      <c r="R337" s="87"/>
    </row>
    <row r="338">
      <c r="N338" s="87"/>
      <c r="R338" s="87"/>
    </row>
    <row r="339">
      <c r="N339" s="87"/>
      <c r="R339" s="87"/>
    </row>
    <row r="340">
      <c r="N340" s="87"/>
      <c r="R340" s="87"/>
    </row>
    <row r="341">
      <c r="N341" s="87"/>
      <c r="R341" s="87"/>
    </row>
    <row r="342">
      <c r="N342" s="87"/>
      <c r="R342" s="87"/>
    </row>
    <row r="343">
      <c r="N343" s="87"/>
      <c r="R343" s="87"/>
    </row>
    <row r="344">
      <c r="N344" s="87"/>
      <c r="R344" s="87"/>
    </row>
    <row r="345">
      <c r="N345" s="87"/>
      <c r="R345" s="87"/>
    </row>
    <row r="346">
      <c r="N346" s="87"/>
      <c r="R346" s="87"/>
    </row>
    <row r="347">
      <c r="N347" s="87"/>
      <c r="R347" s="87"/>
    </row>
    <row r="348">
      <c r="N348" s="87"/>
      <c r="R348" s="87"/>
    </row>
    <row r="349">
      <c r="N349" s="87"/>
      <c r="R349" s="87"/>
    </row>
    <row r="350">
      <c r="N350" s="87"/>
      <c r="R350" s="87"/>
    </row>
    <row r="351">
      <c r="N351" s="87"/>
      <c r="R351" s="87"/>
    </row>
    <row r="352">
      <c r="N352" s="87"/>
      <c r="R352" s="87"/>
    </row>
    <row r="353">
      <c r="N353" s="87"/>
      <c r="R353" s="87"/>
    </row>
    <row r="354">
      <c r="N354" s="87"/>
      <c r="R354" s="87"/>
    </row>
    <row r="355">
      <c r="N355" s="87"/>
      <c r="R355" s="87"/>
    </row>
    <row r="356">
      <c r="N356" s="87"/>
      <c r="R356" s="87"/>
    </row>
    <row r="357">
      <c r="N357" s="87"/>
      <c r="R357" s="87"/>
    </row>
    <row r="358">
      <c r="N358" s="87"/>
      <c r="R358" s="87"/>
    </row>
    <row r="359">
      <c r="N359" s="87"/>
      <c r="R359" s="87"/>
    </row>
    <row r="360">
      <c r="N360" s="87"/>
      <c r="R360" s="87"/>
    </row>
    <row r="361">
      <c r="N361" s="87"/>
      <c r="R361" s="87"/>
    </row>
    <row r="362">
      <c r="N362" s="87"/>
      <c r="R362" s="87"/>
    </row>
    <row r="363">
      <c r="N363" s="87"/>
      <c r="R363" s="87"/>
    </row>
    <row r="364">
      <c r="N364" s="87"/>
      <c r="R364" s="87"/>
    </row>
    <row r="365">
      <c r="N365" s="87"/>
      <c r="R365" s="87"/>
    </row>
    <row r="366">
      <c r="N366" s="87"/>
      <c r="R366" s="87"/>
    </row>
    <row r="367">
      <c r="N367" s="87"/>
      <c r="R367" s="87"/>
    </row>
    <row r="368">
      <c r="N368" s="87"/>
      <c r="R368" s="87"/>
    </row>
    <row r="369">
      <c r="N369" s="87"/>
      <c r="R369" s="87"/>
    </row>
    <row r="370">
      <c r="N370" s="87"/>
      <c r="R370" s="87"/>
    </row>
    <row r="371">
      <c r="N371" s="87"/>
      <c r="R371" s="87"/>
    </row>
    <row r="372">
      <c r="N372" s="87"/>
      <c r="R372" s="87"/>
    </row>
    <row r="373">
      <c r="N373" s="87"/>
      <c r="R373" s="87"/>
    </row>
    <row r="374">
      <c r="N374" s="87"/>
      <c r="R374" s="87"/>
    </row>
    <row r="375">
      <c r="N375" s="87"/>
      <c r="R375" s="87"/>
    </row>
    <row r="376">
      <c r="N376" s="87"/>
      <c r="R376" s="87"/>
    </row>
    <row r="377">
      <c r="N377" s="87"/>
      <c r="R377" s="87"/>
    </row>
    <row r="378">
      <c r="N378" s="87"/>
      <c r="R378" s="87"/>
    </row>
    <row r="379">
      <c r="N379" s="87"/>
      <c r="R379" s="87"/>
    </row>
    <row r="380">
      <c r="N380" s="87"/>
      <c r="R380" s="87"/>
    </row>
    <row r="381">
      <c r="N381" s="87"/>
      <c r="R381" s="87"/>
    </row>
    <row r="382">
      <c r="N382" s="87"/>
      <c r="R382" s="87"/>
    </row>
    <row r="383">
      <c r="N383" s="87"/>
      <c r="R383" s="87"/>
    </row>
    <row r="384">
      <c r="N384" s="87"/>
      <c r="R384" s="87"/>
    </row>
    <row r="385">
      <c r="N385" s="87"/>
      <c r="R385" s="87"/>
    </row>
    <row r="386">
      <c r="N386" s="87"/>
      <c r="R386" s="87"/>
    </row>
    <row r="387">
      <c r="N387" s="87"/>
      <c r="R387" s="87"/>
    </row>
    <row r="388">
      <c r="N388" s="87"/>
      <c r="R388" s="87"/>
    </row>
    <row r="389">
      <c r="N389" s="87"/>
      <c r="R389" s="87"/>
    </row>
    <row r="390">
      <c r="N390" s="87"/>
      <c r="R390" s="87"/>
    </row>
    <row r="391">
      <c r="N391" s="87"/>
      <c r="R391" s="87"/>
    </row>
    <row r="392">
      <c r="N392" s="87"/>
      <c r="R392" s="87"/>
    </row>
    <row r="393">
      <c r="N393" s="87"/>
      <c r="R393" s="87"/>
    </row>
    <row r="394">
      <c r="N394" s="87"/>
      <c r="R394" s="87"/>
    </row>
    <row r="395">
      <c r="N395" s="87"/>
      <c r="R395" s="87"/>
    </row>
    <row r="396">
      <c r="N396" s="87"/>
      <c r="R396" s="87"/>
    </row>
    <row r="397">
      <c r="N397" s="87"/>
      <c r="R397" s="87"/>
    </row>
    <row r="398">
      <c r="N398" s="87"/>
      <c r="R398" s="87"/>
    </row>
    <row r="399">
      <c r="N399" s="87"/>
      <c r="R399" s="87"/>
    </row>
    <row r="400">
      <c r="N400" s="87"/>
      <c r="R400" s="87"/>
    </row>
    <row r="401">
      <c r="N401" s="87"/>
      <c r="R401" s="87"/>
    </row>
    <row r="402">
      <c r="N402" s="87"/>
      <c r="R402" s="87"/>
    </row>
    <row r="403">
      <c r="N403" s="87"/>
      <c r="R403" s="87"/>
    </row>
    <row r="404">
      <c r="N404" s="87"/>
      <c r="R404" s="87"/>
    </row>
    <row r="405">
      <c r="N405" s="87"/>
      <c r="R405" s="87"/>
    </row>
    <row r="406">
      <c r="N406" s="87"/>
      <c r="R406" s="87"/>
    </row>
    <row r="407">
      <c r="N407" s="87"/>
      <c r="R407" s="87"/>
    </row>
    <row r="408">
      <c r="N408" s="87"/>
      <c r="R408" s="87"/>
    </row>
    <row r="409">
      <c r="N409" s="87"/>
      <c r="R409" s="87"/>
    </row>
    <row r="410">
      <c r="N410" s="87"/>
      <c r="R410" s="87"/>
    </row>
    <row r="411">
      <c r="N411" s="87"/>
      <c r="R411" s="87"/>
    </row>
    <row r="412">
      <c r="N412" s="87"/>
      <c r="R412" s="87"/>
    </row>
    <row r="413">
      <c r="N413" s="87"/>
      <c r="R413" s="87"/>
    </row>
    <row r="414">
      <c r="N414" s="87"/>
      <c r="R414" s="87"/>
    </row>
    <row r="415">
      <c r="N415" s="87"/>
      <c r="R415" s="87"/>
    </row>
    <row r="416">
      <c r="N416" s="87"/>
      <c r="R416" s="87"/>
    </row>
    <row r="417">
      <c r="N417" s="87"/>
      <c r="R417" s="87"/>
    </row>
    <row r="418">
      <c r="N418" s="87"/>
      <c r="R418" s="87"/>
    </row>
    <row r="419">
      <c r="N419" s="87"/>
      <c r="R419" s="87"/>
    </row>
    <row r="420">
      <c r="N420" s="87"/>
      <c r="R420" s="87"/>
    </row>
    <row r="421">
      <c r="N421" s="87"/>
      <c r="R421" s="87"/>
    </row>
    <row r="422">
      <c r="N422" s="87"/>
      <c r="R422" s="87"/>
    </row>
    <row r="423">
      <c r="N423" s="87"/>
      <c r="R423" s="87"/>
    </row>
    <row r="424">
      <c r="N424" s="87"/>
      <c r="R424" s="87"/>
    </row>
    <row r="425">
      <c r="N425" s="87"/>
      <c r="R425" s="87"/>
    </row>
    <row r="426">
      <c r="N426" s="87"/>
      <c r="R426" s="87"/>
    </row>
    <row r="427">
      <c r="N427" s="87"/>
      <c r="R427" s="87"/>
    </row>
    <row r="428">
      <c r="N428" s="87"/>
      <c r="R428" s="87"/>
    </row>
    <row r="429">
      <c r="N429" s="87"/>
      <c r="R429" s="87"/>
    </row>
    <row r="430">
      <c r="N430" s="87"/>
      <c r="R430" s="87"/>
    </row>
    <row r="431">
      <c r="N431" s="87"/>
      <c r="R431" s="87"/>
    </row>
    <row r="432">
      <c r="N432" s="87"/>
      <c r="R432" s="87"/>
    </row>
    <row r="433">
      <c r="N433" s="87"/>
      <c r="R433" s="87"/>
    </row>
    <row r="434">
      <c r="N434" s="87"/>
      <c r="R434" s="87"/>
    </row>
    <row r="435">
      <c r="N435" s="87"/>
      <c r="R435" s="87"/>
    </row>
    <row r="436">
      <c r="N436" s="87"/>
      <c r="R436" s="87"/>
    </row>
    <row r="437">
      <c r="N437" s="87"/>
      <c r="R437" s="87"/>
    </row>
    <row r="438">
      <c r="N438" s="87"/>
      <c r="R438" s="87"/>
    </row>
    <row r="439">
      <c r="N439" s="87"/>
      <c r="R439" s="87"/>
    </row>
    <row r="440">
      <c r="N440" s="87"/>
      <c r="R440" s="87"/>
    </row>
    <row r="441">
      <c r="N441" s="87"/>
      <c r="R441" s="87"/>
    </row>
    <row r="442">
      <c r="N442" s="87"/>
      <c r="R442" s="87"/>
    </row>
    <row r="443">
      <c r="N443" s="87"/>
      <c r="R443" s="87"/>
    </row>
    <row r="444">
      <c r="N444" s="87"/>
      <c r="R444" s="87"/>
    </row>
    <row r="445">
      <c r="N445" s="87"/>
      <c r="R445" s="87"/>
    </row>
    <row r="446">
      <c r="N446" s="87"/>
      <c r="R446" s="87"/>
    </row>
    <row r="447">
      <c r="N447" s="87"/>
      <c r="R447" s="87"/>
    </row>
    <row r="448">
      <c r="N448" s="87"/>
      <c r="R448" s="87"/>
    </row>
    <row r="449">
      <c r="N449" s="87"/>
      <c r="R449" s="87"/>
    </row>
    <row r="450">
      <c r="N450" s="87"/>
      <c r="R450" s="87"/>
    </row>
    <row r="451">
      <c r="N451" s="87"/>
      <c r="R451" s="87"/>
    </row>
    <row r="452">
      <c r="N452" s="87"/>
      <c r="R452" s="87"/>
    </row>
    <row r="453">
      <c r="N453" s="87"/>
      <c r="R453" s="87"/>
    </row>
    <row r="454">
      <c r="N454" s="87"/>
      <c r="R454" s="87"/>
    </row>
    <row r="455">
      <c r="N455" s="87"/>
      <c r="R455" s="87"/>
    </row>
    <row r="456">
      <c r="N456" s="87"/>
      <c r="R456" s="87"/>
    </row>
    <row r="457">
      <c r="N457" s="87"/>
      <c r="R457" s="87"/>
    </row>
    <row r="458">
      <c r="N458" s="87"/>
      <c r="R458" s="87"/>
    </row>
    <row r="459">
      <c r="N459" s="87"/>
      <c r="R459" s="87"/>
    </row>
    <row r="460">
      <c r="N460" s="87"/>
      <c r="R460" s="87"/>
    </row>
    <row r="461">
      <c r="N461" s="87"/>
      <c r="R461" s="87"/>
    </row>
    <row r="462">
      <c r="N462" s="87"/>
      <c r="R462" s="87"/>
    </row>
    <row r="463">
      <c r="N463" s="87"/>
      <c r="R463" s="87"/>
    </row>
    <row r="464">
      <c r="N464" s="87"/>
      <c r="R464" s="87"/>
    </row>
    <row r="465">
      <c r="N465" s="87"/>
      <c r="R465" s="87"/>
    </row>
    <row r="466">
      <c r="N466" s="87"/>
      <c r="R466" s="87"/>
    </row>
    <row r="467">
      <c r="N467" s="87"/>
      <c r="R467" s="87"/>
    </row>
    <row r="468">
      <c r="N468" s="87"/>
      <c r="R468" s="87"/>
    </row>
    <row r="469">
      <c r="N469" s="87"/>
      <c r="R469" s="87"/>
    </row>
    <row r="470">
      <c r="N470" s="87"/>
      <c r="R470" s="87"/>
    </row>
    <row r="471">
      <c r="N471" s="87"/>
      <c r="R471" s="87"/>
    </row>
    <row r="472">
      <c r="N472" s="87"/>
      <c r="R472" s="87"/>
    </row>
    <row r="473">
      <c r="N473" s="87"/>
      <c r="R473" s="87"/>
    </row>
    <row r="474">
      <c r="N474" s="87"/>
      <c r="R474" s="87"/>
    </row>
    <row r="475">
      <c r="N475" s="87"/>
      <c r="R475" s="87"/>
    </row>
    <row r="476">
      <c r="N476" s="87"/>
      <c r="R476" s="87"/>
    </row>
    <row r="477">
      <c r="N477" s="87"/>
      <c r="R477" s="87"/>
    </row>
    <row r="478">
      <c r="N478" s="87"/>
      <c r="R478" s="87"/>
    </row>
    <row r="479">
      <c r="N479" s="87"/>
      <c r="R479" s="87"/>
    </row>
    <row r="480">
      <c r="N480" s="87"/>
      <c r="R480" s="87"/>
    </row>
    <row r="481">
      <c r="N481" s="87"/>
      <c r="R481" s="87"/>
    </row>
    <row r="482">
      <c r="N482" s="87"/>
      <c r="R482" s="87"/>
    </row>
    <row r="483">
      <c r="N483" s="87"/>
      <c r="R483" s="87"/>
    </row>
    <row r="484">
      <c r="N484" s="87"/>
      <c r="R484" s="87"/>
    </row>
    <row r="485">
      <c r="N485" s="87"/>
      <c r="R485" s="87"/>
    </row>
    <row r="486">
      <c r="N486" s="87"/>
      <c r="R486" s="87"/>
    </row>
    <row r="487">
      <c r="N487" s="87"/>
      <c r="R487" s="87"/>
    </row>
    <row r="488">
      <c r="N488" s="87"/>
      <c r="R488" s="87"/>
    </row>
    <row r="489">
      <c r="N489" s="87"/>
      <c r="R489" s="87"/>
    </row>
    <row r="490">
      <c r="N490" s="87"/>
      <c r="R490" s="87"/>
    </row>
    <row r="491">
      <c r="N491" s="87"/>
      <c r="R491" s="87"/>
    </row>
    <row r="492">
      <c r="N492" s="87"/>
      <c r="R492" s="87"/>
    </row>
    <row r="493">
      <c r="N493" s="87"/>
      <c r="R493" s="87"/>
    </row>
    <row r="494">
      <c r="N494" s="87"/>
      <c r="R494" s="87"/>
    </row>
    <row r="495">
      <c r="N495" s="87"/>
      <c r="R495" s="87"/>
    </row>
    <row r="496">
      <c r="N496" s="87"/>
      <c r="R496" s="87"/>
    </row>
    <row r="497">
      <c r="N497" s="87"/>
      <c r="R497" s="87"/>
    </row>
    <row r="498">
      <c r="N498" s="87"/>
      <c r="R498" s="87"/>
    </row>
    <row r="499">
      <c r="N499" s="87"/>
      <c r="R499" s="87"/>
    </row>
    <row r="500">
      <c r="N500" s="87"/>
      <c r="R500" s="87"/>
    </row>
    <row r="501">
      <c r="N501" s="87"/>
      <c r="R501" s="87"/>
    </row>
    <row r="502">
      <c r="N502" s="87"/>
      <c r="R502" s="87"/>
    </row>
    <row r="503">
      <c r="N503" s="87"/>
      <c r="R503" s="87"/>
    </row>
    <row r="504">
      <c r="N504" s="87"/>
      <c r="R504" s="87"/>
    </row>
    <row r="505">
      <c r="N505" s="87"/>
      <c r="R505" s="87"/>
    </row>
    <row r="506">
      <c r="N506" s="87"/>
      <c r="R506" s="87"/>
    </row>
    <row r="507">
      <c r="N507" s="87"/>
      <c r="R507" s="87"/>
    </row>
    <row r="508">
      <c r="N508" s="87"/>
      <c r="R508" s="87"/>
    </row>
    <row r="509">
      <c r="N509" s="87"/>
      <c r="R509" s="87"/>
    </row>
    <row r="510">
      <c r="N510" s="87"/>
      <c r="R510" s="87"/>
    </row>
    <row r="511">
      <c r="N511" s="87"/>
      <c r="R511" s="87"/>
    </row>
    <row r="512">
      <c r="N512" s="87"/>
      <c r="R512" s="87"/>
    </row>
    <row r="513">
      <c r="N513" s="87"/>
      <c r="R513" s="87"/>
    </row>
    <row r="514">
      <c r="N514" s="87"/>
      <c r="R514" s="87"/>
    </row>
    <row r="515">
      <c r="N515" s="87"/>
      <c r="R515" s="87"/>
    </row>
    <row r="516">
      <c r="N516" s="87"/>
      <c r="R516" s="87"/>
    </row>
    <row r="517">
      <c r="N517" s="87"/>
      <c r="R517" s="87"/>
    </row>
    <row r="518">
      <c r="N518" s="87"/>
      <c r="R518" s="87"/>
    </row>
    <row r="519">
      <c r="N519" s="87"/>
      <c r="R519" s="87"/>
    </row>
    <row r="520">
      <c r="N520" s="87"/>
      <c r="R520" s="87"/>
    </row>
    <row r="521">
      <c r="N521" s="87"/>
      <c r="R521" s="87"/>
    </row>
    <row r="522">
      <c r="N522" s="87"/>
      <c r="R522" s="87"/>
    </row>
    <row r="523">
      <c r="N523" s="87"/>
      <c r="R523" s="87"/>
    </row>
    <row r="524">
      <c r="N524" s="87"/>
      <c r="R524" s="87"/>
    </row>
    <row r="525">
      <c r="N525" s="87"/>
      <c r="R525" s="87"/>
    </row>
    <row r="526">
      <c r="N526" s="87"/>
      <c r="R526" s="87"/>
    </row>
    <row r="527">
      <c r="N527" s="87"/>
      <c r="R527" s="87"/>
    </row>
    <row r="528">
      <c r="N528" s="87"/>
      <c r="R528" s="87"/>
    </row>
    <row r="529">
      <c r="N529" s="87"/>
      <c r="R529" s="87"/>
    </row>
    <row r="530">
      <c r="N530" s="87"/>
      <c r="R530" s="87"/>
    </row>
    <row r="531">
      <c r="N531" s="87"/>
      <c r="R531" s="87"/>
    </row>
    <row r="532">
      <c r="N532" s="87"/>
      <c r="R532" s="87"/>
    </row>
    <row r="533">
      <c r="N533" s="87"/>
      <c r="R533" s="87"/>
    </row>
    <row r="534">
      <c r="N534" s="87"/>
      <c r="R534" s="87"/>
    </row>
    <row r="535">
      <c r="N535" s="87"/>
      <c r="R535" s="87"/>
    </row>
    <row r="536">
      <c r="N536" s="87"/>
      <c r="R536" s="87"/>
    </row>
    <row r="537">
      <c r="N537" s="87"/>
      <c r="R537" s="87"/>
    </row>
    <row r="538">
      <c r="N538" s="87"/>
      <c r="R538" s="87"/>
    </row>
    <row r="539">
      <c r="N539" s="87"/>
      <c r="R539" s="87"/>
    </row>
    <row r="540">
      <c r="N540" s="87"/>
      <c r="R540" s="87"/>
    </row>
    <row r="541">
      <c r="N541" s="87"/>
      <c r="R541" s="87"/>
    </row>
    <row r="542">
      <c r="N542" s="87"/>
      <c r="R542" s="87"/>
    </row>
    <row r="543">
      <c r="N543" s="87"/>
      <c r="R543" s="87"/>
    </row>
    <row r="544">
      <c r="N544" s="87"/>
      <c r="R544" s="87"/>
    </row>
    <row r="545">
      <c r="N545" s="87"/>
      <c r="R545" s="87"/>
    </row>
    <row r="546">
      <c r="N546" s="87"/>
      <c r="R546" s="87"/>
    </row>
    <row r="547">
      <c r="N547" s="87"/>
      <c r="R547" s="87"/>
    </row>
    <row r="548">
      <c r="N548" s="87"/>
      <c r="R548" s="87"/>
    </row>
    <row r="549">
      <c r="N549" s="87"/>
      <c r="R549" s="87"/>
    </row>
    <row r="550">
      <c r="N550" s="87"/>
      <c r="R550" s="87"/>
    </row>
    <row r="551">
      <c r="N551" s="87"/>
      <c r="R551" s="87"/>
    </row>
    <row r="552">
      <c r="N552" s="87"/>
      <c r="R552" s="87"/>
    </row>
    <row r="553">
      <c r="N553" s="87"/>
      <c r="R553" s="87"/>
    </row>
    <row r="554">
      <c r="N554" s="87"/>
      <c r="R554" s="87"/>
    </row>
    <row r="555">
      <c r="N555" s="87"/>
      <c r="R555" s="87"/>
    </row>
    <row r="556">
      <c r="N556" s="87"/>
      <c r="R556" s="87"/>
    </row>
    <row r="557">
      <c r="N557" s="87"/>
      <c r="R557" s="87"/>
    </row>
    <row r="558">
      <c r="N558" s="87"/>
      <c r="R558" s="87"/>
    </row>
    <row r="559">
      <c r="N559" s="87"/>
      <c r="R559" s="87"/>
    </row>
    <row r="560">
      <c r="N560" s="87"/>
      <c r="R560" s="87"/>
    </row>
    <row r="561">
      <c r="N561" s="87"/>
      <c r="R561" s="87"/>
    </row>
    <row r="562">
      <c r="N562" s="87"/>
      <c r="R562" s="87"/>
    </row>
    <row r="563">
      <c r="N563" s="87"/>
      <c r="R563" s="87"/>
    </row>
    <row r="564">
      <c r="N564" s="87"/>
      <c r="R564" s="87"/>
    </row>
    <row r="565">
      <c r="N565" s="87"/>
      <c r="R565" s="87"/>
    </row>
    <row r="566">
      <c r="N566" s="87"/>
      <c r="R566" s="87"/>
    </row>
    <row r="567">
      <c r="N567" s="87"/>
      <c r="R567" s="87"/>
    </row>
    <row r="568">
      <c r="N568" s="87"/>
      <c r="R568" s="87"/>
    </row>
    <row r="569">
      <c r="N569" s="87"/>
      <c r="R569" s="87"/>
    </row>
    <row r="570">
      <c r="N570" s="87"/>
      <c r="R570" s="87"/>
    </row>
    <row r="571">
      <c r="N571" s="87"/>
      <c r="R571" s="87"/>
    </row>
    <row r="572">
      <c r="N572" s="87"/>
      <c r="R572" s="87"/>
    </row>
    <row r="573">
      <c r="N573" s="87"/>
      <c r="R573" s="87"/>
    </row>
    <row r="574">
      <c r="N574" s="87"/>
      <c r="R574" s="87"/>
    </row>
    <row r="575">
      <c r="N575" s="87"/>
      <c r="R575" s="87"/>
    </row>
    <row r="576">
      <c r="N576" s="87"/>
      <c r="R576" s="87"/>
    </row>
    <row r="577">
      <c r="N577" s="87"/>
      <c r="R577" s="87"/>
    </row>
    <row r="578">
      <c r="N578" s="87"/>
      <c r="R578" s="87"/>
    </row>
    <row r="579">
      <c r="N579" s="87"/>
      <c r="R579" s="87"/>
    </row>
    <row r="580">
      <c r="N580" s="87"/>
      <c r="R580" s="87"/>
    </row>
    <row r="581">
      <c r="N581" s="87"/>
      <c r="R581" s="87"/>
    </row>
    <row r="582">
      <c r="N582" s="87"/>
      <c r="R582" s="87"/>
    </row>
    <row r="583">
      <c r="N583" s="87"/>
      <c r="R583" s="87"/>
    </row>
    <row r="584">
      <c r="N584" s="87"/>
      <c r="R584" s="87"/>
    </row>
    <row r="585">
      <c r="N585" s="87"/>
      <c r="R585" s="87"/>
    </row>
    <row r="586">
      <c r="N586" s="87"/>
      <c r="R586" s="87"/>
    </row>
    <row r="587">
      <c r="N587" s="87"/>
      <c r="R587" s="87"/>
    </row>
    <row r="588">
      <c r="N588" s="87"/>
      <c r="R588" s="87"/>
    </row>
    <row r="589">
      <c r="N589" s="87"/>
      <c r="R589" s="87"/>
    </row>
    <row r="590">
      <c r="N590" s="87"/>
      <c r="R590" s="87"/>
    </row>
    <row r="591">
      <c r="N591" s="87"/>
      <c r="R591" s="87"/>
    </row>
    <row r="592">
      <c r="N592" s="87"/>
      <c r="R592" s="87"/>
    </row>
    <row r="593">
      <c r="N593" s="87"/>
      <c r="R593" s="87"/>
    </row>
    <row r="594">
      <c r="N594" s="87"/>
      <c r="R594" s="87"/>
    </row>
    <row r="595">
      <c r="N595" s="87"/>
      <c r="R595" s="87"/>
    </row>
    <row r="596">
      <c r="N596" s="87"/>
      <c r="R596" s="87"/>
    </row>
    <row r="597">
      <c r="N597" s="87"/>
      <c r="R597" s="87"/>
    </row>
    <row r="598">
      <c r="N598" s="87"/>
      <c r="R598" s="87"/>
    </row>
    <row r="599">
      <c r="N599" s="87"/>
      <c r="R599" s="87"/>
    </row>
    <row r="600">
      <c r="N600" s="87"/>
      <c r="R600" s="87"/>
    </row>
    <row r="601">
      <c r="N601" s="87"/>
      <c r="R601" s="87"/>
    </row>
    <row r="602">
      <c r="N602" s="87"/>
      <c r="R602" s="87"/>
    </row>
    <row r="603">
      <c r="N603" s="87"/>
      <c r="R603" s="87"/>
    </row>
    <row r="604">
      <c r="N604" s="87"/>
      <c r="R604" s="87"/>
    </row>
    <row r="605">
      <c r="N605" s="87"/>
      <c r="R605" s="87"/>
    </row>
    <row r="606">
      <c r="N606" s="87"/>
      <c r="R606" s="87"/>
    </row>
    <row r="607">
      <c r="N607" s="87"/>
      <c r="R607" s="87"/>
    </row>
    <row r="608">
      <c r="N608" s="87"/>
      <c r="R608" s="87"/>
    </row>
    <row r="609">
      <c r="N609" s="87"/>
      <c r="R609" s="87"/>
    </row>
    <row r="610">
      <c r="N610" s="87"/>
      <c r="R610" s="87"/>
    </row>
    <row r="611">
      <c r="N611" s="87"/>
      <c r="R611" s="87"/>
    </row>
    <row r="612">
      <c r="N612" s="87"/>
      <c r="R612" s="87"/>
    </row>
    <row r="613">
      <c r="N613" s="87"/>
      <c r="R613" s="87"/>
    </row>
    <row r="614">
      <c r="N614" s="87"/>
      <c r="R614" s="87"/>
    </row>
    <row r="615">
      <c r="N615" s="87"/>
      <c r="R615" s="87"/>
    </row>
    <row r="616">
      <c r="N616" s="87"/>
      <c r="R616" s="87"/>
    </row>
    <row r="617">
      <c r="N617" s="87"/>
      <c r="R617" s="87"/>
    </row>
    <row r="618">
      <c r="N618" s="87"/>
      <c r="R618" s="87"/>
    </row>
    <row r="619">
      <c r="N619" s="87"/>
      <c r="R619" s="87"/>
    </row>
    <row r="620">
      <c r="N620" s="87"/>
      <c r="R620" s="87"/>
    </row>
    <row r="621">
      <c r="N621" s="87"/>
      <c r="R621" s="87"/>
    </row>
    <row r="622">
      <c r="N622" s="87"/>
      <c r="R622" s="87"/>
    </row>
    <row r="623">
      <c r="N623" s="87"/>
      <c r="R623" s="87"/>
    </row>
    <row r="624">
      <c r="N624" s="87"/>
      <c r="R624" s="87"/>
    </row>
    <row r="625">
      <c r="N625" s="87"/>
      <c r="R625" s="87"/>
    </row>
    <row r="626">
      <c r="N626" s="87"/>
      <c r="R626" s="87"/>
    </row>
    <row r="627">
      <c r="N627" s="87"/>
      <c r="R627" s="87"/>
    </row>
    <row r="628">
      <c r="N628" s="87"/>
      <c r="R628" s="87"/>
    </row>
    <row r="629">
      <c r="N629" s="87"/>
      <c r="R629" s="87"/>
    </row>
    <row r="630">
      <c r="N630" s="87"/>
      <c r="R630" s="87"/>
    </row>
    <row r="631">
      <c r="N631" s="87"/>
      <c r="R631" s="87"/>
    </row>
    <row r="632">
      <c r="N632" s="87"/>
      <c r="R632" s="87"/>
    </row>
    <row r="633">
      <c r="N633" s="87"/>
      <c r="R633" s="87"/>
    </row>
    <row r="634">
      <c r="N634" s="87"/>
      <c r="R634" s="87"/>
    </row>
    <row r="635">
      <c r="N635" s="87"/>
      <c r="R635" s="87"/>
    </row>
    <row r="636">
      <c r="N636" s="87"/>
      <c r="R636" s="87"/>
    </row>
    <row r="637">
      <c r="N637" s="87"/>
      <c r="R637" s="87"/>
    </row>
    <row r="638">
      <c r="N638" s="87"/>
      <c r="R638" s="87"/>
    </row>
    <row r="639">
      <c r="N639" s="87"/>
      <c r="R639" s="87"/>
    </row>
    <row r="640">
      <c r="N640" s="87"/>
      <c r="R640" s="87"/>
    </row>
    <row r="641">
      <c r="N641" s="87"/>
      <c r="R641" s="87"/>
    </row>
    <row r="642">
      <c r="N642" s="87"/>
      <c r="R642" s="87"/>
    </row>
    <row r="643">
      <c r="N643" s="87"/>
      <c r="R643" s="87"/>
    </row>
    <row r="644">
      <c r="N644" s="87"/>
      <c r="R644" s="87"/>
    </row>
    <row r="645">
      <c r="N645" s="87"/>
      <c r="R645" s="87"/>
    </row>
    <row r="646">
      <c r="N646" s="87"/>
      <c r="R646" s="87"/>
    </row>
    <row r="647">
      <c r="N647" s="87"/>
      <c r="R647" s="87"/>
    </row>
    <row r="648">
      <c r="N648" s="87"/>
      <c r="R648" s="87"/>
    </row>
    <row r="649">
      <c r="N649" s="87"/>
      <c r="R649" s="87"/>
    </row>
    <row r="650">
      <c r="N650" s="87"/>
      <c r="R650" s="87"/>
    </row>
    <row r="651">
      <c r="N651" s="87"/>
      <c r="R651" s="87"/>
    </row>
    <row r="652">
      <c r="N652" s="87"/>
      <c r="R652" s="87"/>
    </row>
    <row r="653">
      <c r="N653" s="87"/>
      <c r="R653" s="87"/>
    </row>
    <row r="654">
      <c r="N654" s="87"/>
      <c r="R654" s="87"/>
    </row>
    <row r="655">
      <c r="N655" s="87"/>
      <c r="R655" s="87"/>
    </row>
    <row r="656">
      <c r="N656" s="87"/>
      <c r="R656" s="87"/>
    </row>
    <row r="657">
      <c r="N657" s="87"/>
      <c r="R657" s="87"/>
    </row>
    <row r="658">
      <c r="N658" s="87"/>
      <c r="R658" s="87"/>
    </row>
    <row r="659">
      <c r="N659" s="87"/>
      <c r="R659" s="87"/>
    </row>
    <row r="660">
      <c r="N660" s="87"/>
      <c r="R660" s="87"/>
    </row>
    <row r="661">
      <c r="N661" s="87"/>
      <c r="R661" s="87"/>
    </row>
    <row r="662">
      <c r="N662" s="87"/>
      <c r="R662" s="87"/>
    </row>
    <row r="663">
      <c r="N663" s="87"/>
      <c r="R663" s="87"/>
    </row>
    <row r="664">
      <c r="N664" s="87"/>
      <c r="R664" s="87"/>
    </row>
    <row r="665">
      <c r="N665" s="87"/>
      <c r="R665" s="87"/>
    </row>
    <row r="666">
      <c r="N666" s="87"/>
      <c r="R666" s="87"/>
    </row>
    <row r="667">
      <c r="N667" s="87"/>
      <c r="R667" s="87"/>
    </row>
    <row r="668">
      <c r="N668" s="87"/>
      <c r="R668" s="87"/>
    </row>
    <row r="669">
      <c r="N669" s="87"/>
      <c r="R669" s="87"/>
    </row>
    <row r="670">
      <c r="N670" s="87"/>
      <c r="R670" s="87"/>
    </row>
    <row r="671">
      <c r="N671" s="87"/>
      <c r="R671" s="87"/>
    </row>
    <row r="672">
      <c r="N672" s="87"/>
      <c r="R672" s="87"/>
    </row>
    <row r="673">
      <c r="N673" s="87"/>
      <c r="R673" s="87"/>
    </row>
    <row r="674">
      <c r="N674" s="87"/>
      <c r="R674" s="87"/>
    </row>
    <row r="675">
      <c r="N675" s="87"/>
      <c r="R675" s="87"/>
    </row>
    <row r="676">
      <c r="N676" s="87"/>
      <c r="R676" s="87"/>
    </row>
    <row r="677">
      <c r="N677" s="87"/>
      <c r="R677" s="87"/>
    </row>
    <row r="678">
      <c r="N678" s="87"/>
      <c r="R678" s="87"/>
    </row>
    <row r="679">
      <c r="N679" s="87"/>
      <c r="R679" s="87"/>
    </row>
    <row r="680">
      <c r="N680" s="87"/>
      <c r="R680" s="87"/>
    </row>
    <row r="681">
      <c r="N681" s="87"/>
      <c r="R681" s="87"/>
    </row>
    <row r="682">
      <c r="N682" s="87"/>
      <c r="R682" s="87"/>
    </row>
    <row r="683">
      <c r="N683" s="87"/>
      <c r="R683" s="87"/>
    </row>
    <row r="684">
      <c r="N684" s="87"/>
      <c r="R684" s="87"/>
    </row>
    <row r="685">
      <c r="N685" s="87"/>
      <c r="R685" s="87"/>
    </row>
    <row r="686">
      <c r="N686" s="87"/>
      <c r="R686" s="87"/>
    </row>
    <row r="687">
      <c r="N687" s="87"/>
      <c r="R687" s="87"/>
    </row>
    <row r="688">
      <c r="N688" s="87"/>
      <c r="R688" s="87"/>
    </row>
    <row r="689">
      <c r="N689" s="87"/>
      <c r="R689" s="87"/>
    </row>
    <row r="690">
      <c r="N690" s="87"/>
      <c r="R690" s="87"/>
    </row>
    <row r="691">
      <c r="N691" s="87"/>
      <c r="R691" s="87"/>
    </row>
    <row r="692">
      <c r="N692" s="87"/>
      <c r="R692" s="87"/>
    </row>
    <row r="693">
      <c r="N693" s="87"/>
      <c r="R693" s="87"/>
    </row>
    <row r="694">
      <c r="N694" s="87"/>
      <c r="R694" s="87"/>
    </row>
    <row r="695">
      <c r="N695" s="87"/>
      <c r="R695" s="87"/>
    </row>
    <row r="696">
      <c r="N696" s="87"/>
      <c r="R696" s="87"/>
    </row>
    <row r="697">
      <c r="N697" s="87"/>
      <c r="R697" s="87"/>
    </row>
    <row r="698">
      <c r="N698" s="87"/>
      <c r="R698" s="87"/>
    </row>
    <row r="699">
      <c r="N699" s="87"/>
      <c r="R699" s="87"/>
    </row>
    <row r="700">
      <c r="N700" s="87"/>
      <c r="R700" s="87"/>
    </row>
    <row r="701">
      <c r="N701" s="87"/>
      <c r="R701" s="87"/>
    </row>
    <row r="702">
      <c r="N702" s="87"/>
      <c r="R702" s="87"/>
    </row>
    <row r="703">
      <c r="N703" s="87"/>
      <c r="R703" s="87"/>
    </row>
    <row r="704">
      <c r="N704" s="87"/>
      <c r="R704" s="87"/>
    </row>
    <row r="705">
      <c r="N705" s="87"/>
      <c r="R705" s="87"/>
    </row>
    <row r="706">
      <c r="N706" s="87"/>
      <c r="R706" s="87"/>
    </row>
    <row r="707">
      <c r="N707" s="87"/>
      <c r="R707" s="87"/>
    </row>
    <row r="708">
      <c r="N708" s="87"/>
      <c r="R708" s="87"/>
    </row>
    <row r="709">
      <c r="N709" s="87"/>
      <c r="R709" s="87"/>
    </row>
    <row r="710">
      <c r="N710" s="87"/>
      <c r="R710" s="87"/>
    </row>
    <row r="711">
      <c r="N711" s="87"/>
      <c r="R711" s="87"/>
    </row>
    <row r="712">
      <c r="N712" s="87"/>
      <c r="R712" s="87"/>
    </row>
    <row r="713">
      <c r="N713" s="87"/>
      <c r="R713" s="87"/>
    </row>
    <row r="714">
      <c r="N714" s="87"/>
      <c r="R714" s="87"/>
    </row>
    <row r="715">
      <c r="N715" s="87"/>
      <c r="R715" s="87"/>
    </row>
    <row r="716">
      <c r="N716" s="87"/>
      <c r="R716" s="87"/>
    </row>
    <row r="717">
      <c r="N717" s="87"/>
      <c r="R717" s="87"/>
    </row>
    <row r="718">
      <c r="N718" s="87"/>
      <c r="R718" s="87"/>
    </row>
    <row r="719">
      <c r="N719" s="87"/>
      <c r="R719" s="87"/>
    </row>
    <row r="720">
      <c r="N720" s="87"/>
      <c r="R720" s="87"/>
    </row>
    <row r="721">
      <c r="N721" s="87"/>
      <c r="R721" s="87"/>
    </row>
    <row r="722">
      <c r="N722" s="87"/>
      <c r="R722" s="87"/>
    </row>
    <row r="723">
      <c r="N723" s="87"/>
      <c r="R723" s="87"/>
    </row>
    <row r="724">
      <c r="N724" s="87"/>
      <c r="R724" s="87"/>
    </row>
    <row r="725">
      <c r="N725" s="87"/>
      <c r="R725" s="87"/>
    </row>
    <row r="726">
      <c r="N726" s="87"/>
      <c r="R726" s="87"/>
    </row>
    <row r="727">
      <c r="N727" s="87"/>
      <c r="R727" s="87"/>
    </row>
    <row r="728">
      <c r="N728" s="87"/>
      <c r="R728" s="87"/>
    </row>
    <row r="729">
      <c r="N729" s="87"/>
      <c r="R729" s="87"/>
    </row>
    <row r="730">
      <c r="N730" s="87"/>
      <c r="R730" s="87"/>
    </row>
    <row r="731">
      <c r="N731" s="87"/>
      <c r="R731" s="87"/>
    </row>
    <row r="732">
      <c r="N732" s="87"/>
      <c r="R732" s="87"/>
    </row>
    <row r="733">
      <c r="N733" s="87"/>
      <c r="R733" s="87"/>
    </row>
    <row r="734">
      <c r="N734" s="87"/>
      <c r="R734" s="87"/>
    </row>
    <row r="735">
      <c r="N735" s="87"/>
      <c r="R735" s="87"/>
    </row>
    <row r="736">
      <c r="N736" s="87"/>
      <c r="R736" s="87"/>
    </row>
    <row r="737">
      <c r="N737" s="87"/>
      <c r="R737" s="87"/>
    </row>
    <row r="738">
      <c r="N738" s="87"/>
      <c r="R738" s="87"/>
    </row>
    <row r="739">
      <c r="N739" s="87"/>
      <c r="R739" s="87"/>
    </row>
    <row r="740">
      <c r="N740" s="87"/>
      <c r="R740" s="87"/>
    </row>
    <row r="741">
      <c r="N741" s="87"/>
      <c r="R741" s="87"/>
    </row>
    <row r="742">
      <c r="N742" s="87"/>
      <c r="R742" s="87"/>
    </row>
    <row r="743">
      <c r="N743" s="87"/>
      <c r="R743" s="87"/>
    </row>
    <row r="744">
      <c r="N744" s="87"/>
      <c r="R744" s="87"/>
    </row>
    <row r="745">
      <c r="N745" s="87"/>
      <c r="R745" s="87"/>
    </row>
    <row r="746">
      <c r="N746" s="87"/>
      <c r="R746" s="87"/>
    </row>
    <row r="747">
      <c r="N747" s="87"/>
      <c r="R747" s="87"/>
    </row>
    <row r="748">
      <c r="N748" s="87"/>
      <c r="R748" s="87"/>
    </row>
    <row r="749">
      <c r="N749" s="87"/>
      <c r="R749" s="87"/>
    </row>
    <row r="750">
      <c r="N750" s="87"/>
      <c r="R750" s="87"/>
    </row>
    <row r="751">
      <c r="N751" s="87"/>
      <c r="R751" s="87"/>
    </row>
    <row r="752">
      <c r="N752" s="87"/>
      <c r="R752" s="87"/>
    </row>
    <row r="753">
      <c r="N753" s="87"/>
      <c r="R753" s="87"/>
    </row>
    <row r="754">
      <c r="N754" s="87"/>
      <c r="R754" s="87"/>
    </row>
    <row r="755">
      <c r="N755" s="87"/>
      <c r="R755" s="87"/>
    </row>
    <row r="756">
      <c r="N756" s="87"/>
      <c r="R756" s="87"/>
    </row>
    <row r="757">
      <c r="N757" s="87"/>
      <c r="R757" s="87"/>
    </row>
    <row r="758">
      <c r="N758" s="87"/>
      <c r="R758" s="87"/>
    </row>
    <row r="759">
      <c r="N759" s="87"/>
      <c r="R759" s="87"/>
    </row>
    <row r="760">
      <c r="N760" s="87"/>
      <c r="R760" s="87"/>
    </row>
    <row r="761">
      <c r="N761" s="87"/>
      <c r="R761" s="87"/>
    </row>
    <row r="762">
      <c r="N762" s="87"/>
      <c r="R762" s="87"/>
    </row>
    <row r="763">
      <c r="N763" s="87"/>
      <c r="R763" s="87"/>
    </row>
    <row r="764">
      <c r="N764" s="87"/>
      <c r="R764" s="87"/>
    </row>
    <row r="765">
      <c r="N765" s="87"/>
      <c r="R765" s="87"/>
    </row>
    <row r="766">
      <c r="N766" s="87"/>
      <c r="R766" s="87"/>
    </row>
    <row r="767">
      <c r="N767" s="87"/>
      <c r="R767" s="87"/>
    </row>
    <row r="768">
      <c r="N768" s="87"/>
      <c r="R768" s="87"/>
    </row>
    <row r="769">
      <c r="N769" s="87"/>
      <c r="R769" s="87"/>
    </row>
    <row r="770">
      <c r="N770" s="87"/>
      <c r="R770" s="87"/>
    </row>
    <row r="771">
      <c r="N771" s="87"/>
      <c r="R771" s="87"/>
    </row>
    <row r="772">
      <c r="N772" s="87"/>
      <c r="R772" s="87"/>
    </row>
    <row r="773">
      <c r="N773" s="87"/>
      <c r="R773" s="87"/>
    </row>
    <row r="774">
      <c r="N774" s="87"/>
      <c r="R774" s="87"/>
    </row>
    <row r="775">
      <c r="N775" s="87"/>
      <c r="R775" s="87"/>
    </row>
    <row r="776">
      <c r="N776" s="87"/>
      <c r="R776" s="87"/>
    </row>
    <row r="777">
      <c r="N777" s="87"/>
      <c r="R777" s="87"/>
    </row>
    <row r="778">
      <c r="N778" s="87"/>
      <c r="R778" s="87"/>
    </row>
    <row r="779">
      <c r="N779" s="87"/>
      <c r="R779" s="87"/>
    </row>
    <row r="780">
      <c r="N780" s="87"/>
      <c r="R780" s="87"/>
    </row>
    <row r="781">
      <c r="N781" s="87"/>
      <c r="R781" s="87"/>
    </row>
    <row r="782">
      <c r="N782" s="87"/>
      <c r="R782" s="87"/>
    </row>
    <row r="783">
      <c r="N783" s="87"/>
      <c r="R783" s="87"/>
    </row>
    <row r="784">
      <c r="N784" s="87"/>
      <c r="R784" s="87"/>
    </row>
    <row r="785">
      <c r="N785" s="87"/>
      <c r="R785" s="87"/>
    </row>
    <row r="786">
      <c r="N786" s="87"/>
      <c r="R786" s="87"/>
    </row>
    <row r="787">
      <c r="N787" s="87"/>
      <c r="R787" s="87"/>
    </row>
    <row r="788">
      <c r="N788" s="87"/>
      <c r="R788" s="87"/>
    </row>
    <row r="789">
      <c r="N789" s="87"/>
      <c r="R789" s="87"/>
    </row>
    <row r="790">
      <c r="N790" s="87"/>
      <c r="R790" s="87"/>
    </row>
    <row r="791">
      <c r="N791" s="87"/>
      <c r="R791" s="87"/>
    </row>
    <row r="792">
      <c r="N792" s="87"/>
      <c r="R792" s="87"/>
    </row>
    <row r="793">
      <c r="N793" s="87"/>
      <c r="R793" s="87"/>
    </row>
    <row r="794">
      <c r="N794" s="87"/>
      <c r="R794" s="87"/>
    </row>
    <row r="795">
      <c r="N795" s="87"/>
      <c r="R795" s="87"/>
    </row>
    <row r="796">
      <c r="N796" s="87"/>
      <c r="R796" s="87"/>
    </row>
    <row r="797">
      <c r="N797" s="87"/>
      <c r="R797" s="87"/>
    </row>
    <row r="798">
      <c r="N798" s="87"/>
      <c r="R798" s="87"/>
    </row>
    <row r="799">
      <c r="N799" s="87"/>
      <c r="R799" s="87"/>
    </row>
    <row r="800">
      <c r="N800" s="87"/>
      <c r="R800" s="87"/>
    </row>
    <row r="801">
      <c r="N801" s="87"/>
      <c r="R801" s="87"/>
    </row>
    <row r="802">
      <c r="N802" s="87"/>
      <c r="R802" s="87"/>
    </row>
    <row r="803">
      <c r="N803" s="87"/>
      <c r="R803" s="87"/>
    </row>
    <row r="804">
      <c r="N804" s="87"/>
      <c r="R804" s="87"/>
    </row>
    <row r="805">
      <c r="N805" s="87"/>
      <c r="R805" s="87"/>
    </row>
    <row r="806">
      <c r="N806" s="87"/>
      <c r="R806" s="87"/>
    </row>
    <row r="807">
      <c r="N807" s="87"/>
      <c r="R807" s="87"/>
    </row>
    <row r="808">
      <c r="N808" s="87"/>
      <c r="R808" s="87"/>
    </row>
    <row r="809">
      <c r="N809" s="87"/>
      <c r="R809" s="87"/>
    </row>
    <row r="810">
      <c r="N810" s="87"/>
      <c r="R810" s="87"/>
    </row>
    <row r="811">
      <c r="N811" s="87"/>
      <c r="R811" s="87"/>
    </row>
    <row r="812">
      <c r="N812" s="87"/>
      <c r="R812" s="87"/>
    </row>
    <row r="813">
      <c r="N813" s="87"/>
      <c r="R813" s="87"/>
    </row>
    <row r="814">
      <c r="N814" s="87"/>
      <c r="R814" s="87"/>
    </row>
    <row r="815">
      <c r="N815" s="87"/>
      <c r="R815" s="87"/>
    </row>
    <row r="816">
      <c r="N816" s="87"/>
      <c r="R816" s="87"/>
    </row>
    <row r="817">
      <c r="N817" s="87"/>
      <c r="R817" s="87"/>
    </row>
    <row r="818">
      <c r="N818" s="87"/>
      <c r="R818" s="87"/>
    </row>
    <row r="819">
      <c r="N819" s="87"/>
      <c r="R819" s="87"/>
    </row>
    <row r="820">
      <c r="N820" s="87"/>
      <c r="R820" s="87"/>
    </row>
    <row r="821">
      <c r="N821" s="87"/>
      <c r="R821" s="87"/>
    </row>
    <row r="822">
      <c r="N822" s="87"/>
      <c r="R822" s="87"/>
    </row>
    <row r="823">
      <c r="N823" s="87"/>
      <c r="R823" s="87"/>
    </row>
    <row r="824">
      <c r="N824" s="87"/>
      <c r="R824" s="87"/>
    </row>
    <row r="825">
      <c r="N825" s="87"/>
      <c r="R825" s="87"/>
    </row>
    <row r="826">
      <c r="N826" s="87"/>
      <c r="R826" s="87"/>
    </row>
    <row r="827">
      <c r="N827" s="87"/>
      <c r="R827" s="87"/>
    </row>
    <row r="828">
      <c r="N828" s="87"/>
      <c r="R828" s="87"/>
    </row>
    <row r="829">
      <c r="N829" s="87"/>
      <c r="R829" s="87"/>
    </row>
    <row r="830">
      <c r="N830" s="87"/>
      <c r="R830" s="87"/>
    </row>
    <row r="831">
      <c r="N831" s="87"/>
      <c r="R831" s="87"/>
    </row>
    <row r="832">
      <c r="N832" s="87"/>
      <c r="R832" s="87"/>
    </row>
    <row r="833">
      <c r="N833" s="87"/>
      <c r="R833" s="87"/>
    </row>
    <row r="834">
      <c r="N834" s="87"/>
      <c r="R834" s="87"/>
    </row>
    <row r="835">
      <c r="N835" s="87"/>
      <c r="R835" s="87"/>
    </row>
    <row r="836">
      <c r="N836" s="87"/>
      <c r="R836" s="87"/>
    </row>
    <row r="837">
      <c r="N837" s="87"/>
      <c r="R837" s="87"/>
    </row>
    <row r="838">
      <c r="N838" s="87"/>
      <c r="R838" s="87"/>
    </row>
    <row r="839">
      <c r="N839" s="87"/>
      <c r="R839" s="87"/>
    </row>
    <row r="840">
      <c r="N840" s="87"/>
      <c r="R840" s="87"/>
    </row>
    <row r="841">
      <c r="N841" s="87"/>
      <c r="R841" s="87"/>
    </row>
    <row r="842">
      <c r="N842" s="87"/>
      <c r="R842" s="87"/>
    </row>
    <row r="843">
      <c r="N843" s="87"/>
      <c r="R843" s="87"/>
    </row>
    <row r="844">
      <c r="N844" s="87"/>
      <c r="R844" s="87"/>
    </row>
    <row r="845">
      <c r="N845" s="87"/>
      <c r="R845" s="87"/>
    </row>
    <row r="846">
      <c r="N846" s="87"/>
      <c r="R846" s="87"/>
    </row>
    <row r="847">
      <c r="N847" s="87"/>
      <c r="R847" s="87"/>
    </row>
    <row r="848">
      <c r="N848" s="87"/>
      <c r="R848" s="87"/>
    </row>
    <row r="849">
      <c r="N849" s="87"/>
      <c r="R849" s="87"/>
    </row>
    <row r="850">
      <c r="N850" s="87"/>
      <c r="R850" s="87"/>
    </row>
    <row r="851">
      <c r="N851" s="87"/>
      <c r="R851" s="87"/>
    </row>
    <row r="852">
      <c r="N852" s="87"/>
      <c r="R852" s="87"/>
    </row>
    <row r="853">
      <c r="N853" s="87"/>
      <c r="R853" s="87"/>
    </row>
    <row r="854">
      <c r="N854" s="87"/>
      <c r="R854" s="87"/>
    </row>
    <row r="855">
      <c r="N855" s="87"/>
      <c r="R855" s="87"/>
    </row>
    <row r="856">
      <c r="N856" s="87"/>
      <c r="R856" s="87"/>
    </row>
    <row r="857">
      <c r="N857" s="87"/>
      <c r="R857" s="87"/>
    </row>
    <row r="858">
      <c r="N858" s="87"/>
      <c r="R858" s="87"/>
    </row>
    <row r="859">
      <c r="N859" s="87"/>
      <c r="R859" s="87"/>
    </row>
    <row r="860">
      <c r="N860" s="87"/>
      <c r="R860" s="87"/>
    </row>
    <row r="861">
      <c r="N861" s="87"/>
      <c r="R861" s="87"/>
    </row>
    <row r="862">
      <c r="N862" s="87"/>
      <c r="R862" s="87"/>
    </row>
    <row r="863">
      <c r="N863" s="87"/>
      <c r="R863" s="87"/>
    </row>
    <row r="864">
      <c r="N864" s="87"/>
      <c r="R864" s="87"/>
    </row>
    <row r="865">
      <c r="N865" s="87"/>
      <c r="R865" s="87"/>
    </row>
    <row r="866">
      <c r="N866" s="87"/>
      <c r="R866" s="87"/>
    </row>
    <row r="867">
      <c r="N867" s="87"/>
      <c r="R867" s="87"/>
    </row>
    <row r="868">
      <c r="N868" s="87"/>
      <c r="R868" s="87"/>
    </row>
    <row r="869">
      <c r="N869" s="87"/>
      <c r="R869" s="87"/>
    </row>
    <row r="870">
      <c r="N870" s="87"/>
      <c r="R870" s="87"/>
    </row>
    <row r="871">
      <c r="N871" s="87"/>
      <c r="R871" s="87"/>
    </row>
    <row r="872">
      <c r="N872" s="87"/>
      <c r="R872" s="87"/>
    </row>
    <row r="873">
      <c r="N873" s="87"/>
      <c r="R873" s="87"/>
    </row>
    <row r="874">
      <c r="N874" s="87"/>
      <c r="R874" s="87"/>
    </row>
    <row r="875">
      <c r="N875" s="87"/>
      <c r="R875" s="87"/>
    </row>
    <row r="876">
      <c r="N876" s="87"/>
      <c r="R876" s="87"/>
    </row>
    <row r="877">
      <c r="N877" s="87"/>
      <c r="R877" s="87"/>
    </row>
    <row r="878">
      <c r="N878" s="87"/>
      <c r="R878" s="87"/>
    </row>
    <row r="879">
      <c r="N879" s="87"/>
      <c r="R879" s="87"/>
    </row>
    <row r="880">
      <c r="N880" s="87"/>
      <c r="R880" s="87"/>
    </row>
    <row r="881">
      <c r="N881" s="87"/>
      <c r="R881" s="87"/>
    </row>
    <row r="882">
      <c r="N882" s="87"/>
      <c r="R882" s="87"/>
    </row>
    <row r="883">
      <c r="N883" s="87"/>
      <c r="R883" s="87"/>
    </row>
    <row r="884">
      <c r="N884" s="87"/>
      <c r="R884" s="87"/>
    </row>
    <row r="885">
      <c r="N885" s="87"/>
      <c r="R885" s="87"/>
    </row>
    <row r="886">
      <c r="N886" s="87"/>
      <c r="R886" s="87"/>
    </row>
    <row r="887">
      <c r="N887" s="87"/>
      <c r="R887" s="87"/>
    </row>
    <row r="888">
      <c r="N888" s="87"/>
      <c r="R888" s="87"/>
    </row>
    <row r="889">
      <c r="N889" s="87"/>
      <c r="R889" s="87"/>
    </row>
    <row r="890">
      <c r="N890" s="87"/>
      <c r="R890" s="87"/>
    </row>
    <row r="891">
      <c r="N891" s="87"/>
      <c r="R891" s="87"/>
    </row>
    <row r="892">
      <c r="N892" s="87"/>
      <c r="R892" s="87"/>
    </row>
    <row r="893">
      <c r="N893" s="87"/>
      <c r="R893" s="87"/>
    </row>
    <row r="894">
      <c r="N894" s="87"/>
      <c r="R894" s="87"/>
    </row>
    <row r="895">
      <c r="N895" s="87"/>
      <c r="R895" s="87"/>
    </row>
    <row r="896">
      <c r="N896" s="87"/>
      <c r="R896" s="87"/>
    </row>
    <row r="897">
      <c r="N897" s="87"/>
      <c r="R897" s="87"/>
    </row>
    <row r="898">
      <c r="N898" s="87"/>
      <c r="R898" s="87"/>
    </row>
    <row r="899">
      <c r="N899" s="87"/>
      <c r="R899" s="87"/>
    </row>
    <row r="900">
      <c r="N900" s="87"/>
      <c r="R900" s="87"/>
    </row>
    <row r="901">
      <c r="N901" s="87"/>
      <c r="R901" s="87"/>
    </row>
    <row r="902">
      <c r="N902" s="87"/>
      <c r="R902" s="87"/>
    </row>
    <row r="903">
      <c r="N903" s="87"/>
      <c r="R903" s="87"/>
    </row>
    <row r="904">
      <c r="N904" s="87"/>
      <c r="R904" s="87"/>
    </row>
    <row r="905">
      <c r="N905" s="87"/>
      <c r="R905" s="87"/>
    </row>
    <row r="906">
      <c r="N906" s="87"/>
      <c r="R906" s="87"/>
    </row>
    <row r="907">
      <c r="N907" s="87"/>
      <c r="R907" s="87"/>
    </row>
    <row r="908">
      <c r="N908" s="87"/>
      <c r="R908" s="87"/>
    </row>
    <row r="909">
      <c r="N909" s="87"/>
      <c r="R909" s="87"/>
    </row>
    <row r="910">
      <c r="N910" s="87"/>
      <c r="R910" s="87"/>
    </row>
    <row r="911">
      <c r="N911" s="87"/>
      <c r="R911" s="87"/>
    </row>
    <row r="912">
      <c r="N912" s="87"/>
      <c r="R912" s="87"/>
    </row>
    <row r="913">
      <c r="N913" s="87"/>
      <c r="R913" s="87"/>
    </row>
    <row r="914">
      <c r="N914" s="87"/>
      <c r="R914" s="87"/>
    </row>
    <row r="915">
      <c r="N915" s="87"/>
      <c r="R915" s="87"/>
    </row>
    <row r="916">
      <c r="N916" s="87"/>
      <c r="R916" s="87"/>
    </row>
    <row r="917">
      <c r="N917" s="87"/>
      <c r="R917" s="87"/>
    </row>
    <row r="918">
      <c r="N918" s="87"/>
      <c r="R918" s="87"/>
    </row>
    <row r="919">
      <c r="N919" s="87"/>
      <c r="R919" s="87"/>
    </row>
    <row r="920">
      <c r="N920" s="87"/>
      <c r="R920" s="87"/>
    </row>
    <row r="921">
      <c r="N921" s="87"/>
      <c r="R921" s="87"/>
    </row>
    <row r="922">
      <c r="N922" s="87"/>
      <c r="R922" s="87"/>
    </row>
    <row r="923">
      <c r="N923" s="87"/>
      <c r="R923" s="87"/>
    </row>
    <row r="924">
      <c r="N924" s="87"/>
      <c r="R924" s="87"/>
    </row>
    <row r="925">
      <c r="N925" s="87"/>
      <c r="R925" s="87"/>
    </row>
    <row r="926">
      <c r="N926" s="87"/>
      <c r="R926" s="87"/>
    </row>
    <row r="927">
      <c r="N927" s="87"/>
      <c r="R927" s="87"/>
    </row>
    <row r="928">
      <c r="N928" s="87"/>
      <c r="R928" s="87"/>
    </row>
    <row r="929">
      <c r="N929" s="87"/>
      <c r="R929" s="87"/>
    </row>
    <row r="930">
      <c r="N930" s="87"/>
      <c r="R930" s="87"/>
    </row>
    <row r="931">
      <c r="N931" s="87"/>
      <c r="R931" s="87"/>
    </row>
    <row r="932">
      <c r="N932" s="87"/>
      <c r="R932" s="87"/>
    </row>
    <row r="933">
      <c r="N933" s="87"/>
      <c r="R933" s="87"/>
    </row>
    <row r="934">
      <c r="N934" s="87"/>
      <c r="R934" s="87"/>
    </row>
    <row r="935">
      <c r="N935" s="87"/>
      <c r="R935" s="87"/>
    </row>
    <row r="936">
      <c r="N936" s="87"/>
      <c r="R936" s="87"/>
    </row>
    <row r="937">
      <c r="N937" s="87"/>
      <c r="R937" s="87"/>
    </row>
    <row r="938">
      <c r="N938" s="87"/>
      <c r="R938" s="87"/>
    </row>
    <row r="939">
      <c r="N939" s="87"/>
      <c r="R939" s="87"/>
    </row>
    <row r="940">
      <c r="N940" s="87"/>
      <c r="R940" s="87"/>
    </row>
    <row r="941">
      <c r="N941" s="87"/>
      <c r="R941" s="87"/>
    </row>
    <row r="942">
      <c r="N942" s="87"/>
      <c r="R942" s="87"/>
    </row>
    <row r="943">
      <c r="N943" s="87"/>
      <c r="R943" s="87"/>
    </row>
    <row r="944">
      <c r="N944" s="87"/>
      <c r="R944" s="87"/>
    </row>
    <row r="945">
      <c r="N945" s="87"/>
      <c r="R945" s="87"/>
    </row>
    <row r="946">
      <c r="N946" s="87"/>
      <c r="R946" s="87"/>
    </row>
    <row r="947">
      <c r="N947" s="87"/>
      <c r="R947" s="87"/>
    </row>
    <row r="948">
      <c r="N948" s="87"/>
      <c r="R948" s="87"/>
    </row>
    <row r="949">
      <c r="N949" s="87"/>
      <c r="R949" s="87"/>
    </row>
    <row r="950">
      <c r="N950" s="87"/>
      <c r="R950" s="87"/>
    </row>
    <row r="951">
      <c r="N951" s="87"/>
      <c r="R951" s="87"/>
    </row>
    <row r="952">
      <c r="N952" s="87"/>
      <c r="R952" s="87"/>
    </row>
    <row r="953">
      <c r="N953" s="87"/>
      <c r="R953" s="87"/>
    </row>
    <row r="954">
      <c r="N954" s="87"/>
      <c r="R954" s="87"/>
    </row>
    <row r="955">
      <c r="N955" s="87"/>
      <c r="R955" s="87"/>
    </row>
    <row r="956">
      <c r="N956" s="87"/>
      <c r="R956" s="87"/>
    </row>
    <row r="957">
      <c r="N957" s="87"/>
      <c r="R957" s="87"/>
    </row>
    <row r="958">
      <c r="N958" s="87"/>
      <c r="R958" s="87"/>
    </row>
    <row r="959">
      <c r="N959" s="87"/>
      <c r="R959" s="87"/>
    </row>
    <row r="960">
      <c r="N960" s="87"/>
      <c r="R960" s="87"/>
    </row>
    <row r="961">
      <c r="N961" s="87"/>
      <c r="R961" s="87"/>
    </row>
    <row r="962">
      <c r="N962" s="87"/>
      <c r="R962" s="87"/>
    </row>
    <row r="963">
      <c r="N963" s="87"/>
      <c r="R963" s="87"/>
    </row>
    <row r="964">
      <c r="N964" s="87"/>
      <c r="R964" s="87"/>
    </row>
    <row r="965">
      <c r="N965" s="87"/>
      <c r="R965" s="87"/>
    </row>
    <row r="966">
      <c r="N966" s="87"/>
      <c r="R966" s="87"/>
    </row>
    <row r="967">
      <c r="N967" s="87"/>
      <c r="R967" s="87"/>
    </row>
    <row r="968">
      <c r="N968" s="87"/>
      <c r="R968" s="87"/>
    </row>
    <row r="969">
      <c r="N969" s="87"/>
      <c r="R969" s="87"/>
    </row>
    <row r="970">
      <c r="N970" s="87"/>
      <c r="R970" s="87"/>
    </row>
    <row r="971">
      <c r="N971" s="87"/>
      <c r="R971" s="87"/>
    </row>
    <row r="972">
      <c r="N972" s="87"/>
      <c r="R972" s="87"/>
    </row>
    <row r="973">
      <c r="N973" s="87"/>
      <c r="R973" s="87"/>
    </row>
    <row r="974">
      <c r="N974" s="87"/>
      <c r="R974" s="87"/>
    </row>
    <row r="975">
      <c r="N975" s="87"/>
      <c r="R975" s="87"/>
    </row>
    <row r="976">
      <c r="N976" s="87"/>
      <c r="R976" s="87"/>
    </row>
    <row r="977">
      <c r="N977" s="87"/>
      <c r="R977" s="87"/>
    </row>
    <row r="978">
      <c r="N978" s="87"/>
      <c r="R978" s="87"/>
    </row>
    <row r="979">
      <c r="N979" s="87"/>
      <c r="R979" s="87"/>
    </row>
    <row r="980">
      <c r="N980" s="87"/>
      <c r="R980" s="87"/>
    </row>
    <row r="981">
      <c r="N981" s="87"/>
      <c r="R981" s="87"/>
    </row>
    <row r="982">
      <c r="N982" s="87"/>
      <c r="R982" s="87"/>
    </row>
    <row r="983">
      <c r="N983" s="87"/>
      <c r="R983" s="87"/>
    </row>
    <row r="984">
      <c r="N984" s="87"/>
      <c r="R984" s="87"/>
    </row>
    <row r="985">
      <c r="N985" s="87"/>
      <c r="R985" s="87"/>
    </row>
    <row r="986">
      <c r="N986" s="87"/>
      <c r="R986" s="87"/>
    </row>
    <row r="987">
      <c r="N987" s="87"/>
      <c r="R987" s="87"/>
    </row>
    <row r="988">
      <c r="N988" s="87"/>
      <c r="R988" s="87"/>
    </row>
    <row r="989">
      <c r="N989" s="87"/>
      <c r="R989" s="87"/>
    </row>
    <row r="990">
      <c r="N990" s="87"/>
      <c r="R990" s="87"/>
    </row>
    <row r="991">
      <c r="N991" s="87"/>
      <c r="R991" s="87"/>
    </row>
    <row r="992">
      <c r="N992" s="87"/>
      <c r="R992" s="87"/>
    </row>
    <row r="993">
      <c r="N993" s="87"/>
      <c r="R993" s="87"/>
    </row>
    <row r="994">
      <c r="N994" s="87"/>
      <c r="R994" s="87"/>
    </row>
    <row r="995">
      <c r="N995" s="87"/>
      <c r="R995" s="87"/>
    </row>
    <row r="996">
      <c r="N996" s="87"/>
      <c r="R996" s="87"/>
    </row>
    <row r="997">
      <c r="N997" s="87"/>
      <c r="R997" s="87"/>
    </row>
    <row r="998">
      <c r="N998" s="87"/>
      <c r="R998" s="87"/>
    </row>
    <row r="999">
      <c r="N999" s="87"/>
      <c r="R999" s="87"/>
    </row>
    <row r="1000">
      <c r="N1000" s="87"/>
      <c r="R1000" s="8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57"/>
    <col customWidth="1" min="7" max="8" width="14.86"/>
    <col customWidth="1" min="9" max="9" width="29.86"/>
  </cols>
  <sheetData>
    <row r="1">
      <c r="A1" s="1"/>
    </row>
    <row r="2">
      <c r="A2" s="1"/>
      <c r="B2" s="1"/>
      <c r="F2" s="1"/>
      <c r="G2" s="1"/>
      <c r="H2" s="1"/>
      <c r="I2" s="1"/>
    </row>
    <row r="3">
      <c r="A3" s="1"/>
      <c r="B3" s="1"/>
      <c r="F3" s="1"/>
      <c r="G3" s="1"/>
      <c r="H3" s="1"/>
      <c r="I3" s="1"/>
    </row>
    <row r="4">
      <c r="A4" s="93"/>
      <c r="B4" s="94" t="s">
        <v>96</v>
      </c>
      <c r="F4" s="93"/>
      <c r="G4" s="1"/>
      <c r="H4" s="93"/>
      <c r="I4" s="94" t="s">
        <v>97</v>
      </c>
      <c r="M4" s="95"/>
    </row>
    <row r="5">
      <c r="A5" s="96"/>
      <c r="B5" s="97" t="s">
        <v>98</v>
      </c>
      <c r="C5" s="98"/>
      <c r="D5" s="98"/>
      <c r="E5" s="98"/>
      <c r="F5" s="99"/>
      <c r="G5" s="1"/>
      <c r="H5" s="99"/>
      <c r="I5" s="97" t="s">
        <v>99</v>
      </c>
      <c r="J5" s="98"/>
      <c r="K5" s="98"/>
      <c r="L5" s="98"/>
      <c r="M5" s="98"/>
    </row>
    <row r="6">
      <c r="A6" s="100" t="s">
        <v>100</v>
      </c>
      <c r="B6" s="97" t="s">
        <v>101</v>
      </c>
      <c r="C6" s="97" t="s">
        <v>102</v>
      </c>
      <c r="D6" s="97" t="s">
        <v>103</v>
      </c>
      <c r="E6" s="97" t="s">
        <v>104</v>
      </c>
      <c r="F6" s="97" t="s">
        <v>105</v>
      </c>
      <c r="G6" s="101"/>
      <c r="H6" s="102" t="s">
        <v>100</v>
      </c>
      <c r="I6" s="97" t="s">
        <v>101</v>
      </c>
      <c r="J6" s="97" t="s">
        <v>102</v>
      </c>
      <c r="K6" s="97" t="s">
        <v>103</v>
      </c>
      <c r="L6" s="97" t="s">
        <v>104</v>
      </c>
      <c r="M6" s="97" t="s">
        <v>106</v>
      </c>
    </row>
    <row r="7">
      <c r="A7" s="103">
        <v>0.3611111111111111</v>
      </c>
      <c r="B7" s="98">
        <v>45.0</v>
      </c>
      <c r="C7" s="98">
        <v>6.0</v>
      </c>
      <c r="D7" s="104">
        <v>0.8823529411764706</v>
      </c>
      <c r="E7" s="105">
        <v>655.1</v>
      </c>
      <c r="F7" s="99">
        <v>113.951666666666</v>
      </c>
      <c r="G7" s="48"/>
      <c r="H7" s="106">
        <v>0.3611111111111111</v>
      </c>
      <c r="I7" s="98">
        <v>52.0</v>
      </c>
      <c r="J7" s="98">
        <v>4.0</v>
      </c>
      <c r="K7" s="107">
        <v>0.9285714285714286</v>
      </c>
      <c r="L7" s="105">
        <v>625.133333333333</v>
      </c>
      <c r="M7" s="99">
        <v>113.951666666666</v>
      </c>
    </row>
    <row r="8">
      <c r="A8" s="103">
        <v>0.3680555555555556</v>
      </c>
      <c r="B8" s="98">
        <v>38.0</v>
      </c>
      <c r="C8" s="98">
        <v>10.0</v>
      </c>
      <c r="D8" s="108">
        <v>0.7916666666666666</v>
      </c>
      <c r="E8" s="105">
        <v>703.983333333333</v>
      </c>
      <c r="F8" s="99">
        <v>115.926666666666</v>
      </c>
      <c r="G8" s="48"/>
      <c r="H8" s="106">
        <v>0.3680555555555556</v>
      </c>
      <c r="I8" s="98">
        <v>50.0</v>
      </c>
      <c r="J8" s="98">
        <v>6.0</v>
      </c>
      <c r="K8" s="104">
        <v>0.8928571428571429</v>
      </c>
      <c r="L8" s="105">
        <v>684.433333333333</v>
      </c>
      <c r="M8" s="99">
        <v>115.926666666666</v>
      </c>
    </row>
    <row r="9">
      <c r="A9" s="103">
        <v>0.375</v>
      </c>
      <c r="B9" s="98">
        <v>41.0</v>
      </c>
      <c r="C9" s="98">
        <v>6.0</v>
      </c>
      <c r="D9" s="104">
        <v>0.8723404255319149</v>
      </c>
      <c r="E9" s="105">
        <v>733.533333333333</v>
      </c>
      <c r="F9" s="99">
        <v>116.382122905027</v>
      </c>
      <c r="G9" s="48"/>
      <c r="H9" s="106">
        <v>0.375</v>
      </c>
      <c r="I9" s="98">
        <v>53.0</v>
      </c>
      <c r="J9" s="98">
        <v>3.0</v>
      </c>
      <c r="K9" s="107">
        <v>0.9464285714285714</v>
      </c>
      <c r="L9" s="105">
        <v>717.733333333333</v>
      </c>
      <c r="M9" s="99">
        <v>116.382122905027</v>
      </c>
    </row>
    <row r="10">
      <c r="A10" s="103">
        <v>0.3819444444444444</v>
      </c>
      <c r="B10" s="98">
        <v>45.0</v>
      </c>
      <c r="C10" s="98">
        <v>4.0</v>
      </c>
      <c r="D10" s="107">
        <v>0.9183673469387755</v>
      </c>
      <c r="E10" s="105">
        <v>755.573221757322</v>
      </c>
      <c r="F10" s="99">
        <v>116.515611814345</v>
      </c>
      <c r="G10" s="48"/>
      <c r="H10" s="106">
        <v>0.3819444444444444</v>
      </c>
      <c r="I10" s="98">
        <v>52.0</v>
      </c>
      <c r="J10" s="98">
        <v>0.0</v>
      </c>
      <c r="K10" s="109">
        <v>1.0</v>
      </c>
      <c r="L10" s="105">
        <v>741.824267782426</v>
      </c>
      <c r="M10" s="99">
        <v>116.515611814345</v>
      </c>
    </row>
    <row r="11">
      <c r="A11" s="103">
        <v>0.3888888888888889</v>
      </c>
      <c r="B11" s="98">
        <v>46.0</v>
      </c>
      <c r="C11" s="98">
        <v>2.0</v>
      </c>
      <c r="D11" s="109">
        <v>0.9583333333333334</v>
      </c>
      <c r="E11" s="105">
        <v>775.809364548495</v>
      </c>
      <c r="F11" s="99">
        <v>116.531986531986</v>
      </c>
      <c r="G11" s="48"/>
      <c r="H11" s="106">
        <v>0.3888888888888889</v>
      </c>
      <c r="I11" s="98">
        <v>46.0</v>
      </c>
      <c r="J11" s="98">
        <v>0.0</v>
      </c>
      <c r="K11" s="109">
        <v>1.0</v>
      </c>
      <c r="L11" s="105">
        <v>762.581939799331</v>
      </c>
      <c r="M11" s="99">
        <v>116.531986531986</v>
      </c>
    </row>
    <row r="12">
      <c r="A12" s="110" t="s">
        <v>107</v>
      </c>
      <c r="B12" s="111">
        <f t="shared" ref="B12:C12" si="1">AVERAGE(B7:B11)</f>
        <v>43</v>
      </c>
      <c r="C12" s="111">
        <f t="shared" si="1"/>
        <v>5.6</v>
      </c>
      <c r="D12" s="112">
        <f>AVERAGE(D6:D11)</f>
        <v>0.8846121427</v>
      </c>
      <c r="E12" s="113">
        <f t="shared" ref="E12:F12" si="2">AVERAGE(E7:E11)</f>
        <v>724.7998506</v>
      </c>
      <c r="F12" s="97">
        <f t="shared" si="2"/>
        <v>115.8616109</v>
      </c>
      <c r="G12" s="19"/>
      <c r="H12" s="97" t="s">
        <v>107</v>
      </c>
      <c r="I12" s="111">
        <f t="shared" ref="I12:M12" si="3">AVERAGE(I7:I11)</f>
        <v>50.6</v>
      </c>
      <c r="J12" s="111">
        <f t="shared" si="3"/>
        <v>2.6</v>
      </c>
      <c r="K12" s="112">
        <f t="shared" si="3"/>
        <v>0.9535714286</v>
      </c>
      <c r="L12" s="113">
        <f t="shared" si="3"/>
        <v>706.3412415</v>
      </c>
      <c r="M12" s="111">
        <f t="shared" si="3"/>
        <v>115.8616109</v>
      </c>
    </row>
    <row r="13">
      <c r="A13" s="100" t="s">
        <v>100</v>
      </c>
      <c r="B13" s="97" t="s">
        <v>108</v>
      </c>
      <c r="C13" s="98"/>
      <c r="D13" s="114"/>
      <c r="E13" s="115"/>
      <c r="F13" s="99"/>
      <c r="G13" s="101"/>
      <c r="H13" s="102" t="s">
        <v>100</v>
      </c>
      <c r="I13" s="97" t="s">
        <v>108</v>
      </c>
      <c r="J13" s="98"/>
      <c r="K13" s="114"/>
      <c r="L13" s="115"/>
      <c r="M13" s="99"/>
    </row>
    <row r="14">
      <c r="A14" s="103">
        <v>0.04861111111111111</v>
      </c>
      <c r="B14" s="98">
        <f t="shared" ref="B14:B16" si="4">38-C14</f>
        <v>28</v>
      </c>
      <c r="C14" s="98">
        <f>5+3+2</f>
        <v>10</v>
      </c>
      <c r="D14" s="108">
        <f t="shared" ref="D14:D18" si="5">B14/(B14+C14)</f>
        <v>0.7368421053</v>
      </c>
      <c r="E14" s="105">
        <v>592.75</v>
      </c>
      <c r="F14" s="99">
        <v>91.4416666666666</v>
      </c>
      <c r="G14" s="48"/>
      <c r="H14" s="106">
        <v>0.04861111111111111</v>
      </c>
      <c r="I14" s="98">
        <v>47.0</v>
      </c>
      <c r="J14" s="98">
        <v>2.0</v>
      </c>
      <c r="K14" s="109">
        <v>0.9591836734693877</v>
      </c>
      <c r="L14" s="105">
        <v>578.627118644067</v>
      </c>
      <c r="M14" s="99">
        <v>85.6118644067796</v>
      </c>
    </row>
    <row r="15">
      <c r="A15" s="103">
        <v>0.05555555555555555</v>
      </c>
      <c r="B15" s="98">
        <f t="shared" si="4"/>
        <v>33</v>
      </c>
      <c r="C15" s="98">
        <f>5</f>
        <v>5</v>
      </c>
      <c r="D15" s="104">
        <f t="shared" si="5"/>
        <v>0.8684210526</v>
      </c>
      <c r="E15" s="105">
        <v>678.462184873949</v>
      </c>
      <c r="F15" s="99">
        <v>87.3915966386554</v>
      </c>
      <c r="G15" s="48"/>
      <c r="H15" s="106">
        <v>0.05555555555555555</v>
      </c>
      <c r="I15" s="98">
        <v>41.0</v>
      </c>
      <c r="J15" s="98">
        <v>6.0</v>
      </c>
      <c r="K15" s="104">
        <v>0.8723404255319149</v>
      </c>
      <c r="L15" s="105">
        <v>666.663865546218</v>
      </c>
      <c r="M15" s="99">
        <v>85.618487394958</v>
      </c>
    </row>
    <row r="16">
      <c r="A16" s="103">
        <v>0.0625</v>
      </c>
      <c r="B16" s="98">
        <f t="shared" si="4"/>
        <v>31</v>
      </c>
      <c r="C16" s="99">
        <f>6+1</f>
        <v>7</v>
      </c>
      <c r="D16" s="116">
        <f t="shared" si="5"/>
        <v>0.8157894737</v>
      </c>
      <c r="E16" s="105">
        <v>728.195530726257</v>
      </c>
      <c r="F16" s="99">
        <v>86.2083798882681</v>
      </c>
      <c r="G16" s="48"/>
      <c r="H16" s="106">
        <v>0.0625</v>
      </c>
      <c r="I16" s="98">
        <v>46.0</v>
      </c>
      <c r="J16" s="98">
        <v>7.0</v>
      </c>
      <c r="K16" s="104">
        <v>0.8679245283018868</v>
      </c>
      <c r="L16" s="105">
        <v>730.843575418994</v>
      </c>
      <c r="M16" s="99">
        <v>85.5486033519553</v>
      </c>
    </row>
    <row r="17">
      <c r="A17" s="103">
        <v>0.06944444444444445</v>
      </c>
      <c r="B17" s="99">
        <v>31.0</v>
      </c>
      <c r="C17" s="99">
        <v>7.0</v>
      </c>
      <c r="D17" s="116">
        <f t="shared" si="5"/>
        <v>0.8157894737</v>
      </c>
      <c r="E17" s="105">
        <v>761.13025210084</v>
      </c>
      <c r="F17" s="99">
        <v>85.7016806722688</v>
      </c>
      <c r="G17" s="48"/>
      <c r="H17" s="106">
        <v>0.06944444444444445</v>
      </c>
      <c r="I17" s="98">
        <v>56.0</v>
      </c>
      <c r="J17" s="98">
        <v>4.0</v>
      </c>
      <c r="K17" s="107">
        <v>0.9333333333333333</v>
      </c>
      <c r="L17" s="105">
        <v>779.376569037656</v>
      </c>
      <c r="M17" s="99">
        <v>105.175732217573</v>
      </c>
    </row>
    <row r="18">
      <c r="A18" s="103">
        <v>0.0763888888888889</v>
      </c>
      <c r="B18" s="99">
        <v>31.0</v>
      </c>
      <c r="C18" s="99">
        <v>7.0</v>
      </c>
      <c r="D18" s="116">
        <f t="shared" si="5"/>
        <v>0.8157894737</v>
      </c>
      <c r="E18" s="105">
        <v>785.597315436241</v>
      </c>
      <c r="F18" s="99">
        <v>85.3711409395973</v>
      </c>
      <c r="G18" s="48"/>
      <c r="H18" s="106">
        <v>0.0763888888888889</v>
      </c>
      <c r="I18" s="98">
        <v>49.0</v>
      </c>
      <c r="J18" s="98">
        <v>5.0</v>
      </c>
      <c r="K18" s="107">
        <v>0.9074074074074074</v>
      </c>
      <c r="L18" s="105">
        <v>815.615384615384</v>
      </c>
      <c r="M18" s="99">
        <v>130.698327759197</v>
      </c>
    </row>
    <row r="19">
      <c r="A19" s="110" t="s">
        <v>107</v>
      </c>
      <c r="B19" s="111">
        <f t="shared" ref="B19:F19" si="6">AVERAGE(B14:B18)</f>
        <v>30.8</v>
      </c>
      <c r="C19" s="111">
        <f t="shared" si="6"/>
        <v>7.2</v>
      </c>
      <c r="D19" s="112">
        <f t="shared" si="6"/>
        <v>0.8105263158</v>
      </c>
      <c r="E19" s="113">
        <f t="shared" si="6"/>
        <v>709.2270566</v>
      </c>
      <c r="F19" s="111">
        <f t="shared" si="6"/>
        <v>87.22289296</v>
      </c>
      <c r="G19" s="19"/>
      <c r="H19" s="97" t="s">
        <v>107</v>
      </c>
      <c r="I19" s="111">
        <f t="shared" ref="I19:M19" si="7">AVERAGE(I14:I18)</f>
        <v>47.8</v>
      </c>
      <c r="J19" s="111">
        <f t="shared" si="7"/>
        <v>4.8</v>
      </c>
      <c r="K19" s="112">
        <f t="shared" si="7"/>
        <v>0.9080378736</v>
      </c>
      <c r="L19" s="113">
        <f t="shared" si="7"/>
        <v>714.2253027</v>
      </c>
      <c r="M19" s="111">
        <f t="shared" si="7"/>
        <v>98.53060303</v>
      </c>
    </row>
    <row r="21">
      <c r="C21" s="87">
        <f>AVERAGE(D19,K19)</f>
        <v>0.8592820947</v>
      </c>
    </row>
    <row r="24">
      <c r="B24" s="1" t="s">
        <v>109</v>
      </c>
    </row>
    <row r="25">
      <c r="B25" s="1" t="s">
        <v>110</v>
      </c>
    </row>
    <row r="26">
      <c r="B26" s="1" t="s">
        <v>111</v>
      </c>
    </row>
    <row r="29">
      <c r="B29" s="1" t="s">
        <v>41</v>
      </c>
    </row>
    <row r="30">
      <c r="B30" s="1" t="s">
        <v>112</v>
      </c>
    </row>
  </sheetData>
  <mergeCells count="2">
    <mergeCell ref="B4:E4"/>
    <mergeCell ref="I4:L4"/>
  </mergeCells>
  <drawing r:id="rId1"/>
</worksheet>
</file>