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F212D2BF-C10D-4B5D-987C-8CDB6F9FB95B}" xr6:coauthVersionLast="47" xr6:coauthVersionMax="47" xr10:uidLastSave="{00000000-0000-0000-0000-000000000000}"/>
  <bookViews>
    <workbookView xWindow="-120" yWindow="-120" windowWidth="29040" windowHeight="15720" xr2:uid="{00000000-000D-0000-FFFF-FFFF00000000}"/>
  </bookViews>
  <sheets>
    <sheet name="CronogramaDeProjeto" sheetId="11" r:id="rId1"/>
    <sheet name="Planilha1" sheetId="13" state="hidden"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1" l="1"/>
  <c r="F11" i="11"/>
  <c r="F12" i="11"/>
  <c r="F13" i="11"/>
  <c r="F14" i="11"/>
  <c r="F15" i="11"/>
  <c r="H7" i="11"/>
  <c r="E9" i="11" l="1"/>
  <c r="F9" i="11" s="1"/>
  <c r="F25" i="11" l="1"/>
  <c r="E26" i="11" s="1"/>
  <c r="F26" i="11" s="1"/>
  <c r="H26" i="11" s="1"/>
  <c r="I5" i="11"/>
  <c r="H24" i="11"/>
  <c r="H16" i="11"/>
  <c r="H8" i="11"/>
  <c r="H25" i="11" l="1"/>
  <c r="H9" i="11"/>
  <c r="I6" i="11"/>
  <c r="E28" i="11" l="1"/>
  <c r="H28" i="11" s="1"/>
  <c r="H10" i="11"/>
  <c r="H27" i="11"/>
  <c r="H17" i="11"/>
  <c r="H13" i="11"/>
  <c r="J5" i="11"/>
  <c r="K5" i="11" s="1"/>
  <c r="L5" i="11" s="1"/>
  <c r="M5" i="11" s="1"/>
  <c r="N5" i="11" s="1"/>
  <c r="O5" i="11" s="1"/>
  <c r="P5" i="11" s="1"/>
  <c r="I4" i="11"/>
  <c r="H18" i="11" l="1"/>
  <c r="H11" i="11"/>
  <c r="H12" i="11"/>
  <c r="P4" i="11"/>
  <c r="Q5" i="11"/>
  <c r="R5" i="11" s="1"/>
  <c r="S5" i="11" s="1"/>
  <c r="T5" i="11" s="1"/>
  <c r="U5" i="11" s="1"/>
  <c r="V5" i="11" s="1"/>
  <c r="W5" i="11" s="1"/>
  <c r="J6" i="11"/>
  <c r="H21"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<sst xmlns="http://schemas.openxmlformats.org/spreadsheetml/2006/main" count="90" uniqueCount="67">
  <si>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</si>
  <si>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Nome do Projeto:  Wi-Fi para Todos</t>
  </si>
  <si>
    <t>Insira o Nome da empresa na célula B2.</t>
  </si>
  <si>
    <r>
      <rPr>
        <b/>
        <sz val="14"/>
        <color rgb="FF000000"/>
        <rFont val="Calibri"/>
      </rPr>
      <t>Equipe:</t>
    </r>
    <r>
      <rPr>
        <sz val="14"/>
        <color rgb="FF000000"/>
        <rFont val="Calibri"/>
      </rPr>
      <t xml:space="preserve"> TI Conecta</t>
    </r>
  </si>
  <si>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</si>
  <si>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</si>
  <si>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</si>
  <si>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</si>
  <si>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</si>
  <si>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</si>
  <si>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</si>
  <si>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</si>
  <si>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</si>
  <si>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</si>
  <si>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</si>
  <si>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</si>
  <si>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</si>
  <si>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</si>
  <si>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Definir função - Planejamento</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</si>
  <si>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</si>
  <si>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Planejamento prévio dos locais servidos pelo sinal wi-fi</t>
  </si>
  <si>
    <t>Carlos Roberto das Chagas Junior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</si>
  <si>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</si>
  <si>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Robert Ricarte Rocha</t>
  </si>
  <si>
    <t>Gabriel Souza Campos</t>
  </si>
  <si>
    <t>Diego Ferreira Chaves</t>
  </si>
  <si>
    <t>Annabelle Loiola Medina</t>
  </si>
  <si>
    <t>Edison Jota Carneiro</t>
  </si>
  <si>
    <t>Gabriel Vegas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</si>
  <si>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</si>
  <si>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Documentação</t>
  </si>
  <si>
    <t>Designer da tela de login com AD</t>
  </si>
  <si>
    <t>Pesquisar valores de Internet</t>
  </si>
  <si>
    <t>Listar equipamentos</t>
  </si>
  <si>
    <t>Fazer pesquisa de valores de equipamentos</t>
  </si>
  <si>
    <t>Desenvolvimento da arquitetura do projeto.</t>
  </si>
  <si>
    <t>Sidney/Carlos</t>
  </si>
  <si>
    <t>Visitar Comunidade do Heliopolis</t>
  </si>
  <si>
    <t>Sidney Cleuton</t>
  </si>
  <si>
    <t>Bloco de título de fase de exemplo</t>
  </si>
  <si>
    <t xml:space="preserve">Tarefas </t>
  </si>
  <si>
    <t>Responsável</t>
  </si>
  <si>
    <t xml:space="preserve">Urgência </t>
  </si>
  <si>
    <t>Alta</t>
  </si>
  <si>
    <t>Média</t>
  </si>
  <si>
    <t>Baixa</t>
  </si>
  <si>
    <t>Pesquisa do local para instalação do Wi Fi "Comunidade". CEP?</t>
  </si>
  <si>
    <t>Pesquisa de valores de internet, a melhor que atende a região de instalação.</t>
  </si>
  <si>
    <t>Edi</t>
  </si>
  <si>
    <t>Pesquisa de equipamentos utilizados no projeto de instalação.</t>
  </si>
  <si>
    <t>Bella</t>
  </si>
  <si>
    <t>Desenvolvimento da arquitetura do projeto. Packet Tracer?</t>
  </si>
  <si>
    <t>Carlos/Sidney</t>
  </si>
  <si>
    <t>Desenvolvimento do Designer da tela de login com AD, Para mostrar como iremos divulgar nossos patrocinadores.</t>
  </si>
  <si>
    <t>Carlos</t>
  </si>
  <si>
    <t>UML – Casos de Uso e Diagramas de Classe - Login Wi-Fi</t>
  </si>
  <si>
    <t>Sidney</t>
  </si>
  <si>
    <t>Criar arquivo para apresentar</t>
  </si>
  <si>
    <t>Gabriel/Ricart</t>
  </si>
  <si>
    <t>Diagrama de Classe</t>
  </si>
  <si>
    <t>Documentação Final</t>
  </si>
  <si>
    <t>Todos</t>
  </si>
  <si>
    <r>
      <rPr>
        <b/>
        <sz val="14"/>
        <color theme="1"/>
        <rFont val="Calibri"/>
        <family val="2"/>
        <scheme val="minor"/>
      </rPr>
      <t>Lider:</t>
    </r>
    <r>
      <rPr>
        <sz val="14"/>
        <color theme="1"/>
        <rFont val="Calibri"/>
        <family val="2"/>
        <scheme val="minor"/>
      </rPr>
      <t xml:space="preserve"> Sidney Cleuton</t>
    </r>
  </si>
  <si>
    <t>Criar apresentação Pitch</t>
  </si>
  <si>
    <t>Subir GitHub</t>
  </si>
  <si>
    <t>Subir Video YouTube</t>
  </si>
  <si>
    <t>Fase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</si>
</sst>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1"/>
      <color rgb="FF202124"/>
      <name val="Calibri"/>
      <family val="2"/>
      <scheme val="major"/>
    </font>
    <font>
      <b/>
      <sz val="14"/>
      <color rgb="FF000000"/>
      <name val="Calibri"/>
    </font>
    <font>
      <sz val="14"/>
      <color rgb="FF000000"/>
      <name val="Calibri"/>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9"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4" borderId="11" applyNumberFormat="0" applyAlignment="0" applyProtection="0"/>
    <xf numFmtId="0" fontId="21" fillId="15" borderId="12" applyNumberFormat="0" applyAlignment="0" applyProtection="0"/>
    <xf numFmtId="0" fontId="22" fillId="15" borderId="11" applyNumberFormat="0" applyAlignment="0" applyProtection="0"/>
    <xf numFmtId="0" fontId="23" fillId="0" borderId="13" applyNumberFormat="0" applyFill="0" applyAlignment="0" applyProtection="0"/>
    <xf numFmtId="0" fontId="24" fillId="16" borderId="14" applyNumberFormat="0" applyAlignment="0" applyProtection="0"/>
    <xf numFmtId="0" fontId="25" fillId="0" borderId="0" applyNumberFormat="0" applyFill="0" applyBorder="0" applyAlignment="0" applyProtection="0"/>
    <xf numFmtId="0" fontId="7" fillId="17"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2"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2"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0" fillId="0" borderId="10" xfId="0" applyBorder="1"/>
    <xf numFmtId="0" fontId="13" fillId="0" borderId="0" xfId="0" applyFont="1"/>
    <xf numFmtId="0" fontId="14" fillId="0" borderId="0" xfId="1" applyFont="1" applyProtection="1">
      <alignment vertical="top"/>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165" fontId="7" fillId="2" borderId="2" xfId="10" applyFill="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7" fillId="3" borderId="2" xfId="10" applyFill="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165" fontId="7" fillId="8" borderId="2" xfId="10" applyFill="1">
      <alignment horizontal="center" vertical="center"/>
    </xf>
    <xf numFmtId="167" fontId="9" fillId="5" borderId="6" xfId="0" applyNumberFormat="1" applyFont="1" applyFill="1" applyBorder="1" applyAlignment="1">
      <alignment horizontal="center" vertical="center"/>
    </xf>
    <xf numFmtId="167" fontId="9" fillId="5" borderId="0" xfId="0" applyNumberFormat="1" applyFont="1" applyFill="1" applyAlignment="1">
      <alignment horizontal="center" vertical="center"/>
    </xf>
    <xf numFmtId="167" fontId="9" fillId="5" borderId="7" xfId="0" applyNumberFormat="1" applyFont="1" applyFill="1" applyBorder="1" applyAlignment="1">
      <alignment horizontal="center" vertical="center"/>
    </xf>
    <xf numFmtId="0" fontId="8" fillId="0" borderId="0" xfId="7" applyAlignment="1">
      <alignment vertical="center"/>
    </xf>
    <xf numFmtId="0" fontId="7" fillId="2" borderId="2" xfId="12" applyFill="1" applyAlignment="1">
      <alignment horizontal="left" vertical="center" wrapText="1" indent="2"/>
    </xf>
    <xf numFmtId="0" fontId="0" fillId="43" borderId="17" xfId="0" applyFill="1" applyBorder="1"/>
    <xf numFmtId="0" fontId="0" fillId="44" borderId="17" xfId="0" applyFill="1" applyBorder="1"/>
    <xf numFmtId="0" fontId="0" fillId="45" borderId="17" xfId="0" applyFill="1" applyBorder="1"/>
    <xf numFmtId="0" fontId="5" fillId="42" borderId="17" xfId="0" applyFont="1" applyFill="1" applyBorder="1" applyAlignment="1">
      <alignment vertical="center"/>
    </xf>
    <xf numFmtId="0" fontId="0" fillId="0" borderId="17" xfId="0" applyBorder="1" applyAlignment="1">
      <alignment vertical="center" wrapText="1"/>
    </xf>
    <xf numFmtId="0" fontId="0" fillId="0" borderId="17" xfId="0" applyBorder="1"/>
    <xf numFmtId="0" fontId="28" fillId="42" borderId="17" xfId="0" applyFont="1" applyFill="1" applyBorder="1" applyAlignment="1">
      <alignment vertical="center"/>
    </xf>
    <xf numFmtId="0" fontId="0" fillId="0" borderId="17" xfId="0" applyBorder="1" applyAlignment="1">
      <alignment vertical="center"/>
    </xf>
    <xf numFmtId="0" fontId="0" fillId="0" borderId="17" xfId="0" applyBorder="1" applyAlignment="1">
      <alignment horizontal="center" vertical="center"/>
    </xf>
    <xf numFmtId="0" fontId="0" fillId="43" borderId="17" xfId="0" applyFill="1" applyBorder="1" applyAlignment="1">
      <alignment horizontal="center" vertical="center"/>
    </xf>
    <xf numFmtId="0" fontId="0" fillId="44" borderId="17" xfId="0" applyFill="1" applyBorder="1" applyAlignment="1">
      <alignment horizontal="center" vertical="center"/>
    </xf>
    <xf numFmtId="0" fontId="0" fillId="45" borderId="17" xfId="0" applyFill="1" applyBorder="1" applyAlignment="1">
      <alignment horizontal="center" vertical="center"/>
    </xf>
    <xf numFmtId="0" fontId="0" fillId="0" borderId="17" xfId="0" applyBorder="1" applyAlignment="1">
      <alignment horizontal="left" vertical="center"/>
    </xf>
    <xf numFmtId="0" fontId="30" fillId="0" borderId="0" xfId="6" applyFont="1" applyAlignment="1">
      <alignment vertical="center"/>
    </xf>
    <xf numFmtId="0" fontId="7" fillId="3" borderId="2" xfId="12" applyFill="1" applyAlignment="1">
      <alignment horizontal="left" vertical="center" wrapText="1" indent="2"/>
    </xf>
    <xf numFmtId="0" fontId="7" fillId="8" borderId="2" xfId="12" applyFill="1" applyAlignment="1">
      <alignment horizontal="left" vertical="center" wrapText="1" indent="2"/>
    </xf>
    <xf numFmtId="0" fontId="7" fillId="0" borderId="0" xfId="8">
      <alignment horizontal="right" indent="1"/>
    </xf>
    <xf numFmtId="0" fontId="7" fillId="0" borderId="7" xfId="8" applyBorder="1">
      <alignment horizontal="right" indent="1"/>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8" fontId="7" fillId="0" borderId="3" xfId="9">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zoomScaleNormal="100" zoomScalePageLayoutView="70" workbookViewId="0">
      <pane ySplit="6" topLeftCell="A8" activePane="bottomLeft" state="frozen"/>
      <selection pane="bottomLeft" activeCell="E30" sqref="E30"/>
    </sheetView>
  </sheetViews>
  <sheetFormatPr defaultRowHeight="30" customHeight="1" x14ac:dyDescent="0.25"/>
  <cols>
    <col min="1" max="1" width="2.7109375" style="23" customWidth="1"/>
    <col min="2" max="2" width="38.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24" t="s">
        <v>0</v>
      </c>
      <c r="B1" s="26" t="s">
        <v>1</v>
      </c>
      <c r="C1" s="1"/>
      <c r="D1" s="2"/>
      <c r="E1" s="4"/>
      <c r="F1" s="22"/>
      <c r="H1" s="2"/>
      <c r="I1" s="34"/>
    </row>
    <row r="2" spans="1:64" ht="30" customHeight="1" x14ac:dyDescent="0.25">
      <c r="A2" s="23" t="s">
        <v>2</v>
      </c>
      <c r="B2" s="63" t="s">
        <v>3</v>
      </c>
      <c r="I2" s="35"/>
    </row>
    <row r="3" spans="1:64" ht="30" customHeight="1" x14ac:dyDescent="0.25">
      <c r="A3" s="23" t="s">
        <v>4</v>
      </c>
      <c r="B3" s="48" t="s">
        <v>62</v>
      </c>
      <c r="C3" s="66" t="s">
        <v>5</v>
      </c>
      <c r="D3" s="67"/>
      <c r="E3" s="71">
        <v>45013</v>
      </c>
      <c r="F3" s="71"/>
    </row>
    <row r="4" spans="1:64" ht="30" customHeight="1" x14ac:dyDescent="0.25">
      <c r="A4" s="24" t="s">
        <v>6</v>
      </c>
      <c r="C4" s="66" t="s">
        <v>7</v>
      </c>
      <c r="D4" s="67"/>
      <c r="E4" s="6">
        <v>1</v>
      </c>
      <c r="I4" s="68">
        <f>I5</f>
        <v>45012</v>
      </c>
      <c r="J4" s="69"/>
      <c r="K4" s="69"/>
      <c r="L4" s="69"/>
      <c r="M4" s="69"/>
      <c r="N4" s="69"/>
      <c r="O4" s="70"/>
      <c r="P4" s="68">
        <f>P5</f>
        <v>45019</v>
      </c>
      <c r="Q4" s="69"/>
      <c r="R4" s="69"/>
      <c r="S4" s="69"/>
      <c r="T4" s="69"/>
      <c r="U4" s="69"/>
      <c r="V4" s="70"/>
      <c r="W4" s="68">
        <f>W5</f>
        <v>45026</v>
      </c>
      <c r="X4" s="69"/>
      <c r="Y4" s="69"/>
      <c r="Z4" s="69"/>
      <c r="AA4" s="69"/>
      <c r="AB4" s="69"/>
      <c r="AC4" s="70"/>
      <c r="AD4" s="68">
        <f>AD5</f>
        <v>45033</v>
      </c>
      <c r="AE4" s="69"/>
      <c r="AF4" s="69"/>
      <c r="AG4" s="69"/>
      <c r="AH4" s="69"/>
      <c r="AI4" s="69"/>
      <c r="AJ4" s="70"/>
      <c r="AK4" s="68">
        <f>AK5</f>
        <v>45040</v>
      </c>
      <c r="AL4" s="69"/>
      <c r="AM4" s="69"/>
      <c r="AN4" s="69"/>
      <c r="AO4" s="69"/>
      <c r="AP4" s="69"/>
      <c r="AQ4" s="70"/>
      <c r="AR4" s="68">
        <f>AR5</f>
        <v>45047</v>
      </c>
      <c r="AS4" s="69"/>
      <c r="AT4" s="69"/>
      <c r="AU4" s="69"/>
      <c r="AV4" s="69"/>
      <c r="AW4" s="69"/>
      <c r="AX4" s="70"/>
      <c r="AY4" s="68">
        <f>AY5</f>
        <v>45054</v>
      </c>
      <c r="AZ4" s="69"/>
      <c r="BA4" s="69"/>
      <c r="BB4" s="69"/>
      <c r="BC4" s="69"/>
      <c r="BD4" s="69"/>
      <c r="BE4" s="70"/>
      <c r="BF4" s="68">
        <f>BF5</f>
        <v>45061</v>
      </c>
      <c r="BG4" s="69"/>
      <c r="BH4" s="69"/>
      <c r="BI4" s="69"/>
      <c r="BJ4" s="69"/>
      <c r="BK4" s="69"/>
      <c r="BL4" s="70"/>
    </row>
    <row r="5" spans="1:64" ht="15" customHeight="1" x14ac:dyDescent="0.25">
      <c r="A5" s="24" t="s">
        <v>8</v>
      </c>
      <c r="B5" s="33"/>
      <c r="C5" s="33"/>
      <c r="D5" s="33"/>
      <c r="E5" s="33"/>
      <c r="F5" s="33"/>
      <c r="G5" s="33"/>
      <c r="I5" s="45">
        <f>Início_do_projeto-WEEKDAY(Início_do_projeto,1)+2+7*(Semana_de_exibição-1)</f>
        <v>45012</v>
      </c>
      <c r="J5" s="46">
        <f>I5+1</f>
        <v>45013</v>
      </c>
      <c r="K5" s="46">
        <f t="shared" ref="K5:AX5" si="0">J5+1</f>
        <v>45014</v>
      </c>
      <c r="L5" s="46">
        <f t="shared" si="0"/>
        <v>45015</v>
      </c>
      <c r="M5" s="46">
        <f t="shared" si="0"/>
        <v>45016</v>
      </c>
      <c r="N5" s="46">
        <f t="shared" si="0"/>
        <v>45017</v>
      </c>
      <c r="O5" s="47">
        <f t="shared" si="0"/>
        <v>45018</v>
      </c>
      <c r="P5" s="45">
        <f>O5+1</f>
        <v>45019</v>
      </c>
      <c r="Q5" s="46">
        <f>P5+1</f>
        <v>45020</v>
      </c>
      <c r="R5" s="46">
        <f t="shared" si="0"/>
        <v>45021</v>
      </c>
      <c r="S5" s="46">
        <f t="shared" si="0"/>
        <v>45022</v>
      </c>
      <c r="T5" s="46">
        <f t="shared" si="0"/>
        <v>45023</v>
      </c>
      <c r="U5" s="46">
        <f t="shared" si="0"/>
        <v>45024</v>
      </c>
      <c r="V5" s="47">
        <f t="shared" si="0"/>
        <v>45025</v>
      </c>
      <c r="W5" s="45">
        <f>V5+1</f>
        <v>45026</v>
      </c>
      <c r="X5" s="46">
        <f>W5+1</f>
        <v>45027</v>
      </c>
      <c r="Y5" s="46">
        <f t="shared" si="0"/>
        <v>45028</v>
      </c>
      <c r="Z5" s="46">
        <f t="shared" si="0"/>
        <v>45029</v>
      </c>
      <c r="AA5" s="46">
        <f t="shared" si="0"/>
        <v>45030</v>
      </c>
      <c r="AB5" s="46">
        <f t="shared" si="0"/>
        <v>45031</v>
      </c>
      <c r="AC5" s="47">
        <f t="shared" si="0"/>
        <v>45032</v>
      </c>
      <c r="AD5" s="45">
        <f>AC5+1</f>
        <v>45033</v>
      </c>
      <c r="AE5" s="46">
        <f>AD5+1</f>
        <v>45034</v>
      </c>
      <c r="AF5" s="46">
        <f t="shared" si="0"/>
        <v>45035</v>
      </c>
      <c r="AG5" s="46">
        <f t="shared" si="0"/>
        <v>45036</v>
      </c>
      <c r="AH5" s="46">
        <f t="shared" si="0"/>
        <v>45037</v>
      </c>
      <c r="AI5" s="46">
        <f t="shared" si="0"/>
        <v>45038</v>
      </c>
      <c r="AJ5" s="47">
        <f t="shared" si="0"/>
        <v>45039</v>
      </c>
      <c r="AK5" s="45">
        <f>AJ5+1</f>
        <v>45040</v>
      </c>
      <c r="AL5" s="46">
        <f>AK5+1</f>
        <v>45041</v>
      </c>
      <c r="AM5" s="46">
        <f t="shared" si="0"/>
        <v>45042</v>
      </c>
      <c r="AN5" s="46">
        <f t="shared" si="0"/>
        <v>45043</v>
      </c>
      <c r="AO5" s="46">
        <f t="shared" si="0"/>
        <v>45044</v>
      </c>
      <c r="AP5" s="46">
        <f t="shared" si="0"/>
        <v>45045</v>
      </c>
      <c r="AQ5" s="47">
        <f t="shared" si="0"/>
        <v>45046</v>
      </c>
      <c r="AR5" s="45">
        <f>AQ5+1</f>
        <v>45047</v>
      </c>
      <c r="AS5" s="46">
        <f>AR5+1</f>
        <v>45048</v>
      </c>
      <c r="AT5" s="46">
        <f t="shared" si="0"/>
        <v>45049</v>
      </c>
      <c r="AU5" s="46">
        <f t="shared" si="0"/>
        <v>45050</v>
      </c>
      <c r="AV5" s="46">
        <f t="shared" si="0"/>
        <v>45051</v>
      </c>
      <c r="AW5" s="46">
        <f t="shared" si="0"/>
        <v>45052</v>
      </c>
      <c r="AX5" s="47">
        <f t="shared" si="0"/>
        <v>45053</v>
      </c>
      <c r="AY5" s="45">
        <f>AX5+1</f>
        <v>45054</v>
      </c>
      <c r="AZ5" s="46">
        <f>AY5+1</f>
        <v>45055</v>
      </c>
      <c r="BA5" s="46">
        <f t="shared" ref="BA5:BE5" si="1">AZ5+1</f>
        <v>45056</v>
      </c>
      <c r="BB5" s="46">
        <f t="shared" si="1"/>
        <v>45057</v>
      </c>
      <c r="BC5" s="46">
        <f t="shared" si="1"/>
        <v>45058</v>
      </c>
      <c r="BD5" s="46">
        <f t="shared" si="1"/>
        <v>45059</v>
      </c>
      <c r="BE5" s="47">
        <f t="shared" si="1"/>
        <v>45060</v>
      </c>
      <c r="BF5" s="45">
        <f>BE5+1</f>
        <v>45061</v>
      </c>
      <c r="BG5" s="46">
        <f>BF5+1</f>
        <v>45062</v>
      </c>
      <c r="BH5" s="46">
        <f t="shared" ref="BH5:BL5" si="2">BG5+1</f>
        <v>45063</v>
      </c>
      <c r="BI5" s="46">
        <f t="shared" si="2"/>
        <v>45064</v>
      </c>
      <c r="BJ5" s="46">
        <f t="shared" si="2"/>
        <v>45065</v>
      </c>
      <c r="BK5" s="46">
        <f t="shared" si="2"/>
        <v>45066</v>
      </c>
      <c r="BL5" s="47">
        <f t="shared" si="2"/>
        <v>45067</v>
      </c>
    </row>
    <row r="6" spans="1:64" ht="30" customHeight="1" thickBot="1" x14ac:dyDescent="0.3">
      <c r="A6" s="24" t="s">
        <v>9</v>
      </c>
      <c r="B6" s="7" t="s">
        <v>10</v>
      </c>
      <c r="C6" s="8" t="s">
        <v>11</v>
      </c>
      <c r="D6" s="8" t="s">
        <v>12</v>
      </c>
      <c r="E6" s="8" t="s">
        <v>13</v>
      </c>
      <c r="F6" s="8" t="s">
        <v>14</v>
      </c>
      <c r="G6" s="8"/>
      <c r="H6" s="8" t="s">
        <v>15</v>
      </c>
      <c r="I6" s="9" t="str">
        <f t="shared" ref="I6" si="3">LEFT(TEXT(I5,"ddd"),1)</f>
        <v>s</v>
      </c>
      <c r="J6" s="9" t="str">
        <f t="shared" ref="J6:AR6" si="4">LEFT(TEXT(J5,"ddd"),1)</f>
        <v>t</v>
      </c>
      <c r="K6" s="9" t="str">
        <f t="shared" si="4"/>
        <v>q</v>
      </c>
      <c r="L6" s="9" t="str">
        <f t="shared" si="4"/>
        <v>q</v>
      </c>
      <c r="M6" s="9" t="str">
        <f t="shared" si="4"/>
        <v>s</v>
      </c>
      <c r="N6" s="9" t="str">
        <f t="shared" si="4"/>
        <v>s</v>
      </c>
      <c r="O6" s="9" t="str">
        <f t="shared" si="4"/>
        <v>d</v>
      </c>
      <c r="P6" s="9" t="str">
        <f t="shared" si="4"/>
        <v>s</v>
      </c>
      <c r="Q6" s="9" t="str">
        <f t="shared" si="4"/>
        <v>t</v>
      </c>
      <c r="R6" s="9" t="str">
        <f t="shared" si="4"/>
        <v>q</v>
      </c>
      <c r="S6" s="9" t="str">
        <f t="shared" si="4"/>
        <v>q</v>
      </c>
      <c r="T6" s="9" t="str">
        <f t="shared" si="4"/>
        <v>s</v>
      </c>
      <c r="U6" s="9" t="str">
        <f t="shared" si="4"/>
        <v>s</v>
      </c>
      <c r="V6" s="9" t="str">
        <f t="shared" si="4"/>
        <v>d</v>
      </c>
      <c r="W6" s="9" t="str">
        <f t="shared" si="4"/>
        <v>s</v>
      </c>
      <c r="X6" s="9" t="str">
        <f t="shared" si="4"/>
        <v>t</v>
      </c>
      <c r="Y6" s="9" t="str">
        <f t="shared" si="4"/>
        <v>q</v>
      </c>
      <c r="Z6" s="9" t="str">
        <f t="shared" si="4"/>
        <v>q</v>
      </c>
      <c r="AA6" s="9" t="str">
        <f t="shared" si="4"/>
        <v>s</v>
      </c>
      <c r="AB6" s="9" t="str">
        <f t="shared" si="4"/>
        <v>s</v>
      </c>
      <c r="AC6" s="9" t="str">
        <f t="shared" si="4"/>
        <v>d</v>
      </c>
      <c r="AD6" s="9" t="str">
        <f t="shared" si="4"/>
        <v>s</v>
      </c>
      <c r="AE6" s="9" t="str">
        <f t="shared" si="4"/>
        <v>t</v>
      </c>
      <c r="AF6" s="9" t="str">
        <f t="shared" si="4"/>
        <v>q</v>
      </c>
      <c r="AG6" s="9" t="str">
        <f t="shared" si="4"/>
        <v>q</v>
      </c>
      <c r="AH6" s="9" t="str">
        <f t="shared" si="4"/>
        <v>s</v>
      </c>
      <c r="AI6" s="9" t="str">
        <f t="shared" si="4"/>
        <v>s</v>
      </c>
      <c r="AJ6" s="9" t="str">
        <f t="shared" si="4"/>
        <v>d</v>
      </c>
      <c r="AK6" s="9" t="str">
        <f t="shared" si="4"/>
        <v>s</v>
      </c>
      <c r="AL6" s="9" t="str">
        <f t="shared" si="4"/>
        <v>t</v>
      </c>
      <c r="AM6" s="9" t="str">
        <f t="shared" si="4"/>
        <v>q</v>
      </c>
      <c r="AN6" s="9" t="str">
        <f t="shared" si="4"/>
        <v>q</v>
      </c>
      <c r="AO6" s="9" t="str">
        <f t="shared" si="4"/>
        <v>s</v>
      </c>
      <c r="AP6" s="9" t="str">
        <f t="shared" si="4"/>
        <v>s</v>
      </c>
      <c r="AQ6" s="9" t="str">
        <f t="shared" si="4"/>
        <v>d</v>
      </c>
      <c r="AR6" s="9" t="str">
        <f t="shared" si="4"/>
        <v>s</v>
      </c>
      <c r="AS6" s="9" t="str">
        <f t="shared" ref="AS6:BL6" si="5">LEFT(TEXT(AS5,"ddd"),1)</f>
        <v>t</v>
      </c>
      <c r="AT6" s="9" t="str">
        <f t="shared" si="5"/>
        <v>q</v>
      </c>
      <c r="AU6" s="9" t="str">
        <f t="shared" si="5"/>
        <v>q</v>
      </c>
      <c r="AV6" s="9" t="str">
        <f t="shared" si="5"/>
        <v>s</v>
      </c>
      <c r="AW6" s="9" t="str">
        <f t="shared" si="5"/>
        <v>s</v>
      </c>
      <c r="AX6" s="9" t="str">
        <f t="shared" si="5"/>
        <v>d</v>
      </c>
      <c r="AY6" s="9" t="str">
        <f t="shared" si="5"/>
        <v>s</v>
      </c>
      <c r="AZ6" s="9" t="str">
        <f t="shared" si="5"/>
        <v>t</v>
      </c>
      <c r="BA6" s="9" t="str">
        <f t="shared" si="5"/>
        <v>q</v>
      </c>
      <c r="BB6" s="9" t="str">
        <f t="shared" si="5"/>
        <v>q</v>
      </c>
      <c r="BC6" s="9" t="str">
        <f t="shared" si="5"/>
        <v>s</v>
      </c>
      <c r="BD6" s="9" t="str">
        <f t="shared" si="5"/>
        <v>s</v>
      </c>
      <c r="BE6" s="9" t="str">
        <f t="shared" si="5"/>
        <v>d</v>
      </c>
      <c r="BF6" s="9" t="str">
        <f t="shared" si="5"/>
        <v>s</v>
      </c>
      <c r="BG6" s="9" t="str">
        <f t="shared" si="5"/>
        <v>t</v>
      </c>
      <c r="BH6" s="9" t="str">
        <f t="shared" si="5"/>
        <v>q</v>
      </c>
      <c r="BI6" s="9" t="str">
        <f t="shared" si="5"/>
        <v>q</v>
      </c>
      <c r="BJ6" s="9" t="str">
        <f t="shared" si="5"/>
        <v>s</v>
      </c>
      <c r="BK6" s="9" t="str">
        <f t="shared" si="5"/>
        <v>s</v>
      </c>
      <c r="BL6" s="9" t="str">
        <f t="shared" si="5"/>
        <v>d</v>
      </c>
    </row>
    <row r="7" spans="1:64" ht="30" hidden="1" customHeight="1" thickBot="1" x14ac:dyDescent="0.3">
      <c r="A7" s="23" t="s">
        <v>16</v>
      </c>
      <c r="C7" s="25"/>
      <c r="E7"/>
      <c r="H7" t="str">
        <f>IF(OR(ISBLANK(Início_da_tarefa),ISBLANK(Término_da_tarefa)),"",Término_da_tarefa-Início_da_tarefa+1)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x14ac:dyDescent="0.3">
      <c r="A8" s="24" t="s">
        <v>17</v>
      </c>
      <c r="B8" s="11" t="s">
        <v>18</v>
      </c>
      <c r="C8" s="27"/>
      <c r="D8" s="12"/>
      <c r="E8" s="36"/>
      <c r="F8" s="37"/>
      <c r="G8" s="10"/>
      <c r="H8" s="10" t="str">
        <f t="shared" ref="H8:H28" si="6">IF(OR(ISBLANK(Início_da_tarefa),ISBLANK(Término_da_tarefa)),"",Término_da_tarefa-Início_da_tarefa+1)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customHeight="1" thickBot="1" x14ac:dyDescent="0.3">
      <c r="A9" s="24" t="s">
        <v>19</v>
      </c>
      <c r="B9" s="49" t="s">
        <v>20</v>
      </c>
      <c r="C9" s="28" t="s">
        <v>21</v>
      </c>
      <c r="D9" s="13">
        <v>1</v>
      </c>
      <c r="E9" s="38">
        <f>Início_do_projeto</f>
        <v>45013</v>
      </c>
      <c r="F9" s="38">
        <f t="shared" ref="F9:F15" si="7">E9+7</f>
        <v>45020</v>
      </c>
      <c r="G9" s="10"/>
      <c r="H9" s="10">
        <f t="shared" si="6"/>
        <v>8</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customHeight="1" thickBot="1" x14ac:dyDescent="0.3">
      <c r="A10" s="24" t="s">
        <v>22</v>
      </c>
      <c r="B10" s="49" t="s">
        <v>20</v>
      </c>
      <c r="C10" s="28" t="s">
        <v>23</v>
      </c>
      <c r="D10" s="13">
        <v>1</v>
      </c>
      <c r="E10" s="38">
        <v>45013</v>
      </c>
      <c r="F10" s="38">
        <f t="shared" si="7"/>
        <v>45020</v>
      </c>
      <c r="G10" s="10"/>
      <c r="H10" s="10">
        <f t="shared" si="6"/>
        <v>8</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customHeight="1" thickBot="1" x14ac:dyDescent="0.3">
      <c r="A11" s="23"/>
      <c r="B11" s="49" t="s">
        <v>20</v>
      </c>
      <c r="C11" s="28" t="s">
        <v>24</v>
      </c>
      <c r="D11" s="13">
        <v>1</v>
      </c>
      <c r="E11" s="38">
        <v>45013</v>
      </c>
      <c r="F11" s="38">
        <f t="shared" si="7"/>
        <v>45020</v>
      </c>
      <c r="G11" s="10"/>
      <c r="H11" s="10">
        <f t="shared" si="6"/>
        <v>8</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customHeight="1" thickBot="1" x14ac:dyDescent="0.3">
      <c r="A12" s="23"/>
      <c r="B12" s="49" t="s">
        <v>20</v>
      </c>
      <c r="C12" s="28" t="s">
        <v>25</v>
      </c>
      <c r="D12" s="13">
        <v>1</v>
      </c>
      <c r="E12" s="38">
        <v>45013</v>
      </c>
      <c r="F12" s="38">
        <f t="shared" si="7"/>
        <v>45020</v>
      </c>
      <c r="G12" s="10"/>
      <c r="H12" s="10">
        <f t="shared" si="6"/>
        <v>8</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customHeight="1" thickBot="1" x14ac:dyDescent="0.3">
      <c r="A13" s="23"/>
      <c r="B13" s="49" t="s">
        <v>20</v>
      </c>
      <c r="C13" s="28" t="s">
        <v>26</v>
      </c>
      <c r="D13" s="13">
        <v>1</v>
      </c>
      <c r="E13" s="38">
        <v>45013</v>
      </c>
      <c r="F13" s="38">
        <f t="shared" si="7"/>
        <v>45020</v>
      </c>
      <c r="G13" s="10"/>
      <c r="H13" s="10">
        <f t="shared" si="6"/>
        <v>8</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3" customFormat="1" ht="30" customHeight="1" thickBot="1" x14ac:dyDescent="0.3">
      <c r="A14" s="23"/>
      <c r="B14" s="49" t="s">
        <v>20</v>
      </c>
      <c r="C14" s="28" t="s">
        <v>27</v>
      </c>
      <c r="D14" s="13">
        <v>1</v>
      </c>
      <c r="E14" s="38">
        <v>45013</v>
      </c>
      <c r="F14" s="38">
        <f t="shared" si="7"/>
        <v>45020</v>
      </c>
      <c r="G14" s="10"/>
      <c r="H14" s="1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3" customFormat="1" ht="30" customHeight="1" thickBot="1" x14ac:dyDescent="0.3">
      <c r="A15" s="23"/>
      <c r="B15" s="49" t="s">
        <v>20</v>
      </c>
      <c r="C15" s="28" t="s">
        <v>28</v>
      </c>
      <c r="D15" s="13">
        <v>1</v>
      </c>
      <c r="E15" s="38">
        <v>45013</v>
      </c>
      <c r="F15" s="38">
        <f t="shared" si="7"/>
        <v>45020</v>
      </c>
      <c r="G15" s="10"/>
      <c r="H15" s="1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3" customFormat="1" ht="30" customHeight="1" thickBot="1" x14ac:dyDescent="0.3">
      <c r="A16" s="24" t="s">
        <v>29</v>
      </c>
      <c r="B16" s="14" t="s">
        <v>30</v>
      </c>
      <c r="C16" s="29"/>
      <c r="D16" s="15"/>
      <c r="E16" s="39"/>
      <c r="F16" s="40"/>
      <c r="G16" s="10"/>
      <c r="H16" s="10" t="str">
        <f t="shared" si="6"/>
        <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3" customFormat="1" ht="30" customHeight="1" thickBot="1" x14ac:dyDescent="0.3">
      <c r="A17" s="24"/>
      <c r="B17" s="64" t="s">
        <v>31</v>
      </c>
      <c r="C17" s="30" t="s">
        <v>21</v>
      </c>
      <c r="D17" s="16">
        <v>1</v>
      </c>
      <c r="E17" s="41">
        <v>45020</v>
      </c>
      <c r="F17" s="41">
        <v>45027</v>
      </c>
      <c r="G17" s="10"/>
      <c r="H17" s="10">
        <f t="shared" si="6"/>
        <v>8</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3" customFormat="1" ht="30" customHeight="1" thickBot="1" x14ac:dyDescent="0.3">
      <c r="A18" s="23"/>
      <c r="B18" s="64" t="s">
        <v>32</v>
      </c>
      <c r="C18" s="30" t="s">
        <v>23</v>
      </c>
      <c r="D18" s="16">
        <v>1</v>
      </c>
      <c r="E18" s="41">
        <v>45027</v>
      </c>
      <c r="F18" s="41">
        <v>45034</v>
      </c>
      <c r="G18" s="10"/>
      <c r="H18" s="10">
        <f t="shared" si="6"/>
        <v>8</v>
      </c>
      <c r="I18" s="20"/>
      <c r="J18" s="20"/>
      <c r="K18" s="20"/>
      <c r="L18" s="20"/>
      <c r="M18" s="20"/>
      <c r="N18" s="20"/>
      <c r="O18" s="20"/>
      <c r="P18" s="20"/>
      <c r="Q18" s="20"/>
      <c r="R18" s="20"/>
      <c r="S18" s="20"/>
      <c r="T18" s="20"/>
      <c r="U18" s="21"/>
      <c r="V18" s="21"/>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3" customFormat="1" ht="30" customHeight="1" thickBot="1" x14ac:dyDescent="0.3">
      <c r="A19" s="23"/>
      <c r="B19" s="64" t="s">
        <v>33</v>
      </c>
      <c r="C19" s="30" t="s">
        <v>24</v>
      </c>
      <c r="D19" s="16">
        <v>1</v>
      </c>
      <c r="E19" s="41">
        <v>45020</v>
      </c>
      <c r="F19" s="41">
        <v>45027</v>
      </c>
      <c r="G19" s="10"/>
      <c r="H19" s="10">
        <f t="shared" si="6"/>
        <v>8</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3" customFormat="1" ht="30" customHeight="1" thickBot="1" x14ac:dyDescent="0.3">
      <c r="A20" s="23"/>
      <c r="B20" s="64" t="s">
        <v>34</v>
      </c>
      <c r="C20" s="30" t="s">
        <v>25</v>
      </c>
      <c r="D20" s="16">
        <v>1</v>
      </c>
      <c r="E20" s="41">
        <v>45050</v>
      </c>
      <c r="F20" s="41">
        <v>45057</v>
      </c>
      <c r="G20" s="10"/>
      <c r="H20" s="10">
        <f t="shared" si="6"/>
        <v>8</v>
      </c>
      <c r="I20" s="20"/>
      <c r="J20" s="20"/>
      <c r="K20" s="20"/>
      <c r="L20" s="20"/>
      <c r="M20" s="20"/>
      <c r="N20" s="20"/>
      <c r="O20" s="20"/>
      <c r="P20" s="20"/>
      <c r="Q20" s="20"/>
      <c r="R20" s="20"/>
      <c r="S20" s="20"/>
      <c r="T20" s="20"/>
      <c r="U20" s="20"/>
      <c r="V20" s="20"/>
      <c r="W20" s="20"/>
      <c r="X20" s="20"/>
      <c r="Y20" s="21"/>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3" customFormat="1" ht="30" customHeight="1" thickBot="1" x14ac:dyDescent="0.3">
      <c r="A21" s="23"/>
      <c r="B21" s="64" t="s">
        <v>35</v>
      </c>
      <c r="C21" s="30" t="s">
        <v>36</v>
      </c>
      <c r="D21" s="16">
        <v>1</v>
      </c>
      <c r="E21" s="41">
        <v>45020</v>
      </c>
      <c r="F21" s="41">
        <v>45047</v>
      </c>
      <c r="G21" s="10"/>
      <c r="H21" s="10">
        <f t="shared" si="6"/>
        <v>28</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3" customFormat="1" ht="30" customHeight="1" thickBot="1" x14ac:dyDescent="0.3">
      <c r="A22" s="23"/>
      <c r="B22" s="64" t="s">
        <v>37</v>
      </c>
      <c r="C22" s="30" t="s">
        <v>38</v>
      </c>
      <c r="D22" s="16">
        <v>1</v>
      </c>
      <c r="E22" s="41">
        <v>45020</v>
      </c>
      <c r="F22" s="41">
        <v>45027</v>
      </c>
      <c r="G22" s="10"/>
      <c r="H22" s="1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3" customFormat="1" ht="30" customHeight="1" thickBot="1" x14ac:dyDescent="0.3">
      <c r="A23" s="23"/>
      <c r="B23" s="64" t="s">
        <v>63</v>
      </c>
      <c r="C23" s="30" t="s">
        <v>28</v>
      </c>
      <c r="D23" s="16">
        <v>1</v>
      </c>
      <c r="E23" s="41">
        <v>45020</v>
      </c>
      <c r="F23" s="41">
        <v>45067</v>
      </c>
      <c r="G23" s="10"/>
      <c r="H23" s="1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3" customFormat="1" ht="30" customHeight="1" thickBot="1" x14ac:dyDescent="0.3">
      <c r="A24" s="23" t="s">
        <v>39</v>
      </c>
      <c r="B24" s="17" t="s">
        <v>66</v>
      </c>
      <c r="C24" s="31"/>
      <c r="D24" s="18"/>
      <c r="E24" s="42"/>
      <c r="F24" s="43"/>
      <c r="G24" s="10"/>
      <c r="H24" s="10" t="str">
        <f t="shared" si="6"/>
        <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3" customFormat="1" ht="30" customHeight="1" thickBot="1" x14ac:dyDescent="0.3">
      <c r="A25" s="23"/>
      <c r="B25" s="65" t="s">
        <v>59</v>
      </c>
      <c r="C25" s="32" t="s">
        <v>38</v>
      </c>
      <c r="D25" s="19">
        <v>1</v>
      </c>
      <c r="E25" s="44">
        <v>45027</v>
      </c>
      <c r="F25" s="44">
        <f>E25+5</f>
        <v>45032</v>
      </c>
      <c r="G25" s="10"/>
      <c r="H25" s="10">
        <f t="shared" si="6"/>
        <v>6</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3" customFormat="1" ht="30" customHeight="1" thickBot="1" x14ac:dyDescent="0.3">
      <c r="A26" s="23"/>
      <c r="B26" s="65" t="s">
        <v>64</v>
      </c>
      <c r="C26" s="32" t="s">
        <v>38</v>
      </c>
      <c r="D26" s="19">
        <v>0.9</v>
      </c>
      <c r="E26" s="44">
        <f>F25+1</f>
        <v>45033</v>
      </c>
      <c r="F26" s="44">
        <f>E26+4</f>
        <v>45037</v>
      </c>
      <c r="G26" s="10"/>
      <c r="H26" s="10">
        <f t="shared" si="6"/>
        <v>5</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3" customFormat="1" ht="30" customHeight="1" thickBot="1" x14ac:dyDescent="0.3">
      <c r="A27" s="23"/>
      <c r="B27" s="65" t="s">
        <v>65</v>
      </c>
      <c r="C27" s="32" t="s">
        <v>38</v>
      </c>
      <c r="D27" s="19">
        <v>0.5</v>
      </c>
      <c r="E27" s="44">
        <v>45054</v>
      </c>
      <c r="F27" s="44">
        <v>45064</v>
      </c>
      <c r="G27" s="10"/>
      <c r="H27" s="10">
        <f t="shared" si="6"/>
        <v>11</v>
      </c>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row>
    <row r="28" spans="1:64" s="3" customFormat="1" ht="30" customHeight="1" thickBot="1" x14ac:dyDescent="0.3">
      <c r="A28" s="23"/>
      <c r="B28" s="65" t="s">
        <v>60</v>
      </c>
      <c r="C28" s="32" t="s">
        <v>61</v>
      </c>
      <c r="D28" s="19">
        <v>0.95</v>
      </c>
      <c r="E28" s="44">
        <f>E27</f>
        <v>45054</v>
      </c>
      <c r="F28" s="44">
        <v>45066</v>
      </c>
      <c r="G28" s="10"/>
      <c r="H28" s="10">
        <f t="shared" si="6"/>
        <v>13</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disablePrompts="1"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3B9DD-8E74-443F-B2DC-79F6BAE1B502}">
  <dimension ref="B1:J17"/>
  <sheetViews>
    <sheetView topLeftCell="A7" workbookViewId="0">
      <selection activeCell="B13" sqref="B13"/>
    </sheetView>
  </sheetViews>
  <sheetFormatPr defaultRowHeight="29.25" customHeight="1" x14ac:dyDescent="0.25"/>
  <cols>
    <col min="1" max="1" width="4" customWidth="1"/>
    <col min="2" max="2" width="103.42578125" customWidth="1"/>
    <col min="3" max="3" width="18.7109375" customWidth="1"/>
    <col min="4" max="4" width="21.28515625" customWidth="1"/>
    <col min="5" max="5" width="4.5703125" customWidth="1"/>
    <col min="8" max="8" width="7" customWidth="1"/>
    <col min="9" max="9" width="8.5703125" customWidth="1"/>
    <col min="10" max="10" width="7.28515625" customWidth="1"/>
  </cols>
  <sheetData>
    <row r="1" spans="2:10" ht="21" customHeight="1" x14ac:dyDescent="0.25"/>
    <row r="2" spans="2:10" ht="29.25" customHeight="1" x14ac:dyDescent="0.25">
      <c r="B2" s="53" t="s">
        <v>40</v>
      </c>
      <c r="C2" s="56" t="s">
        <v>41</v>
      </c>
      <c r="D2" s="53" t="s">
        <v>42</v>
      </c>
      <c r="H2" s="50" t="s">
        <v>43</v>
      </c>
      <c r="I2" s="51" t="s">
        <v>44</v>
      </c>
      <c r="J2" s="52" t="s">
        <v>45</v>
      </c>
    </row>
    <row r="3" spans="2:10" ht="29.25" customHeight="1" x14ac:dyDescent="0.25">
      <c r="B3" s="54" t="s">
        <v>46</v>
      </c>
      <c r="C3" s="58"/>
      <c r="D3" s="59" t="s">
        <v>43</v>
      </c>
    </row>
    <row r="4" spans="2:10" ht="29.25" customHeight="1" x14ac:dyDescent="0.25">
      <c r="B4" s="54"/>
      <c r="C4" s="58"/>
      <c r="D4" s="58"/>
    </row>
    <row r="5" spans="2:10" ht="29.25" customHeight="1" x14ac:dyDescent="0.25">
      <c r="B5" s="54" t="s">
        <v>47</v>
      </c>
      <c r="C5" s="58" t="s">
        <v>48</v>
      </c>
      <c r="D5" s="59" t="s">
        <v>43</v>
      </c>
    </row>
    <row r="6" spans="2:10" ht="29.25" customHeight="1" x14ac:dyDescent="0.25">
      <c r="B6" s="54"/>
      <c r="C6" s="58"/>
      <c r="D6" s="58"/>
    </row>
    <row r="7" spans="2:10" ht="29.25" customHeight="1" x14ac:dyDescent="0.25">
      <c r="B7" s="54" t="s">
        <v>49</v>
      </c>
      <c r="C7" s="58" t="s">
        <v>50</v>
      </c>
      <c r="D7" s="60" t="s">
        <v>44</v>
      </c>
    </row>
    <row r="8" spans="2:10" ht="29.25" customHeight="1" x14ac:dyDescent="0.25">
      <c r="B8" s="54"/>
      <c r="C8" s="58"/>
      <c r="D8" s="58"/>
    </row>
    <row r="9" spans="2:10" ht="29.25" customHeight="1" x14ac:dyDescent="0.25">
      <c r="B9" s="54" t="s">
        <v>51</v>
      </c>
      <c r="C9" s="58" t="s">
        <v>52</v>
      </c>
      <c r="D9" s="59" t="s">
        <v>43</v>
      </c>
    </row>
    <row r="10" spans="2:10" ht="29.25" customHeight="1" x14ac:dyDescent="0.25">
      <c r="B10" s="54"/>
      <c r="C10" s="58"/>
      <c r="D10" s="58"/>
    </row>
    <row r="11" spans="2:10" ht="29.25" customHeight="1" x14ac:dyDescent="0.25">
      <c r="B11" s="54" t="s">
        <v>53</v>
      </c>
      <c r="C11" s="58" t="s">
        <v>54</v>
      </c>
      <c r="D11" s="60" t="s">
        <v>44</v>
      </c>
    </row>
    <row r="12" spans="2:10" ht="29.25" customHeight="1" x14ac:dyDescent="0.25">
      <c r="B12" s="55"/>
      <c r="C12" s="58"/>
      <c r="D12" s="58"/>
    </row>
    <row r="13" spans="2:10" ht="29.25" customHeight="1" x14ac:dyDescent="0.25">
      <c r="B13" s="57" t="s">
        <v>55</v>
      </c>
      <c r="C13" s="58" t="s">
        <v>56</v>
      </c>
      <c r="D13" s="59" t="s">
        <v>43</v>
      </c>
    </row>
    <row r="14" spans="2:10" ht="29.25" customHeight="1" x14ac:dyDescent="0.25">
      <c r="B14" s="55"/>
      <c r="C14" s="55"/>
      <c r="D14" s="55"/>
    </row>
    <row r="15" spans="2:10" ht="29.25" customHeight="1" x14ac:dyDescent="0.25">
      <c r="B15" s="62" t="s">
        <v>57</v>
      </c>
      <c r="C15" s="58" t="s">
        <v>28</v>
      </c>
      <c r="D15" s="61" t="s">
        <v>45</v>
      </c>
    </row>
    <row r="16" spans="2:10" ht="29.25" customHeight="1" x14ac:dyDescent="0.25">
      <c r="B16" s="58"/>
      <c r="C16" s="58"/>
      <c r="D16" s="58"/>
    </row>
    <row r="17" spans="2:4" ht="29.25" customHeight="1" x14ac:dyDescent="0.25">
      <c r="B17" s="62" t="s">
        <v>30</v>
      </c>
      <c r="C17" s="58" t="s">
        <v>58</v>
      </c>
      <c r="D17" s="58"/>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Planilha1</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2023-06-07T00:12:17Z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