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15" tabRatio="959" firstSheet="4" activeTab="5"/>
  </bookViews>
  <sheets>
    <sheet name="V_11 (2)" sheetId="51" state="hidden" r:id="rId1"/>
    <sheet name="G floor (2)" sheetId="47" state="hidden" r:id="rId2"/>
    <sheet name="mulyankanBadanpur" sheetId="46" state="hidden" r:id="rId3"/>
    <sheet name="Rate" sheetId="49" state="hidden" r:id="rId4"/>
    <sheet name="Summary" sheetId="85" r:id="rId5"/>
    <sheet name="1" sheetId="86" r:id="rId6"/>
    <sheet name="2" sheetId="126" r:id="rId7"/>
    <sheet name="3" sheetId="127" r:id="rId8"/>
    <sheet name="4" sheetId="128" r:id="rId9"/>
    <sheet name="5" sheetId="129" r:id="rId10"/>
    <sheet name="6" sheetId="130" r:id="rId11"/>
    <sheet name="7" sheetId="131" r:id="rId12"/>
    <sheet name="8" sheetId="132" r:id="rId13"/>
    <sheet name="9" sheetId="133" r:id="rId14"/>
    <sheet name="10" sheetId="134" r:id="rId15"/>
    <sheet name="11" sheetId="135" r:id="rId16"/>
    <sheet name="12" sheetId="136" r:id="rId17"/>
    <sheet name="13" sheetId="137" r:id="rId18"/>
    <sheet name="14" sheetId="138" r:id="rId19"/>
    <sheet name="15" sheetId="139" r:id="rId20"/>
    <sheet name="16" sheetId="140" r:id="rId21"/>
    <sheet name="17" sheetId="141" r:id="rId22"/>
    <sheet name="18" sheetId="142" r:id="rId23"/>
    <sheet name="19" sheetId="143" r:id="rId24"/>
    <sheet name="20" sheetId="144" r:id="rId25"/>
    <sheet name="21" sheetId="145" r:id="rId26"/>
    <sheet name="22" sheetId="146" r:id="rId27"/>
  </sheets>
  <definedNames>
    <definedName name="_dom4" localSheetId="5" hidden="1">#REF!</definedName>
    <definedName name="_dom4" localSheetId="14" hidden="1">#REF!</definedName>
    <definedName name="_dom4" localSheetId="15" hidden="1">#REF!</definedName>
    <definedName name="_dom4" localSheetId="16" hidden="1">#REF!</definedName>
    <definedName name="_dom4" localSheetId="17" hidden="1">#REF!</definedName>
    <definedName name="_dom4" localSheetId="18" hidden="1">#REF!</definedName>
    <definedName name="_dom4" localSheetId="19" hidden="1">#REF!</definedName>
    <definedName name="_dom4" localSheetId="20" hidden="1">#REF!</definedName>
    <definedName name="_dom4" localSheetId="21" hidden="1">#REF!</definedName>
    <definedName name="_dom4" localSheetId="22" hidden="1">#REF!</definedName>
    <definedName name="_dom4" localSheetId="23" hidden="1">#REF!</definedName>
    <definedName name="_dom4" localSheetId="6" hidden="1">#REF!</definedName>
    <definedName name="_dom4" localSheetId="24" hidden="1">#REF!</definedName>
    <definedName name="_dom4" localSheetId="25" hidden="1">#REF!</definedName>
    <definedName name="_dom4" localSheetId="26" hidden="1">#REF!</definedName>
    <definedName name="_dom4" localSheetId="7" hidden="1">#REF!</definedName>
    <definedName name="_dom4" localSheetId="8" hidden="1">#REF!</definedName>
    <definedName name="_dom4" localSheetId="9" hidden="1">#REF!</definedName>
    <definedName name="_dom4" localSheetId="10" hidden="1">#REF!</definedName>
    <definedName name="_dom4" localSheetId="11" hidden="1">#REF!</definedName>
    <definedName name="_dom4" localSheetId="12" hidden="1">#REF!</definedName>
    <definedName name="_dom4" localSheetId="13" hidden="1">#REF!</definedName>
    <definedName name="_dom4" localSheetId="4" hidden="1">#REF!</definedName>
    <definedName name="_dom4" hidden="1">#REF!</definedName>
    <definedName name="_Fill" localSheetId="5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6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4" hidden="1">#REF!</definedName>
    <definedName name="_Fill" hidden="1">#REF!</definedName>
    <definedName name="_Filld" localSheetId="5" hidden="1">#REF!</definedName>
    <definedName name="_Filld" localSheetId="14" hidden="1">#REF!</definedName>
    <definedName name="_Filld" localSheetId="15" hidden="1">#REF!</definedName>
    <definedName name="_Filld" localSheetId="16" hidden="1">#REF!</definedName>
    <definedName name="_Filld" localSheetId="17" hidden="1">#REF!</definedName>
    <definedName name="_Filld" localSheetId="18" hidden="1">#REF!</definedName>
    <definedName name="_Filld" localSheetId="19" hidden="1">#REF!</definedName>
    <definedName name="_Filld" localSheetId="20" hidden="1">#REF!</definedName>
    <definedName name="_Filld" localSheetId="21" hidden="1">#REF!</definedName>
    <definedName name="_Filld" localSheetId="22" hidden="1">#REF!</definedName>
    <definedName name="_Filld" localSheetId="23" hidden="1">#REF!</definedName>
    <definedName name="_Filld" localSheetId="6" hidden="1">#REF!</definedName>
    <definedName name="_Filld" localSheetId="24" hidden="1">#REF!</definedName>
    <definedName name="_Filld" localSheetId="25" hidden="1">#REF!</definedName>
    <definedName name="_Filld" localSheetId="26" hidden="1">#REF!</definedName>
    <definedName name="_Filld" localSheetId="7" hidden="1">#REF!</definedName>
    <definedName name="_Filld" localSheetId="8" hidden="1">#REF!</definedName>
    <definedName name="_Filld" localSheetId="9" hidden="1">#REF!</definedName>
    <definedName name="_Filld" localSheetId="10" hidden="1">#REF!</definedName>
    <definedName name="_Filld" localSheetId="11" hidden="1">#REF!</definedName>
    <definedName name="_Filld" localSheetId="12" hidden="1">#REF!</definedName>
    <definedName name="_Filld" localSheetId="13" hidden="1">#REF!</definedName>
    <definedName name="_Filld" localSheetId="4" hidden="1">#REF!</definedName>
    <definedName name="_Filld" hidden="1">#REF!</definedName>
    <definedName name="_Key1" localSheetId="5" hidden="1">#REF!</definedName>
    <definedName name="_Key1" localSheetId="14" hidden="1">#REF!</definedName>
    <definedName name="_Key1" localSheetId="15" hidden="1">#REF!</definedName>
    <definedName name="_Key1" localSheetId="16" hidden="1">#REF!</definedName>
    <definedName name="_Key1" localSheetId="17" hidden="1">#REF!</definedName>
    <definedName name="_Key1" localSheetId="18" hidden="1">#REF!</definedName>
    <definedName name="_Key1" localSheetId="19" hidden="1">#REF!</definedName>
    <definedName name="_Key1" localSheetId="20" hidden="1">#REF!</definedName>
    <definedName name="_Key1" localSheetId="21" hidden="1">#REF!</definedName>
    <definedName name="_Key1" localSheetId="22" hidden="1">#REF!</definedName>
    <definedName name="_Key1" localSheetId="23" hidden="1">#REF!</definedName>
    <definedName name="_Key1" localSheetId="6" hidden="1">#REF!</definedName>
    <definedName name="_Key1" localSheetId="24" hidden="1">#REF!</definedName>
    <definedName name="_Key1" localSheetId="25" hidden="1">#REF!</definedName>
    <definedName name="_Key1" localSheetId="2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0" hidden="1">#REF!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localSheetId="4" hidden="1">#REF!</definedName>
    <definedName name="_Key1" hidden="1">#REF!</definedName>
    <definedName name="_Order1" hidden="1">0</definedName>
    <definedName name="_Sort" localSheetId="5" hidden="1">#REF!</definedName>
    <definedName name="_Sort" localSheetId="14" hidden="1">#REF!</definedName>
    <definedName name="_Sort" localSheetId="15" hidden="1">#REF!</definedName>
    <definedName name="_Sort" localSheetId="16" hidden="1">#REF!</definedName>
    <definedName name="_Sort" localSheetId="17" hidden="1">#REF!</definedName>
    <definedName name="_Sort" localSheetId="18" hidden="1">#REF!</definedName>
    <definedName name="_Sort" localSheetId="19" hidden="1">#REF!</definedName>
    <definedName name="_Sort" localSheetId="20" hidden="1">#REF!</definedName>
    <definedName name="_Sort" localSheetId="21" hidden="1">#REF!</definedName>
    <definedName name="_Sort" localSheetId="22" hidden="1">#REF!</definedName>
    <definedName name="_Sort" localSheetId="23" hidden="1">#REF!</definedName>
    <definedName name="_Sort" localSheetId="6" hidden="1">#REF!</definedName>
    <definedName name="_Sort" localSheetId="24" hidden="1">#REF!</definedName>
    <definedName name="_Sort" localSheetId="25" hidden="1">#REF!</definedName>
    <definedName name="_Sort" localSheetId="2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4" hidden="1">#REF!</definedName>
    <definedName name="_Sort" hidden="1">#REF!</definedName>
    <definedName name="_SORT1" localSheetId="5" hidden="1">#REF!</definedName>
    <definedName name="_SORT1" localSheetId="14" hidden="1">#REF!</definedName>
    <definedName name="_SORT1" localSheetId="15" hidden="1">#REF!</definedName>
    <definedName name="_SORT1" localSheetId="16" hidden="1">#REF!</definedName>
    <definedName name="_SORT1" localSheetId="17" hidden="1">#REF!</definedName>
    <definedName name="_SORT1" localSheetId="18" hidden="1">#REF!</definedName>
    <definedName name="_SORT1" localSheetId="19" hidden="1">#REF!</definedName>
    <definedName name="_SORT1" localSheetId="20" hidden="1">#REF!</definedName>
    <definedName name="_SORT1" localSheetId="21" hidden="1">#REF!</definedName>
    <definedName name="_SORT1" localSheetId="22" hidden="1">#REF!</definedName>
    <definedName name="_SORT1" localSheetId="23" hidden="1">#REF!</definedName>
    <definedName name="_SORT1" localSheetId="6" hidden="1">#REF!</definedName>
    <definedName name="_SORT1" localSheetId="24" hidden="1">#REF!</definedName>
    <definedName name="_SORT1" localSheetId="25" hidden="1">#REF!</definedName>
    <definedName name="_SORT1" localSheetId="26" hidden="1">#REF!</definedName>
    <definedName name="_SORT1" localSheetId="7" hidden="1">#REF!</definedName>
    <definedName name="_SORT1" localSheetId="8" hidden="1">#REF!</definedName>
    <definedName name="_SORT1" localSheetId="9" hidden="1">#REF!</definedName>
    <definedName name="_SORT1" localSheetId="10" hidden="1">#REF!</definedName>
    <definedName name="_SORT1" localSheetId="11" hidden="1">#REF!</definedName>
    <definedName name="_SORT1" localSheetId="12" hidden="1">#REF!</definedName>
    <definedName name="_SORT1" localSheetId="13" hidden="1">#REF!</definedName>
    <definedName name="_SORT1" localSheetId="4" hidden="1">#REF!</definedName>
    <definedName name="_SORT1" hidden="1">#REF!</definedName>
    <definedName name="_SORT2" localSheetId="5" hidden="1">#REF!</definedName>
    <definedName name="_SORT2" localSheetId="14" hidden="1">#REF!</definedName>
    <definedName name="_SORT2" localSheetId="15" hidden="1">#REF!</definedName>
    <definedName name="_SORT2" localSheetId="16" hidden="1">#REF!</definedName>
    <definedName name="_SORT2" localSheetId="17" hidden="1">#REF!</definedName>
    <definedName name="_SORT2" localSheetId="18" hidden="1">#REF!</definedName>
    <definedName name="_SORT2" localSheetId="19" hidden="1">#REF!</definedName>
    <definedName name="_SORT2" localSheetId="20" hidden="1">#REF!</definedName>
    <definedName name="_SORT2" localSheetId="21" hidden="1">#REF!</definedName>
    <definedName name="_SORT2" localSheetId="22" hidden="1">#REF!</definedName>
    <definedName name="_SORT2" localSheetId="23" hidden="1">#REF!</definedName>
    <definedName name="_SORT2" localSheetId="6" hidden="1">#REF!</definedName>
    <definedName name="_SORT2" localSheetId="24" hidden="1">#REF!</definedName>
    <definedName name="_SORT2" localSheetId="25" hidden="1">#REF!</definedName>
    <definedName name="_SORT2" localSheetId="26" hidden="1">#REF!</definedName>
    <definedName name="_SORT2" localSheetId="7" hidden="1">#REF!</definedName>
    <definedName name="_SORT2" localSheetId="8" hidden="1">#REF!</definedName>
    <definedName name="_SORT2" localSheetId="9" hidden="1">#REF!</definedName>
    <definedName name="_SORT2" localSheetId="10" hidden="1">#REF!</definedName>
    <definedName name="_SORT2" localSheetId="11" hidden="1">#REF!</definedName>
    <definedName name="_SORT2" localSheetId="12" hidden="1">#REF!</definedName>
    <definedName name="_SORT2" localSheetId="13" hidden="1">#REF!</definedName>
    <definedName name="_SORT2" localSheetId="4" hidden="1">#REF!</definedName>
    <definedName name="_SORT2" hidden="1">#REF!</definedName>
    <definedName name="aa" localSheetId="5" hidden="1">#REF!</definedName>
    <definedName name="aa" localSheetId="14" hidden="1">#REF!</definedName>
    <definedName name="aa" localSheetId="15" hidden="1">#REF!</definedName>
    <definedName name="aa" localSheetId="16" hidden="1">#REF!</definedName>
    <definedName name="aa" localSheetId="17" hidden="1">#REF!</definedName>
    <definedName name="aa" localSheetId="18" hidden="1">#REF!</definedName>
    <definedName name="aa" localSheetId="19" hidden="1">#REF!</definedName>
    <definedName name="aa" localSheetId="20" hidden="1">#REF!</definedName>
    <definedName name="aa" localSheetId="21" hidden="1">#REF!</definedName>
    <definedName name="aa" localSheetId="22" hidden="1">#REF!</definedName>
    <definedName name="aa" localSheetId="23" hidden="1">#REF!</definedName>
    <definedName name="aa" localSheetId="6" hidden="1">#REF!</definedName>
    <definedName name="aa" localSheetId="24" hidden="1">#REF!</definedName>
    <definedName name="aa" localSheetId="25" hidden="1">#REF!</definedName>
    <definedName name="aa" localSheetId="26" hidden="1">#REF!</definedName>
    <definedName name="aa" localSheetId="7" hidden="1">#REF!</definedName>
    <definedName name="aa" localSheetId="8" hidden="1">#REF!</definedName>
    <definedName name="aa" localSheetId="9" hidden="1">#REF!</definedName>
    <definedName name="aa" localSheetId="10" hidden="1">#REF!</definedName>
    <definedName name="aa" localSheetId="11" hidden="1">#REF!</definedName>
    <definedName name="aa" localSheetId="12" hidden="1">#REF!</definedName>
    <definedName name="aa" localSheetId="13" hidden="1">#REF!</definedName>
    <definedName name="aa" localSheetId="4" hidden="1">#REF!</definedName>
    <definedName name="aa" hidden="1">#REF!</definedName>
    <definedName name="AAA" localSheetId="4" hidden="1">{"'Bill No. 7'!$A$1:$G$32"}</definedName>
    <definedName name="AAA" hidden="1">{"'Bill No. 7'!$A$1:$G$32"}</definedName>
    <definedName name="aaaaa" localSheetId="14" hidden="1">#REF!</definedName>
    <definedName name="aaaaa" localSheetId="15" hidden="1">#REF!</definedName>
    <definedName name="aaaaa" localSheetId="16" hidden="1">#REF!</definedName>
    <definedName name="aaaaa" localSheetId="17" hidden="1">#REF!</definedName>
    <definedName name="aaaaa" localSheetId="18" hidden="1">#REF!</definedName>
    <definedName name="aaaaa" localSheetId="19" hidden="1">#REF!</definedName>
    <definedName name="aaaaa" localSheetId="20" hidden="1">#REF!</definedName>
    <definedName name="aaaaa" localSheetId="21" hidden="1">#REF!</definedName>
    <definedName name="aaaaa" localSheetId="22" hidden="1">#REF!</definedName>
    <definedName name="aaaaa" localSheetId="23" hidden="1">#REF!</definedName>
    <definedName name="aaaaa" localSheetId="6" hidden="1">#REF!</definedName>
    <definedName name="aaaaa" localSheetId="24" hidden="1">#REF!</definedName>
    <definedName name="aaaaa" localSheetId="25" hidden="1">#REF!</definedName>
    <definedName name="aaaaa" localSheetId="26" hidden="1">#REF!</definedName>
    <definedName name="aaaaa" localSheetId="7" hidden="1">#REF!</definedName>
    <definedName name="aaaaa" localSheetId="8" hidden="1">#REF!</definedName>
    <definedName name="aaaaa" localSheetId="9" hidden="1">#REF!</definedName>
    <definedName name="aaaaa" localSheetId="10" hidden="1">#REF!</definedName>
    <definedName name="aaaaa" localSheetId="11" hidden="1">#REF!</definedName>
    <definedName name="aaaaa" localSheetId="12" hidden="1">#REF!</definedName>
    <definedName name="aaaaa" localSheetId="13" hidden="1">#REF!</definedName>
    <definedName name="aaaaa" hidden="1">#REF!</definedName>
    <definedName name="aaaaaa" localSheetId="14" hidden="1">#REF!</definedName>
    <definedName name="aaaaaa" localSheetId="15" hidden="1">#REF!</definedName>
    <definedName name="aaaaaa" localSheetId="16" hidden="1">#REF!</definedName>
    <definedName name="aaaaaa" localSheetId="17" hidden="1">#REF!</definedName>
    <definedName name="aaaaaa" localSheetId="18" hidden="1">#REF!</definedName>
    <definedName name="aaaaaa" localSheetId="19" hidden="1">#REF!</definedName>
    <definedName name="aaaaaa" localSheetId="20" hidden="1">#REF!</definedName>
    <definedName name="aaaaaa" localSheetId="21" hidden="1">#REF!</definedName>
    <definedName name="aaaaaa" localSheetId="22" hidden="1">#REF!</definedName>
    <definedName name="aaaaaa" localSheetId="23" hidden="1">#REF!</definedName>
    <definedName name="aaaaaa" localSheetId="6" hidden="1">#REF!</definedName>
    <definedName name="aaaaaa" localSheetId="24" hidden="1">#REF!</definedName>
    <definedName name="aaaaaa" localSheetId="25" hidden="1">#REF!</definedName>
    <definedName name="aaaaaa" localSheetId="26" hidden="1">#REF!</definedName>
    <definedName name="aaaaaa" localSheetId="7" hidden="1">#REF!</definedName>
    <definedName name="aaaaaa" localSheetId="8" hidden="1">#REF!</definedName>
    <definedName name="aaaaaa" localSheetId="9" hidden="1">#REF!</definedName>
    <definedName name="aaaaaa" localSheetId="10" hidden="1">#REF!</definedName>
    <definedName name="aaaaaa" localSheetId="11" hidden="1">#REF!</definedName>
    <definedName name="aaaaaa" localSheetId="12" hidden="1">#REF!</definedName>
    <definedName name="aaaaaa" localSheetId="13" hidden="1">#REF!</definedName>
    <definedName name="aaaaaa" hidden="1">#REF!</definedName>
    <definedName name="ab" localSheetId="4" hidden="1">{"'Typical Costs Estimates'!$C$158:$H$161"}</definedName>
    <definedName name="ab" hidden="1">{"'Typical Costs Estimates'!$C$158:$H$161"}</definedName>
    <definedName name="ac" localSheetId="5" hidden="1">#REF!</definedName>
    <definedName name="ac" localSheetId="14" hidden="1">#REF!</definedName>
    <definedName name="ac" localSheetId="15" hidden="1">#REF!</definedName>
    <definedName name="ac" localSheetId="16" hidden="1">#REF!</definedName>
    <definedName name="ac" localSheetId="17" hidden="1">#REF!</definedName>
    <definedName name="ac" localSheetId="18" hidden="1">#REF!</definedName>
    <definedName name="ac" localSheetId="19" hidden="1">#REF!</definedName>
    <definedName name="ac" localSheetId="20" hidden="1">#REF!</definedName>
    <definedName name="ac" localSheetId="21" hidden="1">#REF!</definedName>
    <definedName name="ac" localSheetId="22" hidden="1">#REF!</definedName>
    <definedName name="ac" localSheetId="23" hidden="1">#REF!</definedName>
    <definedName name="ac" localSheetId="6" hidden="1">#REF!</definedName>
    <definedName name="ac" localSheetId="24" hidden="1">#REF!</definedName>
    <definedName name="ac" localSheetId="25" hidden="1">#REF!</definedName>
    <definedName name="ac" localSheetId="26" hidden="1">#REF!</definedName>
    <definedName name="ac" localSheetId="7" hidden="1">#REF!</definedName>
    <definedName name="ac" localSheetId="8" hidden="1">#REF!</definedName>
    <definedName name="ac" localSheetId="9" hidden="1">#REF!</definedName>
    <definedName name="ac" localSheetId="10" hidden="1">#REF!</definedName>
    <definedName name="ac" localSheetId="11" hidden="1">#REF!</definedName>
    <definedName name="ac" localSheetId="12" hidden="1">#REF!</definedName>
    <definedName name="ac" localSheetId="13" hidden="1">#REF!</definedName>
    <definedName name="ac" localSheetId="4" hidden="1">#REF!</definedName>
    <definedName name="ac" hidden="1">#REF!</definedName>
    <definedName name="anscount" hidden="1">2</definedName>
    <definedName name="arun" localSheetId="5" hidden="1">#REF!</definedName>
    <definedName name="arun" localSheetId="14" hidden="1">#REF!</definedName>
    <definedName name="arun" localSheetId="15" hidden="1">#REF!</definedName>
    <definedName name="arun" localSheetId="16" hidden="1">#REF!</definedName>
    <definedName name="arun" localSheetId="17" hidden="1">#REF!</definedName>
    <definedName name="arun" localSheetId="18" hidden="1">#REF!</definedName>
    <definedName name="arun" localSheetId="19" hidden="1">#REF!</definedName>
    <definedName name="arun" localSheetId="20" hidden="1">#REF!</definedName>
    <definedName name="arun" localSheetId="21" hidden="1">#REF!</definedName>
    <definedName name="arun" localSheetId="22" hidden="1">#REF!</definedName>
    <definedName name="arun" localSheetId="23" hidden="1">#REF!</definedName>
    <definedName name="arun" localSheetId="6" hidden="1">#REF!</definedName>
    <definedName name="arun" localSheetId="24" hidden="1">#REF!</definedName>
    <definedName name="arun" localSheetId="25" hidden="1">#REF!</definedName>
    <definedName name="arun" localSheetId="26" hidden="1">#REF!</definedName>
    <definedName name="arun" localSheetId="7" hidden="1">#REF!</definedName>
    <definedName name="arun" localSheetId="8" hidden="1">#REF!</definedName>
    <definedName name="arun" localSheetId="9" hidden="1">#REF!</definedName>
    <definedName name="arun" localSheetId="10" hidden="1">#REF!</definedName>
    <definedName name="arun" localSheetId="11" hidden="1">#REF!</definedName>
    <definedName name="arun" localSheetId="12" hidden="1">#REF!</definedName>
    <definedName name="arun" localSheetId="13" hidden="1">#REF!</definedName>
    <definedName name="arun" localSheetId="4" hidden="1">#REF!</definedName>
    <definedName name="arun" hidden="1">#REF!</definedName>
    <definedName name="as" localSheetId="5" hidden="1">#REF!</definedName>
    <definedName name="as" localSheetId="14" hidden="1">#REF!</definedName>
    <definedName name="as" localSheetId="15" hidden="1">#REF!</definedName>
    <definedName name="as" localSheetId="16" hidden="1">#REF!</definedName>
    <definedName name="as" localSheetId="17" hidden="1">#REF!</definedName>
    <definedName name="as" localSheetId="18" hidden="1">#REF!</definedName>
    <definedName name="as" localSheetId="19" hidden="1">#REF!</definedName>
    <definedName name="as" localSheetId="20" hidden="1">#REF!</definedName>
    <definedName name="as" localSheetId="21" hidden="1">#REF!</definedName>
    <definedName name="as" localSheetId="22" hidden="1">#REF!</definedName>
    <definedName name="as" localSheetId="23" hidden="1">#REF!</definedName>
    <definedName name="as" localSheetId="6" hidden="1">#REF!</definedName>
    <definedName name="as" localSheetId="24" hidden="1">#REF!</definedName>
    <definedName name="as" localSheetId="25" hidden="1">#REF!</definedName>
    <definedName name="as" localSheetId="26" hidden="1">#REF!</definedName>
    <definedName name="as" localSheetId="7" hidden="1">#REF!</definedName>
    <definedName name="as" localSheetId="8" hidden="1">#REF!</definedName>
    <definedName name="as" localSheetId="9" hidden="1">#REF!</definedName>
    <definedName name="as" localSheetId="10" hidden="1">#REF!</definedName>
    <definedName name="as" localSheetId="11" hidden="1">#REF!</definedName>
    <definedName name="as" localSheetId="12" hidden="1">#REF!</definedName>
    <definedName name="as" localSheetId="13" hidden="1">#REF!</definedName>
    <definedName name="as" localSheetId="4" hidden="1">#REF!</definedName>
    <definedName name="as" hidden="1">#REF!</definedName>
    <definedName name="asdfgh" localSheetId="5" hidden="1">#REF!</definedName>
    <definedName name="asdfgh" localSheetId="14" hidden="1">#REF!</definedName>
    <definedName name="asdfgh" localSheetId="15" hidden="1">#REF!</definedName>
    <definedName name="asdfgh" localSheetId="16" hidden="1">#REF!</definedName>
    <definedName name="asdfgh" localSheetId="17" hidden="1">#REF!</definedName>
    <definedName name="asdfgh" localSheetId="18" hidden="1">#REF!</definedName>
    <definedName name="asdfgh" localSheetId="19" hidden="1">#REF!</definedName>
    <definedName name="asdfgh" localSheetId="20" hidden="1">#REF!</definedName>
    <definedName name="asdfgh" localSheetId="21" hidden="1">#REF!</definedName>
    <definedName name="asdfgh" localSheetId="22" hidden="1">#REF!</definedName>
    <definedName name="asdfgh" localSheetId="23" hidden="1">#REF!</definedName>
    <definedName name="asdfgh" localSheetId="6" hidden="1">#REF!</definedName>
    <definedName name="asdfgh" localSheetId="24" hidden="1">#REF!</definedName>
    <definedName name="asdfgh" localSheetId="25" hidden="1">#REF!</definedName>
    <definedName name="asdfgh" localSheetId="26" hidden="1">#REF!</definedName>
    <definedName name="asdfgh" localSheetId="7" hidden="1">#REF!</definedName>
    <definedName name="asdfgh" localSheetId="8" hidden="1">#REF!</definedName>
    <definedName name="asdfgh" localSheetId="9" hidden="1">#REF!</definedName>
    <definedName name="asdfgh" localSheetId="10" hidden="1">#REF!</definedName>
    <definedName name="asdfgh" localSheetId="11" hidden="1">#REF!</definedName>
    <definedName name="asdfgh" localSheetId="12" hidden="1">#REF!</definedName>
    <definedName name="asdfgh" localSheetId="13" hidden="1">#REF!</definedName>
    <definedName name="asdfgh" localSheetId="4" hidden="1">#REF!</definedName>
    <definedName name="asdfgh" hidden="1">#REF!</definedName>
    <definedName name="asq" localSheetId="5" hidden="1">#REF!</definedName>
    <definedName name="asq" localSheetId="14" hidden="1">#REF!</definedName>
    <definedName name="asq" localSheetId="15" hidden="1">#REF!</definedName>
    <definedName name="asq" localSheetId="16" hidden="1">#REF!</definedName>
    <definedName name="asq" localSheetId="17" hidden="1">#REF!</definedName>
    <definedName name="asq" localSheetId="18" hidden="1">#REF!</definedName>
    <definedName name="asq" localSheetId="19" hidden="1">#REF!</definedName>
    <definedName name="asq" localSheetId="20" hidden="1">#REF!</definedName>
    <definedName name="asq" localSheetId="21" hidden="1">#REF!</definedName>
    <definedName name="asq" localSheetId="22" hidden="1">#REF!</definedName>
    <definedName name="asq" localSheetId="23" hidden="1">#REF!</definedName>
    <definedName name="asq" localSheetId="6" hidden="1">#REF!</definedName>
    <definedName name="asq" localSheetId="24" hidden="1">#REF!</definedName>
    <definedName name="asq" localSheetId="25" hidden="1">#REF!</definedName>
    <definedName name="asq" localSheetId="26" hidden="1">#REF!</definedName>
    <definedName name="asq" localSheetId="7" hidden="1">#REF!</definedName>
    <definedName name="asq" localSheetId="8" hidden="1">#REF!</definedName>
    <definedName name="asq" localSheetId="9" hidden="1">#REF!</definedName>
    <definedName name="asq" localSheetId="10" hidden="1">#REF!</definedName>
    <definedName name="asq" localSheetId="11" hidden="1">#REF!</definedName>
    <definedName name="asq" localSheetId="12" hidden="1">#REF!</definedName>
    <definedName name="asq" localSheetId="13" hidden="1">#REF!</definedName>
    <definedName name="asq" localSheetId="4" hidden="1">#REF!</definedName>
    <definedName name="asq" hidden="1">#REF!</definedName>
    <definedName name="b" localSheetId="5" hidden="1">#REF!</definedName>
    <definedName name="b" localSheetId="14" hidden="1">#REF!</definedName>
    <definedName name="b" localSheetId="15" hidden="1">#REF!</definedName>
    <definedName name="b" localSheetId="16" hidden="1">#REF!</definedName>
    <definedName name="b" localSheetId="17" hidden="1">#REF!</definedName>
    <definedName name="b" localSheetId="18" hidden="1">#REF!</definedName>
    <definedName name="b" localSheetId="19" hidden="1">#REF!</definedName>
    <definedName name="b" localSheetId="20" hidden="1">#REF!</definedName>
    <definedName name="b" localSheetId="21" hidden="1">#REF!</definedName>
    <definedName name="b" localSheetId="22" hidden="1">#REF!</definedName>
    <definedName name="b" localSheetId="23" hidden="1">#REF!</definedName>
    <definedName name="b" localSheetId="6" hidden="1">#REF!</definedName>
    <definedName name="b" localSheetId="24" hidden="1">#REF!</definedName>
    <definedName name="b" localSheetId="25" hidden="1">#REF!</definedName>
    <definedName name="b" localSheetId="26" hidden="1">#REF!</definedName>
    <definedName name="b" localSheetId="7" hidden="1">#REF!</definedName>
    <definedName name="b" localSheetId="8" hidden="1">#REF!</definedName>
    <definedName name="b" localSheetId="9" hidden="1">#REF!</definedName>
    <definedName name="b" localSheetId="10" hidden="1">#REF!</definedName>
    <definedName name="b" localSheetId="11" hidden="1">#REF!</definedName>
    <definedName name="b" localSheetId="12" hidden="1">#REF!</definedName>
    <definedName name="b" localSheetId="13" hidden="1">#REF!</definedName>
    <definedName name="b" localSheetId="4" hidden="1">#REF!</definedName>
    <definedName name="b" hidden="1">#REF!</definedName>
    <definedName name="cover" localSheetId="4" hidden="1">{"'Bill No. 7'!$A$1:$G$32"}</definedName>
    <definedName name="cover" hidden="1">{"'Bill No. 7'!$A$1:$G$32"}</definedName>
    <definedName name="crffcf" localSheetId="5" hidden="1">#REF!</definedName>
    <definedName name="crffcf" localSheetId="14" hidden="1">#REF!</definedName>
    <definedName name="crffcf" localSheetId="15" hidden="1">#REF!</definedName>
    <definedName name="crffcf" localSheetId="16" hidden="1">#REF!</definedName>
    <definedName name="crffcf" localSheetId="17" hidden="1">#REF!</definedName>
    <definedName name="crffcf" localSheetId="18" hidden="1">#REF!</definedName>
    <definedName name="crffcf" localSheetId="19" hidden="1">#REF!</definedName>
    <definedName name="crffcf" localSheetId="20" hidden="1">#REF!</definedName>
    <definedName name="crffcf" localSheetId="21" hidden="1">#REF!</definedName>
    <definedName name="crffcf" localSheetId="22" hidden="1">#REF!</definedName>
    <definedName name="crffcf" localSheetId="23" hidden="1">#REF!</definedName>
    <definedName name="crffcf" localSheetId="6" hidden="1">#REF!</definedName>
    <definedName name="crffcf" localSheetId="24" hidden="1">#REF!</definedName>
    <definedName name="crffcf" localSheetId="25" hidden="1">#REF!</definedName>
    <definedName name="crffcf" localSheetId="26" hidden="1">#REF!</definedName>
    <definedName name="crffcf" localSheetId="7" hidden="1">#REF!</definedName>
    <definedName name="crffcf" localSheetId="8" hidden="1">#REF!</definedName>
    <definedName name="crffcf" localSheetId="9" hidden="1">#REF!</definedName>
    <definedName name="crffcf" localSheetId="10" hidden="1">#REF!</definedName>
    <definedName name="crffcf" localSheetId="11" hidden="1">#REF!</definedName>
    <definedName name="crffcf" localSheetId="12" hidden="1">#REF!</definedName>
    <definedName name="crffcf" localSheetId="13" hidden="1">#REF!</definedName>
    <definedName name="crffcf" localSheetId="4" hidden="1">#REF!</definedName>
    <definedName name="crffcf" hidden="1">#REF!</definedName>
    <definedName name="cv" localSheetId="5" hidden="1">#REF!</definedName>
    <definedName name="cv" localSheetId="14" hidden="1">#REF!</definedName>
    <definedName name="cv" localSheetId="15" hidden="1">#REF!</definedName>
    <definedName name="cv" localSheetId="16" hidden="1">#REF!</definedName>
    <definedName name="cv" localSheetId="17" hidden="1">#REF!</definedName>
    <definedName name="cv" localSheetId="18" hidden="1">#REF!</definedName>
    <definedName name="cv" localSheetId="19" hidden="1">#REF!</definedName>
    <definedName name="cv" localSheetId="20" hidden="1">#REF!</definedName>
    <definedName name="cv" localSheetId="21" hidden="1">#REF!</definedName>
    <definedName name="cv" localSheetId="22" hidden="1">#REF!</definedName>
    <definedName name="cv" localSheetId="23" hidden="1">#REF!</definedName>
    <definedName name="cv" localSheetId="6" hidden="1">#REF!</definedName>
    <definedName name="cv" localSheetId="24" hidden="1">#REF!</definedName>
    <definedName name="cv" localSheetId="25" hidden="1">#REF!</definedName>
    <definedName name="cv" localSheetId="26" hidden="1">#REF!</definedName>
    <definedName name="cv" localSheetId="7" hidden="1">#REF!</definedName>
    <definedName name="cv" localSheetId="8" hidden="1">#REF!</definedName>
    <definedName name="cv" localSheetId="9" hidden="1">#REF!</definedName>
    <definedName name="cv" localSheetId="10" hidden="1">#REF!</definedName>
    <definedName name="cv" localSheetId="11" hidden="1">#REF!</definedName>
    <definedName name="cv" localSheetId="12" hidden="1">#REF!</definedName>
    <definedName name="cv" localSheetId="13" hidden="1">#REF!</definedName>
    <definedName name="cv" localSheetId="4" hidden="1">#REF!</definedName>
    <definedName name="cv" hidden="1">#REF!</definedName>
    <definedName name="dasd" localSheetId="4" hidden="1">{"'Bill No. 7'!$A$1:$G$32"}</definedName>
    <definedName name="dasd" hidden="1">{"'Bill No. 7'!$A$1:$G$32"}</definedName>
    <definedName name="dasd1" localSheetId="4" hidden="1">{"'Bill No. 7'!$A$1:$G$32"}</definedName>
    <definedName name="dasd1" hidden="1">{"'Bill No. 7'!$A$1:$G$32"}</definedName>
    <definedName name="dd" localSheetId="5" hidden="1">#REF!</definedName>
    <definedName name="dd" localSheetId="14" hidden="1">#REF!</definedName>
    <definedName name="dd" localSheetId="15" hidden="1">#REF!</definedName>
    <definedName name="dd" localSheetId="16" hidden="1">#REF!</definedName>
    <definedName name="dd" localSheetId="17" hidden="1">#REF!</definedName>
    <definedName name="dd" localSheetId="18" hidden="1">#REF!</definedName>
    <definedName name="dd" localSheetId="19" hidden="1">#REF!</definedName>
    <definedName name="dd" localSheetId="20" hidden="1">#REF!</definedName>
    <definedName name="dd" localSheetId="21" hidden="1">#REF!</definedName>
    <definedName name="dd" localSheetId="22" hidden="1">#REF!</definedName>
    <definedName name="dd" localSheetId="23" hidden="1">#REF!</definedName>
    <definedName name="dd" localSheetId="6" hidden="1">#REF!</definedName>
    <definedName name="dd" localSheetId="24" hidden="1">#REF!</definedName>
    <definedName name="dd" localSheetId="25" hidden="1">#REF!</definedName>
    <definedName name="dd" localSheetId="26" hidden="1">#REF!</definedName>
    <definedName name="dd" localSheetId="7" hidden="1">#REF!</definedName>
    <definedName name="dd" localSheetId="8" hidden="1">#REF!</definedName>
    <definedName name="dd" localSheetId="9" hidden="1">#REF!</definedName>
    <definedName name="dd" localSheetId="10" hidden="1">#REF!</definedName>
    <definedName name="dd" localSheetId="11" hidden="1">#REF!</definedName>
    <definedName name="dd" localSheetId="12" hidden="1">#REF!</definedName>
    <definedName name="dd" localSheetId="13" hidden="1">#REF!</definedName>
    <definedName name="dd" localSheetId="4" hidden="1">#REF!</definedName>
    <definedName name="dd" hidden="1">#REF!</definedName>
    <definedName name="dghkl" localSheetId="4" hidden="1">{"'Bill No. 7'!$A$1:$G$32"}</definedName>
    <definedName name="dghkl" hidden="1">{"'Bill No. 7'!$A$1:$G$32"}</definedName>
    <definedName name="dkdkdjkd" localSheetId="5" hidden="1">#REF!</definedName>
    <definedName name="dkdkdjkd" localSheetId="14" hidden="1">#REF!</definedName>
    <definedName name="dkdkdjkd" localSheetId="15" hidden="1">#REF!</definedName>
    <definedName name="dkdkdjkd" localSheetId="16" hidden="1">#REF!</definedName>
    <definedName name="dkdkdjkd" localSheetId="17" hidden="1">#REF!</definedName>
    <definedName name="dkdkdjkd" localSheetId="18" hidden="1">#REF!</definedName>
    <definedName name="dkdkdjkd" localSheetId="19" hidden="1">#REF!</definedName>
    <definedName name="dkdkdjkd" localSheetId="20" hidden="1">#REF!</definedName>
    <definedName name="dkdkdjkd" localSheetId="21" hidden="1">#REF!</definedName>
    <definedName name="dkdkdjkd" localSheetId="22" hidden="1">#REF!</definedName>
    <definedName name="dkdkdjkd" localSheetId="23" hidden="1">#REF!</definedName>
    <definedName name="dkdkdjkd" localSheetId="6" hidden="1">#REF!</definedName>
    <definedName name="dkdkdjkd" localSheetId="24" hidden="1">#REF!</definedName>
    <definedName name="dkdkdjkd" localSheetId="25" hidden="1">#REF!</definedName>
    <definedName name="dkdkdjkd" localSheetId="26" hidden="1">#REF!</definedName>
    <definedName name="dkdkdjkd" localSheetId="7" hidden="1">#REF!</definedName>
    <definedName name="dkdkdjkd" localSheetId="8" hidden="1">#REF!</definedName>
    <definedName name="dkdkdjkd" localSheetId="9" hidden="1">#REF!</definedName>
    <definedName name="dkdkdjkd" localSheetId="10" hidden="1">#REF!</definedName>
    <definedName name="dkdkdjkd" localSheetId="11" hidden="1">#REF!</definedName>
    <definedName name="dkdkdjkd" localSheetId="12" hidden="1">#REF!</definedName>
    <definedName name="dkdkdjkd" localSheetId="13" hidden="1">#REF!</definedName>
    <definedName name="dkdkdjkd" localSheetId="4" hidden="1">#REF!</definedName>
    <definedName name="dkdkdjkd" hidden="1">#REF!</definedName>
    <definedName name="ff" localSheetId="4" hidden="1">{#N/A,#N/A,FALSE,"Sheet5"}</definedName>
    <definedName name="ff" hidden="1">{#N/A,#N/A,FALSE,"Sheet5"}</definedName>
    <definedName name="ffgf" localSheetId="5" hidden="1">#REF!</definedName>
    <definedName name="ffgf" localSheetId="14" hidden="1">#REF!</definedName>
    <definedName name="ffgf" localSheetId="15" hidden="1">#REF!</definedName>
    <definedName name="ffgf" localSheetId="16" hidden="1">#REF!</definedName>
    <definedName name="ffgf" localSheetId="17" hidden="1">#REF!</definedName>
    <definedName name="ffgf" localSheetId="18" hidden="1">#REF!</definedName>
    <definedName name="ffgf" localSheetId="19" hidden="1">#REF!</definedName>
    <definedName name="ffgf" localSheetId="20" hidden="1">#REF!</definedName>
    <definedName name="ffgf" localSheetId="21" hidden="1">#REF!</definedName>
    <definedName name="ffgf" localSheetId="22" hidden="1">#REF!</definedName>
    <definedName name="ffgf" localSheetId="23" hidden="1">#REF!</definedName>
    <definedName name="ffgf" localSheetId="6" hidden="1">#REF!</definedName>
    <definedName name="ffgf" localSheetId="24" hidden="1">#REF!</definedName>
    <definedName name="ffgf" localSheetId="25" hidden="1">#REF!</definedName>
    <definedName name="ffgf" localSheetId="26" hidden="1">#REF!</definedName>
    <definedName name="ffgf" localSheetId="7" hidden="1">#REF!</definedName>
    <definedName name="ffgf" localSheetId="8" hidden="1">#REF!</definedName>
    <definedName name="ffgf" localSheetId="9" hidden="1">#REF!</definedName>
    <definedName name="ffgf" localSheetId="10" hidden="1">#REF!</definedName>
    <definedName name="ffgf" localSheetId="11" hidden="1">#REF!</definedName>
    <definedName name="ffgf" localSheetId="12" hidden="1">#REF!</definedName>
    <definedName name="ffgf" localSheetId="13" hidden="1">#REF!</definedName>
    <definedName name="ffgf" localSheetId="4" hidden="1">#REF!</definedName>
    <definedName name="ffgf" hidden="1">#REF!</definedName>
    <definedName name="fgf" localSheetId="5" hidden="1">#REF!</definedName>
    <definedName name="fgf" localSheetId="14" hidden="1">#REF!</definedName>
    <definedName name="fgf" localSheetId="15" hidden="1">#REF!</definedName>
    <definedName name="fgf" localSheetId="16" hidden="1">#REF!</definedName>
    <definedName name="fgf" localSheetId="17" hidden="1">#REF!</definedName>
    <definedName name="fgf" localSheetId="18" hidden="1">#REF!</definedName>
    <definedName name="fgf" localSheetId="19" hidden="1">#REF!</definedName>
    <definedName name="fgf" localSheetId="20" hidden="1">#REF!</definedName>
    <definedName name="fgf" localSheetId="21" hidden="1">#REF!</definedName>
    <definedName name="fgf" localSheetId="22" hidden="1">#REF!</definedName>
    <definedName name="fgf" localSheetId="23" hidden="1">#REF!</definedName>
    <definedName name="fgf" localSheetId="6" hidden="1">#REF!</definedName>
    <definedName name="fgf" localSheetId="24" hidden="1">#REF!</definedName>
    <definedName name="fgf" localSheetId="25" hidden="1">#REF!</definedName>
    <definedName name="fgf" localSheetId="26" hidden="1">#REF!</definedName>
    <definedName name="fgf" localSheetId="7" hidden="1">#REF!</definedName>
    <definedName name="fgf" localSheetId="8" hidden="1">#REF!</definedName>
    <definedName name="fgf" localSheetId="9" hidden="1">#REF!</definedName>
    <definedName name="fgf" localSheetId="10" hidden="1">#REF!</definedName>
    <definedName name="fgf" localSheetId="11" hidden="1">#REF!</definedName>
    <definedName name="fgf" localSheetId="12" hidden="1">#REF!</definedName>
    <definedName name="fgf" localSheetId="13" hidden="1">#REF!</definedName>
    <definedName name="fgf" localSheetId="4" hidden="1">#REF!</definedName>
    <definedName name="fgf" hidden="1">#REF!</definedName>
    <definedName name="Fill" localSheetId="5" hidden="1">#REF!</definedName>
    <definedName name="Fill" localSheetId="14" hidden="1">#REF!</definedName>
    <definedName name="Fill" localSheetId="15" hidden="1">#REF!</definedName>
    <definedName name="Fill" localSheetId="16" hidden="1">#REF!</definedName>
    <definedName name="Fill" localSheetId="17" hidden="1">#REF!</definedName>
    <definedName name="Fill" localSheetId="18" hidden="1">#REF!</definedName>
    <definedName name="Fill" localSheetId="19" hidden="1">#REF!</definedName>
    <definedName name="Fill" localSheetId="20" hidden="1">#REF!</definedName>
    <definedName name="Fill" localSheetId="21" hidden="1">#REF!</definedName>
    <definedName name="Fill" localSheetId="22" hidden="1">#REF!</definedName>
    <definedName name="Fill" localSheetId="23" hidden="1">#REF!</definedName>
    <definedName name="Fill" localSheetId="6" hidden="1">#REF!</definedName>
    <definedName name="Fill" localSheetId="24" hidden="1">#REF!</definedName>
    <definedName name="Fill" localSheetId="25" hidden="1">#REF!</definedName>
    <definedName name="Fill" localSheetId="26" hidden="1">#REF!</definedName>
    <definedName name="Fill" localSheetId="7" hidden="1">#REF!</definedName>
    <definedName name="Fill" localSheetId="8" hidden="1">#REF!</definedName>
    <definedName name="Fill" localSheetId="9" hidden="1">#REF!</definedName>
    <definedName name="Fill" localSheetId="10" hidden="1">#REF!</definedName>
    <definedName name="Fill" localSheetId="11" hidden="1">#REF!</definedName>
    <definedName name="Fill" localSheetId="12" hidden="1">#REF!</definedName>
    <definedName name="Fill" localSheetId="13" hidden="1">#REF!</definedName>
    <definedName name="Fill" localSheetId="4" hidden="1">#REF!</definedName>
    <definedName name="Fill" hidden="1">#REF!</definedName>
    <definedName name="ggg" localSheetId="5" hidden="1">#REF!</definedName>
    <definedName name="ggg" localSheetId="14" hidden="1">#REF!</definedName>
    <definedName name="ggg" localSheetId="15" hidden="1">#REF!</definedName>
    <definedName name="ggg" localSheetId="16" hidden="1">#REF!</definedName>
    <definedName name="ggg" localSheetId="17" hidden="1">#REF!</definedName>
    <definedName name="ggg" localSheetId="18" hidden="1">#REF!</definedName>
    <definedName name="ggg" localSheetId="19" hidden="1">#REF!</definedName>
    <definedName name="ggg" localSheetId="20" hidden="1">#REF!</definedName>
    <definedName name="ggg" localSheetId="21" hidden="1">#REF!</definedName>
    <definedName name="ggg" localSheetId="22" hidden="1">#REF!</definedName>
    <definedName name="ggg" localSheetId="23" hidden="1">#REF!</definedName>
    <definedName name="ggg" localSheetId="6" hidden="1">#REF!</definedName>
    <definedName name="ggg" localSheetId="24" hidden="1">#REF!</definedName>
    <definedName name="ggg" localSheetId="25" hidden="1">#REF!</definedName>
    <definedName name="ggg" localSheetId="26" hidden="1">#REF!</definedName>
    <definedName name="ggg" localSheetId="7" hidden="1">#REF!</definedName>
    <definedName name="ggg" localSheetId="8" hidden="1">#REF!</definedName>
    <definedName name="ggg" localSheetId="9" hidden="1">#REF!</definedName>
    <definedName name="ggg" localSheetId="10" hidden="1">#REF!</definedName>
    <definedName name="ggg" localSheetId="11" hidden="1">#REF!</definedName>
    <definedName name="ggg" localSheetId="12" hidden="1">#REF!</definedName>
    <definedName name="ggg" localSheetId="13" hidden="1">#REF!</definedName>
    <definedName name="ggg" localSheetId="4" hidden="1">#REF!</definedName>
    <definedName name="ggg" hidden="1">#REF!</definedName>
    <definedName name="HTML_CodePage" hidden="1">1252</definedName>
    <definedName name="HTML_Control" localSheetId="4" hidden="1">{"'Typical Costs Estimates'!$C$158:$H$161"}</definedName>
    <definedName name="HTML_Control" hidden="1">{"'Typical Costs Estimates'!$C$158:$H$161"}</definedName>
    <definedName name="HTML_Description" hidden="1">""</definedName>
    <definedName name="HTML_Email" hidden="1">""</definedName>
    <definedName name="HTML_Header" hidden="1">"Typical Costs Estimates"</definedName>
    <definedName name="HTML_LastUpdate" hidden="1">"8/18/99"</definedName>
    <definedName name="HTML_LineAfter" hidden="1">TRUE</definedName>
    <definedName name="HTML_LineBefore" hidden="1">TRUE</definedName>
    <definedName name="HTML_Name" hidden="1">"Ajit.S.R"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"Ecr cost"</definedName>
    <definedName name="iii" localSheetId="5" hidden="1">#REF!</definedName>
    <definedName name="iii" localSheetId="14" hidden="1">#REF!</definedName>
    <definedName name="iii" localSheetId="15" hidden="1">#REF!</definedName>
    <definedName name="iii" localSheetId="16" hidden="1">#REF!</definedName>
    <definedName name="iii" localSheetId="17" hidden="1">#REF!</definedName>
    <definedName name="iii" localSheetId="18" hidden="1">#REF!</definedName>
    <definedName name="iii" localSheetId="19" hidden="1">#REF!</definedName>
    <definedName name="iii" localSheetId="20" hidden="1">#REF!</definedName>
    <definedName name="iii" localSheetId="21" hidden="1">#REF!</definedName>
    <definedName name="iii" localSheetId="22" hidden="1">#REF!</definedName>
    <definedName name="iii" localSheetId="23" hidden="1">#REF!</definedName>
    <definedName name="iii" localSheetId="6" hidden="1">#REF!</definedName>
    <definedName name="iii" localSheetId="24" hidden="1">#REF!</definedName>
    <definedName name="iii" localSheetId="25" hidden="1">#REF!</definedName>
    <definedName name="iii" localSheetId="26" hidden="1">#REF!</definedName>
    <definedName name="iii" localSheetId="7" hidden="1">#REF!</definedName>
    <definedName name="iii" localSheetId="8" hidden="1">#REF!</definedName>
    <definedName name="iii" localSheetId="9" hidden="1">#REF!</definedName>
    <definedName name="iii" localSheetId="10" hidden="1">#REF!</definedName>
    <definedName name="iii" localSheetId="11" hidden="1">#REF!</definedName>
    <definedName name="iii" localSheetId="12" hidden="1">#REF!</definedName>
    <definedName name="iii" localSheetId="13" hidden="1">#REF!</definedName>
    <definedName name="iii" localSheetId="4" hidden="1">#REF!</definedName>
    <definedName name="iii" hidden="1">#REF!</definedName>
    <definedName name="kasdfjhd" localSheetId="4" hidden="1">{"'Typical Costs Estimates'!$C$158:$H$161"}</definedName>
    <definedName name="kasdfjhd" hidden="1">{"'Typical Costs Estimates'!$C$158:$H$161"}</definedName>
    <definedName name="kl" localSheetId="4" hidden="1">{#N/A,#N/A,FALSE,"Sheet5"}</definedName>
    <definedName name="kl" hidden="1">{#N/A,#N/A,FALSE,"Sheet5"}</definedName>
    <definedName name="limcount" hidden="1">1</definedName>
    <definedName name="lp" localSheetId="4" hidden="1">{"'Bill No. 7'!$A$1:$G$32"}</definedName>
    <definedName name="lp" hidden="1">{"'Bill No. 7'!$A$1:$G$32"}</definedName>
    <definedName name="mhjj" localSheetId="4" hidden="1">{"'Bill No. 7'!$A$1:$G$32"}</definedName>
    <definedName name="mhjj" hidden="1">{"'Bill No. 7'!$A$1:$G$32"}</definedName>
    <definedName name="n" localSheetId="4" hidden="1">{"'Bill No. 7'!$A$1:$G$32"}</definedName>
    <definedName name="n" hidden="1">{"'Bill No. 7'!$A$1:$G$32"}</definedName>
    <definedName name="nnnn" localSheetId="5" hidden="1">#REF!</definedName>
    <definedName name="nnnn" localSheetId="14" hidden="1">#REF!</definedName>
    <definedName name="nnnn" localSheetId="15" hidden="1">#REF!</definedName>
    <definedName name="nnnn" localSheetId="16" hidden="1">#REF!</definedName>
    <definedName name="nnnn" localSheetId="17" hidden="1">#REF!</definedName>
    <definedName name="nnnn" localSheetId="18" hidden="1">#REF!</definedName>
    <definedName name="nnnn" localSheetId="19" hidden="1">#REF!</definedName>
    <definedName name="nnnn" localSheetId="20" hidden="1">#REF!</definedName>
    <definedName name="nnnn" localSheetId="21" hidden="1">#REF!</definedName>
    <definedName name="nnnn" localSheetId="22" hidden="1">#REF!</definedName>
    <definedName name="nnnn" localSheetId="23" hidden="1">#REF!</definedName>
    <definedName name="nnnn" localSheetId="6" hidden="1">#REF!</definedName>
    <definedName name="nnnn" localSheetId="24" hidden="1">#REF!</definedName>
    <definedName name="nnnn" localSheetId="25" hidden="1">#REF!</definedName>
    <definedName name="nnnn" localSheetId="26" hidden="1">#REF!</definedName>
    <definedName name="nnnn" localSheetId="7" hidden="1">#REF!</definedName>
    <definedName name="nnnn" localSheetId="8" hidden="1">#REF!</definedName>
    <definedName name="nnnn" localSheetId="9" hidden="1">#REF!</definedName>
    <definedName name="nnnn" localSheetId="10" hidden="1">#REF!</definedName>
    <definedName name="nnnn" localSheetId="11" hidden="1">#REF!</definedName>
    <definedName name="nnnn" localSheetId="12" hidden="1">#REF!</definedName>
    <definedName name="nnnn" localSheetId="13" hidden="1">#REF!</definedName>
    <definedName name="nnnn" localSheetId="4" hidden="1">#REF!</definedName>
    <definedName name="nnnn" hidden="1">#REF!</definedName>
    <definedName name="oat" localSheetId="5" hidden="1">#REF!</definedName>
    <definedName name="oat" localSheetId="14" hidden="1">#REF!</definedName>
    <definedName name="oat" localSheetId="15" hidden="1">#REF!</definedName>
    <definedName name="oat" localSheetId="16" hidden="1">#REF!</definedName>
    <definedName name="oat" localSheetId="17" hidden="1">#REF!</definedName>
    <definedName name="oat" localSheetId="18" hidden="1">#REF!</definedName>
    <definedName name="oat" localSheetId="19" hidden="1">#REF!</definedName>
    <definedName name="oat" localSheetId="20" hidden="1">#REF!</definedName>
    <definedName name="oat" localSheetId="21" hidden="1">#REF!</definedName>
    <definedName name="oat" localSheetId="22" hidden="1">#REF!</definedName>
    <definedName name="oat" localSheetId="23" hidden="1">#REF!</definedName>
    <definedName name="oat" localSheetId="6" hidden="1">#REF!</definedName>
    <definedName name="oat" localSheetId="24" hidden="1">#REF!</definedName>
    <definedName name="oat" localSheetId="25" hidden="1">#REF!</definedName>
    <definedName name="oat" localSheetId="26" hidden="1">#REF!</definedName>
    <definedName name="oat" localSheetId="7" hidden="1">#REF!</definedName>
    <definedName name="oat" localSheetId="8" hidden="1">#REF!</definedName>
    <definedName name="oat" localSheetId="9" hidden="1">#REF!</definedName>
    <definedName name="oat" localSheetId="10" hidden="1">#REF!</definedName>
    <definedName name="oat" localSheetId="11" hidden="1">#REF!</definedName>
    <definedName name="oat" localSheetId="12" hidden="1">#REF!</definedName>
    <definedName name="oat" localSheetId="13" hidden="1">#REF!</definedName>
    <definedName name="oat" localSheetId="4" hidden="1">#REF!</definedName>
    <definedName name="oat" hidden="1">#REF!</definedName>
    <definedName name="PCC" localSheetId="4" hidden="1">{"'Bill No. 7'!$A$1:$G$32"}</definedName>
    <definedName name="PCC" hidden="1">{"'Bill No. 7'!$A$1:$G$32"}</definedName>
    <definedName name="po" localSheetId="5" hidden="1">#REF!</definedName>
    <definedName name="po" localSheetId="14" hidden="1">#REF!</definedName>
    <definedName name="po" localSheetId="15" hidden="1">#REF!</definedName>
    <definedName name="po" localSheetId="16" hidden="1">#REF!</definedName>
    <definedName name="po" localSheetId="17" hidden="1">#REF!</definedName>
    <definedName name="po" localSheetId="18" hidden="1">#REF!</definedName>
    <definedName name="po" localSheetId="19" hidden="1">#REF!</definedName>
    <definedName name="po" localSheetId="20" hidden="1">#REF!</definedName>
    <definedName name="po" localSheetId="21" hidden="1">#REF!</definedName>
    <definedName name="po" localSheetId="22" hidden="1">#REF!</definedName>
    <definedName name="po" localSheetId="23" hidden="1">#REF!</definedName>
    <definedName name="po" localSheetId="6" hidden="1">#REF!</definedName>
    <definedName name="po" localSheetId="24" hidden="1">#REF!</definedName>
    <definedName name="po" localSheetId="25" hidden="1">#REF!</definedName>
    <definedName name="po" localSheetId="26" hidden="1">#REF!</definedName>
    <definedName name="po" localSheetId="7" hidden="1">#REF!</definedName>
    <definedName name="po" localSheetId="8" hidden="1">#REF!</definedName>
    <definedName name="po" localSheetId="9" hidden="1">#REF!</definedName>
    <definedName name="po" localSheetId="10" hidden="1">#REF!</definedName>
    <definedName name="po" localSheetId="11" hidden="1">#REF!</definedName>
    <definedName name="po" localSheetId="12" hidden="1">#REF!</definedName>
    <definedName name="po" localSheetId="13" hidden="1">#REF!</definedName>
    <definedName name="po" localSheetId="4" hidden="1">#REF!</definedName>
    <definedName name="po" hidden="1">#REF!</definedName>
    <definedName name="Praptra2B" localSheetId="5" hidden="1">#REF!</definedName>
    <definedName name="Praptra2B" localSheetId="14" hidden="1">#REF!</definedName>
    <definedName name="Praptra2B" localSheetId="15" hidden="1">#REF!</definedName>
    <definedName name="Praptra2B" localSheetId="16" hidden="1">#REF!</definedName>
    <definedName name="Praptra2B" localSheetId="17" hidden="1">#REF!</definedName>
    <definedName name="Praptra2B" localSheetId="18" hidden="1">#REF!</definedName>
    <definedName name="Praptra2B" localSheetId="19" hidden="1">#REF!</definedName>
    <definedName name="Praptra2B" localSheetId="20" hidden="1">#REF!</definedName>
    <definedName name="Praptra2B" localSheetId="21" hidden="1">#REF!</definedName>
    <definedName name="Praptra2B" localSheetId="22" hidden="1">#REF!</definedName>
    <definedName name="Praptra2B" localSheetId="23" hidden="1">#REF!</definedName>
    <definedName name="Praptra2B" localSheetId="6" hidden="1">#REF!</definedName>
    <definedName name="Praptra2B" localSheetId="24" hidden="1">#REF!</definedName>
    <definedName name="Praptra2B" localSheetId="25" hidden="1">#REF!</definedName>
    <definedName name="Praptra2B" localSheetId="26" hidden="1">#REF!</definedName>
    <definedName name="Praptra2B" localSheetId="7" hidden="1">#REF!</definedName>
    <definedName name="Praptra2B" localSheetId="8" hidden="1">#REF!</definedName>
    <definedName name="Praptra2B" localSheetId="9" hidden="1">#REF!</definedName>
    <definedName name="Praptra2B" localSheetId="10" hidden="1">#REF!</definedName>
    <definedName name="Praptra2B" localSheetId="11" hidden="1">#REF!</definedName>
    <definedName name="Praptra2B" localSheetId="12" hidden="1">#REF!</definedName>
    <definedName name="Praptra2B" localSheetId="13" hidden="1">#REF!</definedName>
    <definedName name="Praptra2B" localSheetId="4" hidden="1">#REF!</definedName>
    <definedName name="Praptra2B" hidden="1">#REF!</definedName>
    <definedName name="_xlnm.Print_Area" localSheetId="5">'1'!$A$1:$T$24</definedName>
    <definedName name="_xlnm.Print_Area" localSheetId="14">'10'!$A$1:$T$24</definedName>
    <definedName name="_xlnm.Print_Area" localSheetId="15">'11'!$A$1:$T$24</definedName>
    <definedName name="_xlnm.Print_Area" localSheetId="16">'12'!$A$1:$T$24</definedName>
    <definedName name="_xlnm.Print_Area" localSheetId="17">'13'!$A$1:$T$24</definedName>
    <definedName name="_xlnm.Print_Area" localSheetId="18">'14'!$A$1:$T$24</definedName>
    <definedName name="_xlnm.Print_Area" localSheetId="19">'15'!$A$1:$T$24</definedName>
    <definedName name="_xlnm.Print_Area" localSheetId="20">'16'!$A$1:$T$24</definedName>
    <definedName name="_xlnm.Print_Area" localSheetId="21">'17'!$A$1:$T$24</definedName>
    <definedName name="_xlnm.Print_Area" localSheetId="22">'18'!$A$1:$T$24</definedName>
    <definedName name="_xlnm.Print_Area" localSheetId="23">'19'!$A$1:$T$24</definedName>
    <definedName name="_xlnm.Print_Area" localSheetId="6">'2'!$A$1:$T$24</definedName>
    <definedName name="_xlnm.Print_Area" localSheetId="24">'20'!$A$1:$T$24</definedName>
    <definedName name="_xlnm.Print_Area" localSheetId="25">'21'!$A$1:$T$24</definedName>
    <definedName name="_xlnm.Print_Area" localSheetId="26">'22'!$A$1:$T$24</definedName>
    <definedName name="_xlnm.Print_Area" localSheetId="7">'3'!$A$1:$T$24</definedName>
    <definedName name="_xlnm.Print_Area" localSheetId="8">'4'!$A$1:$T$24</definedName>
    <definedName name="_xlnm.Print_Area" localSheetId="9">'5'!$A$1:$T$24</definedName>
    <definedName name="_xlnm.Print_Area" localSheetId="10">'6'!$A$1:$T$24</definedName>
    <definedName name="_xlnm.Print_Area" localSheetId="11">'7'!$A$1:$T$24</definedName>
    <definedName name="_xlnm.Print_Area" localSheetId="12">'8'!$A$1:$T$24</definedName>
    <definedName name="_xlnm.Print_Area" localSheetId="13">'9'!$A$1:$T$24</definedName>
    <definedName name="_xlnm.Print_Area" localSheetId="1">'G floor (2)'!$A$1:$G$24</definedName>
    <definedName name="_xlnm.Print_Area" localSheetId="2">mulyankanBadanpur!$A$1:$J$29</definedName>
    <definedName name="_xlnm.Print_Area" localSheetId="0">'V_11 (2)'!$A$1:$R$18</definedName>
    <definedName name="_xlnm.Print_Titles" localSheetId="4">Summary!$1:$2</definedName>
    <definedName name="Punha" localSheetId="5" hidden="1">#REF!</definedName>
    <definedName name="Punha" localSheetId="14" hidden="1">#REF!</definedName>
    <definedName name="Punha" localSheetId="15" hidden="1">#REF!</definedName>
    <definedName name="Punha" localSheetId="16" hidden="1">#REF!</definedName>
    <definedName name="Punha" localSheetId="17" hidden="1">#REF!</definedName>
    <definedName name="Punha" localSheetId="18" hidden="1">#REF!</definedName>
    <definedName name="Punha" localSheetId="19" hidden="1">#REF!</definedName>
    <definedName name="Punha" localSheetId="20" hidden="1">#REF!</definedName>
    <definedName name="Punha" localSheetId="21" hidden="1">#REF!</definedName>
    <definedName name="Punha" localSheetId="22" hidden="1">#REF!</definedName>
    <definedName name="Punha" localSheetId="23" hidden="1">#REF!</definedName>
    <definedName name="Punha" localSheetId="6" hidden="1">#REF!</definedName>
    <definedName name="Punha" localSheetId="24" hidden="1">#REF!</definedName>
    <definedName name="Punha" localSheetId="25" hidden="1">#REF!</definedName>
    <definedName name="Punha" localSheetId="26" hidden="1">#REF!</definedName>
    <definedName name="Punha" localSheetId="7" hidden="1">#REF!</definedName>
    <definedName name="Punha" localSheetId="8" hidden="1">#REF!</definedName>
    <definedName name="Punha" localSheetId="9" hidden="1">#REF!</definedName>
    <definedName name="Punha" localSheetId="10" hidden="1">#REF!</definedName>
    <definedName name="Punha" localSheetId="11" hidden="1">#REF!</definedName>
    <definedName name="Punha" localSheetId="12" hidden="1">#REF!</definedName>
    <definedName name="Punha" localSheetId="13" hidden="1">#REF!</definedName>
    <definedName name="Punha" localSheetId="4" hidden="1">#REF!</definedName>
    <definedName name="Punha" hidden="1">#REF!</definedName>
    <definedName name="qap" localSheetId="4" hidden="1">{"'Typical Costs Estimates'!$C$158:$H$161"}</definedName>
    <definedName name="qap" hidden="1">{"'Typical Costs Estimates'!$C$158:$H$161"}</definedName>
    <definedName name="qq" localSheetId="4" hidden="1">{"'Typical Costs Estimates'!$C$158:$H$161"}</definedName>
    <definedName name="qq" hidden="1">{"'Typical Costs Estimates'!$C$158:$H$161"}</definedName>
    <definedName name="ravt" localSheetId="5" hidden="1">#REF!</definedName>
    <definedName name="ravt" localSheetId="14" hidden="1">#REF!</definedName>
    <definedName name="ravt" localSheetId="15" hidden="1">#REF!</definedName>
    <definedName name="ravt" localSheetId="16" hidden="1">#REF!</definedName>
    <definedName name="ravt" localSheetId="17" hidden="1">#REF!</definedName>
    <definedName name="ravt" localSheetId="18" hidden="1">#REF!</definedName>
    <definedName name="ravt" localSheetId="19" hidden="1">#REF!</definedName>
    <definedName name="ravt" localSheetId="20" hidden="1">#REF!</definedName>
    <definedName name="ravt" localSheetId="21" hidden="1">#REF!</definedName>
    <definedName name="ravt" localSheetId="22" hidden="1">#REF!</definedName>
    <definedName name="ravt" localSheetId="23" hidden="1">#REF!</definedName>
    <definedName name="ravt" localSheetId="6" hidden="1">#REF!</definedName>
    <definedName name="ravt" localSheetId="24" hidden="1">#REF!</definedName>
    <definedName name="ravt" localSheetId="25" hidden="1">#REF!</definedName>
    <definedName name="ravt" localSheetId="26" hidden="1">#REF!</definedName>
    <definedName name="ravt" localSheetId="7" hidden="1">#REF!</definedName>
    <definedName name="ravt" localSheetId="8" hidden="1">#REF!</definedName>
    <definedName name="ravt" localSheetId="9" hidden="1">#REF!</definedName>
    <definedName name="ravt" localSheetId="10" hidden="1">#REF!</definedName>
    <definedName name="ravt" localSheetId="11" hidden="1">#REF!</definedName>
    <definedName name="ravt" localSheetId="12" hidden="1">#REF!</definedName>
    <definedName name="ravt" localSheetId="13" hidden="1">#REF!</definedName>
    <definedName name="ravt" localSheetId="4" hidden="1">#REF!</definedName>
    <definedName name="ravt" hidden="1">#REF!</definedName>
    <definedName name="s" localSheetId="5" hidden="1">#REF!</definedName>
    <definedName name="s" localSheetId="14" hidden="1">#REF!</definedName>
    <definedName name="s" localSheetId="15" hidden="1">#REF!</definedName>
    <definedName name="s" localSheetId="16" hidden="1">#REF!</definedName>
    <definedName name="s" localSheetId="17" hidden="1">#REF!</definedName>
    <definedName name="s" localSheetId="18" hidden="1">#REF!</definedName>
    <definedName name="s" localSheetId="19" hidden="1">#REF!</definedName>
    <definedName name="s" localSheetId="20" hidden="1">#REF!</definedName>
    <definedName name="s" localSheetId="21" hidden="1">#REF!</definedName>
    <definedName name="s" localSheetId="22" hidden="1">#REF!</definedName>
    <definedName name="s" localSheetId="23" hidden="1">#REF!</definedName>
    <definedName name="s" localSheetId="6" hidden="1">#REF!</definedName>
    <definedName name="s" localSheetId="24" hidden="1">#REF!</definedName>
    <definedName name="s" localSheetId="25" hidden="1">#REF!</definedName>
    <definedName name="s" localSheetId="26" hidden="1">#REF!</definedName>
    <definedName name="s" localSheetId="7" hidden="1">#REF!</definedName>
    <definedName name="s" localSheetId="8" hidden="1">#REF!</definedName>
    <definedName name="s" localSheetId="9" hidden="1">#REF!</definedName>
    <definedName name="s" localSheetId="10" hidden="1">#REF!</definedName>
    <definedName name="s" localSheetId="11" hidden="1">#REF!</definedName>
    <definedName name="s" localSheetId="12" hidden="1">#REF!</definedName>
    <definedName name="s" localSheetId="13" hidden="1">#REF!</definedName>
    <definedName name="s" localSheetId="4" hidden="1">#REF!</definedName>
    <definedName name="s" hidden="1">#REF!</definedName>
    <definedName name="sdcsxcvs" localSheetId="4" hidden="1">{"'Typical Costs Estimates'!$C$158:$H$161"}</definedName>
    <definedName name="sdcsxcvs" hidden="1">{"'Typical Costs Estimates'!$C$158:$H$161"}</definedName>
    <definedName name="sencount" hidden="1">1</definedName>
    <definedName name="sheet" localSheetId="5" hidden="1">#REF!</definedName>
    <definedName name="sheet" localSheetId="14" hidden="1">#REF!</definedName>
    <definedName name="sheet" localSheetId="15" hidden="1">#REF!</definedName>
    <definedName name="sheet" localSheetId="16" hidden="1">#REF!</definedName>
    <definedName name="sheet" localSheetId="17" hidden="1">#REF!</definedName>
    <definedName name="sheet" localSheetId="18" hidden="1">#REF!</definedName>
    <definedName name="sheet" localSheetId="19" hidden="1">#REF!</definedName>
    <definedName name="sheet" localSheetId="20" hidden="1">#REF!</definedName>
    <definedName name="sheet" localSheetId="21" hidden="1">#REF!</definedName>
    <definedName name="sheet" localSheetId="22" hidden="1">#REF!</definedName>
    <definedName name="sheet" localSheetId="23" hidden="1">#REF!</definedName>
    <definedName name="sheet" localSheetId="6" hidden="1">#REF!</definedName>
    <definedName name="sheet" localSheetId="24" hidden="1">#REF!</definedName>
    <definedName name="sheet" localSheetId="25" hidden="1">#REF!</definedName>
    <definedName name="sheet" localSheetId="26" hidden="1">#REF!</definedName>
    <definedName name="sheet" localSheetId="7" hidden="1">#REF!</definedName>
    <definedName name="sheet" localSheetId="8" hidden="1">#REF!</definedName>
    <definedName name="sheet" localSheetId="9" hidden="1">#REF!</definedName>
    <definedName name="sheet" localSheetId="10" hidden="1">#REF!</definedName>
    <definedName name="sheet" localSheetId="11" hidden="1">#REF!</definedName>
    <definedName name="sheet" localSheetId="12" hidden="1">#REF!</definedName>
    <definedName name="sheet" localSheetId="13" hidden="1">#REF!</definedName>
    <definedName name="sheet" localSheetId="4" hidden="1">#REF!</definedName>
    <definedName name="sheet" hidden="1">#REF!</definedName>
    <definedName name="sheet11" localSheetId="5" hidden="1">#REF!</definedName>
    <definedName name="sheet11" localSheetId="14" hidden="1">#REF!</definedName>
    <definedName name="sheet11" localSheetId="15" hidden="1">#REF!</definedName>
    <definedName name="sheet11" localSheetId="16" hidden="1">#REF!</definedName>
    <definedName name="sheet11" localSheetId="17" hidden="1">#REF!</definedName>
    <definedName name="sheet11" localSheetId="18" hidden="1">#REF!</definedName>
    <definedName name="sheet11" localSheetId="19" hidden="1">#REF!</definedName>
    <definedName name="sheet11" localSheetId="20" hidden="1">#REF!</definedName>
    <definedName name="sheet11" localSheetId="21" hidden="1">#REF!</definedName>
    <definedName name="sheet11" localSheetId="22" hidden="1">#REF!</definedName>
    <definedName name="sheet11" localSheetId="23" hidden="1">#REF!</definedName>
    <definedName name="sheet11" localSheetId="6" hidden="1">#REF!</definedName>
    <definedName name="sheet11" localSheetId="24" hidden="1">#REF!</definedName>
    <definedName name="sheet11" localSheetId="25" hidden="1">#REF!</definedName>
    <definedName name="sheet11" localSheetId="26" hidden="1">#REF!</definedName>
    <definedName name="sheet11" localSheetId="7" hidden="1">#REF!</definedName>
    <definedName name="sheet11" localSheetId="8" hidden="1">#REF!</definedName>
    <definedName name="sheet11" localSheetId="9" hidden="1">#REF!</definedName>
    <definedName name="sheet11" localSheetId="10" hidden="1">#REF!</definedName>
    <definedName name="sheet11" localSheetId="11" hidden="1">#REF!</definedName>
    <definedName name="sheet11" localSheetId="12" hidden="1">#REF!</definedName>
    <definedName name="sheet11" localSheetId="13" hidden="1">#REF!</definedName>
    <definedName name="sheet11" localSheetId="4" hidden="1">#REF!</definedName>
    <definedName name="sheet11" hidden="1">#REF!</definedName>
    <definedName name="sheey10" localSheetId="5" hidden="1">#REF!</definedName>
    <definedName name="sheey10" localSheetId="14" hidden="1">#REF!</definedName>
    <definedName name="sheey10" localSheetId="15" hidden="1">#REF!</definedName>
    <definedName name="sheey10" localSheetId="16" hidden="1">#REF!</definedName>
    <definedName name="sheey10" localSheetId="17" hidden="1">#REF!</definedName>
    <definedName name="sheey10" localSheetId="18" hidden="1">#REF!</definedName>
    <definedName name="sheey10" localSheetId="19" hidden="1">#REF!</definedName>
    <definedName name="sheey10" localSheetId="20" hidden="1">#REF!</definedName>
    <definedName name="sheey10" localSheetId="21" hidden="1">#REF!</definedName>
    <definedName name="sheey10" localSheetId="22" hidden="1">#REF!</definedName>
    <definedName name="sheey10" localSheetId="23" hidden="1">#REF!</definedName>
    <definedName name="sheey10" localSheetId="6" hidden="1">#REF!</definedName>
    <definedName name="sheey10" localSheetId="24" hidden="1">#REF!</definedName>
    <definedName name="sheey10" localSheetId="25" hidden="1">#REF!</definedName>
    <definedName name="sheey10" localSheetId="26" hidden="1">#REF!</definedName>
    <definedName name="sheey10" localSheetId="7" hidden="1">#REF!</definedName>
    <definedName name="sheey10" localSheetId="8" hidden="1">#REF!</definedName>
    <definedName name="sheey10" localSheetId="9" hidden="1">#REF!</definedName>
    <definedName name="sheey10" localSheetId="10" hidden="1">#REF!</definedName>
    <definedName name="sheey10" localSheetId="11" hidden="1">#REF!</definedName>
    <definedName name="sheey10" localSheetId="12" hidden="1">#REF!</definedName>
    <definedName name="sheey10" localSheetId="13" hidden="1">#REF!</definedName>
    <definedName name="sheey10" localSheetId="4" hidden="1">#REF!</definedName>
    <definedName name="sheey10" hidden="1">#REF!</definedName>
    <definedName name="Tender" localSheetId="5" hidden="1">#REF!</definedName>
    <definedName name="Tender" localSheetId="14" hidden="1">#REF!</definedName>
    <definedName name="Tender" localSheetId="15" hidden="1">#REF!</definedName>
    <definedName name="Tender" localSheetId="16" hidden="1">#REF!</definedName>
    <definedName name="Tender" localSheetId="17" hidden="1">#REF!</definedName>
    <definedName name="Tender" localSheetId="18" hidden="1">#REF!</definedName>
    <definedName name="Tender" localSheetId="19" hidden="1">#REF!</definedName>
    <definedName name="Tender" localSheetId="20" hidden="1">#REF!</definedName>
    <definedName name="Tender" localSheetId="21" hidden="1">#REF!</definedName>
    <definedName name="Tender" localSheetId="22" hidden="1">#REF!</definedName>
    <definedName name="Tender" localSheetId="23" hidden="1">#REF!</definedName>
    <definedName name="Tender" localSheetId="6" hidden="1">#REF!</definedName>
    <definedName name="Tender" localSheetId="24" hidden="1">#REF!</definedName>
    <definedName name="Tender" localSheetId="25" hidden="1">#REF!</definedName>
    <definedName name="Tender" localSheetId="26" hidden="1">#REF!</definedName>
    <definedName name="Tender" localSheetId="7" hidden="1">#REF!</definedName>
    <definedName name="Tender" localSheetId="8" hidden="1">#REF!</definedName>
    <definedName name="Tender" localSheetId="9" hidden="1">#REF!</definedName>
    <definedName name="Tender" localSheetId="10" hidden="1">#REF!</definedName>
    <definedName name="Tender" localSheetId="11" hidden="1">#REF!</definedName>
    <definedName name="Tender" localSheetId="12" hidden="1">#REF!</definedName>
    <definedName name="Tender" localSheetId="13" hidden="1">#REF!</definedName>
    <definedName name="Tender" localSheetId="4" hidden="1">#REF!</definedName>
    <definedName name="Tender" hidden="1">#REF!</definedName>
    <definedName name="vvv" localSheetId="5" hidden="1">#REF!</definedName>
    <definedName name="vvv" localSheetId="14" hidden="1">#REF!</definedName>
    <definedName name="vvv" localSheetId="15" hidden="1">#REF!</definedName>
    <definedName name="vvv" localSheetId="16" hidden="1">#REF!</definedName>
    <definedName name="vvv" localSheetId="17" hidden="1">#REF!</definedName>
    <definedName name="vvv" localSheetId="18" hidden="1">#REF!</definedName>
    <definedName name="vvv" localSheetId="19" hidden="1">#REF!</definedName>
    <definedName name="vvv" localSheetId="20" hidden="1">#REF!</definedName>
    <definedName name="vvv" localSheetId="21" hidden="1">#REF!</definedName>
    <definedName name="vvv" localSheetId="22" hidden="1">#REF!</definedName>
    <definedName name="vvv" localSheetId="23" hidden="1">#REF!</definedName>
    <definedName name="vvv" localSheetId="6" hidden="1">#REF!</definedName>
    <definedName name="vvv" localSheetId="24" hidden="1">#REF!</definedName>
    <definedName name="vvv" localSheetId="25" hidden="1">#REF!</definedName>
    <definedName name="vvv" localSheetId="26" hidden="1">#REF!</definedName>
    <definedName name="vvv" localSheetId="7" hidden="1">#REF!</definedName>
    <definedName name="vvv" localSheetId="8" hidden="1">#REF!</definedName>
    <definedName name="vvv" localSheetId="9" hidden="1">#REF!</definedName>
    <definedName name="vvv" localSheetId="10" hidden="1">#REF!</definedName>
    <definedName name="vvv" localSheetId="11" hidden="1">#REF!</definedName>
    <definedName name="vvv" localSheetId="12" hidden="1">#REF!</definedName>
    <definedName name="vvv" localSheetId="13" hidden="1">#REF!</definedName>
    <definedName name="vvv" localSheetId="4" hidden="1">#REF!</definedName>
    <definedName name="vvv" hidden="1">#REF!</definedName>
    <definedName name="we" localSheetId="4" hidden="1">{"'Typical Costs Estimates'!$C$158:$H$161"}</definedName>
    <definedName name="we" hidden="1">{"'Typical Costs Estimates'!$C$158:$H$161"}</definedName>
    <definedName name="wrn.abc." localSheetId="4" hidden="1">{#N/A,#N/A,FALSE,"MAINDATA"}</definedName>
    <definedName name="wrn.abc." hidden="1">{#N/A,#N/A,FALSE,"MAINDATA"}</definedName>
    <definedName name="wrn.khran." localSheetId="4" hidden="1">{#N/A,#N/A,FALSE,"Sheet5"}</definedName>
    <definedName name="wrn.khran." hidden="1">{#N/A,#N/A,FALSE,"Sheet5"}</definedName>
    <definedName name="wrn.pro1." localSheetId="4" hidden="1">{#N/A,#N/A,FALSE,"Sheet5"}</definedName>
    <definedName name="wrn.pro1." hidden="1">{#N/A,#N/A,FALSE,"Sheet5"}</definedName>
    <definedName name="wrn.pro2." localSheetId="4" hidden="1">{#N/A,#N/A,FALSE,"Sheet5"}</definedName>
    <definedName name="wrn.pro2." hidden="1">{#N/A,#N/A,FALSE,"Sheet5"}</definedName>
    <definedName name="wwwww" localSheetId="4" hidden="1">{"'Bill No. 7'!$A$1:$G$32"}</definedName>
    <definedName name="wwwww" hidden="1">{"'Bill No. 7'!$A$1:$G$32"}</definedName>
    <definedName name="X" localSheetId="5" hidden="1">#REF!</definedName>
    <definedName name="X" localSheetId="14" hidden="1">#REF!</definedName>
    <definedName name="X" localSheetId="15" hidden="1">#REF!</definedName>
    <definedName name="X" localSheetId="16" hidden="1">#REF!</definedName>
    <definedName name="X" localSheetId="17" hidden="1">#REF!</definedName>
    <definedName name="X" localSheetId="18" hidden="1">#REF!</definedName>
    <definedName name="X" localSheetId="19" hidden="1">#REF!</definedName>
    <definedName name="X" localSheetId="20" hidden="1">#REF!</definedName>
    <definedName name="X" localSheetId="21" hidden="1">#REF!</definedName>
    <definedName name="X" localSheetId="22" hidden="1">#REF!</definedName>
    <definedName name="X" localSheetId="23" hidden="1">#REF!</definedName>
    <definedName name="X" localSheetId="6" hidden="1">#REF!</definedName>
    <definedName name="X" localSheetId="24" hidden="1">#REF!</definedName>
    <definedName name="X" localSheetId="25" hidden="1">#REF!</definedName>
    <definedName name="X" localSheetId="26" hidden="1">#REF!</definedName>
    <definedName name="X" localSheetId="7" hidden="1">#REF!</definedName>
    <definedName name="X" localSheetId="8" hidden="1">#REF!</definedName>
    <definedName name="X" localSheetId="9" hidden="1">#REF!</definedName>
    <definedName name="X" localSheetId="10" hidden="1">#REF!</definedName>
    <definedName name="X" localSheetId="11" hidden="1">#REF!</definedName>
    <definedName name="X" localSheetId="12" hidden="1">#REF!</definedName>
    <definedName name="X" localSheetId="13" hidden="1">#REF!</definedName>
    <definedName name="X" localSheetId="4" hidden="1">#REF!</definedName>
    <definedName name="X" hidden="1">#REF!</definedName>
    <definedName name="zxgsdfg" localSheetId="4" hidden="1">{"'Bill No. 7'!$A$1:$G$32"}</definedName>
    <definedName name="zxgsdfg" hidden="1">{"'Bill No. 7'!$A$1:$G$32"}</definedName>
  </definedNames>
  <calcPr calcId="144525"/>
</workbook>
</file>

<file path=xl/sharedStrings.xml><?xml version="1.0" encoding="utf-8"?>
<sst xmlns="http://schemas.openxmlformats.org/spreadsheetml/2006/main" count="1138" uniqueCount="165">
  <si>
    <t>Hkou dh ewY;kadu vk[;k</t>
  </si>
  <si>
    <t>Type of Building</t>
  </si>
  <si>
    <t>Area as per drawing 
(in sqm)</t>
  </si>
  <si>
    <t>Rate as per calculation</t>
  </si>
  <si>
    <t>Amount</t>
  </si>
  <si>
    <t>Year of Construction of building</t>
  </si>
  <si>
    <t>Depreciated value of building</t>
  </si>
  <si>
    <t>D =</t>
  </si>
  <si>
    <r>
      <rPr>
        <b/>
        <sz val="11"/>
        <rFont val="Times New Roman"/>
        <charset val="134"/>
      </rPr>
      <t>P x {(100-rd)/100}</t>
    </r>
    <r>
      <rPr>
        <b/>
        <vertAlign val="superscript"/>
        <sz val="11"/>
        <rFont val="Times New Roman"/>
        <charset val="134"/>
      </rPr>
      <t>n</t>
    </r>
  </si>
  <si>
    <t>Hkou ds fofHkUu vo;oks ds vuqlkj vuqekfur ewY;kafdr ykxr 
¼yk[k esa½</t>
  </si>
  <si>
    <t>Non
Residencial</t>
  </si>
  <si>
    <t>Ground 
floor</t>
  </si>
  <si>
    <t>Foundation &amp; Floor</t>
  </si>
  <si>
    <t>50 Yr</t>
  </si>
  <si>
    <t>Walls &amp; Doors/ Windows</t>
  </si>
  <si>
    <t>Roof</t>
  </si>
  <si>
    <t>Total cost</t>
  </si>
  <si>
    <t>Misclenious</t>
  </si>
  <si>
    <r>
      <rPr>
        <b/>
        <sz val="14"/>
        <rFont val="Kruti Dev 010"/>
        <charset val="134"/>
      </rPr>
      <t xml:space="preserve">Hkou dk ewY; :0 </t>
    </r>
    <r>
      <rPr>
        <b/>
        <sz val="14"/>
        <rFont val="Times New Roman"/>
        <charset val="134"/>
      </rPr>
      <t>=</t>
    </r>
  </si>
  <si>
    <t>yk[k</t>
  </si>
  <si>
    <r>
      <rPr>
        <b/>
        <sz val="14"/>
        <rFont val="Kruti Dev 010"/>
        <charset val="134"/>
      </rPr>
      <t xml:space="preserve">vFkkZr~ Hkou dk g~kl ewY; :0 </t>
    </r>
    <r>
      <rPr>
        <b/>
        <sz val="14"/>
        <rFont val="Times New Roman"/>
        <charset val="134"/>
      </rPr>
      <t>=</t>
    </r>
  </si>
  <si>
    <t>Hkou ds fofHkUu vo;oks ds vuqlkj vuqekfur ewY;kafdr ykxr ¼yk[k esa½</t>
  </si>
  <si>
    <r>
      <rPr>
        <b/>
        <sz val="10"/>
        <rFont val="Kruti Dev 010"/>
        <charset val="134"/>
      </rPr>
      <t xml:space="preserve">vFkkZr~ Hkou dk g~kl ewY; :0 </t>
    </r>
    <r>
      <rPr>
        <b/>
        <sz val="10"/>
        <rFont val="Times New Roman"/>
        <charset val="134"/>
      </rPr>
      <t>=</t>
    </r>
  </si>
  <si>
    <t>¼;w0lh0 fla?ky½</t>
  </si>
  <si>
    <t>¼eks0 gk:u½</t>
  </si>
  <si>
    <t>¼latho dqekj oekZ½</t>
  </si>
  <si>
    <t>lgk;d vfHk;Urk</t>
  </si>
  <si>
    <t>vf/k'kklh vfHk;Urk</t>
  </si>
  <si>
    <t>nj fo'ys"k.k</t>
  </si>
  <si>
    <t>Øe 
la0</t>
  </si>
  <si>
    <t>dqlhZ {ks=Qy</t>
  </si>
  <si>
    <t>vukoklh; Hkou</t>
  </si>
  <si>
    <t>izeq[k vfHk;Urk] yks0fu0fo0] y[kuÅ ds mDr i= }kjk fu/kkZfjr nj</t>
  </si>
  <si>
    <t>x</t>
  </si>
  <si>
    <t>vFkkZr~</t>
  </si>
  <si>
    <t>vfrfjDr nj</t>
  </si>
  <si>
    <t>lkekU; Å¡pkbZ 2-90 eh0 ds Åij izR;sd 0-30 eh0 Å¡pkb 5-70 eh0 ds fy,</t>
  </si>
  <si>
    <t>lkekU; uho xgjkbZ 1-20 eh0 ls vf/kd izR;sd 0-30 eh0 xgjkbZ gsrq</t>
  </si>
  <si>
    <t>vfrfjDr lsok;sa</t>
  </si>
  <si>
    <t>vkUrfjd tykiwfrZ ,oa ey fuLrkj.k dk dk;Z</t>
  </si>
  <si>
    <t>okg~; tyey dk;Z</t>
  </si>
  <si>
    <t xml:space="preserve">vkUrfjd fo|qrhdj.k </t>
  </si>
  <si>
    <t>vfrfjDr izkfo/kku</t>
  </si>
  <si>
    <t>ikWoj ok;fjax</t>
  </si>
  <si>
    <t xml:space="preserve">vU; </t>
  </si>
  <si>
    <t>vkUrfjd LFky lq/kkj ¼dsoy Hkwry ds fy,½</t>
  </si>
  <si>
    <t>;ksx</t>
  </si>
  <si>
    <t>vFkkZr~ Hkou gsrq vuqekfur izfr oxZ eh0 dqlhZ {ks=Qy nj</t>
  </si>
  <si>
    <t>izkUrh; [k.M] yks0fu0fo0 jkeiqj</t>
  </si>
  <si>
    <t>fuekZ.k [k.M] yks0fu0fo0 jkeiqj</t>
  </si>
  <si>
    <t>Hkou ewY;kadu vk[;k</t>
  </si>
  <si>
    <t xml:space="preserve">      fujh{k.k djk;s x;s iqjkus ttZj Hkou dk orZeku ewY;kadu fuEu izdkj izkIr dj vfxze vko';d dk;Zokgh gsrq izsf"kr gSA   </t>
  </si>
  <si>
    <t>Hkou dk fuekZ.k o"kZ</t>
  </si>
  <si>
    <t>Sr. 
No.</t>
  </si>
  <si>
    <t>Dimensions</t>
  </si>
  <si>
    <t>Area</t>
  </si>
  <si>
    <t>Rate</t>
  </si>
  <si>
    <t>L</t>
  </si>
  <si>
    <t>B</t>
  </si>
  <si>
    <t>H</t>
  </si>
  <si>
    <t>School 
Building</t>
  </si>
  <si>
    <t xml:space="preserve"> ( as per Measurement )</t>
  </si>
  <si>
    <t>Sqm</t>
  </si>
  <si>
    <r>
      <rPr>
        <b/>
        <sz val="18"/>
        <rFont val="Kruti Dev 010"/>
        <charset val="134"/>
      </rPr>
      <t>Hkou dk g~kl ewY;</t>
    </r>
    <r>
      <rPr>
        <b/>
        <sz val="15"/>
        <rFont val="Kruti Dev 010"/>
        <charset val="134"/>
      </rPr>
      <t xml:space="preserve"> 
</t>
    </r>
    <r>
      <rPr>
        <b/>
        <sz val="14"/>
        <rFont val="Arial"/>
        <charset val="134"/>
      </rPr>
      <t>(Depreciated value of building)</t>
    </r>
  </si>
  <si>
    <r>
      <rPr>
        <b/>
        <sz val="14"/>
        <rFont val="Arial"/>
        <charset val="134"/>
      </rPr>
      <t>P x {(100-rd)/100}</t>
    </r>
    <r>
      <rPr>
        <b/>
        <vertAlign val="superscript"/>
        <sz val="14"/>
        <rFont val="Arial"/>
        <charset val="134"/>
      </rPr>
      <t>n</t>
    </r>
  </si>
  <si>
    <t xml:space="preserve">Where, </t>
  </si>
  <si>
    <t>rd =</t>
  </si>
  <si>
    <t>Fixed % of depreciation as per life of building;
for building of age 50 rd =</t>
  </si>
  <si>
    <t>n =</t>
  </si>
  <si>
    <t>The no. of years of building construction =</t>
  </si>
  <si>
    <t>P =</t>
  </si>
  <si>
    <t>Cost of building at present modified market rate =</t>
  </si>
  <si>
    <t>Hence Depriciated value as per above formula; D = Say Rs.</t>
  </si>
  <si>
    <t>izkUrh; [k.M] yks0fu0fo0] jkeiqj</t>
  </si>
  <si>
    <t>izfrgLrk{kfjr</t>
  </si>
  <si>
    <t>Basic Rate</t>
  </si>
  <si>
    <t>Basic rate as per approximate value of different component of building</t>
  </si>
  <si>
    <r>
      <rPr>
        <b/>
        <sz val="16"/>
        <rFont val="Kruti Dev 010"/>
        <charset val="134"/>
      </rPr>
      <t xml:space="preserve">izeq[k vfHk;Urk] yks0fu0fo0] y[kuÅ ds i=kad 58th@69ch0ih0 foax@2017 fnuakd 10-01-18 }kjk </t>
    </r>
    <r>
      <rPr>
        <b/>
        <sz val="12"/>
        <rFont val="Times New Roman"/>
        <charset val="134"/>
      </rPr>
      <t>Parishadiya School</t>
    </r>
    <r>
      <rPr>
        <b/>
        <sz val="12"/>
        <rFont val="Kruti Dev 010"/>
        <charset val="134"/>
      </rPr>
      <t>@</t>
    </r>
    <r>
      <rPr>
        <b/>
        <sz val="16"/>
        <rFont val="Kruti Dev 010"/>
        <charset val="134"/>
      </rPr>
      <t>vukoklh; Hkou dh izfr oxZ ehVj fu/kkZfjr dqlhZ {ks=Qy njsa ¼iquZLFkkiu ewY; gsrq½</t>
    </r>
  </si>
  <si>
    <t>Foundation and floor</t>
  </si>
  <si>
    <t>=</t>
  </si>
  <si>
    <t>Walls</t>
  </si>
  <si>
    <t>Doors, Windows &amp; Others</t>
  </si>
  <si>
    <t>Total</t>
  </si>
  <si>
    <t>Every 0.3 m. additional height of floor above normal floor height of 2.90 m.</t>
  </si>
  <si>
    <t>Every 0.3 m. higher plinth over normal plinth height of  0.60 m.</t>
  </si>
  <si>
    <t xml:space="preserve">voj vfHk;Urk </t>
  </si>
  <si>
    <t xml:space="preserve">lgk;d vfHk;Urk </t>
  </si>
  <si>
    <t>y?kq flapkbZ] jkeiqj</t>
  </si>
  <si>
    <t>izkUrh; [k.M] yks0fu0fo0</t>
  </si>
  <si>
    <t>jkeiqj</t>
  </si>
  <si>
    <t>xzkeh.k vfHk;U=.k foHkkx</t>
  </si>
  <si>
    <t>izkFkfed fo|ky; Hkou dh ewY;kadu vk[;k</t>
  </si>
  <si>
    <t>Øe la0</t>
  </si>
  <si>
    <t>fo|ky; dk uke</t>
  </si>
  <si>
    <t>fodkl [k.M</t>
  </si>
  <si>
    <t>Hkou dk g~kl ewY;
¼yk[k esa½</t>
  </si>
  <si>
    <t>Hkou ds /oLrhdj.k dk ewY;
¼yk[k esa½</t>
  </si>
  <si>
    <t>Hkou dk LØSi ewY;
¼yk[k esa½</t>
  </si>
  <si>
    <t>cV~Vs [kkrs esa Mkys tkus ;ksX; ewY;
¼yk[k esa½</t>
  </si>
  <si>
    <t>ftBfu;k 'kdhZ</t>
  </si>
  <si>
    <t>pejkSvk</t>
  </si>
  <si>
    <t>fdljkSy</t>
  </si>
  <si>
    <t>dks;yk&amp;2</t>
  </si>
  <si>
    <t>ejEer dh vko';drk gSA</t>
  </si>
  <si>
    <t>iVVh dY;kuiqj</t>
  </si>
  <si>
    <t>ddjkSvk</t>
  </si>
  <si>
    <t>ifl;kiqjk</t>
  </si>
  <si>
    <t>uxj{ks=</t>
  </si>
  <si>
    <t>iuofM;k</t>
  </si>
  <si>
    <t>cSatuh</t>
  </si>
  <si>
    <t>lSnuxj</t>
  </si>
  <si>
    <t>Fkwukiqj</t>
  </si>
  <si>
    <t>uxfy;k vkfdy</t>
  </si>
  <si>
    <t>e&gt;jk dk'khiqj</t>
  </si>
  <si>
    <t>c&lt;+iqjk 'kqekyh</t>
  </si>
  <si>
    <t>vyhuxj 'kqekyh</t>
  </si>
  <si>
    <t>Lokj</t>
  </si>
  <si>
    <t>izkFkfed fo|ky; ÞNRrjiqj ¼02 vfrfjDr d{k½ß dh ewY;kadu vk[;k</t>
  </si>
  <si>
    <t>ejEer ;ksX; gSA</t>
  </si>
  <si>
    <t>izkFkfed fo|ky; ÞchtMk ¼01 vfrfjDr d{k½ß dh ewY;kadu vk[;k</t>
  </si>
  <si>
    <t>y?kq flapkbZ] jkeiqjA</t>
  </si>
  <si>
    <r>
      <rPr>
        <b/>
        <u/>
        <sz val="24"/>
        <rFont val="Kruti Dev 010"/>
        <charset val="134"/>
      </rPr>
      <t xml:space="preserve">dEiksftV fo|ky; ÞikbZankuxj ¼01 vfrfjDr d{k </t>
    </r>
    <r>
      <rPr>
        <b/>
        <u/>
        <sz val="24"/>
        <rFont val="Calibri"/>
        <charset val="134"/>
        <scheme val="minor"/>
      </rPr>
      <t>6.95x5.80</t>
    </r>
    <r>
      <rPr>
        <b/>
        <u/>
        <sz val="24"/>
        <rFont val="Kruti Dev 010"/>
        <charset val="134"/>
      </rPr>
      <t>½ß dh ewY;kadu vk[;k</t>
    </r>
  </si>
  <si>
    <t>fodkl [k.M &amp; lSnuxj</t>
  </si>
  <si>
    <t>Hkou dk ewY;</t>
  </si>
  <si>
    <t>Hkou dk g~kl ewY;</t>
  </si>
  <si>
    <t>Hkou dk LØSi ewY;</t>
  </si>
  <si>
    <t>Amount
(in Lac)</t>
  </si>
  <si>
    <t>Approximate Value of Different Component of building</t>
  </si>
  <si>
    <r>
      <rPr>
        <b/>
        <sz val="10"/>
        <rFont val="Times New Roman"/>
        <charset val="134"/>
      </rPr>
      <t xml:space="preserve">Approximate </t>
    </r>
    <r>
      <rPr>
        <b/>
        <u/>
        <sz val="10"/>
        <rFont val="Times New Roman"/>
        <charset val="134"/>
      </rPr>
      <t>DEPRECIATED VALUE</t>
    </r>
    <r>
      <rPr>
        <b/>
        <sz val="10"/>
        <rFont val="Times New Roman"/>
        <charset val="134"/>
      </rPr>
      <t xml:space="preserve"> of Different Component of building
(BOOK VALUE)</t>
    </r>
  </si>
  <si>
    <t>Approximate Salvage Value</t>
  </si>
  <si>
    <t>Approximate Dismentling Cost</t>
  </si>
  <si>
    <t>Approximate SCRAP VALUE of Different Component of building</t>
  </si>
  <si>
    <r>
      <rPr>
        <b/>
        <sz val="10"/>
        <rFont val="Times New Roman"/>
        <charset val="134"/>
      </rPr>
      <t>P x {(100-rd)/100}</t>
    </r>
    <r>
      <rPr>
        <b/>
        <vertAlign val="superscript"/>
        <sz val="10"/>
        <rFont val="Times New Roman"/>
        <charset val="134"/>
      </rPr>
      <t>n</t>
    </r>
  </si>
  <si>
    <t>D</t>
  </si>
  <si>
    <t>S</t>
  </si>
  <si>
    <t>NON
RESIDENCIAL</t>
  </si>
  <si>
    <r>
      <rPr>
        <b/>
        <sz val="20"/>
        <rFont val="Kruti Dev 010"/>
        <charset val="134"/>
      </rPr>
      <t xml:space="preserve">Hkou dk g~kl ewY;   </t>
    </r>
    <r>
      <rPr>
        <b/>
        <sz val="20"/>
        <rFont val="Times New Roman"/>
        <charset val="134"/>
      </rPr>
      <t>=</t>
    </r>
  </si>
  <si>
    <r>
      <rPr>
        <b/>
        <sz val="20"/>
        <rFont val="Kruti Dev 010"/>
        <charset val="134"/>
      </rPr>
      <t xml:space="preserve">Hkou ds /oLrhdj.k dk ewY;   </t>
    </r>
    <r>
      <rPr>
        <b/>
        <sz val="20"/>
        <rFont val="Times New Roman"/>
        <charset val="134"/>
      </rPr>
      <t>=</t>
    </r>
  </si>
  <si>
    <r>
      <rPr>
        <b/>
        <sz val="24"/>
        <rFont val="Kruti Dev 010"/>
        <charset val="134"/>
      </rPr>
      <t xml:space="preserve">Hkou dk LØSi ewY;   </t>
    </r>
    <r>
      <rPr>
        <b/>
        <sz val="24"/>
        <rFont val="Times New Roman"/>
        <charset val="134"/>
      </rPr>
      <t>=</t>
    </r>
  </si>
  <si>
    <r>
      <rPr>
        <b/>
        <sz val="20"/>
        <rFont val="Kruti Dev 010"/>
        <charset val="134"/>
      </rPr>
      <t xml:space="preserve">cV~Vs [kkrs esa Mkys tkus ;ksX; ewY; </t>
    </r>
    <r>
      <rPr>
        <b/>
        <sz val="20"/>
        <rFont val="Times New Roman"/>
        <charset val="134"/>
      </rPr>
      <t>=</t>
    </r>
  </si>
  <si>
    <t>ftyk fodkl vf/kdkjh</t>
  </si>
  <si>
    <t>mik;qDr Jejkstxkj</t>
  </si>
  <si>
    <t>eujsxk] jkeiqj</t>
  </si>
  <si>
    <t>izkFkfed fo|ky; Þ&lt;Ddk uxfy;k ¼eq[; Hkou½ß dh ewY;kadu vk[;k</t>
  </si>
  <si>
    <t>fodkl [k.M &amp; Lokj</t>
  </si>
  <si>
    <t>izkFkfed fo|ky; Þ/khjtuxj ¼eq[; Hkou½ß dh ewY;kadu vk[;k</t>
  </si>
  <si>
    <t>izkFkfed fo|ky; ÞxksfoUniqjk ¼eq[; Hkou ,oa 01 vfrfjDr d{k½ß dh ewY;kadu vk[;k</t>
  </si>
  <si>
    <t>tw0gk0Ldwy0 Þgehjiqj ¼eq[; Hkou½ß dh ewY;kadu vk[;k</t>
  </si>
  <si>
    <t>izkFkfed fo|ky; ÞTokykiqj ¼eq[; Hkou½ß dh ewY;kadu vk[;k</t>
  </si>
  <si>
    <t>izkFkfed fo|ky; Þ[ksM+k Vk.Mk ¼eq[; Hkou ,oa 01 vfrfjDr d{k½ß dh ewY;kadu vk[;k</t>
  </si>
  <si>
    <t>izkFkfed fo|ky; Þfd'kuiqj ¼eq[; Hkou½ß dh ewY;kadu vk[;k</t>
  </si>
  <si>
    <t>izkFkfed fo|ky; Þej?kVh okMZ ua0&amp;4 Vk.Mkß dh ewY;kadu vk[;k</t>
  </si>
  <si>
    <t>izkFkfed fo|ky; Þeqlkiqj ¼eq[; Hkou½ß dh ewY;kadu vk[;k</t>
  </si>
  <si>
    <t>izkFkfed fo|ky; ÞuUgs dk e&gt;jk ¼eq[; Hkou ,oa 01 vfrfjDr d{k½ß dh ewY;kadu vk[;k</t>
  </si>
  <si>
    <t>izkFkfed fo|ky; Þujiruxj&amp;2 ¼eq[; Hkou½ß dh ewY;kadu vk[;k</t>
  </si>
  <si>
    <t>izkFkfed fo|ky; Þu;kxkao ¼eq[; Hkou½ß dh ewY;kadu vk[;k</t>
  </si>
  <si>
    <t>izkFkfed fo|ky; Þiniqjh ¼eq[; Hkou½ß dh ewY;kadu vk[;k</t>
  </si>
  <si>
    <t>izkFkfed fo|ky; Þihiyh uk;d ¼eq[; Hkou½ß dh ewY;kadu vk[;k</t>
  </si>
  <si>
    <t>izkFkfed fo|ky; Þjtkuxj ¼eq[; Hkou $ 2 vfrfjDr d{k½ß dh ewY;kadu vk[;k</t>
  </si>
  <si>
    <t>izkFkfed fo|ky; Þ'kgtfj;k tokgj ¼eq[; Hkou½ß dh ewY;kadu vk[;k</t>
  </si>
  <si>
    <t>izkFkfed fo|ky; Þ'kgtknuxj ¼eq[; Hkou½ß dh ewY;kadu vk[;k</t>
  </si>
  <si>
    <t>tw0gk0 Ldwy Þijlqiqjk ¼eq[; Hkou½ß dh ewY;kadu vk[;k</t>
  </si>
  <si>
    <t>tw0gk0 Ldwy Þlkyos uxj ¼eq[; Hkou½ß dh ewY;kadu vk[;k</t>
  </si>
  <si>
    <t>lafofy;u fo|ky; ÞpkS[k.Mh ¼eq[; Hkou½ß dh ewY;kadu vk[;k</t>
  </si>
  <si>
    <t>lafofy;u fo|ky; Þ?kkslhiqjk iV~Vh dyka ¼eq[; Hkou $ 1 vfrfjDr d{k½ß dh ewY;kadu vk[;k</t>
  </si>
</sst>
</file>

<file path=xl/styles.xml><?xml version="1.0" encoding="utf-8"?>
<styleSheet xmlns="http://schemas.openxmlformats.org/spreadsheetml/2006/main">
  <numFmts count="37">
    <numFmt numFmtId="176" formatCode="dd\-mm\-yy"/>
    <numFmt numFmtId="177" formatCode="&quot;₹&quot;\ #,##0.00;[Red]&quot;₹&quot;\ \-#,##0.00"/>
    <numFmt numFmtId="44" formatCode="_(&quot;$&quot;* #,##0.00_);_(&quot;$&quot;* \(#,##0.00\);_(&quot;$&quot;* &quot;-&quot;??_);_(@_)"/>
    <numFmt numFmtId="178" formatCode="0.00000000"/>
    <numFmt numFmtId="179" formatCode="0.000\ ;\(0.000\)"/>
    <numFmt numFmtId="180" formatCode="dd\-mmm\-yyyy"/>
    <numFmt numFmtId="181" formatCode="&quot;VND&quot;#,##0_);[Red]\(&quot;VND&quot;#,##0\)"/>
    <numFmt numFmtId="182" formatCode="_ * #,##0_ ;_ * \-#,##0_ ;_ * &quot;-&quot;_ ;_ @_ "/>
    <numFmt numFmtId="43" formatCode="_(* #,##0.00_);_(* \(#,##0.00\);_(* &quot;-&quot;??_);_(@_)"/>
    <numFmt numFmtId="183" formatCode="0.000%"/>
    <numFmt numFmtId="184" formatCode="_-* #,##0.00\ _D_M_-;\-* #,##0.00\ _D_M_-;_-* &quot;-&quot;??\ _D_M_-;_-@_-"/>
    <numFmt numFmtId="185" formatCode="_ &quot;Rs.&quot;\ * #,##0.00_ ;_ &quot;Rs.&quot;\ * \-#,##0.00_ ;_ &quot;Rs.&quot;\ * &quot;-&quot;??_ ;_ @_ "/>
    <numFmt numFmtId="186" formatCode="&quot;$&quot;#,##0\ ;\(&quot;$&quot;#,##0\)"/>
    <numFmt numFmtId="187" formatCode="_ * #,##0.00_ ;_ * \-#,##0.00_ ;_ * &quot;-&quot;??_ ;_ @_ "/>
    <numFmt numFmtId="188" formatCode="yyyy"/>
    <numFmt numFmtId="189" formatCode="_(&quot;$&quot;* #,##0.00_);_(&quot;$&quot;* \(#,##0.00\);_(&quot;$&quot;* \-??_);_(@_)"/>
    <numFmt numFmtId="190" formatCode="_-* #,##0.00_-;\-* #,##0.00_-;_-* &quot;-&quot;??_-;_-@_-"/>
    <numFmt numFmtId="42" formatCode="_(&quot;$&quot;* #,##0_);_(&quot;$&quot;* \(#,##0\);_(&quot;$&quot;* &quot;-&quot;_);_(@_)"/>
    <numFmt numFmtId="191" formatCode="&quot;Rs.&quot;#,##0.00_);[Red]\(&quot;Rs.&quot;#,##0.00\)"/>
    <numFmt numFmtId="192" formatCode="_-* #,##0\ _D_M_-;\-* #,##0\ _D_M_-;_-* &quot;-&quot;\ _D_M_-;_-@_-"/>
    <numFmt numFmtId="193" formatCode="#,##0.000"/>
    <numFmt numFmtId="194" formatCode="0.0000000000000000"/>
    <numFmt numFmtId="195" formatCode="0.000"/>
    <numFmt numFmtId="196" formatCode="_(* #,##0.0000000000000_);_(* \(#,##0.0000000000000\);_(* &quot;-&quot;_);_(@_)"/>
    <numFmt numFmtId="197" formatCode="_ * #,##0.000_ ;_ * \-#,##0.000_ ;_ * &quot;-&quot;??_ ;_ @_ "/>
    <numFmt numFmtId="198" formatCode="&quot;True&quot;;&quot;True&quot;;&quot;False&quot;"/>
    <numFmt numFmtId="199" formatCode="_(* #,##0.0000_);_(* \(#,##0.0000\);_(* &quot;-&quot;??_);_(@_)"/>
    <numFmt numFmtId="200" formatCode="0.00000"/>
    <numFmt numFmtId="201" formatCode="0.00_)"/>
    <numFmt numFmtId="202" formatCode="&quot;\&quot;#,##0;[Red]&quot;\&quot;\-#,##0"/>
    <numFmt numFmtId="203" formatCode="_(* #,##0.00_);_(* \(#,##0.00\);_(* \-??_);_(@_)"/>
    <numFmt numFmtId="204" formatCode="[$₹-4009]\ #,##0.00"/>
    <numFmt numFmtId="205" formatCode="&quot;$&quot;#,##0;\-&quot;$&quot;#,##0"/>
    <numFmt numFmtId="206" formatCode="&quot;\&quot;#,##0.00;[Red]&quot;\&quot;\-#,##0.00"/>
    <numFmt numFmtId="207" formatCode="&quot;\&quot;#,##0.00;[Red]&quot;\&quot;&quot;\&quot;&quot;\&quot;&quot;\&quot;&quot;\&quot;&quot;\&quot;\-#,##0.00"/>
    <numFmt numFmtId="208" formatCode="&quot;\&quot;#,##0;[Red]&quot;\&quot;&quot;\&quot;\-#,##0"/>
    <numFmt numFmtId="209" formatCode="0.0000"/>
  </numFmts>
  <fonts count="126">
    <font>
      <sz val="10"/>
      <name val="Arial"/>
      <charset val="134"/>
    </font>
    <font>
      <b/>
      <sz val="18"/>
      <name val="Arial"/>
      <charset val="134"/>
    </font>
    <font>
      <b/>
      <sz val="10"/>
      <name val="Times New Roman"/>
      <charset val="134"/>
    </font>
    <font>
      <b/>
      <sz val="10"/>
      <name val="Kruti Dev 010"/>
      <charset val="134"/>
    </font>
    <font>
      <b/>
      <sz val="10"/>
      <name val="Arial"/>
      <charset val="134"/>
    </font>
    <font>
      <b/>
      <sz val="18"/>
      <name val="Kruti Dev 010"/>
      <charset val="134"/>
    </font>
    <font>
      <b/>
      <sz val="14"/>
      <name val="Kruti Dev 010"/>
      <charset val="134"/>
    </font>
    <font>
      <sz val="14"/>
      <name val="Times New Roman"/>
      <charset val="134"/>
    </font>
    <font>
      <b/>
      <sz val="14"/>
      <name val="Arial"/>
      <charset val="134"/>
    </font>
    <font>
      <sz val="14"/>
      <name val="Kruti Dev 010"/>
      <charset val="134"/>
    </font>
    <font>
      <b/>
      <sz val="16"/>
      <name val="Kruti Dev 010"/>
      <charset val="134"/>
    </font>
    <font>
      <b/>
      <u/>
      <sz val="24"/>
      <name val="Kruti Dev 010"/>
      <charset val="134"/>
    </font>
    <font>
      <b/>
      <u/>
      <sz val="14"/>
      <name val="Times New Roman"/>
      <charset val="134"/>
    </font>
    <font>
      <b/>
      <u/>
      <sz val="20"/>
      <name val="Times New Roman"/>
      <charset val="134"/>
    </font>
    <font>
      <b/>
      <sz val="11"/>
      <name val="Times New Roman"/>
      <charset val="134"/>
    </font>
    <font>
      <b/>
      <sz val="12"/>
      <name val="Times New Roman"/>
      <charset val="134"/>
    </font>
    <font>
      <b/>
      <sz val="20"/>
      <name val="Kruti Dev 010"/>
      <charset val="134"/>
    </font>
    <font>
      <b/>
      <sz val="24"/>
      <name val="Kruti Dev 010"/>
      <charset val="134"/>
    </font>
    <font>
      <b/>
      <sz val="14"/>
      <name val="Times New Roman"/>
      <charset val="134"/>
    </font>
    <font>
      <b/>
      <sz val="16"/>
      <name val="Times New Roman"/>
      <charset val="134"/>
    </font>
    <font>
      <b/>
      <sz val="18"/>
      <name val="Times New Roman"/>
      <charset val="134"/>
    </font>
    <font>
      <b/>
      <u/>
      <sz val="16"/>
      <name val="Times New Roman"/>
      <charset val="134"/>
    </font>
    <font>
      <b/>
      <sz val="13"/>
      <name val="Kruti Dev 010"/>
      <charset val="134"/>
    </font>
    <font>
      <sz val="18"/>
      <name val="Kruti Dev 010"/>
      <charset val="134"/>
    </font>
    <font>
      <sz val="16"/>
      <name val="Kruti Dev 010"/>
      <charset val="134"/>
    </font>
    <font>
      <b/>
      <u/>
      <sz val="26"/>
      <name val="Kruti Dev 010"/>
      <charset val="134"/>
    </font>
    <font>
      <b/>
      <sz val="15"/>
      <name val="Kruti Dev 010"/>
      <charset val="134"/>
    </font>
    <font>
      <sz val="15"/>
      <name val="Kruti Dev 010"/>
      <charset val="134"/>
    </font>
    <font>
      <sz val="12"/>
      <name val="Arial"/>
      <charset val="134"/>
    </font>
    <font>
      <sz val="16"/>
      <name val="Times New Roman"/>
      <charset val="134"/>
    </font>
    <font>
      <b/>
      <sz val="26"/>
      <name val="Kruti Dev 010"/>
      <charset val="134"/>
    </font>
    <font>
      <sz val="12"/>
      <name val="Times New Roman"/>
      <charset val="134"/>
    </font>
    <font>
      <b/>
      <sz val="12"/>
      <name val="Arial"/>
      <charset val="134"/>
    </font>
    <font>
      <b/>
      <u/>
      <sz val="20"/>
      <name val="Kruti Dev 010"/>
      <charset val="134"/>
    </font>
    <font>
      <b/>
      <u/>
      <sz val="18"/>
      <name val="Kruti Dev 010"/>
      <charset val="134"/>
    </font>
    <font>
      <b/>
      <sz val="11"/>
      <name val="Arial"/>
      <charset val="134"/>
    </font>
    <font>
      <sz val="10"/>
      <name val="Times New Roman"/>
      <charset val="134"/>
    </font>
    <font>
      <b/>
      <u/>
      <sz val="22"/>
      <name val="Kruti Dev 010"/>
      <charset val="134"/>
    </font>
    <font>
      <b/>
      <u/>
      <sz val="19"/>
      <name val="Kruti Dev 010"/>
      <charset val="134"/>
    </font>
    <font>
      <b/>
      <sz val="11"/>
      <color indexed="52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sz val="11"/>
      <color indexed="62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0"/>
      <name val="Arial"/>
      <charset val="134"/>
    </font>
    <font>
      <b/>
      <sz val="15"/>
      <color indexed="56"/>
      <name val="Calibri"/>
      <charset val="134"/>
    </font>
    <font>
      <sz val="11"/>
      <color theme="1"/>
      <name val="Calibri"/>
      <charset val="134"/>
      <scheme val="minor"/>
    </font>
    <font>
      <b/>
      <sz val="11"/>
      <color indexed="63"/>
      <name val="Calibri"/>
      <charset val="134"/>
    </font>
    <font>
      <sz val="11"/>
      <color theme="1"/>
      <name val="Calibri"/>
      <charset val="134"/>
      <scheme val="minor"/>
    </font>
    <font>
      <b/>
      <sz val="11"/>
      <color indexed="56"/>
      <name val="Calibri"/>
      <charset val="134"/>
    </font>
    <font>
      <b/>
      <sz val="11"/>
      <color indexed="8"/>
      <name val="Calibri"/>
      <charset val="134"/>
    </font>
    <font>
      <sz val="11"/>
      <color indexed="60"/>
      <name val="Calibri"/>
      <charset val="134"/>
    </font>
    <font>
      <sz val="11"/>
      <color indexed="52"/>
      <name val="Calibri"/>
      <charset val="134"/>
    </font>
    <font>
      <u/>
      <sz val="10"/>
      <color theme="10"/>
      <name val="Arial"/>
      <charset val="134"/>
    </font>
    <font>
      <sz val="11"/>
      <color indexed="10"/>
      <name val="Calibri"/>
      <charset val="134"/>
    </font>
    <font>
      <sz val="11"/>
      <color indexed="20"/>
      <name val="Calibri"/>
      <charset val="134"/>
    </font>
    <font>
      <b/>
      <sz val="13"/>
      <color indexed="56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134"/>
    </font>
    <font>
      <b/>
      <sz val="11"/>
      <color indexed="56"/>
      <name val="Calibri"/>
      <charset val="204"/>
    </font>
    <font>
      <b/>
      <sz val="11"/>
      <color indexed="8"/>
      <name val="Calibri"/>
      <charset val="204"/>
    </font>
    <font>
      <sz val="10"/>
      <name val="VNtimes new roman"/>
      <charset val="134"/>
    </font>
    <font>
      <u/>
      <sz val="11"/>
      <color indexed="12"/>
      <name val="Calibri"/>
      <charset val="134"/>
    </font>
    <font>
      <i/>
      <sz val="11"/>
      <color indexed="23"/>
      <name val="Calibri"/>
      <charset val="134"/>
    </font>
    <font>
      <sz val="11"/>
      <color indexed="8"/>
      <name val="Calibri"/>
      <charset val="204"/>
    </font>
    <font>
      <u/>
      <sz val="11"/>
      <color rgb="FF0000FF"/>
      <name val="Calibri"/>
      <charset val="0"/>
      <scheme val="minor"/>
    </font>
    <font>
      <sz val="11"/>
      <color indexed="9"/>
      <name val="Calibri"/>
      <charset val="204"/>
    </font>
    <font>
      <sz val="11"/>
      <color indexed="12"/>
      <name val="Calibri"/>
      <charset val="134"/>
    </font>
    <font>
      <u/>
      <sz val="11"/>
      <color rgb="FF800080"/>
      <name val="Calibri"/>
      <charset val="0"/>
      <scheme val="minor"/>
    </font>
    <font>
      <sz val="10"/>
      <color indexed="8"/>
      <name val="MS Sans Serif"/>
      <charset val="134"/>
    </font>
    <font>
      <sz val="14"/>
      <color theme="1"/>
      <name val="Calibri"/>
      <charset val="134"/>
      <scheme val="minor"/>
    </font>
    <font>
      <u/>
      <sz val="10"/>
      <color indexed="12"/>
      <name val="Arial"/>
      <charset val="134"/>
    </font>
    <font>
      <sz val="11"/>
      <color indexed="17"/>
      <name val="Calibri"/>
      <charset val="204"/>
    </font>
    <font>
      <b/>
      <sz val="18"/>
      <color indexed="62"/>
      <name val="Cambria"/>
      <charset val="134"/>
    </font>
    <font>
      <sz val="10"/>
      <name val="Arabic Transparent"/>
      <charset val="178"/>
    </font>
    <font>
      <sz val="11"/>
      <color indexed="52"/>
      <name val="Calibri"/>
      <charset val="204"/>
    </font>
    <font>
      <sz val="10"/>
      <name val="Helv"/>
      <charset val="134"/>
    </font>
    <font>
      <sz val="11"/>
      <color indexed="10"/>
      <name val="Calibri"/>
      <charset val="204"/>
    </font>
    <font>
      <sz val="10"/>
      <name val="Courier"/>
      <charset val="134"/>
    </font>
    <font>
      <sz val="14"/>
      <name val="Kruti Dev 164"/>
      <charset val="134"/>
    </font>
    <font>
      <sz val="11"/>
      <color indexed="62"/>
      <name val="Calibri"/>
      <charset val="204"/>
    </font>
    <font>
      <b/>
      <sz val="12"/>
      <name val="SwitzerlandCondensed"/>
      <charset val="134"/>
    </font>
    <font>
      <b/>
      <i/>
      <sz val="16"/>
      <name val="Helv"/>
      <charset val="134"/>
    </font>
    <font>
      <b/>
      <sz val="11"/>
      <color indexed="52"/>
      <name val="Calibri"/>
      <charset val="204"/>
    </font>
    <font>
      <sz val="10"/>
      <name val="Arial"/>
      <charset val="1"/>
    </font>
    <font>
      <sz val="11"/>
      <color indexed="8"/>
      <name val="Calibri"/>
      <charset val="1"/>
    </font>
    <font>
      <sz val="12"/>
      <name val="新細明體"/>
      <charset val="136"/>
    </font>
    <font>
      <u/>
      <sz val="12.65"/>
      <color indexed="12"/>
      <name val="Calibri"/>
      <charset val="134"/>
    </font>
    <font>
      <b/>
      <sz val="11"/>
      <color indexed="63"/>
      <name val="Calibri"/>
      <charset val="204"/>
    </font>
    <font>
      <b/>
      <sz val="11"/>
      <color indexed="62"/>
      <name val="Calibri"/>
      <charset val="134"/>
    </font>
    <font>
      <b/>
      <sz val="18"/>
      <color indexed="56"/>
      <name val="Cambria"/>
      <charset val="204"/>
    </font>
    <font>
      <b/>
      <sz val="11"/>
      <color indexed="8"/>
      <name val="Arial"/>
      <charset val="134"/>
    </font>
    <font>
      <sz val="14"/>
      <name val="뼻뮝"/>
      <charset val="134"/>
    </font>
    <font>
      <sz val="12"/>
      <name val="바탕체"/>
      <charset val="134"/>
    </font>
    <font>
      <sz val="14"/>
      <color indexed="8"/>
      <name val="Calibri"/>
      <charset val="134"/>
    </font>
    <font>
      <b/>
      <sz val="11"/>
      <color indexed="9"/>
      <name val="Calibri"/>
      <charset val="204"/>
    </font>
    <font>
      <sz val="12"/>
      <name val="¹UAAA¼"/>
      <charset val="134"/>
    </font>
    <font>
      <b/>
      <sz val="20"/>
      <color indexed="10"/>
      <name val="Arial"/>
      <charset val="134"/>
    </font>
    <font>
      <sz val="11"/>
      <color indexed="60"/>
      <name val="Calibri"/>
      <charset val="204"/>
    </font>
    <font>
      <sz val="11"/>
      <color theme="1"/>
      <name val="Cambria"/>
      <charset val="134"/>
    </font>
    <font>
      <sz val="10"/>
      <name val="Tms Rmn"/>
      <charset val="134"/>
    </font>
    <font>
      <b/>
      <sz val="10"/>
      <color indexed="10"/>
      <name val="Arial"/>
      <charset val="134"/>
    </font>
    <font>
      <b/>
      <sz val="11"/>
      <color indexed="12"/>
      <name val="Calibri"/>
      <charset val="134"/>
    </font>
    <font>
      <u/>
      <sz val="10"/>
      <color indexed="12"/>
      <name val="Arial"/>
      <charset val="1"/>
    </font>
    <font>
      <b/>
      <sz val="13"/>
      <color indexed="56"/>
      <name val="Calibri"/>
      <charset val="204"/>
    </font>
    <font>
      <sz val="14"/>
      <color indexed="8"/>
      <name val="Times New Roman"/>
      <charset val="134"/>
    </font>
    <font>
      <i/>
      <sz val="11"/>
      <color indexed="23"/>
      <name val="Calibri"/>
      <charset val="20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5"/>
      <color indexed="56"/>
      <name val="Calibri"/>
      <charset val="204"/>
    </font>
    <font>
      <sz val="11"/>
      <color theme="1"/>
      <name val="Calibri"/>
      <charset val="1"/>
      <scheme val="minor"/>
    </font>
    <font>
      <sz val="11"/>
      <name val="Times New Roman"/>
      <charset val="134"/>
    </font>
    <font>
      <sz val="11"/>
      <color indexed="20"/>
      <name val="Calibri"/>
      <charset val="204"/>
    </font>
    <font>
      <b/>
      <sz val="14"/>
      <name val="Tahoma"/>
      <charset val="134"/>
    </font>
    <font>
      <sz val="10"/>
      <name val="굴림체"/>
      <charset val="134"/>
    </font>
    <font>
      <sz val="11"/>
      <color indexed="11"/>
      <name val="Calibri"/>
      <charset val="134"/>
    </font>
    <font>
      <sz val="12"/>
      <name val="뼻뮝"/>
      <charset val="134"/>
    </font>
    <font>
      <b/>
      <u/>
      <sz val="10"/>
      <name val="Times New Roman"/>
      <charset val="134"/>
    </font>
    <font>
      <b/>
      <vertAlign val="superscript"/>
      <sz val="10"/>
      <name val="Times New Roman"/>
      <charset val="134"/>
    </font>
    <font>
      <b/>
      <sz val="20"/>
      <name val="Times New Roman"/>
      <charset val="134"/>
    </font>
    <font>
      <b/>
      <sz val="24"/>
      <name val="Times New Roman"/>
      <charset val="134"/>
    </font>
    <font>
      <b/>
      <u/>
      <sz val="24"/>
      <name val="Calibri"/>
      <charset val="134"/>
      <scheme val="minor"/>
    </font>
    <font>
      <b/>
      <sz val="12"/>
      <name val="Kruti Dev 010"/>
      <charset val="134"/>
    </font>
    <font>
      <b/>
      <vertAlign val="superscript"/>
      <sz val="14"/>
      <name val="Arial"/>
      <charset val="134"/>
    </font>
    <font>
      <b/>
      <vertAlign val="superscript"/>
      <sz val="11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indexed="20"/>
        <bgColor indexed="36"/>
      </patternFill>
    </fill>
    <fill>
      <patternFill patternType="solid">
        <fgColor indexed="51"/>
        <bgColor indexed="13"/>
      </patternFill>
    </fill>
    <fill>
      <patternFill patternType="solid">
        <fgColor indexed="49"/>
        <bgColor indexed="40"/>
      </patternFill>
    </fill>
    <fill>
      <patternFill patternType="solid">
        <fgColor indexed="46"/>
        <bgColor indexed="24"/>
      </patternFill>
    </fill>
    <fill>
      <patternFill patternType="solid">
        <fgColor indexed="52"/>
        <bgColor indexed="51"/>
      </patternFill>
    </fill>
    <fill>
      <patternFill patternType="solid">
        <fgColor indexed="31"/>
        <bgColor indexed="22"/>
      </patternFill>
    </fill>
    <fill>
      <patternFill patternType="solid">
        <fgColor indexed="30"/>
        <bgColor indexed="21"/>
      </patternFill>
    </fill>
    <fill>
      <patternFill patternType="solid">
        <fgColor indexed="44"/>
        <b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62"/>
        <bgColor indexed="59"/>
      </patternFill>
    </fill>
    <fill>
      <patternFill patternType="solid">
        <fgColor indexed="57"/>
        <bgColor indexed="21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</fills>
  <borders count="5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12"/>
      </left>
      <right style="double">
        <color indexed="12"/>
      </right>
      <top style="thin">
        <color auto="1"/>
      </top>
      <bottom style="thin">
        <color auto="1"/>
      </bottom>
      <diagonal/>
    </border>
    <border>
      <left style="double">
        <color indexed="12"/>
      </left>
      <right style="thin">
        <color auto="1"/>
      </right>
      <top style="double">
        <color indexed="12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1661">
    <xf numFmtId="0" fontId="0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4" borderId="0" applyNumberFormat="0" applyBorder="0" applyAlignment="0" applyProtection="0"/>
    <xf numFmtId="187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2" fontId="47" fillId="0" borderId="0" applyFont="0" applyFill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45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0" fillId="9" borderId="0" applyNumberFormat="0" applyBorder="0" applyAlignment="0" applyProtection="0"/>
    <xf numFmtId="0" fontId="41" fillId="0" borderId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0" fillId="21" borderId="0" applyNumberFormat="0" applyBorder="0" applyAlignment="0" applyProtection="0"/>
    <xf numFmtId="0" fontId="41" fillId="15" borderId="0" applyNumberFormat="0" applyBorder="0" applyAlignment="0" applyProtection="0"/>
    <xf numFmtId="43" fontId="45" fillId="0" borderId="0" applyFont="0" applyFill="0" applyBorder="0" applyAlignment="0" applyProtection="0"/>
    <xf numFmtId="42" fontId="47" fillId="0" borderId="0" applyFont="0" applyFill="0" applyBorder="0" applyAlignment="0" applyProtection="0">
      <alignment vertical="center"/>
    </xf>
    <xf numFmtId="192" fontId="45" fillId="0" borderId="0" applyFont="0" applyFill="0" applyBorder="0" applyAlignment="0" applyProtection="0"/>
    <xf numFmtId="0" fontId="41" fillId="13" borderId="0" applyNumberFormat="0" applyBorder="0" applyAlignment="0" applyProtection="0"/>
    <xf numFmtId="44" fontId="47" fillId="0" borderId="0" applyFont="0" applyFill="0" applyBorder="0" applyAlignment="0" applyProtection="0">
      <alignment vertical="center"/>
    </xf>
    <xf numFmtId="0" fontId="41" fillId="17" borderId="0" applyNumberFormat="0" applyBorder="0" applyAlignment="0" applyProtection="0"/>
    <xf numFmtId="0" fontId="48" fillId="8" borderId="36" applyNumberFormat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49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60" fillId="0" borderId="0" applyNumberFormat="0" applyFill="0" applyBorder="0" applyAlignment="0" applyProtection="0"/>
    <xf numFmtId="0" fontId="42" fillId="12" borderId="34" applyNumberFormat="0" applyAlignment="0" applyProtection="0"/>
    <xf numFmtId="0" fontId="56" fillId="22" borderId="0" applyNumberFormat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65" fillId="11" borderId="0" applyNumberFormat="0" applyBorder="0" applyAlignment="0" applyProtection="0"/>
    <xf numFmtId="0" fontId="41" fillId="14" borderId="0" applyNumberFormat="0" applyBorder="0" applyAlignment="0" applyProtection="0"/>
    <xf numFmtId="9" fontId="45" fillId="0" borderId="0" applyFont="0" applyFill="0" applyBorder="0" applyAlignment="0" applyProtection="0"/>
    <xf numFmtId="0" fontId="28" fillId="0" borderId="0"/>
    <xf numFmtId="0" fontId="6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44" fontId="4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5" fillId="0" borderId="0"/>
    <xf numFmtId="0" fontId="41" fillId="13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9" fontId="45" fillId="0" borderId="0" applyFont="0" applyFill="0" applyBorder="0" applyAlignment="0" applyProtection="0"/>
    <xf numFmtId="0" fontId="41" fillId="16" borderId="0" applyNumberFormat="0" applyBorder="0" applyAlignment="0" applyProtection="0"/>
    <xf numFmtId="0" fontId="69" fillId="0" borderId="0" applyNumberFormat="0" applyFill="0" applyBorder="0" applyAlignment="0" applyProtection="0">
      <alignment vertical="center"/>
    </xf>
    <xf numFmtId="0" fontId="49" fillId="0" borderId="0"/>
    <xf numFmtId="0" fontId="45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3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5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5" fillId="0" borderId="0"/>
    <xf numFmtId="0" fontId="45" fillId="0" borderId="0" applyNumberFormat="0" applyFill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1" fillId="10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13" borderId="0" applyNumberFormat="0" applyBorder="0" applyAlignment="0" applyProtection="0"/>
    <xf numFmtId="0" fontId="41" fillId="17" borderId="0" applyNumberFormat="0" applyBorder="0" applyAlignment="0" applyProtection="0"/>
    <xf numFmtId="0" fontId="45" fillId="0" borderId="0"/>
    <xf numFmtId="0" fontId="58" fillId="30" borderId="42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5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39" fillId="8" borderId="34" applyNumberFormat="0" applyAlignment="0" applyProtection="0"/>
    <xf numFmtId="0" fontId="48" fillId="8" borderId="36" applyNumberFormat="0" applyAlignment="0" applyProtection="0"/>
    <xf numFmtId="0" fontId="57" fillId="0" borderId="41" applyNumberFormat="0" applyFill="0" applyAlignment="0" applyProtection="0"/>
    <xf numFmtId="0" fontId="28" fillId="0" borderId="0">
      <alignment vertical="top"/>
    </xf>
    <xf numFmtId="0" fontId="51" fillId="0" borderId="39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18" borderId="38" applyNumberFormat="0" applyFont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9" fontId="45" fillId="0" borderId="0" applyFill="0" applyBorder="0" applyAlignment="0" applyProtection="0"/>
    <xf numFmtId="0" fontId="48" fillId="8" borderId="36" applyNumberFormat="0" applyAlignment="0" applyProtection="0"/>
    <xf numFmtId="0" fontId="41" fillId="12" borderId="0" applyNumberFormat="0" applyBorder="0" applyAlignment="0" applyProtection="0"/>
    <xf numFmtId="0" fontId="49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0" fillId="9" borderId="0" applyNumberFormat="0" applyBorder="0" applyAlignment="0" applyProtection="0"/>
    <xf numFmtId="0" fontId="42" fillId="12" borderId="34" applyNumberFormat="0" applyAlignment="0" applyProtection="0"/>
    <xf numFmtId="0" fontId="45" fillId="0" borderId="0" applyFont="0" applyFill="0" applyBorder="0" applyAlignment="0" applyProtection="0"/>
    <xf numFmtId="0" fontId="41" fillId="10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5" fillId="0" borderId="0" applyNumberFormat="0" applyFill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0" fillId="9" borderId="0" applyNumberFormat="0" applyBorder="0" applyAlignment="0" applyProtection="0"/>
    <xf numFmtId="0" fontId="42" fillId="12" borderId="34" applyNumberFormat="0" applyAlignment="0" applyProtection="0"/>
    <xf numFmtId="0" fontId="45" fillId="0" borderId="0" applyFont="0" applyFill="0" applyBorder="0" applyAlignment="0" applyProtection="0"/>
    <xf numFmtId="0" fontId="41" fillId="21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9" fillId="0" borderId="0" applyNumberFormat="0" applyFill="0" applyBorder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1" borderId="0" applyNumberFormat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3" borderId="0" applyNumberFormat="0" applyBorder="0" applyAlignment="0" applyProtection="0"/>
    <xf numFmtId="0" fontId="64" fillId="0" borderId="0" applyNumberFormat="0" applyFill="0" applyBorder="0" applyAlignment="0" applyProtection="0"/>
    <xf numFmtId="0" fontId="41" fillId="13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48" fillId="8" borderId="36" applyNumberFormat="0" applyAlignment="0" applyProtection="0"/>
    <xf numFmtId="0" fontId="46" fillId="0" borderId="35" applyNumberFormat="0" applyFill="0" applyAlignment="0" applyProtection="0"/>
    <xf numFmtId="0" fontId="49" fillId="0" borderId="0"/>
    <xf numFmtId="0" fontId="45" fillId="0" borderId="0" applyNumberFormat="0" applyFill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9" fillId="8" borderId="34" applyNumberFormat="0" applyAlignment="0" applyProtection="0"/>
    <xf numFmtId="0" fontId="48" fillId="8" borderId="36" applyNumberFormat="0" applyAlignment="0" applyProtection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4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5" fillId="0" borderId="0"/>
    <xf numFmtId="0" fontId="41" fillId="11" borderId="0" applyNumberFormat="0" applyBorder="0" applyAlignment="0" applyProtection="0"/>
    <xf numFmtId="0" fontId="49" fillId="0" borderId="0"/>
    <xf numFmtId="0" fontId="45" fillId="0" borderId="0" applyNumberFormat="0" applyFill="0" applyBorder="0" applyAlignment="0" applyProtection="0"/>
    <xf numFmtId="0" fontId="41" fillId="18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9" fillId="8" borderId="34" applyNumberFormat="0" applyAlignment="0" applyProtection="0"/>
    <xf numFmtId="0" fontId="48" fillId="8" borderId="36" applyNumberFormat="0" applyAlignment="0" applyProtection="0"/>
    <xf numFmtId="0" fontId="50" fillId="0" borderId="0" applyNumberFormat="0" applyFill="0" applyBorder="0" applyAlignment="0" applyProtection="0"/>
    <xf numFmtId="9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45" fillId="0" borderId="0"/>
    <xf numFmtId="0" fontId="45" fillId="0" borderId="0"/>
    <xf numFmtId="0" fontId="42" fillId="12" borderId="34" applyNumberFormat="0" applyAlignment="0" applyProtection="0"/>
    <xf numFmtId="0" fontId="41" fillId="0" borderId="0"/>
    <xf numFmtId="0" fontId="49" fillId="0" borderId="0" applyNumberFormat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4" fillId="13" borderId="0" applyNumberFormat="0" applyBorder="0" applyAlignment="0" applyProtection="0"/>
    <xf numFmtId="0" fontId="45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22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41" fillId="10" borderId="0" applyNumberFormat="0" applyBorder="0" applyAlignment="0" applyProtection="0"/>
    <xf numFmtId="0" fontId="48" fillId="8" borderId="36" applyNumberFormat="0" applyAlignment="0" applyProtection="0"/>
    <xf numFmtId="192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50" fillId="0" borderId="0" applyNumberFormat="0" applyFill="0" applyBorder="0" applyAlignment="0" applyProtection="0"/>
    <xf numFmtId="0" fontId="49" fillId="0" borderId="0"/>
    <xf numFmtId="0" fontId="41" fillId="1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9" fillId="8" borderId="34" applyNumberFormat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9" fillId="0" borderId="0"/>
    <xf numFmtId="0" fontId="53" fillId="0" borderId="40" applyNumberFormat="0" applyFill="0" applyAlignment="0" applyProtection="0"/>
    <xf numFmtId="192" fontId="45" fillId="0" borderId="0" applyFont="0" applyFill="0" applyBorder="0" applyAlignment="0" applyProtection="0"/>
    <xf numFmtId="0" fontId="45" fillId="0" borderId="0">
      <alignment wrapText="1"/>
    </xf>
    <xf numFmtId="0" fontId="51" fillId="0" borderId="39" applyNumberFormat="0" applyFill="0" applyAlignment="0" applyProtection="0"/>
    <xf numFmtId="0" fontId="40" fillId="10" borderId="0" applyNumberFormat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6" fillId="22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52" fillId="19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9" fillId="0" borderId="0"/>
    <xf numFmtId="0" fontId="41" fillId="16" borderId="0" applyNumberFormat="0" applyBorder="0" applyAlignment="0" applyProtection="0"/>
    <xf numFmtId="0" fontId="40" fillId="20" borderId="0" applyNumberFormat="0" applyBorder="0" applyAlignment="0" applyProtection="0"/>
    <xf numFmtId="0" fontId="41" fillId="26" borderId="0" applyNumberFormat="0" applyBorder="0" applyAlignment="0" applyProtection="0"/>
    <xf numFmtId="0" fontId="45" fillId="0" borderId="0"/>
    <xf numFmtId="0" fontId="45" fillId="0" borderId="0"/>
    <xf numFmtId="0" fontId="41" fillId="22" borderId="0" applyNumberFormat="0" applyBorder="0" applyAlignment="0" applyProtection="0"/>
    <xf numFmtId="0" fontId="45" fillId="0" borderId="0"/>
    <xf numFmtId="0" fontId="41" fillId="0" borderId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28" fillId="0" borderId="0">
      <alignment vertical="top"/>
    </xf>
    <xf numFmtId="0" fontId="45" fillId="0" borderId="0" applyNumberForma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0" fillId="9" borderId="0" applyNumberFormat="0" applyBorder="0" applyAlignment="0" applyProtection="0"/>
    <xf numFmtId="0" fontId="45" fillId="0" borderId="0"/>
    <xf numFmtId="0" fontId="45" fillId="0" borderId="0"/>
    <xf numFmtId="0" fontId="41" fillId="16" borderId="0" applyNumberFormat="0" applyBorder="0" applyAlignment="0" applyProtection="0"/>
    <xf numFmtId="9" fontId="45" fillId="0" borderId="0" applyFont="0" applyFill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22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17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9" fillId="0" borderId="0"/>
    <xf numFmtId="0" fontId="41" fillId="16" borderId="0" applyNumberFormat="0" applyBorder="0" applyAlignment="0" applyProtection="0"/>
    <xf numFmtId="0" fontId="40" fillId="27" borderId="0" applyNumberFormat="0" applyBorder="0" applyAlignment="0" applyProtection="0"/>
    <xf numFmtId="0" fontId="41" fillId="26" borderId="0" applyNumberFormat="0" applyBorder="0" applyAlignment="0" applyProtection="0"/>
    <xf numFmtId="0" fontId="49" fillId="0" borderId="0"/>
    <xf numFmtId="0" fontId="45" fillId="0" borderId="0"/>
    <xf numFmtId="0" fontId="45" fillId="0" borderId="0"/>
    <xf numFmtId="0" fontId="41" fillId="22" borderId="0" applyNumberFormat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5" fillId="0" borderId="0"/>
    <xf numFmtId="0" fontId="45" fillId="0" borderId="0"/>
    <xf numFmtId="0" fontId="43" fillId="0" borderId="0" applyNumberFormat="0" applyFill="0" applyBorder="0" applyAlignment="0" applyProtection="0"/>
    <xf numFmtId="0" fontId="41" fillId="15" borderId="0" applyNumberFormat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1" fillId="2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9" fillId="0" borderId="5">
      <alignment horizontal="left" vertical="top" wrapText="1"/>
    </xf>
    <xf numFmtId="0" fontId="41" fillId="10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0" fillId="9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59" fillId="0" borderId="0" applyNumberFormat="0" applyFill="0" applyBorder="0" applyAlignment="0" applyProtection="0"/>
    <xf numFmtId="0" fontId="41" fillId="16" borderId="0" applyNumberFormat="0" applyBorder="0" applyAlignment="0" applyProtection="0"/>
    <xf numFmtId="9" fontId="45" fillId="0" borderId="0" applyFont="0" applyFill="0" applyBorder="0" applyAlignment="0" applyProtection="0"/>
    <xf numFmtId="0" fontId="41" fillId="11" borderId="0" applyNumberFormat="0" applyBorder="0" applyAlignment="0" applyProtection="0"/>
    <xf numFmtId="0" fontId="49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22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1" fillId="16" borderId="0" applyNumberFormat="0" applyBorder="0" applyAlignment="0" applyProtection="0"/>
    <xf numFmtId="0" fontId="40" fillId="24" borderId="0" applyNumberFormat="0" applyBorder="0" applyAlignment="0" applyProtection="0"/>
    <xf numFmtId="0" fontId="41" fillId="26" borderId="0" applyNumberFormat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5" fillId="0" borderId="0" applyNumberFormat="0" applyFill="0" applyBorder="0" applyAlignment="0" applyProtection="0"/>
    <xf numFmtId="0" fontId="49" fillId="0" borderId="0"/>
    <xf numFmtId="0" fontId="49" fillId="0" borderId="0"/>
    <xf numFmtId="0" fontId="45" fillId="0" borderId="0"/>
    <xf numFmtId="0" fontId="45" fillId="0" borderId="0"/>
    <xf numFmtId="0" fontId="41" fillId="22" borderId="0" applyNumberFormat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5" fillId="0" borderId="0"/>
    <xf numFmtId="0" fontId="45" fillId="0" borderId="0"/>
    <xf numFmtId="0" fontId="41" fillId="17" borderId="0" applyNumberFormat="0" applyBorder="0" applyAlignment="0" applyProtection="0"/>
    <xf numFmtId="0" fontId="49" fillId="0" borderId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40" fillId="25" borderId="0" applyNumberFormat="0" applyBorder="0" applyAlignment="0" applyProtection="0"/>
    <xf numFmtId="0" fontId="41" fillId="26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5" fillId="0" borderId="0"/>
    <xf numFmtId="0" fontId="40" fillId="23" borderId="0" applyNumberFormat="0" applyBorder="0" applyAlignment="0" applyProtection="0"/>
    <xf numFmtId="0" fontId="49" fillId="0" borderId="0"/>
    <xf numFmtId="0" fontId="45" fillId="0" borderId="0"/>
    <xf numFmtId="0" fontId="45" fillId="0" borderId="0"/>
    <xf numFmtId="0" fontId="41" fillId="22" borderId="0" applyNumberFormat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8" fillId="8" borderId="36" applyNumberFormat="0" applyAlignment="0" applyProtection="0"/>
    <xf numFmtId="0" fontId="41" fillId="12" borderId="0" applyNumberFormat="0" applyBorder="0" applyAlignment="0" applyProtection="0"/>
    <xf numFmtId="0" fontId="49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7" borderId="0" applyNumberFormat="0" applyBorder="0" applyAlignment="0" applyProtection="0"/>
    <xf numFmtId="0" fontId="45" fillId="0" borderId="0"/>
    <xf numFmtId="0" fontId="40" fillId="9" borderId="0" applyNumberFormat="0" applyBorder="0" applyAlignment="0" applyProtection="0"/>
    <xf numFmtId="0" fontId="42" fillId="12" borderId="34" applyNumberFormat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181" fontId="62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39" fillId="8" borderId="34" applyNumberFormat="0" applyAlignment="0" applyProtection="0"/>
    <xf numFmtId="0" fontId="40" fillId="9" borderId="0" applyNumberFormat="0" applyBorder="0" applyAlignment="0" applyProtection="0"/>
    <xf numFmtId="0" fontId="41" fillId="26" borderId="0" applyNumberFormat="0" applyBorder="0" applyAlignment="0" applyProtection="0"/>
    <xf numFmtId="0" fontId="40" fillId="9" borderId="0" applyNumberFormat="0" applyBorder="0" applyAlignment="0" applyProtection="0"/>
    <xf numFmtId="0" fontId="42" fillId="12" borderId="34" applyNumberFormat="0" applyAlignment="0" applyProtection="0"/>
    <xf numFmtId="0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4" fillId="13" borderId="0" applyNumberFormat="0" applyBorder="0" applyAlignment="0" applyProtection="0"/>
    <xf numFmtId="0" fontId="41" fillId="17" borderId="0" applyNumberFormat="0" applyBorder="0" applyAlignment="0" applyProtection="0"/>
    <xf numFmtId="0" fontId="45" fillId="0" borderId="0" applyNumberFormat="0" applyFill="0" applyBorder="0" applyAlignment="0" applyProtection="0"/>
    <xf numFmtId="186" fontId="45" fillId="0" borderId="0" applyFont="0" applyFill="0" applyBorder="0" applyAlignment="0" applyProtection="0"/>
    <xf numFmtId="0" fontId="45" fillId="0" borderId="0"/>
    <xf numFmtId="0" fontId="49" fillId="0" borderId="0"/>
    <xf numFmtId="0" fontId="45" fillId="0" borderId="0"/>
    <xf numFmtId="0" fontId="45" fillId="0" borderId="0" applyNumberFormat="0" applyFill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3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9" borderId="0" applyNumberFormat="0" applyBorder="0" applyAlignment="0" applyProtection="0"/>
    <xf numFmtId="194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50" fillId="0" borderId="37" applyNumberFormat="0" applyFill="0" applyAlignment="0" applyProtection="0"/>
    <xf numFmtId="0" fontId="41" fillId="0" borderId="0"/>
    <xf numFmtId="0" fontId="39" fillId="8" borderId="34" applyNumberFormat="0" applyAlignment="0" applyProtection="0"/>
    <xf numFmtId="0" fontId="40" fillId="32" borderId="0" applyNumberFormat="0" applyBorder="0" applyAlignment="0" applyProtection="0"/>
    <xf numFmtId="0" fontId="41" fillId="21" borderId="0" applyNumberFormat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0" fillId="9" borderId="0" applyNumberFormat="0" applyBorder="0" applyAlignment="0" applyProtection="0"/>
    <xf numFmtId="0" fontId="42" fillId="12" borderId="34" applyNumberFormat="0" applyAlignment="0" applyProtection="0"/>
    <xf numFmtId="0" fontId="45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3" fontId="45" fillId="0" borderId="0" applyFont="0" applyFill="0" applyBorder="0" applyAlignment="0" applyProtection="0"/>
    <xf numFmtId="0" fontId="41" fillId="10" borderId="0" applyNumberFormat="0" applyBorder="0" applyAlignment="0" applyProtection="0"/>
    <xf numFmtId="0" fontId="49" fillId="0" borderId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31" borderId="0" applyNumberFormat="0" applyBorder="0" applyAlignment="0" applyProtection="0"/>
    <xf numFmtId="2" fontId="82" fillId="0" borderId="26">
      <alignment horizontal="center" vertical="center" shrinkToFit="1"/>
    </xf>
    <xf numFmtId="0" fontId="45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41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1" fillId="13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5" fillId="0" borderId="0" applyNumberFormat="0" applyFill="0" applyBorder="0" applyAlignment="0" applyProtection="0"/>
    <xf numFmtId="0" fontId="52" fillId="19" borderId="0" applyNumberFormat="0" applyBorder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0" fontId="41" fillId="15" borderId="0" applyNumberFormat="0" applyBorder="0" applyAlignment="0" applyProtection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80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18" borderId="38" applyNumberFormat="0" applyFont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41" fillId="15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186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1" fillId="11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43" fontId="45" fillId="0" borderId="0" applyFont="0" applyFill="0" applyBorder="0" applyAlignment="0" applyProtection="0"/>
    <xf numFmtId="0" fontId="41" fillId="10" borderId="0" applyNumberFormat="0" applyBorder="0" applyAlignment="0" applyProtection="0"/>
    <xf numFmtId="0" fontId="49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7" borderId="0" applyNumberFormat="0" applyBorder="0" applyAlignment="0" applyProtection="0"/>
    <xf numFmtId="0" fontId="49" fillId="0" borderId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9" fillId="0" borderId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 applyFont="0" applyFill="0" applyBorder="0" applyAlignment="0" applyProtection="0"/>
    <xf numFmtId="0" fontId="41" fillId="16" borderId="0" applyNumberFormat="0" applyBorder="0" applyAlignment="0" applyProtection="0"/>
    <xf numFmtId="0" fontId="41" fillId="0" borderId="0"/>
    <xf numFmtId="0" fontId="45" fillId="0" borderId="0" applyNumberFormat="0" applyFill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11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45" fillId="0" borderId="0"/>
    <xf numFmtId="177" fontId="45" fillId="0" borderId="0" applyFont="0" applyFill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1" fillId="10" borderId="0" applyNumberFormat="0" applyBorder="0" applyAlignment="0" applyProtection="0"/>
    <xf numFmtId="0" fontId="45" fillId="0" borderId="0"/>
    <xf numFmtId="0" fontId="41" fillId="22" borderId="0" applyNumberFormat="0" applyBorder="0" applyAlignment="0" applyProtection="0"/>
    <xf numFmtId="0" fontId="50" fillId="0" borderId="0" applyNumberFormat="0" applyFill="0" applyBorder="0" applyAlignment="0" applyProtection="0"/>
    <xf numFmtId="0" fontId="85" fillId="0" borderId="0"/>
    <xf numFmtId="0" fontId="41" fillId="13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58" fillId="30" borderId="42" applyNumberFormat="0" applyAlignment="0" applyProtection="0"/>
    <xf numFmtId="0" fontId="41" fillId="13" borderId="0" applyNumberFormat="0" applyBorder="0" applyAlignment="0" applyProtection="0"/>
    <xf numFmtId="0" fontId="41" fillId="15" borderId="0" applyNumberFormat="0" applyBorder="0" applyAlignment="0" applyProtection="0"/>
    <xf numFmtId="0" fontId="41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3" borderId="0" applyNumberFormat="0" applyBorder="0" applyAlignment="0" applyProtection="0"/>
    <xf numFmtId="0" fontId="40" fillId="41" borderId="0" applyNumberFormat="0" applyBorder="0" applyAlignment="0" applyProtection="0"/>
    <xf numFmtId="0" fontId="41" fillId="15" borderId="0" applyNumberFormat="0" applyBorder="0" applyAlignment="0" applyProtection="0"/>
    <xf numFmtId="44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0" borderId="0"/>
    <xf numFmtId="0" fontId="45" fillId="0" borderId="0" applyNumberFormat="0" applyFill="0" applyBorder="0" applyAlignment="0" applyProtection="0"/>
    <xf numFmtId="9" fontId="45" fillId="0" borderId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9" fillId="0" borderId="0"/>
    <xf numFmtId="0" fontId="41" fillId="10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45" fillId="0" borderId="0"/>
    <xf numFmtId="0" fontId="41" fillId="1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0" fillId="35" borderId="0" applyNumberFormat="0" applyBorder="0" applyAlignment="0" applyProtection="0"/>
    <xf numFmtId="0" fontId="51" fillId="0" borderId="39" applyNumberFormat="0" applyFill="0" applyAlignment="0" applyProtection="0"/>
    <xf numFmtId="0" fontId="45" fillId="0" borderId="0" applyNumberFormat="0" applyFill="0" applyBorder="0" applyAlignment="0" applyProtection="0"/>
    <xf numFmtId="0" fontId="41" fillId="10" borderId="0" applyNumberFormat="0" applyBorder="0" applyAlignment="0" applyProtection="0"/>
    <xf numFmtId="0" fontId="49" fillId="0" borderId="0"/>
    <xf numFmtId="0" fontId="41" fillId="12" borderId="0" applyNumberFormat="0" applyBorder="0" applyAlignment="0" applyProtection="0"/>
    <xf numFmtId="0" fontId="40" fillId="9" borderId="0" applyNumberFormat="0" applyBorder="0" applyAlignment="0" applyProtection="0"/>
    <xf numFmtId="0" fontId="57" fillId="0" borderId="41" applyNumberFormat="0" applyFill="0" applyAlignment="0" applyProtection="0"/>
    <xf numFmtId="0" fontId="45" fillId="0" borderId="0" applyNumberFormat="0" applyFill="0" applyBorder="0" applyAlignment="0" applyProtection="0"/>
    <xf numFmtId="0" fontId="40" fillId="27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3" borderId="0" applyNumberFormat="0" applyBorder="0" applyAlignment="0" applyProtection="0"/>
    <xf numFmtId="0" fontId="45" fillId="0" borderId="0" applyNumberFormat="0" applyFill="0" applyBorder="0" applyAlignment="0" applyProtection="0"/>
    <xf numFmtId="0" fontId="50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92" fontId="45" fillId="0" borderId="0" applyFont="0" applyFill="0" applyBorder="0" applyAlignment="0" applyProtection="0"/>
    <xf numFmtId="0" fontId="40" fillId="24" borderId="0" applyNumberFormat="0" applyBorder="0" applyAlignment="0" applyProtection="0"/>
    <xf numFmtId="0" fontId="41" fillId="26" borderId="0" applyNumberFormat="0" applyBorder="0" applyAlignment="0" applyProtection="0"/>
    <xf numFmtId="0" fontId="51" fillId="0" borderId="39" applyNumberFormat="0" applyFill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2" borderId="0" applyNumberFormat="0" applyBorder="0" applyAlignment="0" applyProtection="0"/>
    <xf numFmtId="0" fontId="49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41" fillId="0" borderId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1" borderId="0" applyNumberFormat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5" fillId="0" borderId="0" applyNumberFormat="0" applyFill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44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5" fillId="0" borderId="0" applyNumberFormat="0" applyFill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7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2" fillId="12" borderId="34" applyNumberFormat="0" applyAlignment="0" applyProtection="0"/>
    <xf numFmtId="0" fontId="45" fillId="18" borderId="38" applyNumberFormat="0" applyFon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0" fillId="25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0" borderId="0" applyNumberFormat="0" applyBorder="0" applyAlignment="0" applyProtection="0"/>
    <xf numFmtId="0" fontId="41" fillId="22" borderId="0" applyNumberFormat="0" applyBorder="0" applyAlignment="0" applyProtection="0"/>
    <xf numFmtId="43" fontId="49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61" fillId="0" borderId="39" applyNumberFormat="0" applyFill="0" applyAlignment="0" applyProtection="0"/>
    <xf numFmtId="0" fontId="49" fillId="0" borderId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 applyNumberFormat="0" applyFill="0" applyBorder="0" applyAlignment="0" applyProtection="0"/>
    <xf numFmtId="200" fontId="45" fillId="0" borderId="0" applyFont="0" applyFill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0" borderId="0"/>
    <xf numFmtId="0" fontId="81" fillId="12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17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1" fillId="0" borderId="0"/>
    <xf numFmtId="190" fontId="87" fillId="0" borderId="0" applyFont="0" applyFill="0" applyBorder="0" applyAlignment="0" applyProtection="0"/>
    <xf numFmtId="0" fontId="42" fillId="12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2" fillId="12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40" fillId="25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6" borderId="0" applyNumberFormat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1" borderId="0" applyNumberFormat="0" applyBorder="0" applyAlignment="0" applyProtection="0"/>
    <xf numFmtId="0" fontId="40" fillId="41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6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1" fillId="0" borderId="39" applyNumberFormat="0" applyFill="0" applyAlignment="0" applyProtection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45" fillId="0" borderId="0"/>
    <xf numFmtId="0" fontId="41" fillId="0" borderId="0"/>
    <xf numFmtId="0" fontId="45" fillId="0" borderId="0"/>
    <xf numFmtId="0" fontId="49" fillId="0" borderId="0"/>
    <xf numFmtId="0" fontId="45" fillId="0" borderId="0"/>
    <xf numFmtId="0" fontId="45" fillId="0" borderId="0" applyNumberFormat="0" applyFill="0" applyBorder="0" applyAlignment="0" applyProtection="0"/>
    <xf numFmtId="0" fontId="41" fillId="0" borderId="0"/>
    <xf numFmtId="0" fontId="41" fillId="0" borderId="0"/>
    <xf numFmtId="0" fontId="49" fillId="0" borderId="0"/>
    <xf numFmtId="0" fontId="45" fillId="0" borderId="0"/>
    <xf numFmtId="0" fontId="45" fillId="0" borderId="0"/>
    <xf numFmtId="0" fontId="41" fillId="22" borderId="0" applyNumberFormat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9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0" fontId="4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1" fillId="0" borderId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1" fillId="0" borderId="0"/>
    <xf numFmtId="2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5" fillId="0" borderId="0"/>
    <xf numFmtId="0" fontId="49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36" fillId="0" borderId="0" applyProtection="0"/>
    <xf numFmtId="0" fontId="45" fillId="0" borderId="0" applyNumberFormat="0" applyFill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5" fillId="0" borderId="0" applyNumberFormat="0" applyFill="0" applyBorder="0" applyAlignment="0" applyProtection="0"/>
    <xf numFmtId="0" fontId="49" fillId="0" borderId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5" fillId="0" borderId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39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0" fillId="41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0" borderId="0"/>
    <xf numFmtId="0" fontId="45" fillId="18" borderId="38" applyNumberFormat="0" applyFont="0" applyAlignment="0" applyProtection="0"/>
    <xf numFmtId="3" fontId="45" fillId="0" borderId="0" applyFont="0" applyFill="0" applyBorder="0" applyAlignment="0" applyProtection="0"/>
    <xf numFmtId="0" fontId="41" fillId="43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7" borderId="0" applyNumberFormat="0" applyBorder="0" applyAlignment="0" applyProtection="0"/>
    <xf numFmtId="0" fontId="45" fillId="0" borderId="0"/>
    <xf numFmtId="0" fontId="45" fillId="0" borderId="0"/>
    <xf numFmtId="0" fontId="45" fillId="0" borderId="0" applyNumberFormat="0" applyFill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4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11" borderId="0" applyNumberFormat="0" applyBorder="0" applyAlignment="0" applyProtection="0"/>
    <xf numFmtId="0" fontId="41" fillId="16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58" fillId="30" borderId="42" applyNumberFormat="0" applyAlignment="0" applyProtection="0"/>
    <xf numFmtId="0" fontId="41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5" borderId="0" applyNumberFormat="0" applyBorder="0" applyAlignment="0" applyProtection="0"/>
    <xf numFmtId="0" fontId="41" fillId="22" borderId="0" applyNumberFormat="0" applyBorder="0" applyAlignment="0" applyProtection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43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49" fillId="0" borderId="0"/>
    <xf numFmtId="0" fontId="43" fillId="0" borderId="0" applyNumberFormat="0" applyFill="0" applyBorder="0" applyAlignment="0" applyProtection="0"/>
    <xf numFmtId="0" fontId="45" fillId="0" borderId="0"/>
    <xf numFmtId="205" fontId="79" fillId="0" borderId="0"/>
    <xf numFmtId="0" fontId="4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1" fillId="0" borderId="39" applyNumberFormat="0" applyFill="0" applyAlignment="0" applyProtection="0"/>
    <xf numFmtId="186" fontId="45" fillId="0" borderId="0" applyFont="0" applyFill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67" fillId="20" borderId="0" applyNumberFormat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0" fontId="41" fillId="26" borderId="0" applyNumberFormat="0" applyBorder="0" applyAlignment="0" applyProtection="0"/>
    <xf numFmtId="0" fontId="46" fillId="0" borderId="35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0" fontId="40" fillId="23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45" fillId="0" borderId="0"/>
    <xf numFmtId="186" fontId="45" fillId="0" borderId="0" applyFont="0" applyFill="0" applyBorder="0" applyAlignment="0" applyProtection="0"/>
    <xf numFmtId="0" fontId="40" fillId="32" borderId="0" applyNumberFormat="0" applyBorder="0" applyAlignment="0" applyProtection="0"/>
    <xf numFmtId="0" fontId="52" fillId="19" borderId="0" applyNumberFormat="0" applyBorder="0" applyAlignment="0" applyProtection="0"/>
    <xf numFmtId="0" fontId="4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45" fillId="0" borderId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45" fillId="0" borderId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41" fillId="16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28" fillId="0" borderId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0" fontId="28" fillId="0" borderId="0"/>
    <xf numFmtId="0" fontId="45" fillId="0" borderId="0" applyNumberFormat="0" applyFill="0" applyBorder="0" applyAlignment="0" applyProtection="0"/>
    <xf numFmtId="186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8" fillId="8" borderId="36" applyNumberFormat="0" applyAlignment="0" applyProtection="0"/>
    <xf numFmtId="0" fontId="41" fillId="12" borderId="0" applyNumberFormat="0" applyBorder="0" applyAlignment="0" applyProtection="0"/>
    <xf numFmtId="0" fontId="45" fillId="0" borderId="0" applyNumberFormat="0" applyFill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186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8" fillId="8" borderId="36" applyNumberFormat="0" applyAlignment="0" applyProtection="0"/>
    <xf numFmtId="0" fontId="41" fillId="12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15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1" fillId="10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 applyNumberForma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179" fontId="45" fillId="0" borderId="0" applyFont="0" applyFill="0" applyBorder="0" applyAlignment="0" applyProtection="0"/>
    <xf numFmtId="0" fontId="41" fillId="1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4" fillId="13" borderId="0" applyNumberFormat="0" applyBorder="0" applyAlignment="0" applyProtection="0"/>
    <xf numFmtId="0" fontId="41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44" fillId="13" borderId="0" applyNumberFormat="0" applyBorder="0" applyAlignment="0" applyProtection="0"/>
    <xf numFmtId="0" fontId="41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1" fillId="10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1" fillId="17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5" fillId="0" borderId="0" applyNumberFormat="0" applyFill="0" applyBorder="0" applyAlignment="0" applyProtection="0"/>
    <xf numFmtId="180" fontId="45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5" fillId="0" borderId="0" applyNumberFormat="0" applyFill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2" borderId="0" applyNumberFormat="0" applyBorder="0" applyAlignment="0" applyProtection="0"/>
    <xf numFmtId="180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0" fillId="41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9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17" borderId="0" applyNumberFormat="0" applyBorder="0" applyAlignment="0" applyProtection="0"/>
    <xf numFmtId="179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179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1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0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26" borderId="0" applyNumberFormat="0" applyBorder="0" applyAlignment="0" applyProtection="0"/>
    <xf numFmtId="0" fontId="49" fillId="0" borderId="0"/>
    <xf numFmtId="0" fontId="41" fillId="12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7" borderId="0" applyNumberFormat="0" applyBorder="0" applyAlignment="0" applyProtection="0"/>
    <xf numFmtId="0" fontId="41" fillId="0" borderId="0"/>
    <xf numFmtId="0" fontId="45" fillId="0" borderId="0" applyNumberFormat="0" applyFill="0" applyBorder="0" applyAlignment="0" applyProtection="0"/>
    <xf numFmtId="0" fontId="41" fillId="0" borderId="0"/>
    <xf numFmtId="0" fontId="45" fillId="0" borderId="0" applyNumberForma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 applyNumberFormat="0" applyFill="0" applyBorder="0" applyAlignment="0" applyProtection="0"/>
    <xf numFmtId="0" fontId="41" fillId="15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0" fillId="27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5" fillId="0" borderId="0" applyNumberForma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1" fillId="10" borderId="0" applyNumberFormat="0" applyBorder="0" applyAlignment="0" applyProtection="0"/>
    <xf numFmtId="0" fontId="42" fillId="12" borderId="34" applyNumberFormat="0" applyAlignment="0" applyProtection="0"/>
    <xf numFmtId="0" fontId="41" fillId="17" borderId="0" applyNumberFormat="0" applyBorder="0" applyAlignment="0" applyProtection="0"/>
    <xf numFmtId="0" fontId="92" fillId="0" borderId="8" applyNumberFormat="0" applyFont="0" applyBorder="0" applyAlignment="0" applyProtection="0">
      <alignment horizontal="center" vertical="center"/>
    </xf>
    <xf numFmtId="0" fontId="49" fillId="0" borderId="0"/>
    <xf numFmtId="0" fontId="49" fillId="0" borderId="0"/>
    <xf numFmtId="0" fontId="45" fillId="0" borderId="0" applyNumberForma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6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4" fontId="45" fillId="0" borderId="0" applyFont="0" applyFill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16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40" fontId="93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5" fillId="0" borderId="0" applyNumberFormat="0" applyFill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5" fillId="0" borderId="0"/>
    <xf numFmtId="0" fontId="41" fillId="10" borderId="0" applyNumberFormat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70" fillId="0" borderId="0"/>
    <xf numFmtId="0" fontId="49" fillId="0" borderId="0"/>
    <xf numFmtId="0" fontId="84" fillId="8" borderId="34" applyNumberFormat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0" borderId="0"/>
    <xf numFmtId="0" fontId="45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9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177" fontId="45" fillId="0" borderId="0" applyFont="0" applyFill="0" applyBorder="0" applyAlignment="0" applyProtection="0"/>
    <xf numFmtId="0" fontId="45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1" fillId="11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45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5" borderId="0" applyNumberFormat="0" applyBorder="0" applyAlignment="0" applyProtection="0"/>
    <xf numFmtId="0" fontId="40" fillId="9" borderId="0" applyNumberFormat="0" applyBorder="0" applyAlignment="0" applyProtection="0"/>
    <xf numFmtId="0" fontId="41" fillId="11" borderId="0" applyNumberFormat="0" applyBorder="0" applyAlignment="0" applyProtection="0"/>
    <xf numFmtId="0" fontId="45" fillId="0" borderId="0"/>
    <xf numFmtId="0" fontId="45" fillId="0" borderId="0"/>
    <xf numFmtId="0" fontId="49" fillId="0" borderId="0"/>
    <xf numFmtId="0" fontId="45" fillId="0" borderId="0" applyNumberFormat="0" applyFill="0" applyBorder="0" applyAlignment="0" applyProtection="0"/>
    <xf numFmtId="0" fontId="41" fillId="0" borderId="0"/>
    <xf numFmtId="0" fontId="41" fillId="0" borderId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49" fillId="0" borderId="0"/>
    <xf numFmtId="0" fontId="4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49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11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5" fillId="0" borderId="0" applyNumberFormat="0" applyFill="0" applyBorder="0" applyAlignment="0" applyProtection="0"/>
    <xf numFmtId="0" fontId="49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5" fillId="0" borderId="0" applyNumberForma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5" fillId="18" borderId="38" applyNumberFormat="0" applyFon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5" fillId="0" borderId="0" applyNumberForma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13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5" borderId="0" applyNumberFormat="0" applyBorder="0" applyAlignment="0" applyProtection="0"/>
    <xf numFmtId="44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49" fillId="0" borderId="0"/>
    <xf numFmtId="0" fontId="45" fillId="0" borderId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41" fillId="16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/>
    <xf numFmtId="0" fontId="45" fillId="0" borderId="0"/>
    <xf numFmtId="0" fontId="40" fillId="28" borderId="0" applyNumberFormat="0" applyBorder="0" applyAlignment="0" applyProtection="0"/>
    <xf numFmtId="0" fontId="45" fillId="0" borderId="0"/>
    <xf numFmtId="0" fontId="49" fillId="0" borderId="0"/>
    <xf numFmtId="0" fontId="51" fillId="0" borderId="39" applyNumberFormat="0" applyFill="0" applyAlignment="0" applyProtection="0"/>
    <xf numFmtId="0" fontId="41" fillId="0" borderId="0"/>
    <xf numFmtId="0" fontId="45" fillId="0" borderId="0" applyNumberFormat="0" applyFill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1" fillId="15" borderId="0" applyNumberFormat="0" applyBorder="0" applyAlignment="0" applyProtection="0"/>
    <xf numFmtId="0" fontId="49" fillId="0" borderId="0"/>
    <xf numFmtId="0" fontId="41" fillId="0" borderId="0"/>
    <xf numFmtId="186" fontId="45" fillId="0" borderId="0" applyFont="0" applyFill="0" applyBorder="0" applyAlignment="0" applyProtection="0"/>
    <xf numFmtId="0" fontId="49" fillId="0" borderId="0"/>
    <xf numFmtId="9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3" fillId="0" borderId="0" applyNumberFormat="0" applyFill="0" applyBorder="0" applyAlignment="0" applyProtection="0"/>
    <xf numFmtId="0" fontId="41" fillId="11" borderId="0" applyNumberFormat="0" applyBorder="0" applyAlignment="0" applyProtection="0"/>
    <xf numFmtId="9" fontId="41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45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 applyNumberFormat="0" applyFill="0" applyBorder="0" applyAlignment="0" applyProtection="0"/>
    <xf numFmtId="0" fontId="65" fillId="15" borderId="0" applyNumberFormat="0" applyBorder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1" fillId="22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/>
    <xf numFmtId="0" fontId="39" fillId="8" borderId="34" applyNumberFormat="0" applyAlignment="0" applyProtection="0"/>
    <xf numFmtId="0" fontId="45" fillId="0" borderId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179" fontId="45" fillId="0" borderId="0" applyFont="0" applyFill="0" applyBorder="0" applyAlignment="0" applyProtection="0"/>
    <xf numFmtId="0" fontId="41" fillId="1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18" borderId="38" applyNumberFormat="0" applyFont="0" applyAlignment="0" applyProtection="0"/>
    <xf numFmtId="3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0" borderId="0"/>
    <xf numFmtId="0" fontId="45" fillId="0" borderId="0"/>
    <xf numFmtId="0" fontId="45" fillId="0" borderId="0"/>
    <xf numFmtId="0" fontId="45" fillId="0" borderId="0" applyNumberFormat="0" applyFill="0" applyBorder="0" applyAlignment="0" applyProtection="0"/>
    <xf numFmtId="0" fontId="45" fillId="0" borderId="0"/>
    <xf numFmtId="0" fontId="45" fillId="0" borderId="0"/>
    <xf numFmtId="0" fontId="40" fillId="31" borderId="0" applyNumberFormat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5" fillId="0" borderId="0"/>
    <xf numFmtId="0" fontId="45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5" fillId="0" borderId="0"/>
    <xf numFmtId="0" fontId="41" fillId="2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96" fillId="30" borderId="42" applyNumberFormat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51" fillId="0" borderId="39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11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45" fillId="0" borderId="0"/>
    <xf numFmtId="0" fontId="41" fillId="17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0" borderId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34" applyNumberFormat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5" fillId="0" borderId="0"/>
    <xf numFmtId="0" fontId="41" fillId="1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9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179" fontId="45" fillId="0" borderId="0" applyFont="0" applyFill="0" applyBorder="0" applyAlignment="0" applyProtection="0"/>
    <xf numFmtId="0" fontId="45" fillId="0" borderId="0"/>
    <xf numFmtId="0" fontId="41" fillId="29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0" borderId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9" fontId="45" fillId="0" borderId="0" applyFont="0" applyFill="0" applyBorder="0" applyAlignment="0" applyProtection="0"/>
    <xf numFmtId="0" fontId="40" fillId="23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26" borderId="0" applyNumberFormat="0" applyBorder="0" applyAlignment="0" applyProtection="0"/>
    <xf numFmtId="0" fontId="41" fillId="22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2" borderId="0" applyNumberFormat="0" applyBorder="0" applyAlignment="0" applyProtection="0"/>
    <xf numFmtId="0" fontId="49" fillId="0" borderId="0"/>
    <xf numFmtId="0" fontId="41" fillId="26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179" fontId="45" fillId="0" borderId="0" applyFont="0" applyFill="0" applyBorder="0" applyAlignment="0" applyProtection="0"/>
    <xf numFmtId="0" fontId="41" fillId="1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7" borderId="0" applyNumberFormat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7" borderId="0" applyNumberFormat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1" fillId="15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2" borderId="0" applyNumberFormat="0" applyBorder="0" applyAlignment="0" applyProtection="0"/>
    <xf numFmtId="0" fontId="49" fillId="0" borderId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2" borderId="0" applyNumberFormat="0" applyBorder="0" applyAlignment="0" applyProtection="0"/>
    <xf numFmtId="0" fontId="49" fillId="0" borderId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1" fillId="22" borderId="0" applyNumberFormat="0" applyBorder="0" applyAlignment="0" applyProtection="0"/>
    <xf numFmtId="0" fontId="49" fillId="0" borderId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1" fillId="16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5" fillId="0" borderId="0"/>
    <xf numFmtId="0" fontId="41" fillId="0" borderId="0"/>
    <xf numFmtId="0" fontId="41" fillId="17" borderId="0" applyNumberFormat="0" applyBorder="0" applyAlignment="0" applyProtection="0"/>
    <xf numFmtId="0" fontId="41" fillId="0" borderId="0"/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44" fontId="45" fillId="0" borderId="0" applyFont="0" applyFill="0" applyBorder="0" applyAlignment="0" applyProtection="0"/>
    <xf numFmtId="0" fontId="45" fillId="18" borderId="38" applyNumberFormat="0" applyFont="0" applyAlignment="0" applyProtection="0"/>
    <xf numFmtId="0" fontId="41" fillId="40" borderId="0" applyNumberFormat="0" applyBorder="0" applyAlignment="0" applyProtection="0"/>
    <xf numFmtId="44" fontId="45" fillId="0" borderId="0" applyFont="0" applyFill="0" applyBorder="0" applyAlignment="0" applyProtection="0"/>
    <xf numFmtId="0" fontId="49" fillId="0" borderId="0"/>
    <xf numFmtId="0" fontId="45" fillId="18" borderId="38" applyNumberFormat="0" applyFont="0" applyAlignment="0" applyProtection="0"/>
    <xf numFmtId="0" fontId="41" fillId="40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179" fontId="45" fillId="0" borderId="0" applyFont="0" applyFill="0" applyBorder="0" applyAlignment="0" applyProtection="0"/>
    <xf numFmtId="0" fontId="45" fillId="0" borderId="0"/>
    <xf numFmtId="0" fontId="41" fillId="1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194" fontId="45" fillId="0" borderId="0" applyFont="0" applyFill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1" fillId="12" borderId="0" applyNumberFormat="0" applyBorder="0" applyAlignment="0" applyProtection="0"/>
    <xf numFmtId="0" fontId="41" fillId="17" borderId="0" applyNumberFormat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67" fillId="20" borderId="0" applyNumberFormat="0" applyBorder="0" applyAlignment="0" applyProtection="0"/>
    <xf numFmtId="0" fontId="41" fillId="12" borderId="0" applyNumberFormat="0" applyBorder="0" applyAlignment="0" applyProtection="0"/>
    <xf numFmtId="0" fontId="28" fillId="0" borderId="0"/>
    <xf numFmtId="0" fontId="41" fillId="0" borderId="0"/>
    <xf numFmtId="0" fontId="41" fillId="17" borderId="0" applyNumberFormat="0" applyBorder="0" applyAlignment="0" applyProtection="0"/>
    <xf numFmtId="0" fontId="41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1" fillId="17" borderId="0" applyNumberFormat="0" applyBorder="0" applyAlignment="0" applyProtection="0"/>
    <xf numFmtId="0" fontId="41" fillId="10" borderId="0" applyNumberFormat="0" applyBorder="0" applyAlignment="0" applyProtection="0"/>
    <xf numFmtId="0" fontId="41" fillId="22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41" fillId="17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0" borderId="0" applyNumberFormat="0" applyBorder="0" applyAlignment="0" applyProtection="0"/>
    <xf numFmtId="0" fontId="41" fillId="12" borderId="0" applyNumberFormat="0" applyBorder="0" applyAlignment="0" applyProtection="0"/>
    <xf numFmtId="0" fontId="41" fillId="17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17" borderId="0" applyNumberFormat="0" applyBorder="0" applyAlignment="0" applyProtection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5" fillId="0" borderId="0"/>
    <xf numFmtId="0" fontId="41" fillId="22" borderId="0" applyNumberFormat="0" applyBorder="0" applyAlignment="0" applyProtection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5" fillId="0" borderId="0"/>
    <xf numFmtId="0" fontId="45" fillId="0" borderId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0" borderId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0" borderId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/>
    <xf numFmtId="0" fontId="84" fillId="8" borderId="34" applyNumberFormat="0" applyAlignment="0" applyProtection="0"/>
    <xf numFmtId="0" fontId="41" fillId="21" borderId="0" applyNumberFormat="0" applyBorder="0" applyAlignment="0" applyProtection="0"/>
    <xf numFmtId="0" fontId="49" fillId="0" borderId="0"/>
    <xf numFmtId="0" fontId="41" fillId="22" borderId="0" applyNumberFormat="0" applyBorder="0" applyAlignment="0" applyProtection="0"/>
    <xf numFmtId="0" fontId="45" fillId="0" borderId="0"/>
    <xf numFmtId="0" fontId="84" fillId="8" borderId="34" applyNumberFormat="0" applyAlignment="0" applyProtection="0"/>
    <xf numFmtId="0" fontId="41" fillId="21" borderId="0" applyNumberFormat="0" applyBorder="0" applyAlignment="0" applyProtection="0"/>
    <xf numFmtId="0" fontId="49" fillId="0" borderId="0"/>
    <xf numFmtId="0" fontId="41" fillId="22" borderId="0" applyNumberFormat="0" applyBorder="0" applyAlignment="0" applyProtection="0"/>
    <xf numFmtId="0" fontId="41" fillId="11" borderId="0" applyNumberFormat="0" applyBorder="0" applyAlignment="0" applyProtection="0"/>
    <xf numFmtId="0" fontId="41" fillId="0" borderId="0"/>
    <xf numFmtId="0" fontId="45" fillId="0" borderId="0"/>
    <xf numFmtId="0" fontId="41" fillId="22" borderId="0" applyNumberFormat="0" applyBorder="0" applyAlignment="0" applyProtection="0"/>
    <xf numFmtId="0" fontId="84" fillId="8" borderId="34" applyNumberFormat="0" applyAlignment="0" applyProtection="0"/>
    <xf numFmtId="0" fontId="41" fillId="21" borderId="0" applyNumberFormat="0" applyBorder="0" applyAlignment="0" applyProtection="0"/>
    <xf numFmtId="0" fontId="49" fillId="0" borderId="0"/>
    <xf numFmtId="0" fontId="41" fillId="22" borderId="0" applyNumberFormat="0" applyBorder="0" applyAlignment="0" applyProtection="0"/>
    <xf numFmtId="0" fontId="41" fillId="11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22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9" fontId="45" fillId="0" borderId="0" applyFill="0" applyBorder="0" applyAlignment="0" applyProtection="0"/>
    <xf numFmtId="0" fontId="84" fillId="8" borderId="34" applyNumberFormat="0" applyAlignment="0" applyProtection="0"/>
    <xf numFmtId="0" fontId="49" fillId="0" borderId="0"/>
    <xf numFmtId="0" fontId="41" fillId="22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22" borderId="0" applyNumberFormat="0" applyBorder="0" applyAlignment="0" applyProtection="0"/>
    <xf numFmtId="0" fontId="45" fillId="0" borderId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179" fontId="45" fillId="0" borderId="0" applyFont="0" applyFill="0" applyBorder="0" applyAlignment="0" applyProtection="0"/>
    <xf numFmtId="0" fontId="45" fillId="0" borderId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/>
    <xf numFmtId="0" fontId="64" fillId="0" borderId="0" applyNumberFormat="0" applyFill="0" applyBorder="0" applyAlignment="0" applyProtection="0"/>
    <xf numFmtId="0" fontId="41" fillId="0" borderId="0"/>
    <xf numFmtId="0" fontId="45" fillId="0" borderId="0"/>
    <xf numFmtId="0" fontId="41" fillId="12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84" fillId="8" borderId="34" applyNumberFormat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65" fillId="17" borderId="0" applyNumberFormat="0" applyBorder="0" applyAlignment="0" applyProtection="0"/>
    <xf numFmtId="0" fontId="51" fillId="0" borderId="39" applyNumberFormat="0" applyFill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65" fillId="22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0" borderId="0" applyNumberFormat="0" applyBorder="0" applyAlignment="0" applyProtection="0"/>
    <xf numFmtId="0" fontId="41" fillId="22" borderId="0" applyNumberFormat="0" applyBorder="0" applyAlignment="0" applyProtection="0"/>
    <xf numFmtId="0" fontId="45" fillId="18" borderId="38" applyNumberFormat="0" applyFont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18" borderId="38" applyNumberFormat="0" applyFont="0" applyAlignment="0" applyProtection="0"/>
    <xf numFmtId="3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18" borderId="38" applyNumberFormat="0" applyFont="0" applyAlignment="0" applyProtection="0"/>
    <xf numFmtId="3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5" fillId="0" borderId="0"/>
    <xf numFmtId="0" fontId="45" fillId="18" borderId="38" applyNumberFormat="0" applyFont="0" applyAlignment="0" applyProtection="0"/>
    <xf numFmtId="3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179" fontId="45" fillId="0" borderId="0" applyFont="0" applyFill="0" applyBorder="0" applyAlignment="0" applyProtection="0"/>
    <xf numFmtId="0" fontId="41" fillId="0" borderId="0"/>
    <xf numFmtId="0" fontId="41" fillId="0" borderId="0"/>
    <xf numFmtId="0" fontId="41" fillId="2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1" fillId="22" borderId="0" applyNumberFormat="0" applyBorder="0" applyAlignment="0" applyProtection="0"/>
    <xf numFmtId="201" fontId="83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179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1" fillId="22" borderId="0" applyNumberFormat="0" applyBorder="0" applyAlignment="0" applyProtection="0"/>
    <xf numFmtId="201" fontId="83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22" borderId="0" applyNumberFormat="0" applyBorder="0" applyAlignment="0" applyProtection="0"/>
    <xf numFmtId="0" fontId="49" fillId="0" borderId="0"/>
    <xf numFmtId="0" fontId="41" fillId="22" borderId="0" applyNumberFormat="0" applyBorder="0" applyAlignment="0" applyProtection="0"/>
    <xf numFmtId="201" fontId="83" fillId="0" borderId="0"/>
    <xf numFmtId="0" fontId="41" fillId="16" borderId="0" applyNumberFormat="0" applyBorder="0" applyAlignment="0" applyProtection="0"/>
    <xf numFmtId="0" fontId="41" fillId="22" borderId="0" applyNumberFormat="0" applyBorder="0" applyAlignment="0" applyProtection="0"/>
    <xf numFmtId="201" fontId="83" fillId="0" borderId="0"/>
    <xf numFmtId="0" fontId="41" fillId="16" borderId="0" applyNumberFormat="0" applyBorder="0" applyAlignment="0" applyProtection="0"/>
    <xf numFmtId="2" fontId="98" fillId="0" borderId="0">
      <alignment horizontal="center" wrapText="1"/>
      <protection hidden="1"/>
    </xf>
    <xf numFmtId="0" fontId="41" fillId="16" borderId="0" applyNumberFormat="0" applyBorder="0" applyAlignment="0" applyProtection="0"/>
    <xf numFmtId="0" fontId="45" fillId="0" borderId="0"/>
    <xf numFmtId="0" fontId="41" fillId="22" borderId="0" applyNumberFormat="0" applyBorder="0" applyAlignment="0" applyProtection="0"/>
    <xf numFmtId="201" fontId="83" fillId="0" borderId="0"/>
    <xf numFmtId="0" fontId="41" fillId="0" borderId="0"/>
    <xf numFmtId="0" fontId="45" fillId="18" borderId="38" applyNumberFormat="0" applyFont="0" applyAlignment="0" applyProtection="0"/>
    <xf numFmtId="3" fontId="45" fillId="0" borderId="0" applyFont="0" applyFill="0" applyBorder="0" applyAlignment="0" applyProtection="0"/>
    <xf numFmtId="0" fontId="41" fillId="43" borderId="0" applyNumberFormat="0" applyBorder="0" applyAlignment="0" applyProtection="0"/>
    <xf numFmtId="179" fontId="45" fillId="0" borderId="0" applyFont="0" applyFill="0" applyBorder="0" applyAlignment="0" applyProtection="0"/>
    <xf numFmtId="0" fontId="41" fillId="2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5" borderId="0" applyNumberFormat="0" applyBorder="0" applyAlignment="0" applyProtection="0"/>
    <xf numFmtId="0" fontId="41" fillId="22" borderId="0" applyNumberFormat="0" applyBorder="0" applyAlignment="0" applyProtection="0"/>
    <xf numFmtId="0" fontId="41" fillId="15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196" fontId="45" fillId="0" borderId="0"/>
    <xf numFmtId="0" fontId="65" fillId="22" borderId="0" applyNumberFormat="0" applyBorder="0" applyAlignment="0" applyProtection="0"/>
    <xf numFmtId="0" fontId="40" fillId="31" borderId="0" applyNumberFormat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3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3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3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3" borderId="0" applyNumberFormat="0" applyBorder="0" applyAlignment="0" applyProtection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3" borderId="0" applyNumberFormat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3" borderId="0" applyNumberFormat="0" applyBorder="0" applyAlignment="0" applyProtection="0"/>
    <xf numFmtId="196" fontId="45" fillId="0" borderId="0"/>
    <xf numFmtId="0" fontId="65" fillId="13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196" fontId="45" fillId="0" borderId="0"/>
    <xf numFmtId="0" fontId="65" fillId="16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196" fontId="45" fillId="0" borderId="0"/>
    <xf numFmtId="0" fontId="39" fillId="8" borderId="34" applyNumberFormat="0" applyAlignment="0" applyProtection="0"/>
    <xf numFmtId="0" fontId="65" fillId="11" borderId="0" applyNumberFormat="0" applyBorder="0" applyAlignment="0" applyProtection="0"/>
    <xf numFmtId="0" fontId="41" fillId="13" borderId="0" applyNumberFormat="0" applyBorder="0" applyAlignment="0" applyProtection="0"/>
    <xf numFmtId="196" fontId="45" fillId="0" borderId="0"/>
    <xf numFmtId="0" fontId="39" fillId="8" borderId="34" applyNumberFormat="0" applyAlignment="0" applyProtection="0"/>
    <xf numFmtId="0" fontId="65" fillId="12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5" fillId="0" borderId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0" fillId="25" borderId="0" applyNumberFormat="0" applyBorder="0" applyAlignment="0" applyProtection="0"/>
    <xf numFmtId="0" fontId="41" fillId="13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2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39" fillId="8" borderId="34" applyNumberFormat="0" applyAlignment="0" applyProtection="0"/>
    <xf numFmtId="0" fontId="49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9" fillId="0" borderId="0"/>
    <xf numFmtId="0" fontId="41" fillId="12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39" fillId="8" borderId="34" applyNumberFormat="0" applyAlignment="0" applyProtection="0"/>
    <xf numFmtId="0" fontId="78" fillId="0" borderId="0" applyNumberFormat="0" applyFill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6" borderId="0" applyNumberFormat="0" applyBorder="0" applyAlignment="0" applyProtection="0"/>
    <xf numFmtId="0" fontId="41" fillId="26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3" fillId="0" borderId="40" applyNumberFormat="0" applyFill="0" applyAlignment="0" applyProtection="0"/>
    <xf numFmtId="0" fontId="41" fillId="11" borderId="0" applyNumberFormat="0" applyBorder="0" applyAlignment="0" applyProtection="0"/>
    <xf numFmtId="0" fontId="41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6" borderId="0" applyNumberFormat="0" applyBorder="0" applyAlignment="0" applyProtection="0"/>
    <xf numFmtId="0" fontId="41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3" borderId="0" applyNumberFormat="0" applyBorder="0" applyAlignment="0" applyProtection="0"/>
    <xf numFmtId="0" fontId="40" fillId="23" borderId="0" applyNumberFormat="0" applyBorder="0" applyAlignment="0" applyProtection="0"/>
    <xf numFmtId="0" fontId="41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21" borderId="0" applyNumberFormat="0" applyBorder="0" applyAlignment="0" applyProtection="0"/>
    <xf numFmtId="0" fontId="41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190" fontId="45" fillId="0" borderId="0" applyFont="0" applyFill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0" borderId="0"/>
    <xf numFmtId="0" fontId="45" fillId="0" borderId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1" fillId="13" borderId="0" applyNumberFormat="0" applyBorder="0" applyAlignment="0" applyProtection="0"/>
    <xf numFmtId="0" fontId="40" fillId="41" borderId="0" applyNumberFormat="0" applyBorder="0" applyAlignment="0" applyProtection="0"/>
    <xf numFmtId="0" fontId="41" fillId="13" borderId="0" applyNumberFormat="0" applyBorder="0" applyAlignment="0" applyProtection="0"/>
    <xf numFmtId="0" fontId="41" fillId="0" borderId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45" borderId="0" applyNumberFormat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9" fontId="41" fillId="0" borderId="0" applyFont="0" applyFill="0" applyBorder="0" applyAlignment="0" applyProtection="0"/>
    <xf numFmtId="0" fontId="49" fillId="0" borderId="0"/>
    <xf numFmtId="0" fontId="41" fillId="45" borderId="0" applyNumberFormat="0" applyBorder="0" applyAlignment="0" applyProtection="0"/>
    <xf numFmtId="0" fontId="41" fillId="26" borderId="0" applyNumberFormat="0" applyBorder="0" applyAlignment="0" applyProtection="0"/>
    <xf numFmtId="0" fontId="41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44" fontId="49" fillId="0" borderId="0" applyFont="0" applyFill="0" applyBorder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5" borderId="0" applyNumberFormat="0" applyBorder="0" applyAlignment="0" applyProtection="0"/>
    <xf numFmtId="44" fontId="49" fillId="0" borderId="0" applyFont="0" applyFill="0" applyBorder="0" applyAlignment="0" applyProtection="0"/>
    <xf numFmtId="0" fontId="41" fillId="10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5" borderId="0" applyNumberFormat="0" applyBorder="0" applyAlignment="0" applyProtection="0"/>
    <xf numFmtId="44" fontId="49" fillId="0" borderId="0" applyFont="0" applyFill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5" borderId="0" applyNumberFormat="0" applyBorder="0" applyAlignment="0" applyProtection="0"/>
    <xf numFmtId="44" fontId="49" fillId="0" borderId="0" applyFont="0" applyFill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8" fillId="8" borderId="36" applyNumberFormat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2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6" borderId="0" applyNumberFormat="0" applyBorder="0" applyAlignment="0" applyProtection="0"/>
    <xf numFmtId="0" fontId="45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5" fillId="0" borderId="0"/>
    <xf numFmtId="0" fontId="49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9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99" fillId="19" borderId="0" applyNumberFormat="0" applyBorder="0" applyAlignment="0" applyProtection="0"/>
    <xf numFmtId="0" fontId="39" fillId="29" borderId="34" applyNumberFormat="0" applyAlignment="0" applyProtection="0"/>
    <xf numFmtId="0" fontId="41" fillId="15" borderId="0" applyNumberFormat="0" applyBorder="0" applyAlignment="0" applyProtection="0"/>
    <xf numFmtId="0" fontId="49" fillId="0" borderId="0"/>
    <xf numFmtId="0" fontId="40" fillId="31" borderId="0" applyNumberFormat="0" applyBorder="0" applyAlignment="0" applyProtection="0"/>
    <xf numFmtId="0" fontId="45" fillId="0" borderId="0"/>
    <xf numFmtId="0" fontId="28" fillId="0" borderId="0"/>
    <xf numFmtId="0" fontId="45" fillId="0" borderId="0"/>
    <xf numFmtId="0" fontId="45" fillId="0" borderId="0"/>
    <xf numFmtId="0" fontId="41" fillId="16" borderId="0" applyNumberFormat="0" applyBorder="0" applyAlignment="0" applyProtection="0"/>
    <xf numFmtId="0" fontId="39" fillId="29" borderId="34" applyNumberFormat="0" applyAlignment="0" applyProtection="0"/>
    <xf numFmtId="0" fontId="41" fillId="15" borderId="0" applyNumberFormat="0" applyBorder="0" applyAlignment="0" applyProtection="0"/>
    <xf numFmtId="0" fontId="49" fillId="0" borderId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1" fillId="1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1" fillId="1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1" fillId="16" borderId="0" applyNumberFormat="0" applyBorder="0" applyAlignment="0" applyProtection="0"/>
    <xf numFmtId="44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16" borderId="0" applyNumberFormat="0" applyBorder="0" applyAlignment="0" applyProtection="0"/>
    <xf numFmtId="0" fontId="49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9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1" fillId="26" borderId="0" applyNumberFormat="0" applyBorder="0" applyAlignment="0" applyProtection="0"/>
    <xf numFmtId="0" fontId="41" fillId="16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9" fillId="0" borderId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9" fillId="0" borderId="0"/>
    <xf numFmtId="0" fontId="40" fillId="39" borderId="0" applyNumberFormat="0" applyBorder="0" applyAlignment="0" applyProtection="0"/>
    <xf numFmtId="0" fontId="41" fillId="16" borderId="0" applyNumberFormat="0" applyBorder="0" applyAlignment="0" applyProtection="0"/>
    <xf numFmtId="0" fontId="40" fillId="39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16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16" borderId="0" applyNumberFormat="0" applyBorder="0" applyAlignment="0" applyProtection="0"/>
    <xf numFmtId="0" fontId="41" fillId="26" borderId="0" applyNumberFormat="0" applyBorder="0" applyAlignment="0" applyProtection="0"/>
    <xf numFmtId="0" fontId="56" fillId="22" borderId="0" applyNumberFormat="0" applyBorder="0" applyAlignment="0" applyProtection="0"/>
    <xf numFmtId="0" fontId="67" fillId="10" borderId="0" applyNumberFormat="0" applyBorder="0" applyAlignment="0" applyProtection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2" fillId="12" borderId="34" applyNumberFormat="0" applyAlignment="0" applyProtection="0"/>
    <xf numFmtId="0" fontId="41" fillId="16" borderId="0" applyNumberFormat="0" applyBorder="0" applyAlignment="0" applyProtection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34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5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5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9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9" fontId="45" fillId="0" borderId="0" applyFont="0" applyFill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21" borderId="0" applyNumberFormat="0" applyBorder="0" applyAlignment="0" applyProtection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21" borderId="0" applyNumberFormat="0" applyBorder="0" applyAlignment="0" applyProtection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41" fillId="0" borderId="0"/>
    <xf numFmtId="9" fontId="45" fillId="0" borderId="0" applyFont="0" applyFill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0" fillId="9" borderId="0" applyNumberFormat="0" applyBorder="0" applyAlignment="0" applyProtection="0"/>
    <xf numFmtId="0" fontId="45" fillId="18" borderId="38" applyNumberFormat="0" applyFont="0" applyAlignment="0" applyProtection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0" fillId="9" borderId="0" applyNumberFormat="0" applyBorder="0" applyAlignment="0" applyProtection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0" fontId="40" fillId="9" borderId="0" applyNumberFormat="0" applyBorder="0" applyAlignment="0" applyProtection="0"/>
    <xf numFmtId="0" fontId="41" fillId="11" borderId="0" applyNumberFormat="0" applyBorder="0" applyAlignment="0" applyProtection="0"/>
    <xf numFmtId="0" fontId="41" fillId="15" borderId="0" applyNumberFormat="0" applyBorder="0" applyAlignment="0" applyProtection="0"/>
    <xf numFmtId="0" fontId="40" fillId="9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0" fillId="9" borderId="0" applyNumberFormat="0" applyBorder="0" applyAlignment="0" applyProtection="0"/>
    <xf numFmtId="0" fontId="45" fillId="0" borderId="0"/>
    <xf numFmtId="0" fontId="41" fillId="0" borderId="0"/>
    <xf numFmtId="9" fontId="45" fillId="0" borderId="0" applyFont="0" applyFill="0" applyBorder="0" applyAlignment="0" applyProtection="0"/>
    <xf numFmtId="0" fontId="41" fillId="1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1" borderId="0" applyNumberFormat="0" applyBorder="0" applyAlignment="0" applyProtection="0"/>
    <xf numFmtId="0" fontId="41" fillId="21" borderId="0" applyNumberFormat="0" applyBorder="0" applyAlignment="0" applyProtection="0"/>
    <xf numFmtId="0" fontId="49" fillId="0" borderId="0"/>
    <xf numFmtId="0" fontId="45" fillId="0" borderId="0"/>
    <xf numFmtId="0" fontId="45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52" fillId="19" borderId="0" applyNumberFormat="0" applyBorder="0" applyAlignment="0" applyProtection="0"/>
    <xf numFmtId="0" fontId="41" fillId="34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5" fillId="0" borderId="0"/>
    <xf numFmtId="0" fontId="58" fillId="30" borderId="42" applyNumberFormat="0" applyAlignment="0" applyProtection="0"/>
    <xf numFmtId="0" fontId="41" fillId="11" borderId="0" applyNumberFormat="0" applyBorder="0" applyAlignment="0" applyProtection="0"/>
    <xf numFmtId="9" fontId="45" fillId="0" borderId="0" applyFill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67" fillId="23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34" applyNumberFormat="0" applyAlignment="0" applyProtection="0"/>
    <xf numFmtId="0" fontId="41" fillId="11" borderId="0" applyNumberFormat="0" applyBorder="0" applyAlignment="0" applyProtection="0"/>
    <xf numFmtId="0" fontId="42" fillId="12" borderId="34" applyNumberFormat="0" applyAlignment="0" applyProtection="0"/>
    <xf numFmtId="0" fontId="41" fillId="11" borderId="0" applyNumberFormat="0" applyBorder="0" applyAlignment="0" applyProtection="0"/>
    <xf numFmtId="0" fontId="42" fillId="12" borderId="34" applyNumberFormat="0" applyAlignment="0" applyProtection="0"/>
    <xf numFmtId="0" fontId="41" fillId="1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9" fillId="0" borderId="0"/>
    <xf numFmtId="0" fontId="45" fillId="0" borderId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43" fontId="45" fillId="0" borderId="0" applyFont="0" applyFill="0" applyBorder="0" applyAlignment="0" applyProtection="0"/>
    <xf numFmtId="0" fontId="41" fillId="11" borderId="0" applyNumberFormat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2" borderId="0" applyNumberFormat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0" fontId="41" fillId="15" borderId="0" applyNumberFormat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57" fillId="0" borderId="41" applyNumberFormat="0" applyFill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2" borderId="0" applyNumberFormat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57" fillId="0" borderId="41" applyNumberFormat="0" applyFill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57" fillId="0" borderId="41" applyNumberFormat="0" applyFill="0" applyAlignment="0" applyProtection="0"/>
    <xf numFmtId="0" fontId="45" fillId="0" borderId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2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0" fillId="14" borderId="0" applyNumberFormat="0" applyBorder="0" applyAlignment="0" applyProtection="0"/>
    <xf numFmtId="0" fontId="41" fillId="0" borderId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0" fillId="14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0" fillId="14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5" fillId="0" borderId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67" fillId="27" borderId="0" applyNumberFormat="0" applyBorder="0" applyAlignment="0" applyProtection="0"/>
    <xf numFmtId="176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67" fillId="24" borderId="0" applyNumberFormat="0" applyBorder="0" applyAlignment="0" applyProtection="0"/>
    <xf numFmtId="0" fontId="41" fillId="12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67" fillId="25" borderId="0" applyNumberFormat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2" borderId="0" applyNumberFormat="0" applyBorder="0" applyAlignment="0" applyProtection="0"/>
    <xf numFmtId="192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176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41" fillId="15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9" fillId="0" borderId="0"/>
    <xf numFmtId="0" fontId="41" fillId="12" borderId="0" applyNumberFormat="0" applyBorder="0" applyAlignment="0" applyProtection="0"/>
    <xf numFmtId="0" fontId="40" fillId="46" borderId="0" applyNumberFormat="0" applyBorder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2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9" fillId="0" borderId="0"/>
    <xf numFmtId="0" fontId="41" fillId="16" borderId="0" applyNumberFormat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0" borderId="0" applyNumberFormat="0" applyBorder="0" applyAlignment="0" applyProtection="0"/>
    <xf numFmtId="0" fontId="49" fillId="0" borderId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2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12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1" fillId="16" borderId="0" applyNumberFormat="0" applyBorder="0" applyAlignment="0" applyProtection="0"/>
    <xf numFmtId="9" fontId="45" fillId="0" borderId="0" applyFont="0" applyFill="0" applyBorder="0" applyAlignment="0" applyProtection="0"/>
    <xf numFmtId="0" fontId="41" fillId="12" borderId="0" applyNumberFormat="0" applyBorder="0" applyAlignment="0" applyProtection="0"/>
    <xf numFmtId="0" fontId="39" fillId="8" borderId="34" applyNumberFormat="0" applyAlignment="0" applyProtection="0"/>
    <xf numFmtId="0" fontId="41" fillId="12" borderId="0" applyNumberFormat="0" applyBorder="0" applyAlignment="0" applyProtection="0"/>
    <xf numFmtId="196" fontId="45" fillId="0" borderId="0"/>
    <xf numFmtId="0" fontId="45" fillId="18" borderId="38" applyNumberFormat="0" applyFont="0" applyAlignment="0" applyProtection="0"/>
    <xf numFmtId="0" fontId="65" fillId="17" borderId="0" applyNumberFormat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65" fillId="13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65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65" fillId="12" borderId="0" applyNumberFormat="0" applyBorder="0" applyAlignment="0" applyProtection="0"/>
    <xf numFmtId="0" fontId="41" fillId="14" borderId="0" applyNumberFormat="0" applyBorder="0" applyAlignment="0" applyProtection="0"/>
    <xf numFmtId="0" fontId="41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9" fillId="0" borderId="0"/>
    <xf numFmtId="0" fontId="41" fillId="0" borderId="0"/>
    <xf numFmtId="0" fontId="41" fillId="15" borderId="0" applyNumberFormat="0" applyBorder="0" applyAlignment="0" applyProtection="0"/>
    <xf numFmtId="0" fontId="49" fillId="0" borderId="0"/>
    <xf numFmtId="0" fontId="41" fillId="0" borderId="0"/>
    <xf numFmtId="0" fontId="41" fillId="21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194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8" borderId="0" applyNumberFormat="0" applyBorder="0" applyAlignment="0" applyProtection="0"/>
    <xf numFmtId="0" fontId="41" fillId="21" borderId="0" applyNumberFormat="0" applyBorder="0" applyAlignment="0" applyProtection="0"/>
    <xf numFmtId="0" fontId="39" fillId="29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39" fillId="29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39" fillId="29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50" fillId="0" borderId="37" applyNumberFormat="0" applyFill="0" applyAlignment="0" applyProtection="0"/>
    <xf numFmtId="0" fontId="45" fillId="18" borderId="38" applyNumberFormat="0" applyFont="0" applyAlignment="0" applyProtection="0"/>
    <xf numFmtId="0" fontId="41" fillId="15" borderId="0" applyNumberFormat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192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39" fillId="8" borderId="34" applyNumberFormat="0" applyAlignment="0" applyProtection="0"/>
    <xf numFmtId="0" fontId="45" fillId="0" borderId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39" fillId="8" borderId="34" applyNumberFormat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0" borderId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/>
    <xf numFmtId="0" fontId="40" fillId="20" borderId="0" applyNumberFormat="0" applyBorder="0" applyAlignment="0" applyProtection="0"/>
    <xf numFmtId="0" fontId="65" fillId="21" borderId="0" applyNumberFormat="0" applyBorder="0" applyAlignment="0" applyProtection="0"/>
    <xf numFmtId="0" fontId="45" fillId="0" borderId="0"/>
    <xf numFmtId="0" fontId="41" fillId="21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55" fillId="0" borderId="0" applyNumberFormat="0" applyFill="0" applyBorder="0" applyAlignment="0" applyProtection="0"/>
    <xf numFmtId="0" fontId="41" fillId="21" borderId="0" applyNumberFormat="0" applyBorder="0" applyAlignment="0" applyProtection="0"/>
    <xf numFmtId="0" fontId="41" fillId="15" borderId="0" applyNumberFormat="0" applyBorder="0" applyAlignment="0" applyProtection="0"/>
    <xf numFmtId="0" fontId="41" fillId="21" borderId="0" applyNumberFormat="0" applyBorder="0" applyAlignment="0" applyProtection="0"/>
    <xf numFmtId="0" fontId="40" fillId="3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9" fillId="0" borderId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5" fillId="0" borderId="0"/>
    <xf numFmtId="0" fontId="45" fillId="0" borderId="0"/>
    <xf numFmtId="0" fontId="41" fillId="21" borderId="0" applyNumberFormat="0" applyBorder="0" applyAlignment="0" applyProtection="0"/>
    <xf numFmtId="0" fontId="45" fillId="0" borderId="0"/>
    <xf numFmtId="0" fontId="45" fillId="0" borderId="0"/>
    <xf numFmtId="0" fontId="41" fillId="21" borderId="0" applyNumberFormat="0" applyBorder="0" applyAlignment="0" applyProtection="0"/>
    <xf numFmtId="0" fontId="45" fillId="0" borderId="0"/>
    <xf numFmtId="0" fontId="45" fillId="0" borderId="0"/>
    <xf numFmtId="0" fontId="41" fillId="21" borderId="0" applyNumberFormat="0" applyBorder="0" applyAlignment="0" applyProtection="0"/>
    <xf numFmtId="0" fontId="49" fillId="0" borderId="0"/>
    <xf numFmtId="0" fontId="41" fillId="21" borderId="0" applyNumberFormat="0" applyBorder="0" applyAlignment="0" applyProtection="0"/>
    <xf numFmtId="0" fontId="45" fillId="0" borderId="0"/>
    <xf numFmtId="0" fontId="45" fillId="0" borderId="0"/>
    <xf numFmtId="0" fontId="49" fillId="0" borderId="0"/>
    <xf numFmtId="0" fontId="41" fillId="21" borderId="0" applyNumberFormat="0" applyBorder="0" applyAlignment="0" applyProtection="0"/>
    <xf numFmtId="0" fontId="45" fillId="0" borderId="0"/>
    <xf numFmtId="0" fontId="45" fillId="0" borderId="0"/>
    <xf numFmtId="0" fontId="49" fillId="0" borderId="0"/>
    <xf numFmtId="0" fontId="41" fillId="21" borderId="0" applyNumberFormat="0" applyBorder="0" applyAlignment="0" applyProtection="0"/>
    <xf numFmtId="0" fontId="45" fillId="0" borderId="0"/>
    <xf numFmtId="0" fontId="49" fillId="0" borderId="0"/>
    <xf numFmtId="0" fontId="45" fillId="0" borderId="0"/>
    <xf numFmtId="0" fontId="41" fillId="21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70" fillId="0" borderId="0"/>
    <xf numFmtId="0" fontId="49" fillId="0" borderId="0"/>
    <xf numFmtId="0" fontId="84" fillId="8" borderId="34" applyNumberFormat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9" fillId="0" borderId="0"/>
    <xf numFmtId="0" fontId="28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9" fillId="0" borderId="0"/>
    <xf numFmtId="0" fontId="28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9" fillId="0" borderId="0"/>
    <xf numFmtId="0" fontId="28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26" borderId="0" applyNumberFormat="0" applyBorder="0" applyAlignment="0" applyProtection="0"/>
    <xf numFmtId="0" fontId="49" fillId="0" borderId="0"/>
    <xf numFmtId="0" fontId="41" fillId="10" borderId="0" applyNumberFormat="0" applyBorder="0" applyAlignment="0" applyProtection="0"/>
    <xf numFmtId="0" fontId="49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5" fillId="0" borderId="0"/>
    <xf numFmtId="0" fontId="41" fillId="10" borderId="0" applyNumberFormat="0" applyBorder="0" applyAlignment="0" applyProtection="0"/>
    <xf numFmtId="0" fontId="42" fillId="12" borderId="34" applyNumberFormat="0" applyAlignment="0" applyProtection="0"/>
    <xf numFmtId="0" fontId="45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205" fontId="79" fillId="0" borderId="0"/>
    <xf numFmtId="0" fontId="41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9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5" fillId="0" borderId="0" applyFont="0" applyFill="0" applyBorder="0" applyAlignment="0" applyProtection="0"/>
    <xf numFmtId="0" fontId="45" fillId="0" borderId="0"/>
    <xf numFmtId="0" fontId="65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/>
    <xf numFmtId="0" fontId="40" fillId="20" borderId="0" applyNumberFormat="0" applyBorder="0" applyAlignment="0" applyProtection="0"/>
    <xf numFmtId="0" fontId="65" fillId="10" borderId="0" applyNumberFormat="0" applyBorder="0" applyAlignment="0" applyProtection="0"/>
    <xf numFmtId="0" fontId="45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/>
    <xf numFmtId="0" fontId="40" fillId="20" borderId="0" applyNumberFormat="0" applyBorder="0" applyAlignment="0" applyProtection="0"/>
    <xf numFmtId="0" fontId="65" fillId="16" borderId="0" applyNumberFormat="0" applyBorder="0" applyAlignment="0" applyProtection="0"/>
    <xf numFmtId="0" fontId="45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5" fillId="0" borderId="0" applyFont="0" applyFill="0" applyBorder="0" applyAlignment="0" applyProtection="0"/>
    <xf numFmtId="0" fontId="45" fillId="0" borderId="0"/>
    <xf numFmtId="0" fontId="40" fillId="20" borderId="0" applyNumberFormat="0" applyBorder="0" applyAlignment="0" applyProtection="0"/>
    <xf numFmtId="0" fontId="65" fillId="15" borderId="0" applyNumberFormat="0" applyBorder="0" applyAlignment="0" applyProtection="0"/>
    <xf numFmtId="0" fontId="45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194" fontId="45" fillId="0" borderId="0" applyFont="0" applyFill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2" fillId="12" borderId="34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194" fontId="45" fillId="0" borderId="0" applyFont="0" applyFill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194" fontId="45" fillId="0" borderId="0" applyFont="0" applyFill="0" applyBorder="0" applyAlignment="0" applyProtection="0"/>
    <xf numFmtId="0" fontId="41" fillId="10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10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16" borderId="0" applyNumberFormat="0" applyBorder="0" applyAlignment="0" applyProtection="0"/>
    <xf numFmtId="0" fontId="45" fillId="0" borderId="0" applyFont="0" applyFill="0" applyBorder="0" applyAlignment="0" applyProtection="0"/>
    <xf numFmtId="0" fontId="40" fillId="20" borderId="0" applyNumberFormat="0" applyBorder="0" applyAlignment="0" applyProtection="0"/>
    <xf numFmtId="0" fontId="65" fillId="26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3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0" fontId="41" fillId="16" borderId="0" applyNumberFormat="0" applyBorder="0" applyAlignment="0" applyProtection="0"/>
    <xf numFmtId="0" fontId="41" fillId="10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9" fillId="0" borderId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92" fillId="0" borderId="8" applyNumberFormat="0" applyFont="0" applyBorder="0" applyAlignment="0" applyProtection="0">
      <alignment horizontal="center" vertical="center"/>
    </xf>
    <xf numFmtId="0" fontId="49" fillId="0" borderId="0"/>
    <xf numFmtId="0" fontId="49" fillId="0" borderId="0"/>
    <xf numFmtId="0" fontId="41" fillId="33" borderId="0" applyNumberFormat="0" applyBorder="0" applyAlignment="0" applyProtection="0"/>
    <xf numFmtId="3" fontId="45" fillId="0" borderId="0" applyFont="0" applyFill="0" applyBorder="0" applyAlignment="0" applyProtection="0"/>
    <xf numFmtId="0" fontId="92" fillId="0" borderId="8" applyNumberFormat="0" applyFont="0" applyBorder="0" applyAlignment="0" applyProtection="0">
      <alignment horizontal="center" vertical="center"/>
    </xf>
    <xf numFmtId="0" fontId="49" fillId="0" borderId="0"/>
    <xf numFmtId="0" fontId="49" fillId="0" borderId="0"/>
    <xf numFmtId="0" fontId="41" fillId="33" borderId="0" applyNumberFormat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10" borderId="0" applyNumberFormat="0" applyBorder="0" applyAlignment="0" applyProtection="0"/>
    <xf numFmtId="0" fontId="45" fillId="0" borderId="0"/>
    <xf numFmtId="0" fontId="41" fillId="10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201" fontId="83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202" fontId="94" fillId="0" borderId="0" applyFont="0" applyFill="0" applyBorder="0" applyAlignment="0" applyProtection="0"/>
    <xf numFmtId="0" fontId="41" fillId="16" borderId="0" applyNumberFormat="0" applyBorder="0" applyAlignment="0" applyProtection="0"/>
    <xf numFmtId="0" fontId="45" fillId="18" borderId="38" applyNumberFormat="0" applyFont="0" applyAlignment="0" applyProtection="0"/>
    <xf numFmtId="0" fontId="41" fillId="16" borderId="0" applyNumberFormat="0" applyBorder="0" applyAlignment="0" applyProtection="0"/>
    <xf numFmtId="9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201" fontId="83" fillId="0" borderId="0"/>
    <xf numFmtId="0" fontId="41" fillId="16" borderId="0" applyNumberFormat="0" applyBorder="0" applyAlignment="0" applyProtection="0"/>
    <xf numFmtId="0" fontId="40" fillId="31" borderId="0" applyNumberFormat="0" applyBorder="0" applyAlignment="0" applyProtection="0"/>
    <xf numFmtId="0" fontId="41" fillId="16" borderId="0" applyNumberFormat="0" applyBorder="0" applyAlignment="0" applyProtection="0"/>
    <xf numFmtId="0" fontId="68" fillId="12" borderId="0" applyNumberFormat="0" applyBorder="0" applyAlignment="0" applyProtection="0"/>
    <xf numFmtId="0" fontId="41" fillId="16" borderId="0" applyNumberFormat="0" applyBorder="0" applyAlignment="0" applyProtection="0"/>
    <xf numFmtId="0" fontId="40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9" fillId="0" borderId="0"/>
    <xf numFmtId="201" fontId="83" fillId="0" borderId="0"/>
    <xf numFmtId="0" fontId="41" fillId="8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43" fontId="45" fillId="0" borderId="0" applyFont="0" applyFill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45" fillId="0" borderId="0"/>
    <xf numFmtId="0" fontId="74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45" fillId="0" borderId="0"/>
    <xf numFmtId="0" fontId="59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45" fillId="0" borderId="0"/>
    <xf numFmtId="0" fontId="59" fillId="0" borderId="0" applyNumberFormat="0" applyFill="0" applyBorder="0" applyAlignment="0" applyProtection="0"/>
    <xf numFmtId="0" fontId="41" fillId="16" borderId="0" applyNumberFormat="0" applyBorder="0" applyAlignment="0" applyProtection="0"/>
    <xf numFmtId="0" fontId="40" fillId="21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0" fillId="37" borderId="0" applyNumberFormat="0" applyBorder="0" applyAlignment="0" applyProtection="0"/>
    <xf numFmtId="0" fontId="41" fillId="16" borderId="0" applyNumberFormat="0" applyBorder="0" applyAlignment="0" applyProtection="0"/>
    <xf numFmtId="0" fontId="40" fillId="37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5" fillId="0" borderId="0"/>
    <xf numFmtId="0" fontId="41" fillId="16" borderId="0" applyNumberFormat="0" applyBorder="0" applyAlignment="0" applyProtection="0"/>
    <xf numFmtId="0" fontId="45" fillId="0" borderId="0"/>
    <xf numFmtId="201" fontId="83" fillId="0" borderId="0"/>
    <xf numFmtId="0" fontId="41" fillId="16" borderId="0" applyNumberFormat="0" applyBorder="0" applyAlignment="0" applyProtection="0"/>
    <xf numFmtId="0" fontId="41" fillId="26" borderId="0" applyNumberFormat="0" applyBorder="0" applyAlignment="0" applyProtection="0"/>
    <xf numFmtId="192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1" fillId="0" borderId="39" applyNumberFormat="0" applyFill="0" applyAlignment="0" applyProtection="0"/>
    <xf numFmtId="0" fontId="41" fillId="1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1" fillId="0" borderId="39" applyNumberFormat="0" applyFill="0" applyAlignment="0" applyProtection="0"/>
    <xf numFmtId="0" fontId="41" fillId="1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1" fillId="0" borderId="39" applyNumberFormat="0" applyFill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1" fillId="0" borderId="39" applyNumberFormat="0" applyFill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1" fillId="0" borderId="39" applyNumberFormat="0" applyFill="0" applyAlignment="0" applyProtection="0"/>
    <xf numFmtId="0" fontId="97" fillId="0" borderId="0" applyFont="0" applyFill="0" applyBorder="0" applyAlignment="0" applyProtection="0"/>
    <xf numFmtId="0" fontId="41" fillId="15" borderId="0" applyNumberFormat="0" applyBorder="0" applyAlignment="0" applyProtection="0"/>
    <xf numFmtId="0" fontId="41" fillId="26" borderId="0" applyNumberFormat="0" applyBorder="0" applyAlignment="0" applyProtection="0"/>
    <xf numFmtId="0" fontId="41" fillId="15" borderId="0" applyNumberFormat="0" applyBorder="0" applyAlignment="0" applyProtection="0"/>
    <xf numFmtId="0" fontId="41" fillId="26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0" fillId="35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0" fillId="35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0" fillId="25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44" fontId="45" fillId="0" borderId="0" applyFont="0" applyFill="0" applyBorder="0" applyAlignment="0" applyProtection="0"/>
    <xf numFmtId="0" fontId="41" fillId="15" borderId="0" applyNumberFormat="0" applyBorder="0" applyAlignment="0" applyProtection="0"/>
    <xf numFmtId="44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9" fillId="0" borderId="0"/>
    <xf numFmtId="0" fontId="41" fillId="26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184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0" borderId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5" fillId="0" borderId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5" fillId="0" borderId="0"/>
    <xf numFmtId="0" fontId="41" fillId="26" borderId="0" applyNumberFormat="0" applyBorder="0" applyAlignment="0" applyProtection="0"/>
    <xf numFmtId="0" fontId="45" fillId="0" borderId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39" fillId="8" borderId="34" applyNumberFormat="0" applyAlignment="0" applyProtection="0"/>
    <xf numFmtId="0" fontId="49" fillId="0" borderId="0"/>
    <xf numFmtId="0" fontId="41" fillId="26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12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2" fillId="12" borderId="34" applyNumberFormat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2" fillId="12" borderId="34" applyNumberFormat="0" applyAlignment="0" applyProtection="0"/>
    <xf numFmtId="194" fontId="45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1" fillId="26" borderId="0" applyNumberFormat="0" applyBorder="0" applyAlignment="0" applyProtection="0"/>
    <xf numFmtId="0" fontId="56" fillId="22" borderId="0" applyNumberFormat="0" applyBorder="0" applyAlignment="0" applyProtection="0"/>
    <xf numFmtId="0" fontId="41" fillId="26" borderId="0" applyNumberFormat="0" applyBorder="0" applyAlignment="0" applyProtection="0"/>
    <xf numFmtId="0" fontId="56" fillId="22" borderId="0" applyNumberFormat="0" applyBorder="0" applyAlignment="0" applyProtection="0"/>
    <xf numFmtId="0" fontId="45" fillId="0" borderId="0"/>
    <xf numFmtId="0" fontId="45" fillId="0" borderId="0"/>
    <xf numFmtId="0" fontId="67" fillId="23" borderId="0" applyNumberFormat="0" applyBorder="0" applyAlignment="0" applyProtection="0"/>
    <xf numFmtId="0" fontId="45" fillId="0" borderId="0"/>
    <xf numFmtId="0" fontId="41" fillId="26" borderId="0" applyNumberFormat="0" applyBorder="0" applyAlignment="0" applyProtection="0"/>
    <xf numFmtId="0" fontId="56" fillId="22" borderId="0" applyNumberFormat="0" applyBorder="0" applyAlignment="0" applyProtection="0"/>
    <xf numFmtId="0" fontId="45" fillId="0" borderId="0"/>
    <xf numFmtId="0" fontId="45" fillId="0" borderId="0"/>
    <xf numFmtId="0" fontId="67" fillId="21" borderId="0" applyNumberFormat="0" applyBorder="0" applyAlignment="0" applyProtection="0"/>
    <xf numFmtId="0" fontId="45" fillId="0" borderId="0"/>
    <xf numFmtId="0" fontId="39" fillId="8" borderId="34" applyNumberFormat="0" applyAlignment="0" applyProtection="0"/>
    <xf numFmtId="0" fontId="67" fillId="25" borderId="0" applyNumberFormat="0" applyBorder="0" applyAlignment="0" applyProtection="0"/>
    <xf numFmtId="0" fontId="45" fillId="0" borderId="0"/>
    <xf numFmtId="0" fontId="41" fillId="26" borderId="0" applyNumberFormat="0" applyBorder="0" applyAlignment="0" applyProtection="0"/>
    <xf numFmtId="0" fontId="56" fillId="22" borderId="0" applyNumberFormat="0" applyBorder="0" applyAlignment="0" applyProtection="0"/>
    <xf numFmtId="0" fontId="41" fillId="26" borderId="0" applyNumberFormat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2" fillId="12" borderId="34" applyNumberFormat="0" applyAlignment="0" applyProtection="0"/>
    <xf numFmtId="194" fontId="45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2" fillId="12" borderId="34" applyNumberFormat="0" applyAlignment="0" applyProtection="0"/>
    <xf numFmtId="0" fontId="41" fillId="2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9" fillId="0" borderId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65" fillId="21" borderId="0" applyNumberFormat="0" applyBorder="0" applyAlignment="0" applyProtection="0"/>
    <xf numFmtId="0" fontId="65" fillId="10" borderId="0" applyNumberFormat="0" applyBorder="0" applyAlignment="0" applyProtection="0"/>
    <xf numFmtId="0" fontId="65" fillId="16" borderId="0" applyNumberFormat="0" applyBorder="0" applyAlignment="0" applyProtection="0"/>
    <xf numFmtId="0" fontId="65" fillId="15" borderId="0" applyNumberFormat="0" applyBorder="0" applyAlignment="0" applyProtection="0"/>
    <xf numFmtId="0" fontId="65" fillId="26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0" fillId="23" borderId="0" applyNumberFormat="0" applyBorder="0" applyAlignment="0" applyProtection="0"/>
    <xf numFmtId="9" fontId="45" fillId="0" borderId="0" applyFont="0" applyFill="0" applyBorder="0" applyAlignment="0" applyProtection="0"/>
    <xf numFmtId="0" fontId="40" fillId="23" borderId="0" applyNumberFormat="0" applyBorder="0" applyAlignment="0" applyProtection="0"/>
    <xf numFmtId="9" fontId="45" fillId="0" borderId="0" applyFont="0" applyFill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0" fillId="23" borderId="0" applyNumberFormat="0" applyBorder="0" applyAlignment="0" applyProtection="0"/>
    <xf numFmtId="0" fontId="45" fillId="0" borderId="0"/>
    <xf numFmtId="0" fontId="40" fillId="23" borderId="0" applyNumberFormat="0" applyBorder="0" applyAlignment="0" applyProtection="0"/>
    <xf numFmtId="0" fontId="45" fillId="0" borderId="0"/>
    <xf numFmtId="190" fontId="45" fillId="0" borderId="0" applyFont="0" applyFill="0" applyBorder="0" applyAlignment="0" applyProtection="0"/>
    <xf numFmtId="0" fontId="45" fillId="0" borderId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0" fillId="24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68" fillId="9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6" fillId="0" borderId="35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28" fillId="0" borderId="0"/>
    <xf numFmtId="0" fontId="46" fillId="0" borderId="35" applyNumberFormat="0" applyFill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6" fillId="0" borderId="35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6" fillId="0" borderId="35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5" fillId="0" borderId="0"/>
    <xf numFmtId="0" fontId="40" fillId="23" borderId="0" applyNumberFormat="0" applyBorder="0" applyAlignment="0" applyProtection="0"/>
    <xf numFmtId="0" fontId="45" fillId="0" borderId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5" fillId="0" borderId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5" fillId="0" borderId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9" fillId="0" borderId="0" applyNumberFormat="0" applyFont="0" applyFill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5" fillId="0" borderId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5" fillId="0" borderId="0"/>
    <xf numFmtId="0" fontId="40" fillId="23" borderId="0" applyNumberFormat="0" applyBorder="0" applyAlignment="0" applyProtection="0"/>
    <xf numFmtId="0" fontId="49" fillId="0" borderId="0"/>
    <xf numFmtId="0" fontId="45" fillId="0" borderId="0"/>
    <xf numFmtId="0" fontId="40" fillId="23" borderId="0" applyNumberFormat="0" applyBorder="0" applyAlignment="0" applyProtection="0"/>
    <xf numFmtId="0" fontId="49" fillId="0" borderId="0"/>
    <xf numFmtId="0" fontId="45" fillId="0" borderId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1" fillId="0" borderId="0"/>
    <xf numFmtId="0" fontId="40" fillId="21" borderId="0" applyNumberFormat="0" applyBorder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0" fillId="21" borderId="0" applyNumberFormat="0" applyBorder="0" applyAlignment="0" applyProtection="0"/>
    <xf numFmtId="43" fontId="45" fillId="0" borderId="0" applyFont="0" applyFill="0" applyBorder="0" applyAlignment="0" applyProtection="0"/>
    <xf numFmtId="0" fontId="40" fillId="21" borderId="0" applyNumberFormat="0" applyBorder="0" applyAlignment="0" applyProtection="0"/>
    <xf numFmtId="43" fontId="45" fillId="0" borderId="0" applyFont="0" applyFill="0" applyBorder="0" applyAlignment="0" applyProtection="0"/>
    <xf numFmtId="0" fontId="40" fillId="21" borderId="0" applyNumberFormat="0" applyBorder="0" applyAlignment="0" applyProtection="0"/>
    <xf numFmtId="43" fontId="45" fillId="0" borderId="0" applyFont="0" applyFill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1" fillId="0" borderId="0"/>
    <xf numFmtId="0" fontId="40" fillId="21" borderId="0" applyNumberFormat="0" applyBorder="0" applyAlignment="0" applyProtection="0"/>
    <xf numFmtId="0" fontId="45" fillId="0" borderId="0"/>
    <xf numFmtId="0" fontId="41" fillId="0" borderId="0"/>
    <xf numFmtId="0" fontId="40" fillId="21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5" fillId="0" borderId="0"/>
    <xf numFmtId="9" fontId="41" fillId="0" borderId="0" applyFont="0" applyFill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5" fillId="0" borderId="0"/>
    <xf numFmtId="9" fontId="41" fillId="0" borderId="0" applyFont="0" applyFill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5" fillId="0" borderId="0"/>
    <xf numFmtId="9" fontId="41" fillId="0" borderId="0" applyFont="0" applyFill="0" applyBorder="0" applyAlignment="0" applyProtection="0"/>
    <xf numFmtId="200" fontId="45" fillId="0" borderId="0" applyFont="0" applyFill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5" fillId="0" borderId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0" fillId="21" borderId="0" applyNumberFormat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51" fillId="0" borderId="39" applyNumberFormat="0" applyFill="0" applyAlignment="0" applyProtection="0"/>
    <xf numFmtId="184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67" fillId="27" borderId="0" applyNumberFormat="0" applyBorder="0" applyAlignment="0" applyProtection="0"/>
    <xf numFmtId="0" fontId="51" fillId="0" borderId="39" applyNumberFormat="0" applyFill="0" applyAlignment="0" applyProtection="0"/>
    <xf numFmtId="184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67" fillId="24" borderId="0" applyNumberFormat="0" applyBorder="0" applyAlignment="0" applyProtection="0"/>
    <xf numFmtId="0" fontId="68" fillId="21" borderId="0" applyNumberFormat="0" applyBorder="0" applyAlignment="0" applyProtection="0"/>
    <xf numFmtId="0" fontId="51" fillId="0" borderId="39" applyNumberFormat="0" applyFill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67" fillId="25" borderId="0" applyNumberFormat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67" fillId="9" borderId="0" applyNumberFormat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67" fillId="32" borderId="0" applyNumberFormat="0" applyBorder="0" applyAlignment="0" applyProtection="0"/>
    <xf numFmtId="44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0" fillId="21" borderId="0" applyNumberFormat="0" applyBorder="0" applyAlignment="0" applyProtection="0"/>
    <xf numFmtId="44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44" fontId="45" fillId="0" borderId="0" applyFont="0" applyFill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44" fontId="45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44" fontId="45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0" borderId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44" fontId="45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44" fontId="45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21" borderId="0" applyNumberFormat="0" applyBorder="0" applyAlignment="0" applyProtection="0"/>
    <xf numFmtId="0" fontId="45" fillId="0" borderId="0"/>
    <xf numFmtId="0" fontId="40" fillId="21" borderId="0" applyNumberFormat="0" applyBorder="0" applyAlignment="0" applyProtection="0"/>
    <xf numFmtId="0" fontId="45" fillId="0" borderId="0"/>
    <xf numFmtId="0" fontId="40" fillId="21" borderId="0" applyNumberFormat="0" applyBorder="0" applyAlignment="0" applyProtection="0"/>
    <xf numFmtId="0" fontId="45" fillId="0" borderId="0"/>
    <xf numFmtId="0" fontId="40" fillId="10" borderId="0" applyNumberFormat="0" applyBorder="0" applyAlignment="0" applyProtection="0"/>
    <xf numFmtId="0" fontId="45" fillId="0" borderId="0"/>
    <xf numFmtId="0" fontId="41" fillId="0" borderId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1" fillId="0" borderId="0"/>
    <xf numFmtId="0" fontId="40" fillId="10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1" fillId="0" borderId="0"/>
    <xf numFmtId="0" fontId="40" fillId="10" borderId="0" applyNumberFormat="0" applyBorder="0" applyAlignment="0" applyProtection="0"/>
    <xf numFmtId="0" fontId="45" fillId="0" borderId="0"/>
    <xf numFmtId="0" fontId="41" fillId="0" borderId="0"/>
    <xf numFmtId="0" fontId="49" fillId="0" borderId="0"/>
    <xf numFmtId="0" fontId="45" fillId="0" borderId="0"/>
    <xf numFmtId="0" fontId="49" fillId="0" borderId="0"/>
    <xf numFmtId="0" fontId="40" fillId="10" borderId="0" applyNumberFormat="0" applyBorder="0" applyAlignment="0" applyProtection="0"/>
    <xf numFmtId="0" fontId="45" fillId="0" borderId="0"/>
    <xf numFmtId="0" fontId="41" fillId="0" borderId="0"/>
    <xf numFmtId="0" fontId="40" fillId="10" borderId="0" applyNumberFormat="0" applyBorder="0" applyAlignment="0" applyProtection="0"/>
    <xf numFmtId="0" fontId="45" fillId="0" borderId="0"/>
    <xf numFmtId="0" fontId="45" fillId="0" borderId="0"/>
    <xf numFmtId="0" fontId="45" fillId="18" borderId="38" applyNumberFormat="0" applyFon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40" fillId="33" borderId="0" applyNumberFormat="0" applyBorder="0" applyAlignment="0" applyProtection="0"/>
    <xf numFmtId="0" fontId="41" fillId="0" borderId="0"/>
    <xf numFmtId="0" fontId="40" fillId="33" borderId="0" applyNumberFormat="0" applyBorder="0" applyAlignment="0" applyProtection="0"/>
    <xf numFmtId="0" fontId="45" fillId="0" borderId="0"/>
    <xf numFmtId="0" fontId="40" fillId="33" borderId="0" applyNumberFormat="0" applyBorder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5" fillId="18" borderId="38" applyNumberFormat="0" applyFon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68" fillId="19" borderId="0" applyNumberFormat="0" applyBorder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5" fillId="0" borderId="0" applyFont="0" applyFill="0" applyBorder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43" fontId="49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43" fontId="49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61" fillId="0" borderId="39" applyNumberFormat="0" applyFill="0" applyAlignment="0" applyProtection="0"/>
    <xf numFmtId="0" fontId="41" fillId="0" borderId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43" fontId="49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43" fontId="49" fillId="0" borderId="0" applyFont="0" applyFill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43" fontId="49" fillId="0" borderId="0" applyFont="0" applyFill="0" applyBorder="0" applyAlignment="0" applyProtection="0"/>
    <xf numFmtId="0" fontId="40" fillId="33" borderId="0" applyNumberFormat="0" applyBorder="0" applyAlignment="0" applyProtection="0"/>
    <xf numFmtId="43" fontId="49" fillId="0" borderId="0" applyFont="0" applyFill="0" applyBorder="0" applyAlignment="0" applyProtection="0"/>
    <xf numFmtId="0" fontId="40" fillId="33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1" fillId="0" borderId="0"/>
    <xf numFmtId="0" fontId="49" fillId="0" borderId="0"/>
    <xf numFmtId="0" fontId="40" fillId="25" borderId="0" applyNumberFormat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5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1" fillId="0" borderId="0"/>
    <xf numFmtId="0" fontId="49" fillId="0" borderId="0"/>
    <xf numFmtId="0" fontId="40" fillId="25" borderId="0" applyNumberFormat="0" applyBorder="0" applyAlignment="0" applyProtection="0"/>
    <xf numFmtId="0" fontId="45" fillId="0" borderId="0"/>
    <xf numFmtId="0" fontId="41" fillId="0" borderId="0"/>
    <xf numFmtId="0" fontId="49" fillId="0" borderId="0"/>
    <xf numFmtId="0" fontId="40" fillId="25" borderId="0" applyNumberFormat="0" applyBorder="0" applyAlignment="0" applyProtection="0"/>
    <xf numFmtId="0" fontId="45" fillId="0" borderId="0"/>
    <xf numFmtId="0" fontId="45" fillId="0" borderId="0"/>
    <xf numFmtId="0" fontId="40" fillId="25" borderId="0" applyNumberFormat="0" applyBorder="0" applyAlignment="0" applyProtection="0"/>
    <xf numFmtId="0" fontId="45" fillId="0" borderId="0"/>
    <xf numFmtId="0" fontId="45" fillId="0" borderId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5" fillId="0" borderId="0"/>
    <xf numFmtId="0" fontId="49" fillId="0" borderId="0"/>
    <xf numFmtId="0" fontId="68" fillId="8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5" fillId="0" borderId="0"/>
    <xf numFmtId="0" fontId="49" fillId="0" borderId="0"/>
    <xf numFmtId="0" fontId="40" fillId="25" borderId="0" applyNumberFormat="0" applyBorder="0" applyAlignment="0" applyProtection="0"/>
    <xf numFmtId="43" fontId="45" fillId="0" borderId="0" applyFon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9" fillId="0" borderId="0"/>
    <xf numFmtId="0" fontId="45" fillId="0" borderId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0" fillId="25" borderId="0" applyNumberFormat="0" applyBorder="0" applyAlignment="0" applyProtection="0"/>
    <xf numFmtId="0" fontId="40" fillId="35" borderId="0" applyNumberFormat="0" applyBorder="0" applyAlignment="0" applyProtection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97" fillId="0" borderId="0" applyFon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180" fontId="45" fillId="0" borderId="0" applyFon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1" fillId="0" borderId="0"/>
    <xf numFmtId="0" fontId="42" fillId="12" borderId="34" applyNumberFormat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1" fillId="0" borderId="0"/>
    <xf numFmtId="0" fontId="42" fillId="12" borderId="34" applyNumberFormat="0" applyAlignment="0" applyProtection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1" fillId="0" borderId="0"/>
    <xf numFmtId="0" fontId="42" fillId="12" borderId="34" applyNumberFormat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9" borderId="0" applyNumberFormat="0" applyBorder="0" applyAlignment="0" applyProtection="0"/>
    <xf numFmtId="0" fontId="41" fillId="0" borderId="0"/>
    <xf numFmtId="0" fontId="40" fillId="35" borderId="0" applyNumberFormat="0" applyBorder="0" applyAlignment="0" applyProtection="0"/>
    <xf numFmtId="0" fontId="68" fillId="9" borderId="0" applyNumberFormat="0" applyBorder="0" applyAlignment="0" applyProtection="0"/>
    <xf numFmtId="0" fontId="40" fillId="35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41" fillId="0" borderId="0"/>
    <xf numFmtId="0" fontId="59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59" fillId="0" borderId="0" applyNumberFormat="0" applyFill="0" applyBorder="0" applyAlignment="0" applyProtection="0"/>
    <xf numFmtId="43" fontId="45" fillId="0" borderId="0" applyFont="0" applyFill="0" applyBorder="0" applyAlignment="0" applyProtection="0"/>
    <xf numFmtId="0" fontId="40" fillId="37" borderId="0" applyNumberFormat="0" applyBorder="0" applyAlignment="0" applyProtection="0"/>
    <xf numFmtId="0" fontId="41" fillId="0" borderId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5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101" fillId="0" borderId="0">
      <alignment horizontal="left"/>
    </xf>
    <xf numFmtId="0" fontId="45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4" fillId="13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1" fillId="0" borderId="0"/>
    <xf numFmtId="0" fontId="45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1" fillId="0" borderId="0"/>
    <xf numFmtId="0" fontId="45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1" fillId="0" borderId="0"/>
    <xf numFmtId="0" fontId="45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1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1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57" fillId="0" borderId="41" applyNumberFormat="0" applyFill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31" borderId="0" applyNumberFormat="0" applyBorder="0" applyAlignment="0" applyProtection="0"/>
    <xf numFmtId="0" fontId="41" fillId="0" borderId="0"/>
    <xf numFmtId="0" fontId="41" fillId="0" borderId="0"/>
    <xf numFmtId="0" fontId="40" fillId="31" borderId="0" applyNumberFormat="0" applyBorder="0" applyAlignment="0" applyProtection="0"/>
    <xf numFmtId="9" fontId="45" fillId="0" borderId="0" applyFont="0" applyFill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1" fillId="0" borderId="0"/>
    <xf numFmtId="0" fontId="41" fillId="0" borderId="0"/>
    <xf numFmtId="0" fontId="40" fillId="31" borderId="0" applyNumberFormat="0" applyBorder="0" applyAlignment="0" applyProtection="0"/>
    <xf numFmtId="0" fontId="41" fillId="0" borderId="0"/>
    <xf numFmtId="0" fontId="41" fillId="0" borderId="0"/>
    <xf numFmtId="0" fontId="40" fillId="31" borderId="0" applyNumberFormat="0" applyBorder="0" applyAlignment="0" applyProtection="0"/>
    <xf numFmtId="0" fontId="45" fillId="0" borderId="0"/>
    <xf numFmtId="0" fontId="45" fillId="0" borderId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0" fillId="39" borderId="0" applyNumberFormat="0" applyBorder="0" applyAlignment="0" applyProtection="0"/>
    <xf numFmtId="0" fontId="41" fillId="0" borderId="0"/>
    <xf numFmtId="0" fontId="41" fillId="0" borderId="0"/>
    <xf numFmtId="0" fontId="40" fillId="39" borderId="0" applyNumberFormat="0" applyBorder="0" applyAlignment="0" applyProtection="0"/>
    <xf numFmtId="0" fontId="45" fillId="0" borderId="0"/>
    <xf numFmtId="0" fontId="45" fillId="0" borderId="0"/>
    <xf numFmtId="0" fontId="40" fillId="39" borderId="0" applyNumberFormat="0" applyBorder="0" applyAlignment="0" applyProtection="0"/>
    <xf numFmtId="0" fontId="45" fillId="0" borderId="0"/>
    <xf numFmtId="0" fontId="45" fillId="0" borderId="0"/>
    <xf numFmtId="0" fontId="40" fillId="31" borderId="0" applyNumberFormat="0" applyBorder="0" applyAlignment="0" applyProtection="0"/>
    <xf numFmtId="0" fontId="45" fillId="0" borderId="0"/>
    <xf numFmtId="0" fontId="49" fillId="0" borderId="0"/>
    <xf numFmtId="0" fontId="40" fillId="31" borderId="0" applyNumberFormat="0" applyBorder="0" applyAlignment="0" applyProtection="0"/>
    <xf numFmtId="0" fontId="68" fillId="1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92" fontId="45" fillId="0" borderId="0" applyFont="0" applyFill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27" borderId="0" applyNumberFormat="0" applyBorder="0" applyAlignment="0" applyProtection="0"/>
    <xf numFmtId="0" fontId="39" fillId="8" borderId="34" applyNumberFormat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39" fillId="8" borderId="34" applyNumberFormat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39" fillId="8" borderId="34" applyNumberFormat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39" fillId="8" borderId="34" applyNumberFormat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1" fillId="0" borderId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0" borderId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5" fillId="18" borderId="38" applyNumberFormat="0" applyFont="0" applyAlignment="0" applyProtection="0"/>
    <xf numFmtId="0" fontId="67" fillId="21" borderId="0" applyNumberFormat="0" applyBorder="0" applyAlignment="0" applyProtection="0"/>
    <xf numFmtId="0" fontId="45" fillId="18" borderId="38" applyNumberFormat="0" applyFont="0" applyAlignment="0" applyProtection="0"/>
    <xf numFmtId="0" fontId="67" fillId="10" borderId="0" applyNumberFormat="0" applyBorder="0" applyAlignment="0" applyProtection="0"/>
    <xf numFmtId="0" fontId="45" fillId="18" borderId="38" applyNumberFormat="0" applyFont="0" applyAlignment="0" applyProtection="0"/>
    <xf numFmtId="0" fontId="67" fillId="25" borderId="0" applyNumberFormat="0" applyBorder="0" applyAlignment="0" applyProtection="0"/>
    <xf numFmtId="0" fontId="45" fillId="18" borderId="38" applyNumberFormat="0" applyFont="0" applyAlignment="0" applyProtection="0"/>
    <xf numFmtId="0" fontId="67" fillId="9" borderId="0" applyNumberFormat="0" applyBorder="0" applyAlignment="0" applyProtection="0"/>
    <xf numFmtId="0" fontId="41" fillId="0" borderId="0"/>
    <xf numFmtId="0" fontId="45" fillId="18" borderId="38" applyNumberFormat="0" applyFont="0" applyAlignment="0" applyProtection="0"/>
    <xf numFmtId="0" fontId="67" fillId="31" borderId="0" applyNumberFormat="0" applyBorder="0" applyAlignment="0" applyProtection="0"/>
    <xf numFmtId="0" fontId="39" fillId="8" borderId="34" applyNumberFormat="0" applyAlignment="0" applyProtection="0"/>
    <xf numFmtId="0" fontId="67" fillId="9" borderId="0" applyNumberFormat="0" applyBorder="0" applyAlignment="0" applyProtection="0"/>
    <xf numFmtId="0" fontId="45" fillId="0" borderId="0"/>
    <xf numFmtId="0" fontId="39" fillId="8" borderId="34" applyNumberFormat="0" applyAlignment="0" applyProtection="0"/>
    <xf numFmtId="0" fontId="67" fillId="31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 applyFont="0" applyFill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45" fillId="0" borderId="0" applyFont="0" applyFill="0" applyBorder="0" applyAlignment="0" applyProtection="0"/>
    <xf numFmtId="0" fontId="68" fillId="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45" fillId="0" borderId="0" applyFont="0" applyFill="0" applyBorder="0" applyAlignment="0" applyProtection="0"/>
    <xf numFmtId="203" fontId="45" fillId="0" borderId="0" applyFill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45" fillId="0" borderId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45" fillId="0" borderId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5" fillId="18" borderId="38" applyNumberFormat="0" applyFont="0" applyAlignment="0" applyProtection="0"/>
    <xf numFmtId="0" fontId="49" fillId="0" borderId="0"/>
    <xf numFmtId="0" fontId="45" fillId="0" borderId="0" applyFont="0" applyFill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79" fillId="0" borderId="0"/>
    <xf numFmtId="0" fontId="45" fillId="0" borderId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45" fillId="0" borderId="0"/>
    <xf numFmtId="0" fontId="49" fillId="0" borderId="0"/>
    <xf numFmtId="0" fontId="45" fillId="0" borderId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45" fillId="0" borderId="0"/>
    <xf numFmtId="0" fontId="49" fillId="0" borderId="0"/>
    <xf numFmtId="0" fontId="45" fillId="0" borderId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9" fillId="0" borderId="0"/>
    <xf numFmtId="0" fontId="45" fillId="0" borderId="0"/>
    <xf numFmtId="0" fontId="45" fillId="18" borderId="38" applyNumberFormat="0" applyFont="0" applyAlignment="0" applyProtection="0"/>
    <xf numFmtId="0" fontId="49" fillId="0" borderId="0"/>
    <xf numFmtId="0" fontId="45" fillId="0" borderId="0" applyFont="0" applyFill="0" applyBorder="0" applyAlignment="0" applyProtection="0"/>
    <xf numFmtId="0" fontId="40" fillId="20" borderId="0" applyNumberFormat="0" applyBorder="0" applyAlignment="0" applyProtection="0"/>
    <xf numFmtId="0" fontId="40" fillId="46" borderId="0" applyNumberFormat="0" applyBorder="0" applyAlignment="0" applyProtection="0"/>
    <xf numFmtId="0" fontId="49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0" fillId="46" borderId="0" applyNumberFormat="0" applyBorder="0" applyAlignment="0" applyProtection="0"/>
    <xf numFmtId="0" fontId="49" fillId="0" borderId="0"/>
    <xf numFmtId="0" fontId="45" fillId="0" borderId="0"/>
    <xf numFmtId="0" fontId="45" fillId="0" borderId="0"/>
    <xf numFmtId="0" fontId="45" fillId="18" borderId="38" applyNumberFormat="0" applyFont="0" applyAlignment="0" applyProtection="0"/>
    <xf numFmtId="0" fontId="49" fillId="0" borderId="0"/>
    <xf numFmtId="0" fontId="45" fillId="0" borderId="0" applyFont="0" applyFill="0" applyBorder="0" applyAlignment="0" applyProtection="0"/>
    <xf numFmtId="0" fontId="40" fillId="20" borderId="0" applyNumberFormat="0" applyBorder="0" applyAlignment="0" applyProtection="0"/>
    <xf numFmtId="0" fontId="45" fillId="18" borderId="38" applyNumberFormat="0" applyFont="0" applyAlignment="0" applyProtection="0"/>
    <xf numFmtId="0" fontId="49" fillId="0" borderId="0"/>
    <xf numFmtId="0" fontId="45" fillId="0" borderId="0" applyFont="0" applyFill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0" fillId="27" borderId="0" applyNumberFormat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0" fillId="27" borderId="0" applyNumberFormat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0" fillId="27" borderId="0" applyNumberFormat="0" applyBorder="0" applyAlignment="0" applyProtection="0"/>
    <xf numFmtId="0" fontId="41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5" fillId="0" borderId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5" fillId="0" borderId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0" fillId="28" borderId="0" applyNumberFormat="0" applyBorder="0" applyAlignment="0" applyProtection="0"/>
    <xf numFmtId="9" fontId="45" fillId="0" borderId="0" applyFont="0" applyFill="0" applyBorder="0" applyAlignment="0" applyProtection="0"/>
    <xf numFmtId="0" fontId="40" fillId="28" borderId="0" applyNumberFormat="0" applyBorder="0" applyAlignment="0" applyProtection="0"/>
    <xf numFmtId="9" fontId="45" fillId="0" borderId="0" applyFont="0" applyFill="0" applyBorder="0" applyAlignment="0" applyProtection="0"/>
    <xf numFmtId="0" fontId="40" fillId="28" borderId="0" applyNumberFormat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9" fontId="45" fillId="0" borderId="0" applyFont="0" applyFill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39" fillId="8" borderId="34" applyNumberFormat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39" fillId="8" borderId="34" applyNumberFormat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39" fillId="8" borderId="34" applyNumberFormat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39" fillId="8" borderId="34" applyNumberFormat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39" fillId="8" borderId="34" applyNumberFormat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39" fillId="8" borderId="34" applyNumberFormat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5" fillId="0" borderId="0"/>
    <xf numFmtId="0" fontId="45" fillId="0" borderId="0"/>
    <xf numFmtId="0" fontId="40" fillId="28" borderId="0" applyNumberFormat="0" applyBorder="0" applyAlignment="0" applyProtection="0"/>
    <xf numFmtId="0" fontId="45" fillId="0" borderId="0"/>
    <xf numFmtId="0" fontId="40" fillId="24" borderId="0" applyNumberFormat="0" applyBorder="0" applyAlignment="0" applyProtection="0"/>
    <xf numFmtId="0" fontId="45" fillId="0" borderId="0"/>
    <xf numFmtId="0" fontId="40" fillId="24" borderId="0" applyNumberFormat="0" applyBorder="0" applyAlignment="0" applyProtection="0"/>
    <xf numFmtId="0" fontId="45" fillId="0" borderId="0"/>
    <xf numFmtId="0" fontId="40" fillId="24" borderId="0" applyNumberFormat="0" applyBorder="0" applyAlignment="0" applyProtection="0"/>
    <xf numFmtId="0" fontId="45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9" fillId="0" borderId="0"/>
    <xf numFmtId="0" fontId="28" fillId="0" borderId="0"/>
    <xf numFmtId="0" fontId="40" fillId="24" borderId="0" applyNumberFormat="0" applyBorder="0" applyAlignment="0" applyProtection="0"/>
    <xf numFmtId="0" fontId="49" fillId="0" borderId="0"/>
    <xf numFmtId="0" fontId="28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9" fillId="0" borderId="0"/>
    <xf numFmtId="0" fontId="28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9" fillId="0" borderId="0"/>
    <xf numFmtId="0" fontId="28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68" fillId="24" borderId="0" applyNumberFormat="0" applyBorder="0" applyAlignment="0" applyProtection="0"/>
    <xf numFmtId="3" fontId="45" fillId="0" borderId="0" applyFont="0" applyFill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9" fillId="0" borderId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9" fontId="45" fillId="0" borderId="0" applyFon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8" borderId="34" applyNumberFormat="0" applyAlignment="0" applyProtection="0"/>
    <xf numFmtId="0" fontId="40" fillId="25" borderId="0" applyNumberFormat="0" applyBorder="0" applyAlignment="0" applyProtection="0"/>
    <xf numFmtId="0" fontId="97" fillId="0" borderId="0"/>
    <xf numFmtId="0" fontId="45" fillId="0" borderId="0" applyFont="0" applyFill="0" applyBorder="0" applyAlignment="0" applyProtection="0"/>
    <xf numFmtId="0" fontId="40" fillId="25" borderId="0" applyNumberFormat="0" applyBorder="0" applyAlignment="0" applyProtection="0"/>
    <xf numFmtId="0" fontId="40" fillId="9" borderId="0" applyNumberFormat="0" applyBorder="0" applyAlignment="0" applyProtection="0"/>
    <xf numFmtId="9" fontId="45" fillId="0" borderId="0" applyFont="0" applyFill="0" applyBorder="0" applyAlignment="0" applyProtection="0"/>
    <xf numFmtId="0" fontId="40" fillId="25" borderId="0" applyNumberFormat="0" applyBorder="0" applyAlignment="0" applyProtection="0"/>
    <xf numFmtId="9" fontId="45" fillId="0" borderId="0" applyFont="0" applyFill="0" applyBorder="0" applyAlignment="0" applyProtection="0"/>
    <xf numFmtId="0" fontId="40" fillId="25" borderId="0" applyNumberFormat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68" fillId="49" borderId="0" applyNumberFormat="0" applyBorder="0" applyAlignment="0" applyProtection="0"/>
    <xf numFmtId="2" fontId="45" fillId="0" borderId="0" applyFon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2" fontId="45" fillId="0" borderId="0" applyFon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28" fillId="0" borderId="0">
      <alignment vertical="top"/>
    </xf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2" fontId="45" fillId="0" borderId="0" applyFont="0" applyFill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5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9" fillId="0" borderId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2" fontId="45" fillId="0" borderId="0" applyFont="0" applyFill="0" applyBorder="0" applyAlignment="0" applyProtection="0"/>
    <xf numFmtId="0" fontId="49" fillId="0" borderId="0"/>
    <xf numFmtId="0" fontId="40" fillId="35" borderId="0" applyNumberFormat="0" applyBorder="0" applyAlignment="0" applyProtection="0"/>
    <xf numFmtId="0" fontId="49" fillId="0" borderId="0"/>
    <xf numFmtId="0" fontId="40" fillId="35" borderId="0" applyNumberFormat="0" applyBorder="0" applyAlignment="0" applyProtection="0"/>
    <xf numFmtId="0" fontId="40" fillId="25" borderId="0" applyNumberFormat="0" applyBorder="0" applyAlignment="0" applyProtection="0"/>
    <xf numFmtId="2" fontId="45" fillId="0" borderId="0" applyFont="0" applyFill="0" applyBorder="0" applyAlignment="0" applyProtection="0"/>
    <xf numFmtId="0" fontId="40" fillId="25" borderId="0" applyNumberFormat="0" applyBorder="0" applyAlignment="0" applyProtection="0"/>
    <xf numFmtId="2" fontId="45" fillId="0" borderId="0" applyFont="0" applyFill="0" applyBorder="0" applyAlignment="0" applyProtection="0"/>
    <xf numFmtId="2" fontId="45" fillId="0" borderId="0" applyFont="0" applyFill="0" applyBorder="0" applyAlignment="0" applyProtection="0"/>
    <xf numFmtId="0" fontId="40" fillId="25" borderId="0" applyNumberFormat="0" applyBorder="0" applyAlignment="0" applyProtection="0"/>
    <xf numFmtId="2" fontId="45" fillId="0" borderId="0" applyFont="0" applyFill="0" applyBorder="0" applyAlignment="0" applyProtection="0"/>
    <xf numFmtId="2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1" fillId="0" borderId="0"/>
    <xf numFmtId="0" fontId="45" fillId="0" borderId="0"/>
    <xf numFmtId="0" fontId="45" fillId="0" borderId="0"/>
    <xf numFmtId="2" fontId="45" fillId="0" borderId="0" applyFont="0" applyFill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9" fontId="41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9" fontId="41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9" fontId="41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9" fontId="41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9" fontId="41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9" fontId="45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68" fillId="9" borderId="0" applyNumberFormat="0" applyBorder="0" applyAlignment="0" applyProtection="0"/>
    <xf numFmtId="9" fontId="45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9" fontId="45" fillId="0" borderId="0" applyFont="0" applyFill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9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9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9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9" fillId="0" borderId="0"/>
    <xf numFmtId="0" fontId="41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9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43" fontId="45" fillId="0" borderId="0" applyFont="0" applyFill="0" applyBorder="0" applyAlignment="0" applyProtection="0"/>
    <xf numFmtId="0" fontId="49" fillId="0" borderId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5" fillId="0" borderId="0"/>
    <xf numFmtId="0" fontId="40" fillId="9" borderId="0" applyNumberFormat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0" fillId="9" borderId="0" applyNumberFormat="0" applyBorder="0" applyAlignment="0" applyProtection="0"/>
    <xf numFmtId="0" fontId="45" fillId="0" borderId="0"/>
    <xf numFmtId="0" fontId="40" fillId="9" borderId="0" applyNumberFormat="0" applyBorder="0" applyAlignment="0" applyProtection="0"/>
    <xf numFmtId="0" fontId="45" fillId="0" borderId="0"/>
    <xf numFmtId="0" fontId="40" fillId="9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5" fillId="0" borderId="0"/>
    <xf numFmtId="0" fontId="40" fillId="32" borderId="0" applyNumberFormat="0" applyBorder="0" applyAlignment="0" applyProtection="0"/>
    <xf numFmtId="0" fontId="45" fillId="0" borderId="0"/>
    <xf numFmtId="0" fontId="40" fillId="32" borderId="0" applyNumberFormat="0" applyBorder="0" applyAlignment="0" applyProtection="0"/>
    <xf numFmtId="0" fontId="45" fillId="0" borderId="0"/>
    <xf numFmtId="0" fontId="40" fillId="32" borderId="0" applyNumberFormat="0" applyBorder="0" applyAlignment="0" applyProtection="0"/>
    <xf numFmtId="0" fontId="45" fillId="0" borderId="0"/>
    <xf numFmtId="0" fontId="40" fillId="32" borderId="0" applyNumberFormat="0" applyBorder="0" applyAlignment="0" applyProtection="0"/>
    <xf numFmtId="0" fontId="45" fillId="0" borderId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5" fillId="0" borderId="0"/>
    <xf numFmtId="0" fontId="42" fillId="12" borderId="34" applyNumberFormat="0" applyAlignment="0" applyProtection="0"/>
    <xf numFmtId="0" fontId="45" fillId="0" borderId="0"/>
    <xf numFmtId="0" fontId="42" fillId="12" borderId="34" applyNumberFormat="0" applyAlignment="0" applyProtection="0"/>
    <xf numFmtId="0" fontId="40" fillId="32" borderId="0" applyNumberFormat="0" applyBorder="0" applyAlignment="0" applyProtection="0"/>
    <xf numFmtId="0" fontId="42" fillId="12" borderId="34" applyNumberFormat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68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177" fontId="45" fillId="0" borderId="0" applyFont="0" applyFill="0" applyBorder="0" applyAlignment="0" applyProtection="0"/>
    <xf numFmtId="0" fontId="41" fillId="0" borderId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177" fontId="45" fillId="0" borderId="0" applyFont="0" applyFill="0" applyBorder="0" applyAlignment="0" applyProtection="0"/>
    <xf numFmtId="0" fontId="41" fillId="0" borderId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50" fillId="0" borderId="37" applyNumberFormat="0" applyFill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50" fillId="0" borderId="37" applyNumberFormat="0" applyFill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50" fillId="0" borderId="37" applyNumberFormat="0" applyFill="0" applyAlignment="0" applyProtection="0"/>
    <xf numFmtId="0" fontId="45" fillId="0" borderId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50" fillId="0" borderId="37" applyNumberFormat="0" applyFill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50" fillId="0" borderId="37" applyNumberFormat="0" applyFill="0" applyAlignment="0" applyProtection="0"/>
    <xf numFmtId="177" fontId="45" fillId="0" borderId="0" applyFont="0" applyFill="0" applyBorder="0" applyAlignment="0" applyProtection="0"/>
    <xf numFmtId="0" fontId="41" fillId="0" borderId="0"/>
    <xf numFmtId="0" fontId="40" fillId="32" borderId="0" applyNumberFormat="0" applyBorder="0" applyAlignment="0" applyProtection="0"/>
    <xf numFmtId="0" fontId="45" fillId="0" borderId="0"/>
    <xf numFmtId="0" fontId="50" fillId="0" borderId="37" applyNumberFormat="0" applyFill="0" applyAlignment="0" applyProtection="0"/>
    <xf numFmtId="177" fontId="45" fillId="0" borderId="0" applyFont="0" applyFill="0" applyBorder="0" applyAlignment="0" applyProtection="0"/>
    <xf numFmtId="0" fontId="41" fillId="0" borderId="0"/>
    <xf numFmtId="0" fontId="40" fillId="32" borderId="0" applyNumberFormat="0" applyBorder="0" applyAlignment="0" applyProtection="0"/>
    <xf numFmtId="177" fontId="45" fillId="0" borderId="0" applyFont="0" applyFill="0" applyBorder="0" applyAlignment="0" applyProtection="0"/>
    <xf numFmtId="0" fontId="41" fillId="0" borderId="0"/>
    <xf numFmtId="0" fontId="40" fillId="32" borderId="0" applyNumberFormat="0" applyBorder="0" applyAlignment="0" applyProtection="0"/>
    <xf numFmtId="177" fontId="45" fillId="0" borderId="0" applyFont="0" applyFill="0" applyBorder="0" applyAlignment="0" applyProtection="0"/>
    <xf numFmtId="0" fontId="41" fillId="0" borderId="0"/>
    <xf numFmtId="0" fontId="40" fillId="32" borderId="0" applyNumberFormat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5" fillId="0" borderId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41" fillId="0" borderId="0"/>
    <xf numFmtId="0" fontId="56" fillId="22" borderId="0" applyNumberFormat="0" applyBorder="0" applyAlignment="0" applyProtection="0"/>
    <xf numFmtId="0" fontId="45" fillId="0" borderId="0"/>
    <xf numFmtId="0" fontId="49" fillId="0" borderId="0"/>
    <xf numFmtId="0" fontId="56" fillId="22" borderId="0" applyNumberFormat="0" applyBorder="0" applyAlignment="0" applyProtection="0"/>
    <xf numFmtId="0" fontId="41" fillId="0" borderId="0"/>
    <xf numFmtId="0" fontId="41" fillId="0" borderId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5" fillId="0" borderId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5" fillId="0" borderId="0"/>
    <xf numFmtId="9" fontId="45" fillId="0" borderId="0" applyFont="0" applyFill="0" applyBorder="0" applyAlignment="0" applyProtection="0"/>
    <xf numFmtId="0" fontId="56" fillId="22" borderId="0" applyNumberFormat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5" fillId="0" borderId="0"/>
    <xf numFmtId="0" fontId="56" fillId="22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2" fontId="92" fillId="0" borderId="0" applyNumberFormat="0" applyFont="0" applyAlignment="0">
      <alignment horizontal="center" vertical="center"/>
    </xf>
    <xf numFmtId="2" fontId="92" fillId="0" borderId="0">
      <alignment horizontal="center" vertical="center"/>
    </xf>
    <xf numFmtId="0" fontId="102" fillId="48" borderId="0">
      <alignment horizontal="center"/>
      <protection locked="0"/>
    </xf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0" fontId="4" fillId="0" borderId="47" applyNumberFormat="0" applyFont="0" applyFill="0" applyBorder="0" applyAlignment="0" applyProtection="0">
      <alignment horizontal="center"/>
    </xf>
    <xf numFmtId="194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1" fillId="0" borderId="0"/>
    <xf numFmtId="0" fontId="28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9" fontId="45" fillId="0" borderId="0" applyFont="0" applyFill="0" applyBorder="0" applyAlignment="0" applyProtection="0"/>
    <xf numFmtId="0" fontId="97" fillId="0" borderId="0"/>
    <xf numFmtId="0" fontId="45" fillId="0" borderId="46"/>
    <xf numFmtId="0" fontId="84" fillId="8" borderId="34" applyNumberFormat="0" applyAlignment="0" applyProtection="0"/>
    <xf numFmtId="0" fontId="49" fillId="0" borderId="0"/>
    <xf numFmtId="0" fontId="39" fillId="8" borderId="34" applyNumberFormat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43" fontId="45" fillId="0" borderId="0" applyFont="0" applyFill="0" applyBorder="0" applyAlignment="0" applyProtection="0"/>
    <xf numFmtId="0" fontId="39" fillId="8" borderId="34" applyNumberFormat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39" fillId="8" borderId="34" applyNumberFormat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9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3" fillId="0" borderId="40" applyNumberFormat="0" applyFill="0" applyAlignment="0" applyProtection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196" fontId="45" fillId="0" borderId="0"/>
    <xf numFmtId="0" fontId="39" fillId="8" borderId="34" applyNumberFormat="0" applyAlignment="0" applyProtection="0"/>
    <xf numFmtId="0" fontId="92" fillId="0" borderId="8" applyNumberFormat="0" applyFont="0" applyBorder="0" applyAlignment="0" applyProtection="0">
      <alignment horizontal="center" vertical="center"/>
    </xf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9" fillId="0" borderId="0"/>
    <xf numFmtId="0" fontId="39" fillId="8" borderId="34" applyNumberFormat="0" applyAlignment="0" applyProtection="0"/>
    <xf numFmtId="0" fontId="49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/>
    <xf numFmtId="177" fontId="45" fillId="0" borderId="0" applyFont="0" applyFill="0" applyBorder="0" applyAlignment="0" applyProtection="0"/>
    <xf numFmtId="0" fontId="41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/>
    <xf numFmtId="202" fontId="45" fillId="0" borderId="0" applyFont="0" applyFill="0" applyBorder="0" applyAlignment="0" applyProtection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9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49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186" fontId="45" fillId="0" borderId="0" applyFont="0" applyFill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0" fontId="8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186" fontId="45" fillId="0" borderId="0" applyFont="0" applyFill="0" applyBorder="0" applyAlignment="0" applyProtection="0"/>
    <xf numFmtId="0" fontId="41" fillId="0" borderId="0"/>
    <xf numFmtId="0" fontId="91" fillId="0" borderId="0" applyNumberFormat="0" applyFill="0" applyBorder="0" applyAlignment="0" applyProtection="0"/>
    <xf numFmtId="0" fontId="41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186" fontId="45" fillId="0" borderId="0" applyFont="0" applyFill="0" applyBorder="0" applyAlignment="0" applyProtection="0"/>
    <xf numFmtId="0" fontId="41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186" fontId="45" fillId="0" borderId="0" applyFont="0" applyFill="0" applyBorder="0" applyAlignment="0" applyProtection="0"/>
    <xf numFmtId="0" fontId="41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49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9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9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9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7" fillId="0" borderId="41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29" borderId="34" applyNumberFormat="0" applyAlignment="0" applyProtection="0"/>
    <xf numFmtId="0" fontId="39" fillId="29" borderId="34" applyNumberFormat="0" applyAlignment="0" applyProtection="0"/>
    <xf numFmtId="0" fontId="39" fillId="29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1" fillId="0" borderId="39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1" fillId="0" borderId="39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1" fillId="0" borderId="39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1" fillId="0" borderId="39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1" fillId="0" borderId="39" applyNumberFormat="0" applyFill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9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9" fillId="0" borderId="0"/>
    <xf numFmtId="0" fontId="45" fillId="0" borderId="0" applyFont="0" applyFill="0" applyBorder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0" borderId="0"/>
    <xf numFmtId="0" fontId="45" fillId="0" borderId="0"/>
    <xf numFmtId="0" fontId="49" fillId="0" borderId="0"/>
    <xf numFmtId="0" fontId="45" fillId="0" borderId="0" applyFont="0" applyFill="0" applyBorder="0" applyAlignment="0" applyProtection="0"/>
    <xf numFmtId="0" fontId="45" fillId="0" borderId="0"/>
    <xf numFmtId="0" fontId="41" fillId="0" borderId="0"/>
    <xf numFmtId="0" fontId="45" fillId="0" borderId="0"/>
    <xf numFmtId="0" fontId="49" fillId="0" borderId="0"/>
    <xf numFmtId="0" fontId="45" fillId="0" borderId="0" applyFont="0" applyFill="0" applyBorder="0" applyAlignment="0" applyProtection="0"/>
    <xf numFmtId="0" fontId="45" fillId="0" borderId="0"/>
    <xf numFmtId="0" fontId="39" fillId="8" borderId="34" applyNumberFormat="0" applyAlignment="0" applyProtection="0"/>
    <xf numFmtId="9" fontId="45" fillId="0" borderId="0" applyFont="0" applyFill="0" applyBorder="0" applyAlignment="0" applyProtection="0"/>
    <xf numFmtId="0" fontId="49" fillId="0" borderId="0"/>
    <xf numFmtId="0" fontId="45" fillId="0" borderId="0"/>
    <xf numFmtId="0" fontId="45" fillId="0" borderId="0"/>
    <xf numFmtId="0" fontId="39" fillId="8" borderId="34" applyNumberFormat="0" applyAlignment="0" applyProtection="0"/>
    <xf numFmtId="0" fontId="41" fillId="0" borderId="0"/>
    <xf numFmtId="0" fontId="45" fillId="0" borderId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39" fillId="8" borderId="34" applyNumberFormat="0" applyAlignment="0" applyProtection="0"/>
    <xf numFmtId="0" fontId="41" fillId="0" borderId="0"/>
    <xf numFmtId="0" fontId="39" fillId="8" borderId="34" applyNumberFormat="0" applyAlignment="0" applyProtection="0"/>
    <xf numFmtId="9" fontId="45" fillId="0" borderId="0" applyFont="0" applyFill="0" applyBorder="0" applyAlignment="0" applyProtection="0"/>
    <xf numFmtId="0" fontId="49" fillId="0" borderId="0"/>
    <xf numFmtId="0" fontId="41" fillId="0" borderId="0"/>
    <xf numFmtId="0" fontId="45" fillId="0" borderId="0"/>
    <xf numFmtId="0" fontId="39" fillId="8" borderId="34" applyNumberFormat="0" applyAlignment="0" applyProtection="0"/>
    <xf numFmtId="0" fontId="39" fillId="8" borderId="34" applyNumberFormat="0" applyAlignment="0" applyProtection="0"/>
    <xf numFmtId="0" fontId="39" fillId="8" borderId="34" applyNumberFormat="0" applyAlignment="0" applyProtection="0"/>
    <xf numFmtId="0" fontId="41" fillId="0" borderId="0"/>
    <xf numFmtId="0" fontId="49" fillId="0" borderId="0"/>
    <xf numFmtId="0" fontId="4" fillId="0" borderId="47" applyNumberFormat="0" applyFont="0" applyBorder="0" applyAlignment="0">
      <alignment horizontal="center"/>
    </xf>
    <xf numFmtId="0" fontId="76" fillId="0" borderId="40" applyNumberFormat="0" applyFill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58" fillId="30" borderId="42" applyNumberFormat="0" applyAlignment="0" applyProtection="0"/>
    <xf numFmtId="0" fontId="45" fillId="0" borderId="0"/>
    <xf numFmtId="0" fontId="45" fillId="0" borderId="0"/>
    <xf numFmtId="0" fontId="58" fillId="30" borderId="42" applyNumberFormat="0" applyAlignment="0" applyProtection="0"/>
    <xf numFmtId="0" fontId="45" fillId="0" borderId="0"/>
    <xf numFmtId="0" fontId="45" fillId="0" borderId="0"/>
    <xf numFmtId="0" fontId="58" fillId="30" borderId="42" applyNumberFormat="0" applyAlignment="0" applyProtection="0"/>
    <xf numFmtId="0" fontId="45" fillId="0" borderId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9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9" fillId="0" borderId="0"/>
    <xf numFmtId="0" fontId="49" fillId="0" borderId="0" applyNumberFormat="0" applyFont="0" applyFill="0" applyBorder="0" applyAlignment="0" applyProtection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9" fillId="0" borderId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9" fillId="0" borderId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9" fillId="0" borderId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9" fillId="0" borderId="0"/>
    <xf numFmtId="0" fontId="103" fillId="30" borderId="42" applyNumberFormat="0" applyAlignment="0" applyProtection="0"/>
    <xf numFmtId="0" fontId="28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9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9" fillId="0" borderId="0"/>
    <xf numFmtId="0" fontId="41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1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1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58" fillId="30" borderId="42" applyNumberFormat="0" applyAlignment="0" applyProtection="0"/>
    <xf numFmtId="0" fontId="41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9" fontId="41" fillId="0" borderId="0" applyFont="0" applyFill="0" applyBorder="0" applyAlignment="0" applyProtection="0"/>
    <xf numFmtId="0" fontId="45" fillId="0" borderId="0"/>
    <xf numFmtId="184" fontId="45" fillId="0" borderId="0" applyFont="0" applyFill="0" applyBorder="0" applyAlignment="0" applyProtection="0"/>
    <xf numFmtId="0" fontId="49" fillId="0" borderId="0"/>
    <xf numFmtId="0" fontId="41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49" fillId="0" borderId="0" applyNumberFormat="0" applyFont="0" applyFill="0" applyBorder="0" applyAlignment="0" applyProtection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58" fillId="30" borderId="42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58" fillId="30" borderId="42" applyNumberFormat="0" applyAlignment="0" applyProtection="0"/>
    <xf numFmtId="0" fontId="45" fillId="0" borderId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58" fillId="30" borderId="42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58" fillId="30" borderId="42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58" fillId="30" borderId="42" applyNumberFormat="0" applyAlignment="0" applyProtection="0"/>
    <xf numFmtId="196" fontId="45" fillId="0" borderId="0"/>
    <xf numFmtId="0" fontId="50" fillId="0" borderId="37" applyNumberFormat="0" applyFill="0" applyAlignment="0" applyProtection="0"/>
    <xf numFmtId="0" fontId="52" fillId="19" borderId="0" applyNumberFormat="0" applyBorder="0" applyAlignment="0" applyProtection="0"/>
    <xf numFmtId="184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184" fontId="45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184" fontId="45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184" fontId="45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9" fontId="41" fillId="0" borderId="0" applyFont="0" applyFill="0" applyBorder="0" applyAlignment="0" applyProtection="0"/>
    <xf numFmtId="184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52" fillId="19" borderId="0" applyNumberFormat="0" applyBorder="0" applyAlignment="0" applyProtection="0"/>
    <xf numFmtId="9" fontId="41" fillId="0" borderId="0" applyFont="0" applyFill="0" applyBorder="0" applyAlignment="0" applyProtection="0"/>
    <xf numFmtId="184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2" fillId="19" borderId="0" applyNumberFormat="0" applyBorder="0" applyAlignment="0" applyProtection="0"/>
    <xf numFmtId="184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2" fillId="19" borderId="0" applyNumberFormat="0" applyBorder="0" applyAlignment="0" applyProtection="0"/>
    <xf numFmtId="4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2" fillId="19" borderId="0" applyNumberFormat="0" applyBorder="0" applyAlignment="0" applyProtection="0"/>
    <xf numFmtId="43" fontId="4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9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>
      <alignment wrapText="1"/>
    </xf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1" fillId="0" borderId="0"/>
    <xf numFmtId="43" fontId="45" fillId="0" borderId="0" applyFont="0" applyFill="0" applyBorder="0" applyAlignment="0" applyProtection="0"/>
    <xf numFmtId="0" fontId="41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1" fillId="0" borderId="0"/>
    <xf numFmtId="43" fontId="45" fillId="0" borderId="0" applyFont="0" applyFill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18" borderId="38" applyNumberFormat="0" applyFont="0" applyAlignment="0" applyProtection="0"/>
    <xf numFmtId="18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1" fillId="0" borderId="0"/>
    <xf numFmtId="0" fontId="45" fillId="18" borderId="38" applyNumberFormat="0" applyFont="0" applyAlignment="0" applyProtection="0"/>
    <xf numFmtId="18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1" fillId="0" borderId="0"/>
    <xf numFmtId="186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203" fontId="45" fillId="0" borderId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0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2" fillId="19" borderId="0" applyNumberFormat="0" applyBorder="0" applyAlignment="0" applyProtection="0"/>
    <xf numFmtId="207" fontId="45" fillId="0" borderId="0" applyFont="0" applyFill="0" applyBorder="0" applyAlignment="0" applyProtection="0"/>
    <xf numFmtId="0" fontId="52" fillId="19" borderId="0" applyNumberFormat="0" applyBorder="0" applyAlignment="0" applyProtection="0"/>
    <xf numFmtId="207" fontId="45" fillId="0" borderId="0" applyFont="0" applyFill="0" applyBorder="0" applyAlignment="0" applyProtection="0"/>
    <xf numFmtId="0" fontId="52" fillId="19" borderId="0" applyNumberFormat="0" applyBorder="0" applyAlignment="0" applyProtection="0"/>
    <xf numFmtId="207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41" fillId="0" borderId="0"/>
    <xf numFmtId="179" fontId="45" fillId="0" borderId="0" applyFont="0" applyFill="0" applyBorder="0" applyAlignment="0" applyProtection="0"/>
    <xf numFmtId="0" fontId="41" fillId="0" borderId="0"/>
    <xf numFmtId="179" fontId="45" fillId="0" borderId="0" applyFont="0" applyFill="0" applyBorder="0" applyAlignment="0" applyProtection="0"/>
    <xf numFmtId="0" fontId="45" fillId="0" borderId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9" fontId="45" fillId="0" borderId="0" applyFont="0" applyFill="0" applyBorder="0" applyAlignment="0" applyProtection="0"/>
    <xf numFmtId="0" fontId="45" fillId="0" borderId="0"/>
    <xf numFmtId="186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/>
    <xf numFmtId="186" fontId="45" fillId="0" borderId="0" applyFont="0" applyFill="0" applyBorder="0" applyAlignment="0" applyProtection="0"/>
    <xf numFmtId="0" fontId="50" fillId="0" borderId="37" applyNumberFormat="0" applyFill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5" fillId="0" borderId="0"/>
    <xf numFmtId="17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5" fillId="0" borderId="0"/>
    <xf numFmtId="189" fontId="45" fillId="0" borderId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5" fillId="0" borderId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1" fillId="0" borderId="0"/>
    <xf numFmtId="0" fontId="45" fillId="0" borderId="0"/>
    <xf numFmtId="0" fontId="49" fillId="0" borderId="0"/>
    <xf numFmtId="0" fontId="45" fillId="0" borderId="0" applyFont="0" applyFill="0" applyBorder="0" applyAlignment="0" applyProtection="0"/>
    <xf numFmtId="0" fontId="41" fillId="0" borderId="0"/>
    <xf numFmtId="0" fontId="45" fillId="0" borderId="0"/>
    <xf numFmtId="0" fontId="49" fillId="0" borderId="0"/>
    <xf numFmtId="0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9" fillId="0" borderId="0"/>
    <xf numFmtId="192" fontId="45" fillId="0" borderId="0" applyFont="0" applyFill="0" applyBorder="0" applyAlignment="0" applyProtection="0"/>
    <xf numFmtId="0" fontId="49" fillId="0" borderId="0"/>
    <xf numFmtId="192" fontId="45" fillId="0" borderId="0" applyFont="0" applyFill="0" applyBorder="0" applyAlignment="0" applyProtection="0"/>
    <xf numFmtId="0" fontId="49" fillId="0" borderId="0"/>
    <xf numFmtId="192" fontId="45" fillId="0" borderId="0" applyFont="0" applyFill="0" applyBorder="0" applyAlignment="0" applyProtection="0"/>
    <xf numFmtId="0" fontId="49" fillId="0" borderId="0"/>
    <xf numFmtId="192" fontId="45" fillId="0" borderId="0" applyFont="0" applyFill="0" applyBorder="0" applyAlignment="0" applyProtection="0"/>
    <xf numFmtId="0" fontId="49" fillId="0" borderId="0"/>
    <xf numFmtId="192" fontId="45" fillId="0" borderId="0" applyFont="0" applyFill="0" applyBorder="0" applyAlignment="0" applyProtection="0"/>
    <xf numFmtId="0" fontId="49" fillId="0" borderId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1" fillId="0" borderId="0"/>
    <xf numFmtId="192" fontId="45" fillId="0" borderId="0" applyFont="0" applyFill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1" fillId="0" borderId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1" fillId="0" borderId="0"/>
    <xf numFmtId="43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1" fillId="0" borderId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1" fillId="0" borderId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1" fillId="0" borderId="0"/>
    <xf numFmtId="194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41" fillId="0" borderId="0"/>
    <xf numFmtId="194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9" fontId="45" fillId="0" borderId="0" applyFill="0" applyBorder="0" applyAlignment="0" applyProtection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19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192" fontId="45" fillId="0" borderId="0" applyFont="0" applyFill="0" applyBorder="0" applyAlignment="0" applyProtection="0"/>
    <xf numFmtId="0" fontId="45" fillId="0" borderId="0"/>
    <xf numFmtId="192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45" fillId="0" borderId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0" fontId="45" fillId="0" borderId="0"/>
    <xf numFmtId="192" fontId="45" fillId="0" borderId="0" applyFont="0" applyFill="0" applyBorder="0" applyAlignment="0" applyProtection="0"/>
    <xf numFmtId="0" fontId="45" fillId="0" borderId="0"/>
    <xf numFmtId="186" fontId="45" fillId="0" borderId="0" applyFont="0" applyFill="0" applyBorder="0" applyAlignment="0" applyProtection="0"/>
    <xf numFmtId="0" fontId="45" fillId="0" borderId="0"/>
    <xf numFmtId="192" fontId="45" fillId="0" borderId="0" applyFont="0" applyFill="0" applyBorder="0" applyAlignment="0" applyProtection="0"/>
    <xf numFmtId="0" fontId="45" fillId="0" borderId="0"/>
    <xf numFmtId="186" fontId="45" fillId="0" borderId="0" applyFont="0" applyFill="0" applyBorder="0" applyAlignment="0" applyProtection="0"/>
    <xf numFmtId="0" fontId="45" fillId="0" borderId="0"/>
    <xf numFmtId="192" fontId="45" fillId="0" borderId="0" applyFont="0" applyFill="0" applyBorder="0" applyAlignment="0" applyProtection="0"/>
    <xf numFmtId="0" fontId="45" fillId="0" borderId="0"/>
    <xf numFmtId="0" fontId="45" fillId="0" borderId="0"/>
    <xf numFmtId="192" fontId="45" fillId="0" borderId="0" applyFont="0" applyFill="0" applyBorder="0" applyAlignment="0" applyProtection="0"/>
    <xf numFmtId="0" fontId="45" fillId="0" borderId="0"/>
    <xf numFmtId="0" fontId="45" fillId="0" borderId="0"/>
    <xf numFmtId="192" fontId="45" fillId="0" borderId="0" applyFont="0" applyFill="0" applyBorder="0" applyAlignment="0" applyProtection="0"/>
    <xf numFmtId="0" fontId="45" fillId="0" borderId="0"/>
    <xf numFmtId="0" fontId="45" fillId="0" borderId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0" fontId="45" fillId="0" borderId="0"/>
    <xf numFmtId="207" fontId="45" fillId="0" borderId="0" applyFont="0" applyFill="0" applyBorder="0" applyAlignment="0" applyProtection="0"/>
    <xf numFmtId="0" fontId="45" fillId="0" borderId="0"/>
    <xf numFmtId="207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0" fontId="45" fillId="0" borderId="0"/>
    <xf numFmtId="207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0" fontId="45" fillId="0" borderId="0"/>
    <xf numFmtId="198" fontId="45" fillId="0" borderId="0" applyFont="0" applyFill="0" applyBorder="0" applyAlignment="0" applyProtection="0"/>
    <xf numFmtId="0" fontId="45" fillId="0" borderId="0"/>
    <xf numFmtId="198" fontId="4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45" fillId="0" borderId="0"/>
    <xf numFmtId="198" fontId="4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45" fillId="0" borderId="0"/>
    <xf numFmtId="198" fontId="4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45" fillId="0" borderId="0"/>
    <xf numFmtId="198" fontId="4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45" fillId="0" borderId="0"/>
    <xf numFmtId="198" fontId="4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45" fillId="0" borderId="0"/>
    <xf numFmtId="0" fontId="49" fillId="0" borderId="0"/>
    <xf numFmtId="44" fontId="45" fillId="0" borderId="0" applyFont="0" applyFill="0" applyBorder="0" applyAlignment="0" applyProtection="0"/>
    <xf numFmtId="0" fontId="45" fillId="0" borderId="0"/>
    <xf numFmtId="0" fontId="45" fillId="0" borderId="0"/>
    <xf numFmtId="198" fontId="45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84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9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41" fillId="0" borderId="0"/>
    <xf numFmtId="177" fontId="45" fillId="0" borderId="0" applyFont="0" applyFill="0" applyBorder="0" applyAlignment="0" applyProtection="0"/>
    <xf numFmtId="0" fontId="49" fillId="0" borderId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0" fontId="49" fillId="0" borderId="0"/>
    <xf numFmtId="186" fontId="45" fillId="0" borderId="0" applyFont="0" applyFill="0" applyBorder="0" applyAlignment="0" applyProtection="0"/>
    <xf numFmtId="0" fontId="49" fillId="0" borderId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184" fontId="45" fillId="0" borderId="0" applyFont="0" applyFill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184" fontId="45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184" fontId="45" fillId="0" borderId="0" applyFont="0" applyFill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184" fontId="45" fillId="0" borderId="0" applyFont="0" applyFill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18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2" fillId="12" borderId="34" applyNumberFormat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9" fillId="0" borderId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9" fillId="0" borderId="0"/>
    <xf numFmtId="0" fontId="45" fillId="0" borderId="0"/>
    <xf numFmtId="0" fontId="41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106" fillId="0" borderId="0"/>
    <xf numFmtId="43" fontId="45" fillId="0" borderId="0" applyFont="0" applyFill="0" applyBorder="0" applyAlignment="0" applyProtection="0"/>
    <xf numFmtId="0" fontId="45" fillId="0" borderId="0"/>
    <xf numFmtId="0" fontId="49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43" fontId="45" fillId="0" borderId="0" applyFont="0" applyFill="0" applyBorder="0" applyAlignment="0" applyProtection="0"/>
    <xf numFmtId="0" fontId="49" fillId="0" borderId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5" fillId="0" borderId="0"/>
    <xf numFmtId="43" fontId="4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48" fillId="29" borderId="36" applyNumberFormat="0" applyAlignment="0" applyProtection="0"/>
    <xf numFmtId="0" fontId="45" fillId="0" borderId="0"/>
    <xf numFmtId="43" fontId="4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5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" fontId="80" fillId="0" borderId="44" applyNumberFormat="0" applyFont="0" applyBorder="0">
      <alignment horizontal="center" vertical="center" wrapText="1" shrinkToFit="1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9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41" fillId="0" borderId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41" fillId="0" borderId="0"/>
    <xf numFmtId="43" fontId="45" fillId="0" borderId="0" applyFont="0" applyFill="0" applyBorder="0" applyAlignment="0" applyProtection="0"/>
    <xf numFmtId="0" fontId="41" fillId="0" borderId="0"/>
    <xf numFmtId="43" fontId="45" fillId="0" borderId="0" applyFont="0" applyFill="0" applyBorder="0" applyAlignment="0" applyProtection="0"/>
    <xf numFmtId="0" fontId="41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9" fillId="0" borderId="0"/>
    <xf numFmtId="43" fontId="45" fillId="0" borderId="0" applyFont="0" applyFill="0" applyBorder="0" applyAlignment="0" applyProtection="0"/>
    <xf numFmtId="0" fontId="49" fillId="0" borderId="0"/>
    <xf numFmtId="43" fontId="45" fillId="0" borderId="0" applyFont="0" applyFill="0" applyBorder="0" applyAlignment="0" applyProtection="0"/>
    <xf numFmtId="0" fontId="49" fillId="0" borderId="0"/>
    <xf numFmtId="43" fontId="45" fillId="0" borderId="0" applyFont="0" applyFill="0" applyBorder="0" applyAlignment="0" applyProtection="0"/>
    <xf numFmtId="0" fontId="49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1" fillId="0" borderId="0"/>
    <xf numFmtId="43" fontId="45" fillId="0" borderId="0" applyFont="0" applyFill="0" applyBorder="0" applyAlignment="0" applyProtection="0"/>
    <xf numFmtId="0" fontId="45" fillId="0" borderId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3" fillId="0" borderId="40" applyNumberFormat="0" applyFill="0" applyAlignment="0" applyProtection="0"/>
    <xf numFmtId="43" fontId="45" fillId="0" borderId="0" applyFont="0" applyFill="0" applyBorder="0" applyAlignment="0" applyProtection="0"/>
    <xf numFmtId="0" fontId="53" fillId="0" borderId="40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92" fillId="0" borderId="8" applyNumberFormat="0" applyFont="0" applyBorder="0" applyAlignment="0" applyProtection="0">
      <alignment horizontal="center" vertical="center"/>
    </xf>
    <xf numFmtId="0" fontId="49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92" fillId="0" borderId="8" applyNumberFormat="0" applyFont="0" applyBorder="0" applyAlignment="0" applyProtection="0">
      <alignment horizontal="center" vertical="center"/>
    </xf>
    <xf numFmtId="0" fontId="49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3" fontId="45" fillId="0" borderId="0" applyFont="0" applyFill="0" applyBorder="0" applyAlignment="0" applyProtection="0"/>
    <xf numFmtId="0" fontId="92" fillId="0" borderId="8" applyNumberFormat="0" applyFont="0" applyBorder="0" applyAlignment="0" applyProtection="0">
      <alignment horizontal="center" vertical="center"/>
    </xf>
    <xf numFmtId="0" fontId="49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3" fontId="45" fillId="0" borderId="0" applyFont="0" applyFill="0" applyBorder="0" applyAlignment="0" applyProtection="0"/>
    <xf numFmtId="0" fontId="41" fillId="0" borderId="0"/>
    <xf numFmtId="3" fontId="45" fillId="0" borderId="0" applyFont="0" applyFill="0" applyBorder="0" applyAlignment="0" applyProtection="0"/>
    <xf numFmtId="0" fontId="41" fillId="0" borderId="0"/>
    <xf numFmtId="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9" fillId="0" borderId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5" fillId="0" borderId="0"/>
    <xf numFmtId="0" fontId="45" fillId="18" borderId="38" applyNumberFormat="0" applyFont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5" fillId="0" borderId="0"/>
    <xf numFmtId="186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76" fontId="45" fillId="0" borderId="0" applyFont="0" applyFill="0" applyBorder="0" applyAlignment="0" applyProtection="0"/>
    <xf numFmtId="180" fontId="45" fillId="0" borderId="0" applyFont="0" applyFill="0" applyBorder="0" applyAlignment="0" applyProtection="0"/>
    <xf numFmtId="180" fontId="45" fillId="0" borderId="0" applyFont="0" applyFill="0" applyBorder="0" applyAlignment="0" applyProtection="0"/>
    <xf numFmtId="0" fontId="92" fillId="0" borderId="8" applyNumberFormat="0" applyFont="0" applyBorder="0" applyAlignment="0" applyProtection="0">
      <alignment horizontal="center" vertical="center"/>
    </xf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0" fontId="45" fillId="0" borderId="0"/>
    <xf numFmtId="194" fontId="45" fillId="0" borderId="0" applyFont="0" applyFill="0" applyBorder="0" applyAlignment="0" applyProtection="0"/>
    <xf numFmtId="0" fontId="42" fillId="12" borderId="34" applyNumberFormat="0" applyAlignment="0" applyProtection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194" fontId="45" fillId="0" borderId="0" applyFont="0" applyFill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194" fontId="45" fillId="0" borderId="0" applyFont="0" applyFill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194" fontId="45" fillId="0" borderId="0" applyFont="0" applyFill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194" fontId="45" fillId="0" borderId="0" applyFont="0" applyFill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194" fontId="45" fillId="0" borderId="0" applyFont="0" applyFill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194" fontId="45" fillId="0" borderId="0" applyFont="0" applyFill="0" applyBorder="0" applyAlignment="0" applyProtection="0"/>
    <xf numFmtId="0" fontId="45" fillId="0" borderId="0"/>
    <xf numFmtId="194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0" fontId="86" fillId="0" borderId="0"/>
    <xf numFmtId="0" fontId="45" fillId="0" borderId="0"/>
    <xf numFmtId="0" fontId="45" fillId="0" borderId="0"/>
    <xf numFmtId="0" fontId="64" fillId="0" borderId="0" applyNumberFormat="0" applyFill="0" applyBorder="0" applyAlignment="0" applyProtection="0"/>
    <xf numFmtId="0" fontId="45" fillId="0" borderId="0"/>
    <xf numFmtId="0" fontId="64" fillId="0" borderId="0" applyNumberFormat="0" applyFill="0" applyBorder="0" applyAlignment="0" applyProtection="0"/>
    <xf numFmtId="0" fontId="41" fillId="0" borderId="0"/>
    <xf numFmtId="0" fontId="45" fillId="0" borderId="0"/>
    <xf numFmtId="0" fontId="45" fillId="0" borderId="0"/>
    <xf numFmtId="0" fontId="64" fillId="0" borderId="0" applyNumberFormat="0" applyFill="0" applyBorder="0" applyAlignment="0" applyProtection="0"/>
    <xf numFmtId="0" fontId="41" fillId="0" borderId="0"/>
    <xf numFmtId="0" fontId="45" fillId="0" borderId="0"/>
    <xf numFmtId="0" fontId="45" fillId="0" borderId="0"/>
    <xf numFmtId="0" fontId="64" fillId="0" borderId="0" applyNumberFormat="0" applyFill="0" applyBorder="0" applyAlignment="0" applyProtection="0"/>
    <xf numFmtId="0" fontId="41" fillId="0" borderId="0"/>
    <xf numFmtId="0" fontId="45" fillId="0" borderId="0"/>
    <xf numFmtId="0" fontId="64" fillId="0" borderId="0" applyNumberFormat="0" applyFill="0" applyBorder="0" applyAlignment="0" applyProtection="0"/>
    <xf numFmtId="0" fontId="41" fillId="0" borderId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5" fillId="0" borderId="0"/>
    <xf numFmtId="0" fontId="45" fillId="0" borderId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2" fontId="45" fillId="0" borderId="0" applyFont="0" applyFill="0" applyBorder="0" applyAlignment="0" applyProtection="0"/>
    <xf numFmtId="2" fontId="45" fillId="0" borderId="0" applyFont="0" applyFill="0" applyBorder="0" applyAlignment="0" applyProtection="0"/>
    <xf numFmtId="2" fontId="45" fillId="0" borderId="0" applyFont="0" applyFill="0" applyBorder="0" applyAlignment="0" applyProtection="0"/>
    <xf numFmtId="2" fontId="45" fillId="0" borderId="0" applyFont="0" applyFill="0" applyBorder="0" applyAlignment="0" applyProtection="0"/>
    <xf numFmtId="0" fontId="41" fillId="0" borderId="0"/>
    <xf numFmtId="2" fontId="45" fillId="0" borderId="0" applyFont="0" applyFill="0" applyBorder="0" applyAlignment="0" applyProtection="0"/>
    <xf numFmtId="0" fontId="41" fillId="0" borderId="0"/>
    <xf numFmtId="2" fontId="45" fillId="0" borderId="0" applyFont="0" applyFill="0" applyBorder="0" applyAlignment="0" applyProtection="0"/>
    <xf numFmtId="0" fontId="41" fillId="0" borderId="0"/>
    <xf numFmtId="2" fontId="45" fillId="0" borderId="0" applyFont="0" applyFill="0" applyBorder="0" applyAlignment="0" applyProtection="0"/>
    <xf numFmtId="2" fontId="45" fillId="0" borderId="0" applyFont="0" applyFill="0" applyBorder="0" applyAlignment="0" applyProtection="0"/>
    <xf numFmtId="2" fontId="45" fillId="0" borderId="0" applyFont="0" applyFill="0" applyBorder="0" applyAlignment="0" applyProtection="0"/>
    <xf numFmtId="0" fontId="45" fillId="0" borderId="0"/>
    <xf numFmtId="2" fontId="45" fillId="0" borderId="0" applyFont="0" applyFill="0" applyBorder="0" applyAlignment="0" applyProtection="0"/>
    <xf numFmtId="2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18" borderId="38" applyNumberFormat="0" applyFont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18" borderId="38" applyNumberFormat="0" applyFont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55" fillId="13" borderId="0" applyNumberFormat="0" applyBorder="0" applyAlignment="0" applyProtection="0"/>
    <xf numFmtId="0" fontId="45" fillId="0" borderId="0"/>
    <xf numFmtId="0" fontId="45" fillId="18" borderId="38" applyNumberFormat="0" applyFont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18" borderId="38" applyNumberFormat="0" applyFont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18" borderId="38" applyNumberFormat="0" applyFont="0" applyAlignment="0" applyProtection="0"/>
    <xf numFmtId="0" fontId="41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18" borderId="38" applyNumberFormat="0" applyFont="0" applyAlignment="0" applyProtection="0"/>
    <xf numFmtId="0" fontId="41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1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5" fillId="0" borderId="0"/>
    <xf numFmtId="0" fontId="41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0" fontId="41" fillId="0" borderId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5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5" fillId="0" borderId="0"/>
    <xf numFmtId="0" fontId="44" fillId="13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4" fillId="13" borderId="0" applyNumberFormat="0" applyBorder="0" applyAlignment="0" applyProtection="0"/>
    <xf numFmtId="0" fontId="45" fillId="0" borderId="0"/>
    <xf numFmtId="0" fontId="45" fillId="0" borderId="0"/>
    <xf numFmtId="0" fontId="44" fillId="13" borderId="0" applyNumberFormat="0" applyBorder="0" applyAlignment="0" applyProtection="0"/>
    <xf numFmtId="0" fontId="45" fillId="0" borderId="0"/>
    <xf numFmtId="0" fontId="45" fillId="0" borderId="0"/>
    <xf numFmtId="0" fontId="44" fillId="13" borderId="0" applyNumberFormat="0" applyBorder="0" applyAlignment="0" applyProtection="0"/>
    <xf numFmtId="0" fontId="49" fillId="0" borderId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5" fillId="0" borderId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5" fillId="0" borderId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5" fillId="0" borderId="0"/>
    <xf numFmtId="0" fontId="108" fillId="0" borderId="48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9" fontId="45" fillId="0" borderId="0" applyFill="0" applyBorder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46" fillId="0" borderId="35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1" fillId="0" borderId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109" fillId="0" borderId="41" applyNumberFormat="0" applyFill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7" fillId="0" borderId="41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1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85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/>
    <xf numFmtId="0" fontId="45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3" fillId="0" borderId="40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52" fillId="19" borderId="0" applyNumberFormat="0" applyBorder="0" applyAlignment="0" applyProtection="0"/>
    <xf numFmtId="9" fontId="45" fillId="0" borderId="0" applyFill="0" applyBorder="0" applyAlignment="0" applyProtection="0"/>
    <xf numFmtId="0" fontId="45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90" fillId="0" borderId="49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9" fillId="0" borderId="0" applyNumberForma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9" fontId="45" fillId="0" borderId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9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1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>
      <alignment horizontal="center" vertical="center"/>
    </xf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49" fillId="0" borderId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45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0" applyNumberFormat="0" applyFill="0" applyBorder="0" applyAlignment="0" applyProtection="0"/>
    <xf numFmtId="0" fontId="49" fillId="0" borderId="0"/>
    <xf numFmtId="0" fontId="50" fillId="0" borderId="0" applyNumberFormat="0" applyFill="0" applyBorder="0" applyAlignment="0" applyProtection="0"/>
    <xf numFmtId="0" fontId="49" fillId="0" borderId="0"/>
    <xf numFmtId="0" fontId="50" fillId="0" borderId="0" applyNumberFormat="0" applyFill="0" applyBorder="0" applyAlignment="0" applyProtection="0"/>
    <xf numFmtId="0" fontId="49" fillId="0" borderId="0"/>
    <xf numFmtId="0" fontId="50" fillId="0" borderId="0" applyNumberFormat="0" applyFill="0" applyBorder="0" applyAlignment="0" applyProtection="0"/>
    <xf numFmtId="0" fontId="49" fillId="0" borderId="0"/>
    <xf numFmtId="0" fontId="60" fillId="0" borderId="37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5" fillId="0" borderId="0"/>
    <xf numFmtId="0" fontId="49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8" fillId="8" borderId="36" applyNumberFormat="0" applyAlignment="0" applyProtection="0"/>
    <xf numFmtId="0" fontId="41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1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5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5" fillId="0" borderId="0"/>
    <xf numFmtId="0" fontId="45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5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100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5" fillId="18" borderId="38" applyNumberFormat="0" applyFont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9" fontId="45" fillId="0" borderId="0" applyFill="0" applyBorder="0" applyAlignment="0" applyProtection="0"/>
    <xf numFmtId="0" fontId="45" fillId="18" borderId="38" applyNumberFormat="0" applyFont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2" fillId="12" borderId="34" applyNumberFormat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45" fillId="18" borderId="38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9" fontId="41" fillId="0" borderId="0" applyFont="0" applyFill="0" applyBorder="0" applyAlignment="0" applyProtection="0"/>
    <xf numFmtId="0" fontId="28" fillId="0" borderId="0"/>
    <xf numFmtId="0" fontId="45" fillId="18" borderId="38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5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45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5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5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96" fillId="30" borderId="42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5" fillId="0" borderId="0"/>
    <xf numFmtId="0" fontId="45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9" fontId="41" fillId="0" borderId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 applyNumberFormat="0" applyFont="0" applyFill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73" fillId="13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8" fillId="8" borderId="36" applyNumberFormat="0" applyAlignment="0" applyProtection="0"/>
    <xf numFmtId="0" fontId="45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8" fillId="8" borderId="36" applyNumberFormat="0" applyAlignment="0" applyProtection="0"/>
    <xf numFmtId="0" fontId="45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8" fillId="8" borderId="36" applyNumberFormat="0" applyAlignment="0" applyProtection="0"/>
    <xf numFmtId="0" fontId="45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8" fillId="8" borderId="36" applyNumberFormat="0" applyAlignment="0" applyProtection="0"/>
    <xf numFmtId="0" fontId="52" fillId="19" borderId="0" applyNumberFormat="0" applyBorder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5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9" fillId="0" borderId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183" fontId="79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1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9" fillId="0" borderId="0"/>
    <xf numFmtId="0" fontId="42" fillId="12" borderId="34" applyNumberFormat="0" applyAlignment="0" applyProtection="0"/>
    <xf numFmtId="0" fontId="49" fillId="0" borderId="0"/>
    <xf numFmtId="0" fontId="45" fillId="0" borderId="0"/>
    <xf numFmtId="0" fontId="42" fillId="12" borderId="34" applyNumberFormat="0" applyAlignment="0" applyProtection="0"/>
    <xf numFmtId="0" fontId="42" fillId="12" borderId="34" applyNumberFormat="0" applyAlignment="0" applyProtection="0"/>
    <xf numFmtId="0" fontId="45" fillId="0" borderId="0"/>
    <xf numFmtId="0" fontId="42" fillId="12" borderId="34" applyNumberFormat="0" applyAlignment="0" applyProtection="0"/>
    <xf numFmtId="0" fontId="41" fillId="0" borderId="0"/>
    <xf numFmtId="0" fontId="60" fillId="0" borderId="37" applyNumberFormat="0" applyFill="0" applyAlignment="0" applyProtection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45" fillId="0" borderId="0"/>
    <xf numFmtId="0" fontId="42" fillId="12" borderId="34" applyNumberFormat="0" applyAlignment="0" applyProtection="0"/>
    <xf numFmtId="0" fontId="45" fillId="0" borderId="0"/>
    <xf numFmtId="0" fontId="42" fillId="12" borderId="34" applyNumberFormat="0" applyAlignment="0" applyProtection="0"/>
    <xf numFmtId="0" fontId="41" fillId="0" borderId="0"/>
    <xf numFmtId="0" fontId="42" fillId="12" borderId="34" applyNumberFormat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41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45" fillId="18" borderId="38" applyNumberFormat="0" applyFont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45" fillId="18" borderId="38" applyNumberFormat="0" applyFont="0" applyAlignment="0" applyProtection="0"/>
    <xf numFmtId="0" fontId="53" fillId="0" borderId="40" applyNumberFormat="0" applyFill="0" applyAlignment="0" applyProtection="0"/>
    <xf numFmtId="0" fontId="45" fillId="0" borderId="0"/>
    <xf numFmtId="0" fontId="45" fillId="0" borderId="0"/>
    <xf numFmtId="0" fontId="45" fillId="18" borderId="38" applyNumberFormat="0" applyFont="0" applyAlignment="0" applyProtection="0"/>
    <xf numFmtId="0" fontId="53" fillId="0" borderId="40" applyNumberFormat="0" applyFill="0" applyAlignment="0" applyProtection="0"/>
    <xf numFmtId="0" fontId="45" fillId="18" borderId="38" applyNumberFormat="0" applyFont="0" applyAlignment="0" applyProtection="0"/>
    <xf numFmtId="0" fontId="53" fillId="0" borderId="40" applyNumberFormat="0" applyFill="0" applyAlignment="0" applyProtection="0"/>
    <xf numFmtId="0" fontId="45" fillId="18" borderId="38" applyNumberFormat="0" applyFont="0" applyAlignment="0" applyProtection="0"/>
    <xf numFmtId="0" fontId="53" fillId="0" borderId="40" applyNumberFormat="0" applyFill="0" applyAlignment="0" applyProtection="0"/>
    <xf numFmtId="0" fontId="75" fillId="0" borderId="43" applyNumberFormat="0">
      <alignment horizontal="right"/>
    </xf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45" fillId="0" borderId="0"/>
    <xf numFmtId="0" fontId="45" fillId="0" borderId="0"/>
    <xf numFmtId="0" fontId="99" fillId="19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 applyNumberFormat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9" fontId="45" fillId="0" borderId="0" applyFont="0" applyFill="0" applyBorder="0" applyAlignment="0" applyProtection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>
      <alignment vertical="top"/>
    </xf>
    <xf numFmtId="0" fontId="28" fillId="0" borderId="0">
      <alignment vertical="top"/>
    </xf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18" borderId="38" applyNumberFormat="0" applyFont="0" applyAlignment="0" applyProtection="0"/>
    <xf numFmtId="0" fontId="41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5" fillId="18" borderId="38" applyNumberFormat="0" applyFont="0" applyAlignment="0" applyProtection="0"/>
    <xf numFmtId="0" fontId="45" fillId="0" borderId="0"/>
    <xf numFmtId="0" fontId="45" fillId="0" borderId="0"/>
    <xf numFmtId="0" fontId="45" fillId="18" borderId="38" applyNumberFormat="0" applyFont="0" applyAlignment="0" applyProtection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5" fillId="0" borderId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5" fillId="0" borderId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5" fillId="0" borderId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5" fillId="0" borderId="0"/>
    <xf numFmtId="0" fontId="45" fillId="0" borderId="0"/>
    <xf numFmtId="0" fontId="45" fillId="0" borderId="0"/>
    <xf numFmtId="0" fontId="51" fillId="0" borderId="39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1" fillId="0" borderId="0"/>
    <xf numFmtId="0" fontId="49" fillId="0" borderId="0"/>
    <xf numFmtId="0" fontId="45" fillId="0" borderId="0"/>
    <xf numFmtId="0" fontId="41" fillId="0" borderId="0"/>
    <xf numFmtId="0" fontId="49" fillId="0" borderId="0"/>
    <xf numFmtId="0" fontId="45" fillId="0" borderId="0"/>
    <xf numFmtId="0" fontId="41" fillId="0" borderId="0"/>
    <xf numFmtId="0" fontId="49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5" fillId="0" borderId="0" applyFont="0" applyFill="0" applyBorder="0" applyAlignment="0" applyProtection="0"/>
    <xf numFmtId="0" fontId="49" fillId="0" borderId="0"/>
    <xf numFmtId="9" fontId="45" fillId="0" borderId="0" applyFont="0" applyFill="0" applyBorder="0" applyAlignment="0" applyProtection="0"/>
    <xf numFmtId="0" fontId="49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8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9" fillId="0" borderId="0"/>
    <xf numFmtId="0" fontId="41" fillId="0" borderId="0"/>
    <xf numFmtId="0" fontId="49" fillId="0" borderId="0"/>
    <xf numFmtId="0" fontId="41" fillId="0" borderId="0"/>
    <xf numFmtId="0" fontId="41" fillId="0" borderId="0"/>
    <xf numFmtId="0" fontId="49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28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9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8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191" fontId="79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188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9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9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1" fillId="0" borderId="0"/>
    <xf numFmtId="0" fontId="45" fillId="0" borderId="0"/>
    <xf numFmtId="0" fontId="28" fillId="0" borderId="0">
      <alignment vertical="top"/>
    </xf>
    <xf numFmtId="0" fontId="71" fillId="0" borderId="0"/>
    <xf numFmtId="0" fontId="45" fillId="0" borderId="0"/>
    <xf numFmtId="0" fontId="95" fillId="0" borderId="0"/>
    <xf numFmtId="0" fontId="71" fillId="0" borderId="0"/>
    <xf numFmtId="0" fontId="45" fillId="0" borderId="0"/>
    <xf numFmtId="0" fontId="71" fillId="0" borderId="0"/>
    <xf numFmtId="0" fontId="45" fillId="0" borderId="0"/>
    <xf numFmtId="0" fontId="71" fillId="0" borderId="0"/>
    <xf numFmtId="0" fontId="112" fillId="0" borderId="0"/>
    <xf numFmtId="0" fontId="41" fillId="0" borderId="0"/>
    <xf numFmtId="0" fontId="45" fillId="0" borderId="0"/>
    <xf numFmtId="0" fontId="41" fillId="0" borderId="0"/>
    <xf numFmtId="0" fontId="49" fillId="0" borderId="0"/>
    <xf numFmtId="9" fontId="45" fillId="0" borderId="0" applyFont="0" applyFill="0" applyBorder="0" applyAlignment="0" applyProtection="0"/>
    <xf numFmtId="0" fontId="49" fillId="0" borderId="0"/>
    <xf numFmtId="9" fontId="45" fillId="0" borderId="0" applyFont="0" applyFill="0" applyBorder="0" applyAlignment="0" applyProtection="0"/>
    <xf numFmtId="0" fontId="49" fillId="0" borderId="0"/>
    <xf numFmtId="9" fontId="45" fillId="0" borderId="0" applyFont="0" applyFill="0" applyBorder="0" applyAlignment="0" applyProtection="0"/>
    <xf numFmtId="0" fontId="49" fillId="0" borderId="0"/>
    <xf numFmtId="9" fontId="45" fillId="0" borderId="0" applyFont="0" applyFill="0" applyBorder="0" applyAlignment="0" applyProtection="0"/>
    <xf numFmtId="0" fontId="49" fillId="0" borderId="0"/>
    <xf numFmtId="9" fontId="45" fillId="0" borderId="0" applyFont="0" applyFill="0" applyBorder="0" applyAlignment="0" applyProtection="0"/>
    <xf numFmtId="0" fontId="49" fillId="0" borderId="0"/>
    <xf numFmtId="0" fontId="45" fillId="0" borderId="0"/>
    <xf numFmtId="0" fontId="45" fillId="0" borderId="0">
      <alignment wrapText="1"/>
    </xf>
    <xf numFmtId="9" fontId="45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9" fontId="45" fillId="0" borderId="0" applyFont="0" applyFill="0" applyBorder="0" applyAlignment="0" applyProtection="0"/>
    <xf numFmtId="0" fontId="41" fillId="0" borderId="0"/>
    <xf numFmtId="9" fontId="45" fillId="0" borderId="0" applyFont="0" applyFill="0" applyBorder="0" applyAlignment="0" applyProtection="0"/>
    <xf numFmtId="0" fontId="45" fillId="0" borderId="0"/>
    <xf numFmtId="0" fontId="41" fillId="0" borderId="0"/>
    <xf numFmtId="0" fontId="41" fillId="0" borderId="0"/>
    <xf numFmtId="0" fontId="45" fillId="0" borderId="0">
      <alignment wrapText="1"/>
    </xf>
    <xf numFmtId="0" fontId="45" fillId="0" borderId="0">
      <alignment wrapText="1"/>
    </xf>
    <xf numFmtId="0" fontId="45" fillId="0" borderId="0"/>
    <xf numFmtId="0" fontId="112" fillId="0" borderId="0"/>
    <xf numFmtId="0" fontId="2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13" fillId="22" borderId="0" applyNumberFormat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>
      <alignment vertical="top" wrapText="1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9" fontId="79" fillId="0" borderId="0"/>
    <xf numFmtId="0" fontId="41" fillId="0" borderId="0"/>
    <xf numFmtId="0" fontId="41" fillId="0" borderId="0"/>
    <xf numFmtId="0" fontId="41" fillId="0" borderId="0"/>
    <xf numFmtId="200" fontId="79" fillId="0" borderId="0"/>
    <xf numFmtId="178" fontId="79" fillId="0" borderId="0"/>
    <xf numFmtId="0" fontId="41" fillId="0" borderId="0"/>
    <xf numFmtId="0" fontId="41" fillId="0" borderId="0"/>
    <xf numFmtId="191" fontId="7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5" fillId="0" borderId="0">
      <alignment wrapText="1"/>
    </xf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9" fillId="0" borderId="0"/>
    <xf numFmtId="0" fontId="41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9" fillId="0" borderId="0"/>
    <xf numFmtId="0" fontId="41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9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1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1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1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1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5" fillId="0" borderId="0"/>
    <xf numFmtId="0" fontId="41" fillId="0" borderId="0"/>
    <xf numFmtId="0" fontId="41" fillId="0" borderId="0"/>
    <xf numFmtId="0" fontId="48" fillId="8" borderId="36" applyNumberFormat="0" applyAlignment="0" applyProtection="0"/>
    <xf numFmtId="0" fontId="41" fillId="0" borderId="0"/>
    <xf numFmtId="0" fontId="48" fillId="8" borderId="36" applyNumberFormat="0" applyAlignment="0" applyProtection="0"/>
    <xf numFmtId="0" fontId="41" fillId="0" borderId="0"/>
    <xf numFmtId="0" fontId="48" fillId="8" borderId="36" applyNumberFormat="0" applyAlignment="0" applyProtection="0"/>
    <xf numFmtId="0" fontId="41" fillId="0" borderId="0"/>
    <xf numFmtId="0" fontId="48" fillId="8" borderId="36" applyNumberFormat="0" applyAlignment="0" applyProtection="0"/>
    <xf numFmtId="0" fontId="4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9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11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1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1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1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1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95" fontId="79" fillId="0" borderId="0"/>
    <xf numFmtId="0" fontId="45" fillId="0" borderId="0"/>
    <xf numFmtId="0" fontId="45" fillId="0" borderId="0"/>
    <xf numFmtId="200" fontId="79" fillId="0" borderId="0"/>
    <xf numFmtId="0" fontId="45" fillId="0" borderId="0"/>
    <xf numFmtId="0" fontId="45" fillId="0" borderId="0"/>
    <xf numFmtId="191" fontId="79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191" fontId="7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191" fontId="79" fillId="0" borderId="0"/>
    <xf numFmtId="9" fontId="45" fillId="0" borderId="0" applyFont="0" applyFill="0" applyBorder="0" applyAlignment="0" applyProtection="0"/>
    <xf numFmtId="0" fontId="49" fillId="0" borderId="0"/>
    <xf numFmtId="9" fontId="41" fillId="0" borderId="0" applyFont="0" applyFill="0" applyBorder="0" applyAlignment="0" applyProtection="0"/>
    <xf numFmtId="0" fontId="49" fillId="0" borderId="0"/>
    <xf numFmtId="9" fontId="45" fillId="0" borderId="0" applyFont="0" applyFill="0" applyBorder="0" applyAlignment="0" applyProtection="0"/>
    <xf numFmtId="0" fontId="114" fillId="0" borderId="50">
      <alignment horizontal="center" vertical="center"/>
    </xf>
    <xf numFmtId="0" fontId="49" fillId="0" borderId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9" fillId="0" borderId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9" fillId="0" borderId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9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86" fillId="0" borderId="0"/>
    <xf numFmtId="0" fontId="45" fillId="0" borderId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5" fillId="0" borderId="0">
      <alignment wrapText="1"/>
    </xf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9" fillId="0" borderId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9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1" fillId="0" borderId="0"/>
    <xf numFmtId="0" fontId="45" fillId="18" borderId="38" applyNumberFormat="0" applyFont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8" borderId="36" applyNumberFormat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185" fontId="79" fillId="0" borderId="0"/>
    <xf numFmtId="0" fontId="45" fillId="0" borderId="0"/>
    <xf numFmtId="195" fontId="7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09" fontId="7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5" fillId="0" borderId="0" applyNumberFormat="0" applyFill="0" applyBorder="0" applyAlignment="0" applyProtection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8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8" fillId="0" borderId="0"/>
    <xf numFmtId="0" fontId="48" fillId="8" borderId="36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18" borderId="38" applyNumberFormat="0" applyFont="0" applyAlignment="0" applyProtection="0"/>
    <xf numFmtId="0" fontId="45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1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9" fillId="0" borderId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9" fillId="0" borderId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1" fillId="0" borderId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9" fillId="0" borderId="0"/>
    <xf numFmtId="0" fontId="41" fillId="0" borderId="0"/>
    <xf numFmtId="0" fontId="45" fillId="0" borderId="0"/>
    <xf numFmtId="0" fontId="49" fillId="0" borderId="0"/>
    <xf numFmtId="0" fontId="28" fillId="0" borderId="0"/>
    <xf numFmtId="0" fontId="45" fillId="0" borderId="0"/>
    <xf numFmtId="0" fontId="45" fillId="0" borderId="0"/>
    <xf numFmtId="0" fontId="49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9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9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9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9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9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9" fillId="0" borderId="0"/>
    <xf numFmtId="0" fontId="45" fillId="0" borderId="0"/>
    <xf numFmtId="0" fontId="49" fillId="0" borderId="0"/>
    <xf numFmtId="0" fontId="28" fillId="0" borderId="0">
      <alignment vertical="top"/>
    </xf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5" fillId="0" borderId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8" fillId="0" borderId="0"/>
    <xf numFmtId="0" fontId="28" fillId="0" borderId="0"/>
    <xf numFmtId="0" fontId="28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9" fillId="8" borderId="36" applyNumberForma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5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5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200" fontId="79" fillId="0" borderId="0"/>
    <xf numFmtId="195" fontId="7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9" fillId="0" borderId="0"/>
    <xf numFmtId="0" fontId="49" fillId="0" borderId="0"/>
    <xf numFmtId="0" fontId="49" fillId="0" borderId="0"/>
    <xf numFmtId="0" fontId="45" fillId="0" borderId="0"/>
    <xf numFmtId="0" fontId="49" fillId="0" borderId="0"/>
    <xf numFmtId="0" fontId="49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9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5" fillId="0" borderId="0" applyFont="0" applyFill="0" applyBorder="0" applyAlignment="0" applyProtection="0"/>
    <xf numFmtId="0" fontId="41" fillId="0" borderId="0"/>
    <xf numFmtId="0" fontId="41" fillId="0" borderId="0"/>
    <xf numFmtId="0" fontId="45" fillId="0" borderId="0"/>
    <xf numFmtId="0" fontId="45" fillId="18" borderId="38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113" fillId="22" borderId="0" applyNumberFormat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110" fillId="0" borderId="35" applyNumberFormat="0" applyFill="0" applyAlignment="0" applyProtection="0"/>
    <xf numFmtId="0" fontId="45" fillId="18" borderId="38" applyNumberFormat="0" applyFont="0" applyAlignment="0" applyProtection="0"/>
    <xf numFmtId="0" fontId="105" fillId="0" borderId="41" applyNumberFormat="0" applyFill="0" applyAlignment="0" applyProtection="0"/>
    <xf numFmtId="0" fontId="45" fillId="18" borderId="38" applyNumberFormat="0" applyFont="0" applyAlignment="0" applyProtection="0"/>
    <xf numFmtId="0" fontId="60" fillId="0" borderId="37" applyNumberFormat="0" applyFill="0" applyAlignment="0" applyProtection="0"/>
    <xf numFmtId="0" fontId="45" fillId="18" borderId="38" applyNumberFormat="0" applyFont="0" applyAlignment="0" applyProtection="0"/>
    <xf numFmtId="0" fontId="60" fillId="0" borderId="0" applyNumberFormat="0" applyFill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9" fontId="41" fillId="0" borderId="0" applyFont="0" applyFill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0" borderId="0"/>
    <xf numFmtId="0" fontId="45" fillId="0" borderId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9" fontId="45" fillId="0" borderId="0" applyFill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51" fillId="0" borderId="39" applyNumberFormat="0" applyFill="0" applyAlignment="0" applyProtection="0"/>
    <xf numFmtId="0" fontId="45" fillId="18" borderId="38" applyNumberFormat="0" applyFon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5" fillId="0" borderId="0"/>
    <xf numFmtId="0" fontId="48" fillId="8" borderId="36" applyNumberFormat="0" applyAlignment="0" applyProtection="0"/>
    <xf numFmtId="0" fontId="45" fillId="0" borderId="0"/>
    <xf numFmtId="0" fontId="48" fillId="8" borderId="36" applyNumberFormat="0" applyAlignment="0" applyProtection="0"/>
    <xf numFmtId="0" fontId="45" fillId="0" borderId="0"/>
    <xf numFmtId="0" fontId="48" fillId="8" borderId="36" applyNumberFormat="0" applyAlignment="0" applyProtection="0"/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59" fillId="0" borderId="0" applyNumberFormat="0" applyFill="0" applyBorder="0" applyAlignment="0" applyProtection="0"/>
    <xf numFmtId="0" fontId="45" fillId="0" borderId="0"/>
    <xf numFmtId="0" fontId="59" fillId="0" borderId="0" applyNumberFormat="0" applyFill="0" applyBorder="0" applyAlignment="0" applyProtection="0"/>
    <xf numFmtId="0" fontId="45" fillId="0" borderId="0"/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59" fillId="0" borderId="0" applyNumberFormat="0" applyFill="0" applyBorder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29" borderId="36" applyNumberFormat="0" applyAlignment="0" applyProtection="0"/>
    <xf numFmtId="0" fontId="48" fillId="29" borderId="36" applyNumberFormat="0" applyAlignment="0" applyProtection="0"/>
    <xf numFmtId="0" fontId="48" fillId="29" borderId="36" applyNumberFormat="0" applyAlignment="0" applyProtection="0"/>
    <xf numFmtId="0" fontId="48" fillId="29" borderId="36" applyNumberFormat="0" applyAlignment="0" applyProtection="0"/>
    <xf numFmtId="0" fontId="48" fillId="29" borderId="36" applyNumberFormat="0" applyAlignment="0" applyProtection="0"/>
    <xf numFmtId="0" fontId="48" fillId="29" borderId="36" applyNumberFormat="0" applyAlignment="0" applyProtection="0"/>
    <xf numFmtId="0" fontId="48" fillId="29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89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5" fillId="0" borderId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0" fontId="48" fillId="8" borderId="36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ill="0" applyBorder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0" fontId="45" fillId="0" borderId="0" applyNumberFormat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9" fontId="45" fillId="0" borderId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 applyNumberFormat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0" fontId="51" fillId="0" borderId="39" applyNumberFormat="0" applyFill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9" fillId="0" borderId="0" applyNumberFormat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 applyNumberFormat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45" fillId="0" borderId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195" fontId="45" fillId="0" borderId="0" applyNumberFormat="0" applyAlignment="0">
      <alignment horizontal="center"/>
    </xf>
    <xf numFmtId="0" fontId="77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39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0"/>
    <xf numFmtId="0" fontId="45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67" fillId="9" borderId="0" applyNumberFormat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67" fillId="32" borderId="0" applyNumberFormat="0" applyBorder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45" fillId="0" borderId="0"/>
    <xf numFmtId="0" fontId="45" fillId="0" borderId="0"/>
    <xf numFmtId="0" fontId="45" fillId="0" borderId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51" fillId="0" borderId="45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5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73" fillId="13" borderId="0" applyNumberFormat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5" fillId="0" borderId="0"/>
    <xf numFmtId="0" fontId="4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39" fontId="45" fillId="0" borderId="0" applyFont="0" applyFill="0" applyBorder="0" applyAlignment="0" applyProtection="0"/>
    <xf numFmtId="39" fontId="45" fillId="0" borderId="0" applyFont="0" applyFill="0" applyBorder="0" applyAlignment="0" applyProtection="0"/>
    <xf numFmtId="39" fontId="45" fillId="0" borderId="0" applyFont="0" applyFill="0" applyBorder="0" applyAlignment="0" applyProtection="0"/>
    <xf numFmtId="39" fontId="45" fillId="0" borderId="0" applyFont="0" applyFill="0" applyBorder="0" applyAlignment="0" applyProtection="0"/>
    <xf numFmtId="39" fontId="45" fillId="0" borderId="0" applyFont="0" applyFill="0" applyBorder="0" applyAlignment="0" applyProtection="0"/>
    <xf numFmtId="0" fontId="81" fillId="12" borderId="34" applyNumberFormat="0" applyAlignment="0" applyProtection="0"/>
    <xf numFmtId="0" fontId="81" fillId="12" borderId="34" applyNumberFormat="0" applyAlignment="0" applyProtection="0"/>
    <xf numFmtId="0" fontId="81" fillId="12" borderId="34" applyNumberFormat="0" applyAlignment="0" applyProtection="0"/>
    <xf numFmtId="0" fontId="81" fillId="12" borderId="34" applyNumberFormat="0" applyAlignment="0" applyProtection="0"/>
    <xf numFmtId="0" fontId="81" fillId="12" borderId="34" applyNumberFormat="0" applyAlignment="0" applyProtection="0"/>
    <xf numFmtId="0" fontId="81" fillId="12" borderId="34" applyNumberFormat="0" applyAlignment="0" applyProtection="0"/>
    <xf numFmtId="0" fontId="81" fillId="12" borderId="34" applyNumberFormat="0" applyAlignment="0" applyProtection="0"/>
    <xf numFmtId="0" fontId="89" fillId="8" borderId="36" applyNumberFormat="0" applyAlignment="0" applyProtection="0"/>
    <xf numFmtId="0" fontId="89" fillId="8" borderId="36" applyNumberFormat="0" applyAlignment="0" applyProtection="0"/>
    <xf numFmtId="0" fontId="89" fillId="8" borderId="36" applyNumberFormat="0" applyAlignment="0" applyProtection="0"/>
    <xf numFmtId="0" fontId="89" fillId="8" borderId="36" applyNumberFormat="0" applyAlignment="0" applyProtection="0"/>
    <xf numFmtId="0" fontId="89" fillId="8" borderId="36" applyNumberFormat="0" applyAlignment="0" applyProtection="0"/>
    <xf numFmtId="0" fontId="89" fillId="8" borderId="36" applyNumberFormat="0" applyAlignment="0" applyProtection="0"/>
    <xf numFmtId="0" fontId="84" fillId="8" borderId="34" applyNumberFormat="0" applyAlignment="0" applyProtection="0"/>
    <xf numFmtId="0" fontId="84" fillId="8" borderId="34" applyNumberFormat="0" applyAlignment="0" applyProtection="0"/>
    <xf numFmtId="0" fontId="84" fillId="8" borderId="34" applyNumberFormat="0" applyAlignment="0" applyProtection="0"/>
    <xf numFmtId="0" fontId="84" fillId="8" borderId="34" applyNumberFormat="0" applyAlignment="0" applyProtection="0"/>
    <xf numFmtId="0" fontId="84" fillId="8" borderId="34" applyNumberFormat="0" applyAlignment="0" applyProtection="0"/>
    <xf numFmtId="0" fontId="84" fillId="8" borderId="34" applyNumberFormat="0" applyAlignment="0" applyProtection="0"/>
    <xf numFmtId="0" fontId="84" fillId="8" borderId="34" applyNumberFormat="0" applyAlignment="0" applyProtection="0"/>
    <xf numFmtId="0" fontId="84" fillId="8" borderId="34" applyNumberFormat="0" applyAlignment="0" applyProtection="0"/>
    <xf numFmtId="0" fontId="110" fillId="0" borderId="35" applyNumberFormat="0" applyFill="0" applyAlignment="0" applyProtection="0"/>
    <xf numFmtId="0" fontId="105" fillId="0" borderId="41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0" fillId="0" borderId="37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107" fillId="0" borderId="0" applyNumberFormat="0" applyFill="0" applyBorder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45" fillId="18" borderId="38" applyNumberFormat="0" applyFont="0" applyAlignment="0" applyProtection="0"/>
    <xf numFmtId="0" fontId="76" fillId="0" borderId="40" applyNumberFormat="0" applyFill="0" applyAlignment="0" applyProtection="0"/>
    <xf numFmtId="38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10" fontId="45" fillId="0" borderId="0" applyFont="0" applyFill="0" applyBorder="0" applyAlignment="0" applyProtection="0"/>
    <xf numFmtId="0" fontId="117" fillId="0" borderId="0"/>
    <xf numFmtId="208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6" fontId="94" fillId="0" borderId="0" applyFont="0" applyFill="0" applyBorder="0" applyAlignment="0" applyProtection="0"/>
    <xf numFmtId="0" fontId="115" fillId="0" borderId="0"/>
    <xf numFmtId="0" fontId="87" fillId="0" borderId="0"/>
  </cellStyleXfs>
  <cellXfs count="370">
    <xf numFmtId="0" fontId="0" fillId="0" borderId="0" xfId="0"/>
    <xf numFmtId="0" fontId="1" fillId="0" borderId="0" xfId="5417" applyFont="1"/>
    <xf numFmtId="0" fontId="2" fillId="0" borderId="0" xfId="5417" applyFont="1"/>
    <xf numFmtId="0" fontId="2" fillId="0" borderId="0" xfId="5417" applyFont="1" applyAlignment="1">
      <alignment vertical="center"/>
    </xf>
    <xf numFmtId="0" fontId="3" fillId="0" borderId="0" xfId="5417" applyFont="1" applyAlignment="1">
      <alignment vertical="center"/>
    </xf>
    <xf numFmtId="0" fontId="4" fillId="0" borderId="0" xfId="5417" applyFont="1" applyAlignment="1">
      <alignment vertical="center"/>
    </xf>
    <xf numFmtId="0" fontId="2" fillId="0" borderId="0" xfId="5417" applyFont="1" applyFill="1" applyAlignment="1">
      <alignment vertical="center"/>
    </xf>
    <xf numFmtId="0" fontId="5" fillId="0" borderId="0" xfId="5417" applyFont="1" applyAlignment="1">
      <alignment vertical="center"/>
    </xf>
    <xf numFmtId="0" fontId="6" fillId="0" borderId="0" xfId="0" applyFont="1"/>
    <xf numFmtId="0" fontId="7" fillId="0" borderId="0" xfId="5417" applyFont="1" applyBorder="1" applyAlignment="1">
      <alignment horizontal="justify" vertical="top" wrapText="1"/>
    </xf>
    <xf numFmtId="0" fontId="8" fillId="0" borderId="0" xfId="5417" applyFont="1"/>
    <xf numFmtId="0" fontId="6" fillId="0" borderId="0" xfId="5417" applyFont="1"/>
    <xf numFmtId="0" fontId="9" fillId="0" borderId="0" xfId="5417" applyFont="1"/>
    <xf numFmtId="0" fontId="10" fillId="0" borderId="0" xfId="5417" applyFont="1"/>
    <xf numFmtId="0" fontId="10" fillId="0" borderId="0" xfId="5417" applyFont="1" applyFill="1" applyBorder="1"/>
    <xf numFmtId="0" fontId="10" fillId="0" borderId="0" xfId="5417" applyFont="1" applyBorder="1"/>
    <xf numFmtId="0" fontId="11" fillId="0" borderId="0" xfId="5417" applyFont="1" applyBorder="1" applyAlignment="1">
      <alignment horizontal="center" vertical="top" wrapText="1"/>
    </xf>
    <xf numFmtId="0" fontId="12" fillId="0" borderId="0" xfId="5417" applyFont="1" applyBorder="1" applyAlignment="1">
      <alignment horizontal="left" vertical="top"/>
    </xf>
    <xf numFmtId="0" fontId="13" fillId="0" borderId="0" xfId="5417" applyFont="1" applyBorder="1" applyAlignment="1">
      <alignment horizontal="left" vertical="top" wrapText="1"/>
    </xf>
    <xf numFmtId="2" fontId="5" fillId="2" borderId="1" xfId="5417" applyNumberFormat="1" applyFont="1" applyFill="1" applyBorder="1" applyAlignment="1">
      <alignment horizontal="center" vertical="center"/>
    </xf>
    <xf numFmtId="2" fontId="5" fillId="2" borderId="2" xfId="5417" applyNumberFormat="1" applyFont="1" applyFill="1" applyBorder="1" applyAlignment="1">
      <alignment horizontal="center" vertical="center"/>
    </xf>
    <xf numFmtId="2" fontId="5" fillId="2" borderId="3" xfId="5417" applyNumberFormat="1" applyFont="1" applyFill="1" applyBorder="1" applyAlignment="1">
      <alignment horizontal="center" vertical="center"/>
    </xf>
    <xf numFmtId="0" fontId="2" fillId="0" borderId="4" xfId="5417" applyFont="1" applyBorder="1" applyAlignment="1">
      <alignment horizontal="center" vertical="center" wrapText="1"/>
    </xf>
    <xf numFmtId="0" fontId="2" fillId="0" borderId="5" xfId="5417" applyFont="1" applyBorder="1" applyAlignment="1">
      <alignment horizontal="center" vertical="center" wrapText="1"/>
    </xf>
    <xf numFmtId="0" fontId="2" fillId="0" borderId="5" xfId="5417" applyFont="1" applyBorder="1" applyAlignment="1">
      <alignment horizontal="center" vertical="center" textRotation="90" wrapText="1"/>
    </xf>
    <xf numFmtId="0" fontId="2" fillId="0" borderId="5" xfId="5417" applyFont="1" applyFill="1" applyBorder="1" applyAlignment="1">
      <alignment horizontal="center" vertical="center" wrapText="1"/>
    </xf>
    <xf numFmtId="0" fontId="2" fillId="0" borderId="6" xfId="5417" applyFont="1" applyFill="1" applyBorder="1" applyAlignment="1">
      <alignment horizontal="center" vertical="center" wrapText="1"/>
    </xf>
    <xf numFmtId="0" fontId="14" fillId="3" borderId="7" xfId="5417" applyFont="1" applyFill="1" applyBorder="1" applyAlignment="1">
      <alignment horizontal="center" vertical="center" textRotation="90" wrapText="1" shrinkToFit="1"/>
    </xf>
    <xf numFmtId="2" fontId="2" fillId="0" borderId="5" xfId="5417" applyNumberFormat="1" applyFont="1" applyBorder="1" applyAlignment="1">
      <alignment horizontal="center" vertical="center" shrinkToFit="1"/>
    </xf>
    <xf numFmtId="2" fontId="2" fillId="0" borderId="8" xfId="5417" applyNumberFormat="1" applyFont="1" applyBorder="1" applyAlignment="1">
      <alignment horizontal="center" vertical="center" shrinkToFit="1"/>
    </xf>
    <xf numFmtId="9" fontId="2" fillId="0" borderId="5" xfId="56" applyFont="1" applyBorder="1" applyAlignment="1">
      <alignment horizontal="center" vertical="center"/>
    </xf>
    <xf numFmtId="193" fontId="2" fillId="0" borderId="5" xfId="5417" applyNumberFormat="1" applyFont="1" applyBorder="1" applyAlignment="1">
      <alignment horizontal="right" vertical="center"/>
    </xf>
    <xf numFmtId="4" fontId="15" fillId="2" borderId="9" xfId="5417" applyNumberFormat="1" applyFont="1" applyFill="1" applyBorder="1" applyAlignment="1">
      <alignment horizontal="center" vertical="center"/>
    </xf>
    <xf numFmtId="0" fontId="15" fillId="3" borderId="10" xfId="5417" applyFont="1" applyFill="1" applyBorder="1" applyAlignment="1">
      <alignment horizontal="center" vertical="center" textRotation="90" wrapText="1" shrinkToFit="1"/>
    </xf>
    <xf numFmtId="2" fontId="2" fillId="0" borderId="11" xfId="5417" applyNumberFormat="1" applyFont="1" applyBorder="1" applyAlignment="1">
      <alignment horizontal="center" vertical="center" shrinkToFit="1"/>
    </xf>
    <xf numFmtId="4" fontId="15" fillId="2" borderId="12" xfId="5417" applyNumberFormat="1" applyFont="1" applyFill="1" applyBorder="1" applyAlignment="1">
      <alignment horizontal="center" vertical="center"/>
    </xf>
    <xf numFmtId="0" fontId="15" fillId="3" borderId="13" xfId="5417" applyFont="1" applyFill="1" applyBorder="1" applyAlignment="1">
      <alignment horizontal="center" vertical="center" textRotation="90" wrapText="1" shrinkToFit="1"/>
    </xf>
    <xf numFmtId="2" fontId="2" fillId="0" borderId="14" xfId="5417" applyNumberFormat="1" applyFont="1" applyBorder="1" applyAlignment="1">
      <alignment horizontal="center" vertical="center" shrinkToFit="1"/>
    </xf>
    <xf numFmtId="2" fontId="2" fillId="0" borderId="15" xfId="5417" applyNumberFormat="1" applyFont="1" applyBorder="1" applyAlignment="1">
      <alignment horizontal="center" vertical="center" shrinkToFit="1"/>
    </xf>
    <xf numFmtId="0" fontId="2" fillId="0" borderId="14" xfId="5417" applyFont="1" applyBorder="1" applyAlignment="1">
      <alignment horizontal="center" vertical="center" wrapText="1"/>
    </xf>
    <xf numFmtId="9" fontId="2" fillId="0" borderId="14" xfId="56" applyFont="1" applyBorder="1" applyAlignment="1">
      <alignment horizontal="center" vertical="center"/>
    </xf>
    <xf numFmtId="193" fontId="2" fillId="0" borderId="14" xfId="5417" applyNumberFormat="1" applyFont="1" applyBorder="1" applyAlignment="1">
      <alignment horizontal="right" vertical="center"/>
    </xf>
    <xf numFmtId="4" fontId="15" fillId="2" borderId="16" xfId="5417" applyNumberFormat="1" applyFont="1" applyFill="1" applyBorder="1" applyAlignment="1">
      <alignment horizontal="center" vertical="center"/>
    </xf>
    <xf numFmtId="2" fontId="2" fillId="0" borderId="0" xfId="5417" applyNumberFormat="1" applyFont="1" applyFill="1" applyAlignment="1">
      <alignment vertical="center"/>
    </xf>
    <xf numFmtId="2" fontId="2" fillId="0" borderId="0" xfId="5417" applyNumberFormat="1" applyFont="1" applyFill="1" applyBorder="1" applyAlignment="1">
      <alignment horizontal="center" vertical="center"/>
    </xf>
    <xf numFmtId="0" fontId="2" fillId="0" borderId="0" xfId="5417" applyFont="1" applyFill="1" applyBorder="1" applyAlignment="1">
      <alignment vertical="center"/>
    </xf>
    <xf numFmtId="0" fontId="6" fillId="0" borderId="0" xfId="5417" applyFont="1" applyFill="1" applyAlignment="1">
      <alignment horizontal="center" vertical="center" wrapText="1"/>
    </xf>
    <xf numFmtId="2" fontId="16" fillId="3" borderId="5" xfId="5417" applyNumberFormat="1" applyFont="1" applyFill="1" applyBorder="1" applyAlignment="1">
      <alignment horizontal="right" vertical="center"/>
    </xf>
    <xf numFmtId="0" fontId="2" fillId="0" borderId="0" xfId="5417" applyFont="1" applyFill="1" applyBorder="1" applyAlignment="1">
      <alignment horizontal="right" vertical="center"/>
    </xf>
    <xf numFmtId="0" fontId="2" fillId="0" borderId="0" xfId="5417" applyFont="1" applyFill="1" applyAlignment="1">
      <alignment horizontal="right" vertical="center"/>
    </xf>
    <xf numFmtId="2" fontId="17" fillId="4" borderId="5" xfId="5417" applyNumberFormat="1" applyFont="1" applyFill="1" applyBorder="1" applyAlignment="1">
      <alignment horizontal="right" vertical="center"/>
    </xf>
    <xf numFmtId="204" fontId="6" fillId="0" borderId="0" xfId="5417" applyNumberFormat="1" applyFont="1" applyFill="1" applyBorder="1" applyAlignment="1">
      <alignment horizontal="center" vertical="center"/>
    </xf>
    <xf numFmtId="2" fontId="18" fillId="0" borderId="0" xfId="5417" applyNumberFormat="1" applyFont="1" applyFill="1" applyBorder="1" applyAlignment="1">
      <alignment horizontal="center" vertical="center"/>
    </xf>
    <xf numFmtId="0" fontId="18" fillId="0" borderId="0" xfId="5417" applyFont="1" applyFill="1" applyBorder="1" applyAlignment="1">
      <alignment vertical="center"/>
    </xf>
    <xf numFmtId="0" fontId="18" fillId="0" borderId="0" xfId="5417" applyFont="1" applyFill="1" applyAlignment="1">
      <alignment vertical="center"/>
    </xf>
    <xf numFmtId="0" fontId="6" fillId="0" borderId="0" xfId="0" applyFont="1" applyBorder="1"/>
    <xf numFmtId="0" fontId="6" fillId="0" borderId="0" xfId="5417" applyFont="1" applyAlignment="1">
      <alignment horizontal="center"/>
    </xf>
    <xf numFmtId="0" fontId="8" fillId="0" borderId="0" xfId="5417" applyFont="1" applyFill="1" applyBorder="1"/>
    <xf numFmtId="0" fontId="8" fillId="0" borderId="0" xfId="5417" applyFont="1" applyBorder="1"/>
    <xf numFmtId="0" fontId="6" fillId="0" borderId="0" xfId="5417" applyFont="1" applyFill="1" applyBorder="1"/>
    <xf numFmtId="0" fontId="6" fillId="0" borderId="0" xfId="5417" applyFont="1" applyBorder="1"/>
    <xf numFmtId="0" fontId="9" fillId="0" borderId="0" xfId="5417" applyFont="1" applyFill="1" applyBorder="1"/>
    <xf numFmtId="0" fontId="9" fillId="0" borderId="0" xfId="5417" applyFont="1" applyBorder="1"/>
    <xf numFmtId="0" fontId="9" fillId="0" borderId="0" xfId="5417" applyFont="1" applyAlignment="1">
      <alignment horizontal="center"/>
    </xf>
    <xf numFmtId="2" fontId="5" fillId="2" borderId="17" xfId="5417" applyNumberFormat="1" applyFont="1" applyFill="1" applyBorder="1" applyAlignment="1">
      <alignment horizontal="center" vertical="center"/>
    </xf>
    <xf numFmtId="0" fontId="2" fillId="0" borderId="4" xfId="5417" applyFont="1" applyBorder="1" applyAlignment="1">
      <alignment horizontal="center" vertical="center" textRotation="90" wrapText="1"/>
    </xf>
    <xf numFmtId="0" fontId="2" fillId="0" borderId="18" xfId="5417" applyFont="1" applyFill="1" applyBorder="1" applyAlignment="1">
      <alignment horizontal="center" vertical="center" wrapText="1"/>
    </xf>
    <xf numFmtId="0" fontId="2" fillId="0" borderId="4" xfId="5417" applyFont="1" applyFill="1" applyBorder="1" applyAlignment="1">
      <alignment horizontal="center" vertical="center" wrapText="1"/>
    </xf>
    <xf numFmtId="2" fontId="2" fillId="0" borderId="5" xfId="5417" applyNumberFormat="1" applyFont="1" applyFill="1" applyBorder="1" applyAlignment="1">
      <alignment horizontal="center" vertical="center"/>
    </xf>
    <xf numFmtId="2" fontId="2" fillId="0" borderId="18" xfId="5417" applyNumberFormat="1" applyFont="1" applyFill="1" applyBorder="1" applyAlignment="1">
      <alignment horizontal="center" vertical="center"/>
    </xf>
    <xf numFmtId="1" fontId="15" fillId="0" borderId="4" xfId="5417" applyNumberFormat="1" applyFont="1" applyBorder="1" applyAlignment="1">
      <alignment horizontal="center" vertical="center" shrinkToFit="1"/>
    </xf>
    <xf numFmtId="4" fontId="2" fillId="0" borderId="5" xfId="5417" applyNumberFormat="1" applyFont="1" applyBorder="1" applyAlignment="1">
      <alignment horizontal="center" vertical="center"/>
    </xf>
    <xf numFmtId="0" fontId="2" fillId="0" borderId="5" xfId="5417" applyFont="1" applyBorder="1" applyAlignment="1">
      <alignment horizontal="center" vertical="center"/>
    </xf>
    <xf numFmtId="1" fontId="2" fillId="0" borderId="5" xfId="5417" applyNumberFormat="1" applyFont="1" applyBorder="1" applyAlignment="1">
      <alignment horizontal="center" vertical="center"/>
    </xf>
    <xf numFmtId="193" fontId="2" fillId="0" borderId="5" xfId="5417" applyNumberFormat="1" applyFont="1" applyFill="1" applyBorder="1" applyAlignment="1">
      <alignment horizontal="right" vertical="center"/>
    </xf>
    <xf numFmtId="4" fontId="15" fillId="2" borderId="18" xfId="5417" applyNumberFormat="1" applyFont="1" applyFill="1" applyBorder="1" applyAlignment="1">
      <alignment horizontal="center" vertical="center"/>
    </xf>
    <xf numFmtId="197" fontId="2" fillId="0" borderId="4" xfId="12" applyNumberFormat="1" applyFont="1" applyBorder="1" applyAlignment="1">
      <alignment horizontal="right" vertical="center" wrapText="1"/>
    </xf>
    <xf numFmtId="4" fontId="15" fillId="0" borderId="5" xfId="5417" applyNumberFormat="1" applyFont="1" applyBorder="1" applyAlignment="1">
      <alignment horizontal="center" vertical="center"/>
    </xf>
    <xf numFmtId="0" fontId="15" fillId="2" borderId="18" xfId="5417" applyFont="1" applyFill="1" applyBorder="1" applyAlignment="1">
      <alignment horizontal="center" vertical="center"/>
    </xf>
    <xf numFmtId="0" fontId="15" fillId="0" borderId="5" xfId="5417" applyFont="1" applyBorder="1" applyAlignment="1">
      <alignment horizontal="center" vertical="center"/>
    </xf>
    <xf numFmtId="1" fontId="15" fillId="0" borderId="19" xfId="5417" applyNumberFormat="1" applyFont="1" applyBorder="1" applyAlignment="1">
      <alignment horizontal="center" vertical="center" shrinkToFit="1"/>
    </xf>
    <xf numFmtId="4" fontId="2" fillId="0" borderId="14" xfId="5417" applyNumberFormat="1" applyFont="1" applyBorder="1" applyAlignment="1">
      <alignment horizontal="center" vertical="center"/>
    </xf>
    <xf numFmtId="0" fontId="2" fillId="0" borderId="14" xfId="5417" applyFont="1" applyBorder="1" applyAlignment="1">
      <alignment horizontal="center" vertical="center"/>
    </xf>
    <xf numFmtId="193" fontId="2" fillId="0" borderId="14" xfId="5417" applyNumberFormat="1" applyFont="1" applyFill="1" applyBorder="1" applyAlignment="1">
      <alignment horizontal="right" vertical="center"/>
    </xf>
    <xf numFmtId="0" fontId="15" fillId="2" borderId="20" xfId="5417" applyFont="1" applyFill="1" applyBorder="1" applyAlignment="1">
      <alignment horizontal="center" vertical="center"/>
    </xf>
    <xf numFmtId="197" fontId="2" fillId="0" borderId="19" xfId="12" applyNumberFormat="1" applyFont="1" applyBorder="1" applyAlignment="1">
      <alignment horizontal="right" vertical="center" wrapText="1"/>
    </xf>
    <xf numFmtId="0" fontId="15" fillId="0" borderId="14" xfId="5417" applyFont="1" applyBorder="1" applyAlignment="1">
      <alignment horizontal="center" vertical="center"/>
    </xf>
    <xf numFmtId="204" fontId="19" fillId="3" borderId="5" xfId="5417" applyNumberFormat="1" applyFont="1" applyFill="1" applyBorder="1" applyAlignment="1">
      <alignment horizontal="center" vertical="center"/>
    </xf>
    <xf numFmtId="204" fontId="20" fillId="4" borderId="5" xfId="5417" applyNumberFormat="1" applyFont="1" applyFill="1" applyBorder="1" applyAlignment="1">
      <alignment horizontal="center" vertical="center"/>
    </xf>
    <xf numFmtId="0" fontId="21" fillId="0" borderId="0" xfId="5417" applyFont="1" applyBorder="1" applyAlignment="1">
      <alignment horizontal="right" vertical="top"/>
    </xf>
    <xf numFmtId="0" fontId="1" fillId="0" borderId="0" xfId="5417" applyFont="1" applyBorder="1" applyAlignment="1">
      <alignment horizontal="center"/>
    </xf>
    <xf numFmtId="0" fontId="1" fillId="0" borderId="0" xfId="5417" applyFont="1" applyBorder="1"/>
    <xf numFmtId="0" fontId="2" fillId="0" borderId="0" xfId="5417" applyFont="1" applyFill="1" applyBorder="1" applyAlignment="1">
      <alignment horizontal="center" vertical="center" wrapText="1"/>
    </xf>
    <xf numFmtId="0" fontId="22" fillId="0" borderId="0" xfId="5417" applyFont="1" applyFill="1" applyBorder="1" applyAlignment="1">
      <alignment horizontal="center" vertical="center" wrapText="1"/>
    </xf>
    <xf numFmtId="0" fontId="2" fillId="0" borderId="21" xfId="5417" applyFont="1" applyFill="1" applyBorder="1" applyAlignment="1">
      <alignment horizontal="center" vertical="center" wrapText="1"/>
    </xf>
    <xf numFmtId="0" fontId="14" fillId="0" borderId="5" xfId="5417" applyFont="1" applyFill="1" applyBorder="1" applyAlignment="1">
      <alignment horizontal="center" vertical="center" wrapText="1"/>
    </xf>
    <xf numFmtId="187" fontId="2" fillId="0" borderId="5" xfId="12" applyFont="1" applyBorder="1" applyAlignment="1">
      <alignment horizontal="right" vertical="center" wrapText="1"/>
    </xf>
    <xf numFmtId="197" fontId="2" fillId="0" borderId="5" xfId="12" applyNumberFormat="1" applyFont="1" applyBorder="1" applyAlignment="1">
      <alignment horizontal="right" vertical="center" wrapText="1"/>
    </xf>
    <xf numFmtId="4" fontId="15" fillId="2" borderId="6" xfId="5417" applyNumberFormat="1" applyFont="1" applyFill="1" applyBorder="1" applyAlignment="1">
      <alignment horizontal="center" vertical="center"/>
    </xf>
    <xf numFmtId="9" fontId="2" fillId="0" borderId="22" xfId="56" applyFont="1" applyBorder="1" applyAlignment="1">
      <alignment horizontal="center" vertical="center"/>
    </xf>
    <xf numFmtId="9" fontId="2" fillId="0" borderId="8" xfId="56" applyFont="1" applyBorder="1" applyAlignment="1">
      <alignment horizontal="center" vertical="center"/>
    </xf>
    <xf numFmtId="10" fontId="2" fillId="0" borderId="5" xfId="5417" applyNumberFormat="1" applyFont="1" applyBorder="1" applyAlignment="1">
      <alignment horizontal="center" vertical="center"/>
    </xf>
    <xf numFmtId="0" fontId="15" fillId="2" borderId="6" xfId="5417" applyFont="1" applyFill="1" applyBorder="1" applyAlignment="1">
      <alignment horizontal="center" vertical="center"/>
    </xf>
    <xf numFmtId="9" fontId="2" fillId="0" borderId="23" xfId="56" applyFont="1" applyBorder="1" applyAlignment="1">
      <alignment horizontal="center" vertical="center"/>
    </xf>
    <xf numFmtId="9" fontId="2" fillId="0" borderId="11" xfId="56" applyFont="1" applyBorder="1" applyAlignment="1">
      <alignment horizontal="center" vertical="center"/>
    </xf>
    <xf numFmtId="187" fontId="2" fillId="0" borderId="14" xfId="12" applyFont="1" applyBorder="1" applyAlignment="1">
      <alignment horizontal="right" vertical="center" wrapText="1"/>
    </xf>
    <xf numFmtId="197" fontId="2" fillId="0" borderId="14" xfId="12" applyNumberFormat="1" applyFont="1" applyBorder="1" applyAlignment="1">
      <alignment horizontal="right" vertical="center" wrapText="1"/>
    </xf>
    <xf numFmtId="0" fontId="15" fillId="2" borderId="24" xfId="5417" applyFont="1" applyFill="1" applyBorder="1" applyAlignment="1">
      <alignment horizontal="center" vertical="center"/>
    </xf>
    <xf numFmtId="9" fontId="2" fillId="0" borderId="25" xfId="56" applyFont="1" applyBorder="1" applyAlignment="1">
      <alignment horizontal="center" vertical="center"/>
    </xf>
    <xf numFmtId="9" fontId="2" fillId="0" borderId="26" xfId="56" applyFont="1" applyBorder="1" applyAlignment="1">
      <alignment horizontal="center" vertical="center"/>
    </xf>
    <xf numFmtId="10" fontId="2" fillId="0" borderId="0" xfId="5417" applyNumberFormat="1" applyFont="1" applyFill="1" applyAlignment="1">
      <alignment vertical="center"/>
    </xf>
    <xf numFmtId="0" fontId="5" fillId="3" borderId="5" xfId="5417" applyFont="1" applyFill="1" applyBorder="1" applyAlignment="1">
      <alignment horizontal="center" vertical="center"/>
    </xf>
    <xf numFmtId="0" fontId="17" fillId="4" borderId="5" xfId="5417" applyFont="1" applyFill="1" applyBorder="1" applyAlignment="1">
      <alignment horizontal="center" vertical="center"/>
    </xf>
    <xf numFmtId="0" fontId="2" fillId="0" borderId="5" xfId="5417" applyFont="1" applyBorder="1" applyAlignment="1">
      <alignment horizontal="center"/>
    </xf>
    <xf numFmtId="0" fontId="23" fillId="0" borderId="0" xfId="7351" applyFont="1" applyFill="1" applyAlignment="1">
      <alignment horizontal="center" vertical="center"/>
    </xf>
    <xf numFmtId="0" fontId="10" fillId="0" borderId="0" xfId="7351" applyFont="1" applyFill="1" applyAlignment="1">
      <alignment horizontal="center"/>
    </xf>
    <xf numFmtId="0" fontId="8" fillId="0" borderId="0" xfId="5417" applyFont="1" applyFill="1" applyAlignment="1">
      <alignment horizontal="center"/>
    </xf>
    <xf numFmtId="0" fontId="6" fillId="0" borderId="0" xfId="0" applyFont="1" applyFill="1"/>
    <xf numFmtId="0" fontId="7" fillId="0" borderId="0" xfId="5417" applyFont="1" applyFill="1" applyBorder="1" applyAlignment="1">
      <alignment horizontal="justify" vertical="top" wrapText="1"/>
    </xf>
    <xf numFmtId="0" fontId="6" fillId="0" borderId="0" xfId="5417" applyFont="1" applyFill="1" applyAlignment="1">
      <alignment horizontal="center"/>
    </xf>
    <xf numFmtId="0" fontId="24" fillId="0" borderId="0" xfId="7351" applyFont="1" applyFill="1" applyAlignment="1">
      <alignment horizontal="center"/>
    </xf>
    <xf numFmtId="0" fontId="25" fillId="0" borderId="0" xfId="7351" applyFont="1" applyFill="1" applyBorder="1" applyAlignment="1">
      <alignment horizontal="center" vertical="center"/>
    </xf>
    <xf numFmtId="0" fontId="25" fillId="0" borderId="23" xfId="7351" applyFont="1" applyFill="1" applyBorder="1" applyAlignment="1">
      <alignment horizontal="center" vertical="center"/>
    </xf>
    <xf numFmtId="0" fontId="26" fillId="0" borderId="5" xfId="7351" applyFont="1" applyFill="1" applyBorder="1" applyAlignment="1">
      <alignment horizontal="center" vertical="top" wrapText="1"/>
    </xf>
    <xf numFmtId="3" fontId="7" fillId="0" borderId="5" xfId="5417" applyNumberFormat="1" applyFont="1" applyFill="1" applyBorder="1" applyAlignment="1">
      <alignment horizontal="center" vertical="center"/>
    </xf>
    <xf numFmtId="0" fontId="23" fillId="0" borderId="5" xfId="7351" applyFont="1" applyFill="1" applyBorder="1" applyAlignment="1">
      <alignment horizontal="center" vertical="center" wrapText="1"/>
    </xf>
    <xf numFmtId="204" fontId="7" fillId="0" borderId="5" xfId="5417" applyNumberFormat="1" applyFont="1" applyFill="1" applyBorder="1" applyAlignment="1">
      <alignment horizontal="right" vertical="center"/>
    </xf>
    <xf numFmtId="204" fontId="19" fillId="0" borderId="5" xfId="5417" applyNumberFormat="1" applyFont="1" applyFill="1" applyBorder="1" applyAlignment="1">
      <alignment horizontal="right" vertical="center"/>
    </xf>
    <xf numFmtId="204" fontId="9" fillId="0" borderId="18" xfId="5417" applyNumberFormat="1" applyFont="1" applyFill="1" applyBorder="1" applyAlignment="1">
      <alignment horizontal="center" vertical="center"/>
    </xf>
    <xf numFmtId="204" fontId="9" fillId="0" borderId="21" xfId="5417" applyNumberFormat="1" applyFont="1" applyFill="1" applyBorder="1" applyAlignment="1">
      <alignment horizontal="center" vertical="center"/>
    </xf>
    <xf numFmtId="204" fontId="9" fillId="0" borderId="27" xfId="5417" applyNumberFormat="1" applyFont="1" applyFill="1" applyBorder="1" applyAlignment="1">
      <alignment horizontal="center" vertical="center"/>
    </xf>
    <xf numFmtId="0" fontId="27" fillId="0" borderId="5" xfId="7351" applyFont="1" applyFill="1" applyBorder="1" applyAlignment="1">
      <alignment horizontal="center" vertical="center" wrapText="1"/>
    </xf>
    <xf numFmtId="3" fontId="7" fillId="0" borderId="0" xfId="5417" applyNumberFormat="1" applyFont="1" applyFill="1" applyBorder="1" applyAlignment="1">
      <alignment horizontal="center" vertical="center"/>
    </xf>
    <xf numFmtId="204" fontId="9" fillId="0" borderId="0" xfId="5417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8" fillId="0" borderId="0" xfId="5417" applyFont="1" applyFill="1"/>
    <xf numFmtId="0" fontId="6" fillId="0" borderId="0" xfId="7351" applyFont="1" applyFill="1" applyAlignment="1">
      <alignment horizontal="center"/>
    </xf>
    <xf numFmtId="0" fontId="6" fillId="0" borderId="0" xfId="5417" applyFont="1" applyFill="1" applyBorder="1" applyAlignment="1">
      <alignment horizontal="center" vertical="top"/>
    </xf>
    <xf numFmtId="1" fontId="28" fillId="0" borderId="0" xfId="7351" applyNumberFormat="1" applyFont="1" applyFill="1" applyAlignment="1">
      <alignment horizontal="center"/>
    </xf>
    <xf numFmtId="1" fontId="24" fillId="0" borderId="0" xfId="7351" applyNumberFormat="1" applyFont="1" applyFill="1" applyAlignment="1">
      <alignment horizontal="center"/>
    </xf>
    <xf numFmtId="0" fontId="8" fillId="0" borderId="0" xfId="5417" applyFont="1" applyFill="1" applyBorder="1" applyAlignment="1">
      <alignment horizontal="center"/>
    </xf>
    <xf numFmtId="0" fontId="6" fillId="0" borderId="0" xfId="5417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/>
    <xf numFmtId="0" fontId="30" fillId="0" borderId="18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justify" vertical="top" wrapText="1"/>
    </xf>
    <xf numFmtId="0" fontId="6" fillId="0" borderId="21" xfId="0" applyFont="1" applyBorder="1" applyAlignment="1">
      <alignment horizontal="justify" vertical="top" wrapText="1"/>
    </xf>
    <xf numFmtId="0" fontId="6" fillId="0" borderId="27" xfId="0" applyFont="1" applyBorder="1" applyAlignment="1">
      <alignment horizontal="justify" vertical="top" wrapText="1"/>
    </xf>
    <xf numFmtId="0" fontId="18" fillId="0" borderId="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2" fontId="18" fillId="0" borderId="5" xfId="0" applyNumberFormat="1" applyFont="1" applyBorder="1" applyAlignment="1">
      <alignment horizontal="center" vertical="center" wrapText="1"/>
    </xf>
    <xf numFmtId="0" fontId="31" fillId="0" borderId="21" xfId="0" applyFont="1" applyBorder="1" applyAlignment="1">
      <alignment horizontal="right" vertical="center" wrapText="1"/>
    </xf>
    <xf numFmtId="9" fontId="31" fillId="0" borderId="5" xfId="10681" applyFont="1" applyBorder="1" applyAlignment="1">
      <alignment horizontal="center" vertical="center" wrapText="1"/>
    </xf>
    <xf numFmtId="2" fontId="31" fillId="0" borderId="5" xfId="0" applyNumberFormat="1" applyFont="1" applyBorder="1" applyAlignment="1">
      <alignment vertical="center" wrapText="1"/>
    </xf>
    <xf numFmtId="2" fontId="31" fillId="0" borderId="5" xfId="0" applyNumberFormat="1" applyFont="1" applyBorder="1" applyAlignment="1">
      <alignment horizontal="right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9" fontId="18" fillId="3" borderId="5" xfId="10681" applyFont="1" applyFill="1" applyBorder="1" applyAlignment="1">
      <alignment horizontal="center" vertical="center" wrapText="1"/>
    </xf>
    <xf numFmtId="9" fontId="18" fillId="3" borderId="5" xfId="10681" applyFont="1" applyFill="1" applyBorder="1" applyAlignment="1">
      <alignment vertical="center" wrapText="1"/>
    </xf>
    <xf numFmtId="2" fontId="18" fillId="3" borderId="5" xfId="0" applyNumberFormat="1" applyFont="1" applyFill="1" applyBorder="1" applyAlignment="1">
      <alignment horizontal="right" vertical="center" wrapText="1"/>
    </xf>
    <xf numFmtId="0" fontId="31" fillId="0" borderId="18" xfId="0" applyFont="1" applyBorder="1" applyAlignment="1">
      <alignment horizontal="right" vertical="center" wrapText="1"/>
    </xf>
    <xf numFmtId="0" fontId="31" fillId="0" borderId="27" xfId="0" applyFont="1" applyBorder="1" applyAlignment="1">
      <alignment horizontal="right" vertical="center" wrapText="1"/>
    </xf>
    <xf numFmtId="1" fontId="31" fillId="0" borderId="5" xfId="0" applyNumberFormat="1" applyFont="1" applyBorder="1" applyAlignment="1">
      <alignment horizontal="center" vertical="center" wrapText="1"/>
    </xf>
    <xf numFmtId="2" fontId="31" fillId="0" borderId="5" xfId="0" applyNumberFormat="1" applyFont="1" applyBorder="1" applyAlignment="1">
      <alignment horizontal="center" vertical="center" wrapText="1"/>
    </xf>
    <xf numFmtId="2" fontId="16" fillId="5" borderId="18" xfId="0" applyNumberFormat="1" applyFont="1" applyFill="1" applyBorder="1" applyAlignment="1">
      <alignment horizontal="center" vertical="center" wrapText="1"/>
    </xf>
    <xf numFmtId="2" fontId="16" fillId="5" borderId="21" xfId="0" applyNumberFormat="1" applyFont="1" applyFill="1" applyBorder="1" applyAlignment="1">
      <alignment horizontal="center" vertical="center" wrapText="1"/>
    </xf>
    <xf numFmtId="2" fontId="16" fillId="5" borderId="27" xfId="0" applyNumberFormat="1" applyFont="1" applyFill="1" applyBorder="1" applyAlignment="1">
      <alignment horizontal="center" vertical="center" wrapText="1"/>
    </xf>
    <xf numFmtId="2" fontId="19" fillId="5" borderId="5" xfId="0" applyNumberFormat="1" applyFont="1" applyFill="1" applyBorder="1" applyAlignment="1">
      <alignment horizontal="right" vertical="center" wrapText="1"/>
    </xf>
    <xf numFmtId="1" fontId="28" fillId="0" borderId="0" xfId="0" applyNumberFormat="1" applyFont="1" applyAlignment="1">
      <alignment horizontal="right"/>
    </xf>
    <xf numFmtId="2" fontId="10" fillId="0" borderId="0" xfId="0" applyNumberFormat="1" applyFont="1" applyBorder="1" applyAlignment="1">
      <alignment horizontal="center" vertical="top" wrapText="1"/>
    </xf>
    <xf numFmtId="0" fontId="8" fillId="0" borderId="0" xfId="5417" applyFont="1" applyAlignment="1">
      <alignment horizontal="center"/>
    </xf>
    <xf numFmtId="2" fontId="8" fillId="0" borderId="0" xfId="5417" applyNumberFormat="1" applyFont="1"/>
    <xf numFmtId="2" fontId="28" fillId="0" borderId="0" xfId="0" applyNumberFormat="1" applyFont="1" applyAlignment="1">
      <alignment horizontal="left"/>
    </xf>
    <xf numFmtId="0" fontId="6" fillId="0" borderId="0" xfId="7351" applyFont="1" applyAlignment="1">
      <alignment horizontal="center"/>
    </xf>
    <xf numFmtId="0" fontId="6" fillId="0" borderId="0" xfId="5417" applyFont="1" applyBorder="1" applyAlignment="1">
      <alignment horizontal="center" vertical="top"/>
    </xf>
    <xf numFmtId="1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1" fontId="8" fillId="0" borderId="0" xfId="5417" applyNumberFormat="1" applyFont="1"/>
    <xf numFmtId="0" fontId="4" fillId="0" borderId="0" xfId="5417" applyFont="1"/>
    <xf numFmtId="0" fontId="32" fillId="0" borderId="0" xfId="5417" applyFont="1"/>
    <xf numFmtId="0" fontId="32" fillId="0" borderId="0" xfId="5417" applyFont="1" applyAlignment="1">
      <alignment vertical="center"/>
    </xf>
    <xf numFmtId="0" fontId="33" fillId="0" borderId="5" xfId="5417" applyFont="1" applyBorder="1" applyAlignment="1">
      <alignment horizontal="center" vertical="top" wrapText="1"/>
    </xf>
    <xf numFmtId="0" fontId="10" fillId="0" borderId="5" xfId="5417" applyFont="1" applyBorder="1" applyAlignment="1">
      <alignment horizontal="justify" vertical="top" wrapText="1"/>
    </xf>
    <xf numFmtId="0" fontId="32" fillId="0" borderId="0" xfId="5417" applyFont="1" applyAlignment="1">
      <alignment horizontal="center"/>
    </xf>
    <xf numFmtId="2" fontId="32" fillId="0" borderId="0" xfId="5417" applyNumberFormat="1" applyFont="1"/>
    <xf numFmtId="1" fontId="32" fillId="0" borderId="0" xfId="5417" applyNumberFormat="1" applyFont="1"/>
    <xf numFmtId="0" fontId="34" fillId="0" borderId="18" xfId="5417" applyFont="1" applyBorder="1" applyAlignment="1">
      <alignment horizontal="center" vertical="center" wrapText="1"/>
    </xf>
    <xf numFmtId="0" fontId="34" fillId="0" borderId="21" xfId="5417" applyFont="1" applyBorder="1" applyAlignment="1">
      <alignment horizontal="center" vertical="center" wrapText="1"/>
    </xf>
    <xf numFmtId="0" fontId="34" fillId="0" borderId="27" xfId="5417" applyFont="1" applyBorder="1" applyAlignment="1">
      <alignment horizontal="center" vertical="center" wrapText="1"/>
    </xf>
    <xf numFmtId="0" fontId="32" fillId="0" borderId="5" xfId="5417" applyFont="1" applyBorder="1" applyAlignment="1">
      <alignment horizontal="center" vertical="center" wrapText="1"/>
    </xf>
    <xf numFmtId="0" fontId="32" fillId="0" borderId="5" xfId="5417" applyFont="1" applyBorder="1" applyAlignment="1">
      <alignment horizontal="center" vertical="center"/>
    </xf>
    <xf numFmtId="0" fontId="32" fillId="0" borderId="5" xfId="5417" applyFont="1" applyBorder="1" applyAlignment="1">
      <alignment horizontal="center" vertical="center" wrapText="1" shrinkToFit="1"/>
    </xf>
    <xf numFmtId="0" fontId="32" fillId="0" borderId="5" xfId="5417" applyFont="1" applyBorder="1" applyAlignment="1">
      <alignment horizontal="center" vertical="center" shrinkToFit="1"/>
    </xf>
    <xf numFmtId="2" fontId="32" fillId="0" borderId="5" xfId="5417" applyNumberFormat="1" applyFont="1" applyBorder="1" applyAlignment="1">
      <alignment horizontal="center" vertical="center"/>
    </xf>
    <xf numFmtId="4" fontId="32" fillId="0" borderId="5" xfId="5417" applyNumberFormat="1" applyFont="1" applyBorder="1" applyAlignment="1">
      <alignment horizontal="center" vertical="center"/>
    </xf>
    <xf numFmtId="0" fontId="4" fillId="0" borderId="28" xfId="5417" applyFont="1" applyBorder="1"/>
    <xf numFmtId="0" fontId="4" fillId="0" borderId="29" xfId="5417" applyFont="1" applyBorder="1"/>
    <xf numFmtId="0" fontId="32" fillId="0" borderId="29" xfId="5417" applyFont="1" applyBorder="1"/>
    <xf numFmtId="0" fontId="32" fillId="0" borderId="29" xfId="5417" applyFont="1" applyBorder="1" applyAlignment="1">
      <alignment horizontal="center"/>
    </xf>
    <xf numFmtId="2" fontId="32" fillId="0" borderId="29" xfId="5417" applyNumberFormat="1" applyFont="1" applyBorder="1"/>
    <xf numFmtId="1" fontId="32" fillId="0" borderId="29" xfId="5417" applyNumberFormat="1" applyFont="1" applyBorder="1"/>
    <xf numFmtId="0" fontId="4" fillId="0" borderId="11" xfId="5417" applyFont="1" applyBorder="1" applyAlignment="1">
      <alignment vertical="center"/>
    </xf>
    <xf numFmtId="0" fontId="5" fillId="2" borderId="18" xfId="5417" applyFont="1" applyFill="1" applyBorder="1" applyAlignment="1">
      <alignment horizontal="center" vertical="center" wrapText="1"/>
    </xf>
    <xf numFmtId="0" fontId="5" fillId="2" borderId="21" xfId="5417" applyFont="1" applyFill="1" applyBorder="1" applyAlignment="1">
      <alignment horizontal="center" vertical="center" wrapText="1"/>
    </xf>
    <xf numFmtId="0" fontId="5" fillId="2" borderId="27" xfId="5417" applyFont="1" applyFill="1" applyBorder="1" applyAlignment="1">
      <alignment horizontal="center" vertical="center" wrapText="1"/>
    </xf>
    <xf numFmtId="0" fontId="18" fillId="2" borderId="18" xfId="5417" applyFont="1" applyFill="1" applyBorder="1" applyAlignment="1">
      <alignment horizontal="center" vertical="center" wrapText="1"/>
    </xf>
    <xf numFmtId="2" fontId="8" fillId="2" borderId="21" xfId="5417" applyNumberFormat="1" applyFont="1" applyFill="1" applyBorder="1" applyAlignment="1">
      <alignment horizontal="center" vertical="center"/>
    </xf>
    <xf numFmtId="0" fontId="32" fillId="0" borderId="18" xfId="5417" applyFont="1" applyBorder="1" applyAlignment="1">
      <alignment horizontal="left"/>
    </xf>
    <xf numFmtId="0" fontId="32" fillId="0" borderId="21" xfId="5417" applyFont="1" applyBorder="1" applyAlignment="1">
      <alignment horizontal="center" wrapText="1"/>
    </xf>
    <xf numFmtId="0" fontId="32" fillId="0" borderId="21" xfId="5417" applyFont="1" applyBorder="1"/>
    <xf numFmtId="2" fontId="32" fillId="0" borderId="21" xfId="5417" applyNumberFormat="1" applyFont="1" applyBorder="1" applyAlignment="1"/>
    <xf numFmtId="0" fontId="32" fillId="0" borderId="21" xfId="5417" applyFont="1" applyBorder="1" applyAlignment="1">
      <alignment horizontal="right" wrapText="1"/>
    </xf>
    <xf numFmtId="0" fontId="32" fillId="0" borderId="11" xfId="5417" applyFont="1" applyBorder="1"/>
    <xf numFmtId="0" fontId="32" fillId="0" borderId="5" xfId="5417" applyFont="1" applyBorder="1" applyAlignment="1">
      <alignment horizontal="right" vertical="center" wrapText="1" shrinkToFit="1"/>
    </xf>
    <xf numFmtId="0" fontId="32" fillId="0" borderId="5" xfId="5417" applyFont="1" applyBorder="1" applyAlignment="1">
      <alignment horizontal="right" vertical="center" shrinkToFit="1"/>
    </xf>
    <xf numFmtId="0" fontId="4" fillId="0" borderId="11" xfId="5417" applyFont="1" applyBorder="1"/>
    <xf numFmtId="0" fontId="8" fillId="2" borderId="5" xfId="5417" applyFont="1" applyFill="1" applyBorder="1" applyAlignment="1">
      <alignment horizontal="center" vertical="center" shrinkToFit="1"/>
    </xf>
    <xf numFmtId="0" fontId="4" fillId="0" borderId="30" xfId="5417" applyFont="1" applyBorder="1"/>
    <xf numFmtId="0" fontId="4" fillId="0" borderId="0" xfId="5417" applyFont="1" applyBorder="1"/>
    <xf numFmtId="0" fontId="32" fillId="0" borderId="0" xfId="5417" applyFont="1" applyBorder="1"/>
    <xf numFmtId="0" fontId="32" fillId="0" borderId="0" xfId="5417" applyFont="1" applyBorder="1" applyAlignment="1">
      <alignment horizontal="center"/>
    </xf>
    <xf numFmtId="2" fontId="32" fillId="0" borderId="0" xfId="5417" applyNumberFormat="1" applyFont="1" applyBorder="1"/>
    <xf numFmtId="1" fontId="32" fillId="0" borderId="0" xfId="5417" applyNumberFormat="1" applyFont="1" applyBorder="1"/>
    <xf numFmtId="0" fontId="6" fillId="0" borderId="0" xfId="0" applyFont="1" applyAlignment="1">
      <alignment horizontal="center"/>
    </xf>
    <xf numFmtId="2" fontId="6" fillId="0" borderId="0" xfId="0" applyNumberFormat="1" applyFont="1" applyBorder="1" applyAlignment="1">
      <alignment horizontal="center" vertical="top" wrapText="1"/>
    </xf>
    <xf numFmtId="0" fontId="7" fillId="0" borderId="0" xfId="5417" applyFont="1" applyBorder="1" applyAlignment="1">
      <alignment horizontal="center" vertical="top"/>
    </xf>
    <xf numFmtId="0" fontId="33" fillId="0" borderId="0" xfId="5417" applyFont="1" applyFill="1" applyBorder="1" applyAlignment="1">
      <alignment horizontal="center" vertical="top" wrapText="1"/>
    </xf>
    <xf numFmtId="0" fontId="10" fillId="0" borderId="0" xfId="5417" applyFont="1" applyFill="1" applyBorder="1" applyAlignment="1">
      <alignment horizontal="justify" vertical="top" wrapText="1"/>
    </xf>
    <xf numFmtId="0" fontId="4" fillId="0" borderId="0" xfId="5417" applyFont="1" applyFill="1" applyBorder="1"/>
    <xf numFmtId="0" fontId="34" fillId="0" borderId="0" xfId="5417" applyFont="1" applyFill="1" applyBorder="1" applyAlignment="1">
      <alignment horizontal="center" vertical="center" wrapText="1"/>
    </xf>
    <xf numFmtId="0" fontId="4" fillId="0" borderId="30" xfId="5417" applyFont="1" applyFill="1" applyBorder="1" applyAlignment="1">
      <alignment horizontal="center" vertical="center" wrapText="1"/>
    </xf>
    <xf numFmtId="4" fontId="32" fillId="0" borderId="5" xfId="5417" applyNumberFormat="1" applyFont="1" applyBorder="1" applyAlignment="1">
      <alignment horizontal="right" vertical="center"/>
    </xf>
    <xf numFmtId="4" fontId="35" fillId="0" borderId="0" xfId="5417" applyNumberFormat="1" applyFont="1" applyFill="1" applyBorder="1" applyAlignment="1">
      <alignment horizontal="right" vertical="center"/>
    </xf>
    <xf numFmtId="0" fontId="32" fillId="0" borderId="0" xfId="5417" applyFont="1" applyBorder="1" applyAlignment="1">
      <alignment vertical="center"/>
    </xf>
    <xf numFmtId="0" fontId="4" fillId="0" borderId="22" xfId="5417" applyFont="1" applyBorder="1"/>
    <xf numFmtId="2" fontId="8" fillId="2" borderId="27" xfId="5417" applyNumberFormat="1" applyFont="1" applyFill="1" applyBorder="1" applyAlignment="1">
      <alignment horizontal="center" vertical="center"/>
    </xf>
    <xf numFmtId="2" fontId="32" fillId="0" borderId="0" xfId="5417" applyNumberFormat="1" applyFont="1" applyFill="1" applyBorder="1" applyAlignment="1">
      <alignment horizontal="center" vertical="center"/>
    </xf>
    <xf numFmtId="0" fontId="4" fillId="0" borderId="0" xfId="5417" applyFont="1" applyBorder="1" applyAlignment="1">
      <alignment vertical="center"/>
    </xf>
    <xf numFmtId="0" fontId="32" fillId="0" borderId="27" xfId="5417" applyFont="1" applyBorder="1" applyAlignment="1">
      <alignment horizontal="right"/>
    </xf>
    <xf numFmtId="0" fontId="32" fillId="0" borderId="5" xfId="5417" applyFont="1" applyBorder="1" applyAlignment="1">
      <alignment horizontal="right" vertical="center"/>
    </xf>
    <xf numFmtId="0" fontId="35" fillId="0" borderId="0" xfId="5417" applyFont="1" applyFill="1" applyBorder="1" applyAlignment="1">
      <alignment horizontal="right"/>
    </xf>
    <xf numFmtId="4" fontId="35" fillId="0" borderId="0" xfId="5417" applyNumberFormat="1" applyFont="1" applyFill="1" applyBorder="1" applyAlignment="1">
      <alignment horizontal="right"/>
    </xf>
    <xf numFmtId="4" fontId="8" fillId="2" borderId="5" xfId="5417" applyNumberFormat="1" applyFont="1" applyFill="1" applyBorder="1" applyAlignment="1">
      <alignment horizontal="right" vertical="center"/>
    </xf>
    <xf numFmtId="4" fontId="32" fillId="0" borderId="0" xfId="5417" applyNumberFormat="1" applyFont="1" applyFill="1" applyBorder="1" applyAlignment="1">
      <alignment horizontal="right" vertical="center"/>
    </xf>
    <xf numFmtId="0" fontId="4" fillId="0" borderId="23" xfId="5417" applyFont="1" applyBorder="1"/>
    <xf numFmtId="0" fontId="7" fillId="0" borderId="0" xfId="5417" applyFont="1" applyFill="1" applyBorder="1" applyAlignment="1">
      <alignment horizontal="center" vertical="top"/>
    </xf>
    <xf numFmtId="0" fontId="29" fillId="0" borderId="0" xfId="5417" applyFont="1" applyBorder="1" applyAlignment="1">
      <alignment horizontal="justify" vertical="top" wrapText="1"/>
    </xf>
    <xf numFmtId="0" fontId="36" fillId="0" borderId="0" xfId="5417" applyFont="1" applyBorder="1" applyAlignment="1">
      <alignment horizontal="justify" vertical="top" wrapText="1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18" xfId="5417" applyFont="1" applyBorder="1" applyAlignment="1">
      <alignment horizontal="center" vertical="center" wrapText="1"/>
    </xf>
    <xf numFmtId="0" fontId="6" fillId="0" borderId="21" xfId="5417" applyFont="1" applyBorder="1" applyAlignment="1">
      <alignment horizontal="center" vertical="center" wrapText="1"/>
    </xf>
    <xf numFmtId="0" fontId="6" fillId="0" borderId="27" xfId="5417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justify" vertical="center" wrapText="1"/>
    </xf>
    <xf numFmtId="1" fontId="32" fillId="0" borderId="5" xfId="0" applyNumberFormat="1" applyFont="1" applyBorder="1" applyAlignment="1">
      <alignment horizontal="center" vertical="center" wrapText="1"/>
    </xf>
    <xf numFmtId="2" fontId="32" fillId="0" borderId="5" xfId="0" applyNumberFormat="1" applyFont="1" applyBorder="1" applyAlignment="1">
      <alignment horizontal="center" vertical="center" wrapText="1"/>
    </xf>
    <xf numFmtId="2" fontId="32" fillId="0" borderId="18" xfId="0" applyNumberFormat="1" applyFont="1" applyBorder="1" applyAlignment="1">
      <alignment horizontal="right" vertical="center" wrapText="1"/>
    </xf>
    <xf numFmtId="2" fontId="32" fillId="0" borderId="27" xfId="0" applyNumberFormat="1" applyFont="1" applyBorder="1" applyAlignment="1">
      <alignment horizontal="right" vertical="center" wrapText="1"/>
    </xf>
    <xf numFmtId="0" fontId="31" fillId="0" borderId="5" xfId="0" applyFont="1" applyBorder="1" applyAlignment="1">
      <alignment horizontal="right" vertical="center" wrapText="1"/>
    </xf>
    <xf numFmtId="2" fontId="10" fillId="0" borderId="18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2" fontId="10" fillId="0" borderId="27" xfId="0" applyNumberFormat="1" applyFont="1" applyBorder="1" applyAlignment="1">
      <alignment horizontal="center" vertical="center" wrapText="1"/>
    </xf>
    <xf numFmtId="2" fontId="32" fillId="0" borderId="5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horizontal="justify" vertical="center" wrapText="1"/>
    </xf>
    <xf numFmtId="1" fontId="28" fillId="0" borderId="5" xfId="0" applyNumberFormat="1" applyFont="1" applyBorder="1" applyAlignment="1">
      <alignment horizontal="center" vertical="center" wrapText="1"/>
    </xf>
    <xf numFmtId="2" fontId="28" fillId="0" borderId="5" xfId="0" applyNumberFormat="1" applyFont="1" applyBorder="1" applyAlignment="1">
      <alignment horizontal="center" vertical="center" wrapText="1"/>
    </xf>
    <xf numFmtId="2" fontId="28" fillId="0" borderId="5" xfId="0" applyNumberFormat="1" applyFont="1" applyBorder="1" applyAlignment="1">
      <alignment horizontal="right" vertical="center" wrapText="1"/>
    </xf>
    <xf numFmtId="9" fontId="28" fillId="0" borderId="5" xfId="10930" applyFont="1" applyBorder="1" applyAlignment="1">
      <alignment horizontal="center" vertical="center" wrapText="1"/>
    </xf>
    <xf numFmtId="9" fontId="28" fillId="0" borderId="5" xfId="10930" applyNumberFormat="1" applyFont="1" applyBorder="1" applyAlignment="1">
      <alignment horizontal="center" vertical="center" wrapText="1"/>
    </xf>
    <xf numFmtId="9" fontId="28" fillId="0" borderId="18" xfId="10930" applyFont="1" applyBorder="1" applyAlignment="1">
      <alignment horizontal="center" vertical="center" wrapText="1"/>
    </xf>
    <xf numFmtId="9" fontId="28" fillId="0" borderId="21" xfId="10930" applyFont="1" applyBorder="1" applyAlignment="1">
      <alignment horizontal="center" vertical="center" wrapText="1"/>
    </xf>
    <xf numFmtId="9" fontId="28" fillId="0" borderId="27" xfId="1093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justify" vertical="center" wrapText="1"/>
    </xf>
    <xf numFmtId="1" fontId="28" fillId="0" borderId="0" xfId="0" applyNumberFormat="1" applyFont="1" applyAlignment="1">
      <alignment horizontal="right" vertical="center"/>
    </xf>
    <xf numFmtId="2" fontId="28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left" vertical="center"/>
    </xf>
    <xf numFmtId="2" fontId="28" fillId="0" borderId="0" xfId="0" applyNumberFormat="1" applyFont="1" applyAlignment="1">
      <alignment horizontal="right" vertical="center"/>
    </xf>
    <xf numFmtId="2" fontId="10" fillId="0" borderId="0" xfId="0" applyNumberFormat="1" applyFont="1" applyBorder="1" applyAlignment="1">
      <alignment horizontal="center" vertical="center" wrapText="1"/>
    </xf>
    <xf numFmtId="2" fontId="10" fillId="0" borderId="23" xfId="0" applyNumberFormat="1" applyFont="1" applyBorder="1" applyAlignment="1">
      <alignment horizontal="center" vertical="center" wrapText="1"/>
    </xf>
    <xf numFmtId="2" fontId="28" fillId="0" borderId="0" xfId="0" applyNumberFormat="1" applyFont="1" applyAlignment="1">
      <alignment horizontal="center"/>
    </xf>
    <xf numFmtId="2" fontId="32" fillId="0" borderId="0" xfId="0" applyNumberFormat="1" applyFont="1" applyBorder="1" applyAlignment="1">
      <alignment horizontal="right" vertical="top" wrapText="1"/>
    </xf>
    <xf numFmtId="0" fontId="29" fillId="0" borderId="0" xfId="5417" applyFont="1" applyBorder="1" applyAlignment="1">
      <alignment horizontal="center" vertical="top"/>
    </xf>
    <xf numFmtId="0" fontId="10" fillId="0" borderId="0" xfId="5417" applyFont="1" applyBorder="1" applyAlignment="1">
      <alignment horizontal="center" vertical="top"/>
    </xf>
    <xf numFmtId="0" fontId="24" fillId="0" borderId="0" xfId="5417" applyFont="1" applyAlignment="1">
      <alignment horizontal="center"/>
    </xf>
    <xf numFmtId="0" fontId="36" fillId="0" borderId="0" xfId="5417" applyFont="1" applyBorder="1" applyAlignment="1">
      <alignment horizontal="center" vertical="top"/>
    </xf>
    <xf numFmtId="0" fontId="24" fillId="0" borderId="0" xfId="5417" applyFont="1" applyBorder="1" applyAlignment="1">
      <alignment horizontal="center" vertical="top"/>
    </xf>
    <xf numFmtId="0" fontId="24" fillId="0" borderId="0" xfId="5417" applyFont="1" applyBorder="1" applyAlignment="1">
      <alignment horizontal="justify" vertical="top"/>
    </xf>
    <xf numFmtId="0" fontId="36" fillId="0" borderId="0" xfId="5417" applyFont="1" applyBorder="1" applyAlignment="1">
      <alignment horizontal="center" vertical="top" wrapText="1"/>
    </xf>
    <xf numFmtId="2" fontId="28" fillId="0" borderId="0" xfId="0" applyNumberFormat="1" applyFont="1" applyAlignment="1">
      <alignment horizontal="right"/>
    </xf>
    <xf numFmtId="0" fontId="24" fillId="0" borderId="0" xfId="0" applyFont="1" applyAlignment="1">
      <alignment horizontal="center"/>
    </xf>
    <xf numFmtId="0" fontId="29" fillId="0" borderId="0" xfId="5417" applyFont="1" applyBorder="1" applyAlignment="1">
      <alignment horizontal="center" vertical="top" wrapText="1"/>
    </xf>
    <xf numFmtId="0" fontId="4" fillId="0" borderId="0" xfId="5417" applyFont="1" applyFill="1" applyAlignment="1">
      <alignment vertical="center"/>
    </xf>
    <xf numFmtId="0" fontId="17" fillId="0" borderId="30" xfId="5417" applyFont="1" applyBorder="1" applyAlignment="1">
      <alignment horizontal="center" vertical="top" wrapText="1"/>
    </xf>
    <xf numFmtId="0" fontId="17" fillId="0" borderId="0" xfId="5417" applyFont="1" applyBorder="1" applyAlignment="1">
      <alignment horizontal="center" vertical="top" wrapText="1"/>
    </xf>
    <xf numFmtId="0" fontId="14" fillId="0" borderId="1" xfId="5417" applyFont="1" applyBorder="1" applyAlignment="1">
      <alignment horizontal="center" vertical="center" wrapText="1"/>
    </xf>
    <xf numFmtId="0" fontId="14" fillId="0" borderId="2" xfId="5417" applyFont="1" applyBorder="1" applyAlignment="1">
      <alignment horizontal="center" vertical="center" wrapText="1"/>
    </xf>
    <xf numFmtId="0" fontId="14" fillId="0" borderId="2" xfId="5417" applyFont="1" applyBorder="1" applyAlignment="1">
      <alignment horizontal="center" vertical="center" textRotation="90" wrapText="1"/>
    </xf>
    <xf numFmtId="0" fontId="14" fillId="0" borderId="3" xfId="5417" applyFont="1" applyBorder="1" applyAlignment="1">
      <alignment horizontal="center" vertical="center" wrapText="1"/>
    </xf>
    <xf numFmtId="0" fontId="14" fillId="0" borderId="1" xfId="5417" applyFont="1" applyBorder="1" applyAlignment="1">
      <alignment horizontal="center" vertical="center" textRotation="90" wrapText="1"/>
    </xf>
    <xf numFmtId="0" fontId="14" fillId="2" borderId="2" xfId="5417" applyFont="1" applyFill="1" applyBorder="1" applyAlignment="1">
      <alignment horizontal="center" vertical="center" wrapText="1"/>
    </xf>
    <xf numFmtId="0" fontId="14" fillId="0" borderId="4" xfId="5417" applyFont="1" applyBorder="1" applyAlignment="1">
      <alignment horizontal="center" vertical="center" wrapText="1" shrinkToFit="1"/>
    </xf>
    <xf numFmtId="0" fontId="14" fillId="0" borderId="5" xfId="5417" applyFont="1" applyBorder="1" applyAlignment="1">
      <alignment horizontal="center" vertical="center" wrapText="1" shrinkToFit="1"/>
    </xf>
    <xf numFmtId="0" fontId="14" fillId="0" borderId="5" xfId="5417" applyFont="1" applyBorder="1" applyAlignment="1">
      <alignment horizontal="center" vertical="center" shrinkToFit="1"/>
    </xf>
    <xf numFmtId="2" fontId="14" fillId="0" borderId="5" xfId="5417" applyNumberFormat="1" applyFont="1" applyBorder="1" applyAlignment="1">
      <alignment horizontal="center" vertical="center" shrinkToFit="1"/>
    </xf>
    <xf numFmtId="2" fontId="14" fillId="0" borderId="6" xfId="5417" applyNumberFormat="1" applyFont="1" applyBorder="1" applyAlignment="1">
      <alignment horizontal="right" vertical="center" shrinkToFit="1"/>
    </xf>
    <xf numFmtId="1" fontId="14" fillId="0" borderId="7" xfId="5417" applyNumberFormat="1" applyFont="1" applyBorder="1" applyAlignment="1">
      <alignment horizontal="center" vertical="center" shrinkToFit="1"/>
    </xf>
    <xf numFmtId="0" fontId="14" fillId="0" borderId="5" xfId="5417" applyFont="1" applyBorder="1" applyAlignment="1">
      <alignment horizontal="center" vertical="center" wrapText="1"/>
    </xf>
    <xf numFmtId="9" fontId="14" fillId="0" borderId="5" xfId="10681" applyFont="1" applyBorder="1" applyAlignment="1">
      <alignment horizontal="center" vertical="center" wrapText="1"/>
    </xf>
    <xf numFmtId="0" fontId="14" fillId="0" borderId="4" xfId="5417" applyFont="1" applyBorder="1" applyAlignment="1">
      <alignment horizontal="center" vertical="center" shrinkToFit="1"/>
    </xf>
    <xf numFmtId="1" fontId="14" fillId="0" borderId="10" xfId="5417" applyNumberFormat="1" applyFont="1" applyBorder="1" applyAlignment="1">
      <alignment horizontal="center" vertical="center" shrinkToFit="1"/>
    </xf>
    <xf numFmtId="2" fontId="15" fillId="6" borderId="4" xfId="5417" applyNumberFormat="1" applyFont="1" applyFill="1" applyBorder="1" applyAlignment="1">
      <alignment horizontal="center" vertical="center"/>
    </xf>
    <xf numFmtId="2" fontId="15" fillId="6" borderId="5" xfId="5417" applyNumberFormat="1" applyFont="1" applyFill="1" applyBorder="1" applyAlignment="1">
      <alignment horizontal="center" vertical="center"/>
    </xf>
    <xf numFmtId="4" fontId="15" fillId="6" borderId="6" xfId="5417" applyNumberFormat="1" applyFont="1" applyFill="1" applyBorder="1" applyAlignment="1">
      <alignment horizontal="right" vertical="center"/>
    </xf>
    <xf numFmtId="2" fontId="6" fillId="2" borderId="19" xfId="5417" applyNumberFormat="1" applyFont="1" applyFill="1" applyBorder="1" applyAlignment="1">
      <alignment horizontal="center" vertical="center"/>
    </xf>
    <xf numFmtId="2" fontId="6" fillId="2" borderId="14" xfId="5417" applyNumberFormat="1" applyFont="1" applyFill="1" applyBorder="1" applyAlignment="1">
      <alignment horizontal="center" vertical="center"/>
    </xf>
    <xf numFmtId="2" fontId="15" fillId="2" borderId="14" xfId="5417" applyNumberFormat="1" applyFont="1" applyFill="1" applyBorder="1" applyAlignment="1">
      <alignment horizontal="center" vertical="center"/>
    </xf>
    <xf numFmtId="0" fontId="6" fillId="2" borderId="24" xfId="5417" applyFont="1" applyFill="1" applyBorder="1" applyAlignment="1">
      <alignment horizontal="center" vertical="center"/>
    </xf>
    <xf numFmtId="1" fontId="14" fillId="0" borderId="13" xfId="5417" applyNumberFormat="1" applyFont="1" applyBorder="1" applyAlignment="1">
      <alignment horizontal="center" vertical="center" shrinkToFit="1"/>
    </xf>
    <xf numFmtId="0" fontId="3" fillId="0" borderId="0" xfId="5417" applyFont="1" applyFill="1" applyBorder="1" applyAlignment="1">
      <alignment horizontal="center" vertical="center" wrapText="1"/>
    </xf>
    <xf numFmtId="0" fontId="2" fillId="0" borderId="0" xfId="5417" applyFont="1" applyFill="1" applyBorder="1" applyAlignment="1">
      <alignment horizontal="center" vertical="center"/>
    </xf>
    <xf numFmtId="9" fontId="2" fillId="0" borderId="0" xfId="5417" applyNumberFormat="1" applyFont="1" applyFill="1" applyBorder="1" applyAlignment="1">
      <alignment horizontal="center" vertical="center"/>
    </xf>
    <xf numFmtId="0" fontId="14" fillId="0" borderId="5" xfId="5417" applyFont="1" applyBorder="1" applyAlignment="1">
      <alignment horizontal="center" vertical="center" textRotation="90" wrapText="1"/>
    </xf>
    <xf numFmtId="0" fontId="14" fillId="2" borderId="5" xfId="5417" applyFont="1" applyFill="1" applyBorder="1" applyAlignment="1">
      <alignment horizontal="center" vertical="center" wrapText="1"/>
    </xf>
    <xf numFmtId="2" fontId="14" fillId="0" borderId="5" xfId="5417" applyNumberFormat="1" applyFont="1" applyBorder="1" applyAlignment="1">
      <alignment horizontal="right" vertical="center" shrinkToFit="1"/>
    </xf>
    <xf numFmtId="1" fontId="14" fillId="0" borderId="8" xfId="5417" applyNumberFormat="1" applyFont="1" applyBorder="1" applyAlignment="1">
      <alignment horizontal="center" vertical="center" shrinkToFit="1"/>
    </xf>
    <xf numFmtId="4" fontId="15" fillId="6" borderId="5" xfId="5417" applyNumberFormat="1" applyFont="1" applyFill="1" applyBorder="1" applyAlignment="1">
      <alignment horizontal="right" vertical="center"/>
    </xf>
    <xf numFmtId="2" fontId="6" fillId="2" borderId="5" xfId="5417" applyNumberFormat="1" applyFont="1" applyFill="1" applyBorder="1" applyAlignment="1">
      <alignment horizontal="center" vertical="center"/>
    </xf>
    <xf numFmtId="2" fontId="2" fillId="2" borderId="5" xfId="5417" applyNumberFormat="1" applyFont="1" applyFill="1" applyBorder="1" applyAlignment="1">
      <alignment horizontal="center" vertical="center"/>
    </xf>
    <xf numFmtId="0" fontId="6" fillId="2" borderId="5" xfId="5417" applyFont="1" applyFill="1" applyBorder="1" applyAlignment="1">
      <alignment horizontal="center" vertical="center"/>
    </xf>
    <xf numFmtId="2" fontId="3" fillId="2" borderId="5" xfId="5417" applyNumberFormat="1" applyFont="1" applyFill="1" applyBorder="1" applyAlignment="1">
      <alignment horizontal="center" vertical="center"/>
    </xf>
    <xf numFmtId="2" fontId="14" fillId="2" borderId="2" xfId="5417" applyNumberFormat="1" applyFont="1" applyFill="1" applyBorder="1" applyAlignment="1">
      <alignment horizontal="center" vertical="center"/>
    </xf>
    <xf numFmtId="2" fontId="14" fillId="2" borderId="3" xfId="5417" applyNumberFormat="1" applyFont="1" applyFill="1" applyBorder="1" applyAlignment="1">
      <alignment horizontal="center" vertical="center"/>
    </xf>
    <xf numFmtId="0" fontId="22" fillId="7" borderId="31" xfId="5417" applyFont="1" applyFill="1" applyBorder="1" applyAlignment="1">
      <alignment horizontal="center" vertical="center" wrapText="1"/>
    </xf>
    <xf numFmtId="0" fontId="22" fillId="7" borderId="32" xfId="5417" applyFont="1" applyFill="1" applyBorder="1" applyAlignment="1">
      <alignment horizontal="center" vertical="center" wrapText="1"/>
    </xf>
    <xf numFmtId="4" fontId="14" fillId="0" borderId="5" xfId="5417" applyNumberFormat="1" applyFont="1" applyBorder="1" applyAlignment="1">
      <alignment horizontal="center" vertical="center"/>
    </xf>
    <xf numFmtId="0" fontId="14" fillId="0" borderId="5" xfId="5417" applyFont="1" applyBorder="1" applyAlignment="1">
      <alignment horizontal="center" vertical="center"/>
    </xf>
    <xf numFmtId="1" fontId="14" fillId="0" borderId="5" xfId="5417" applyNumberFormat="1" applyFont="1" applyBorder="1" applyAlignment="1">
      <alignment horizontal="center" vertical="center"/>
    </xf>
    <xf numFmtId="4" fontId="14" fillId="0" borderId="5" xfId="5417" applyNumberFormat="1" applyFont="1" applyFill="1" applyBorder="1" applyAlignment="1">
      <alignment horizontal="right" vertical="center"/>
    </xf>
    <xf numFmtId="4" fontId="14" fillId="0" borderId="6" xfId="5417" applyNumberFormat="1" applyFont="1" applyBorder="1" applyAlignment="1">
      <alignment horizontal="center" vertical="center"/>
    </xf>
    <xf numFmtId="9" fontId="14" fillId="0" borderId="4" xfId="10681" applyFont="1" applyBorder="1" applyAlignment="1">
      <alignment horizontal="center" vertical="center" wrapText="1"/>
    </xf>
    <xf numFmtId="187" fontId="14" fillId="0" borderId="5" xfId="12" applyFont="1" applyBorder="1" applyAlignment="1">
      <alignment horizontal="center" vertical="center" wrapText="1"/>
    </xf>
    <xf numFmtId="0" fontId="14" fillId="0" borderId="6" xfId="5417" applyFont="1" applyBorder="1" applyAlignment="1">
      <alignment horizontal="center" vertical="center"/>
    </xf>
    <xf numFmtId="9" fontId="15" fillId="7" borderId="19" xfId="10681" applyFont="1" applyFill="1" applyBorder="1" applyAlignment="1">
      <alignment horizontal="center" vertical="center" wrapText="1"/>
    </xf>
    <xf numFmtId="187" fontId="15" fillId="7" borderId="14" xfId="12" applyFont="1" applyFill="1" applyBorder="1" applyAlignment="1">
      <alignment horizontal="center" vertical="center" wrapText="1"/>
    </xf>
    <xf numFmtId="4" fontId="2" fillId="0" borderId="0" xfId="5417" applyNumberFormat="1" applyFont="1" applyFill="1" applyBorder="1" applyAlignment="1">
      <alignment horizontal="center"/>
    </xf>
    <xf numFmtId="0" fontId="2" fillId="0" borderId="0" xfId="5417" applyFont="1" applyFill="1" applyBorder="1" applyAlignment="1">
      <alignment horizontal="center"/>
    </xf>
    <xf numFmtId="4" fontId="2" fillId="0" borderId="0" xfId="5417" applyNumberFormat="1" applyFont="1" applyFill="1" applyBorder="1" applyAlignment="1">
      <alignment horizontal="right" vertical="center"/>
    </xf>
    <xf numFmtId="2" fontId="14" fillId="2" borderId="5" xfId="5417" applyNumberFormat="1" applyFont="1" applyFill="1" applyBorder="1" applyAlignment="1">
      <alignment horizontal="center" vertical="center"/>
    </xf>
    <xf numFmtId="0" fontId="6" fillId="7" borderId="18" xfId="5417" applyFont="1" applyFill="1" applyBorder="1" applyAlignment="1">
      <alignment horizontal="center" vertical="center" wrapText="1"/>
    </xf>
    <xf numFmtId="0" fontId="6" fillId="7" borderId="21" xfId="5417" applyFont="1" applyFill="1" applyBorder="1" applyAlignment="1">
      <alignment horizontal="center" vertical="center" wrapText="1"/>
    </xf>
    <xf numFmtId="0" fontId="3" fillId="2" borderId="5" xfId="5417" applyFont="1" applyFill="1" applyBorder="1" applyAlignment="1">
      <alignment horizontal="center" vertical="center"/>
    </xf>
    <xf numFmtId="9" fontId="14" fillId="7" borderId="5" xfId="10681" applyFont="1" applyFill="1" applyBorder="1" applyAlignment="1">
      <alignment horizontal="center" vertical="center" wrapText="1"/>
    </xf>
    <xf numFmtId="187" fontId="14" fillId="7" borderId="5" xfId="12" applyFont="1" applyFill="1" applyBorder="1" applyAlignment="1">
      <alignment horizontal="center" vertical="center" wrapText="1"/>
    </xf>
    <xf numFmtId="0" fontId="22" fillId="7" borderId="33" xfId="5417" applyFont="1" applyFill="1" applyBorder="1" applyAlignment="1">
      <alignment horizontal="center" vertical="center" wrapText="1"/>
    </xf>
    <xf numFmtId="187" fontId="14" fillId="0" borderId="6" xfId="12" applyFont="1" applyBorder="1" applyAlignment="1">
      <alignment horizontal="right" vertical="center" wrapText="1"/>
    </xf>
    <xf numFmtId="9" fontId="15" fillId="7" borderId="14" xfId="10681" applyFont="1" applyFill="1" applyBorder="1" applyAlignment="1">
      <alignment horizontal="center" vertical="center" wrapText="1"/>
    </xf>
    <xf numFmtId="187" fontId="15" fillId="7" borderId="24" xfId="12" applyFont="1" applyFill="1" applyBorder="1" applyAlignment="1">
      <alignment horizontal="center" vertical="center" wrapText="1"/>
    </xf>
    <xf numFmtId="0" fontId="6" fillId="7" borderId="27" xfId="5417" applyFont="1" applyFill="1" applyBorder="1" applyAlignment="1">
      <alignment horizontal="center" vertical="center" wrapText="1"/>
    </xf>
    <xf numFmtId="187" fontId="14" fillId="0" borderId="5" xfId="12" applyFont="1" applyBorder="1" applyAlignment="1">
      <alignment horizontal="right" vertical="center" wrapText="1"/>
    </xf>
  </cellXfs>
  <cellStyles count="11661">
    <cellStyle name="Normal" xfId="0" builtinId="0"/>
    <cellStyle name="20% - Accent4 43" xfId="1"/>
    <cellStyle name="20% - Accent4 38" xfId="2"/>
    <cellStyle name="Heading 3 59 8" xfId="3"/>
    <cellStyle name="Heading 3 64 8" xfId="4"/>
    <cellStyle name="20% - Accent1 7 3" xfId="5"/>
    <cellStyle name="Good 57" xfId="6"/>
    <cellStyle name="Good 62" xfId="7"/>
    <cellStyle name="40% - Accent1" xfId="8" builtinId="31"/>
    <cellStyle name="Calculation 64 4" xfId="9"/>
    <cellStyle name="Calculation 59 4" xfId="10"/>
    <cellStyle name="Accent3 4" xfId="11"/>
    <cellStyle name="Comma" xfId="12" builtinId="3"/>
    <cellStyle name="year 2 2" xfId="13"/>
    <cellStyle name="Comma [0]" xfId="14" builtinId="6"/>
    <cellStyle name="60% - Accent1 10 5" xfId="15"/>
    <cellStyle name="40% - Accent3 9 5" xfId="16"/>
    <cellStyle name="20% - Accent3 4 4" xfId="17"/>
    <cellStyle name="Percent 26 3 7" xfId="18"/>
    <cellStyle name="20% - Accent6 7" xfId="19"/>
    <cellStyle name="??                           10" xfId="20"/>
    <cellStyle name="Heading 3 36 7" xfId="21"/>
    <cellStyle name="Heading 3 41 7" xfId="22"/>
    <cellStyle name="60% - Accent5 2_VR RENEWAL STATUS SHEET" xfId="23"/>
    <cellStyle name="Normal 2 4 4" xfId="24"/>
    <cellStyle name="Note 8 9" xfId="25"/>
    <cellStyle name="20% - Accent2 16" xfId="26"/>
    <cellStyle name="20% - Accent2 21" xfId="27"/>
    <cellStyle name="_Book1_ABK Road 4 Lane for Rs. 161.69 (08.11.12)" xfId="28"/>
    <cellStyle name="20% - Accent6 43" xfId="29"/>
    <cellStyle name="20% - Accent6 38" xfId="30"/>
    <cellStyle name="60% - Accent2 2 5" xfId="31"/>
    <cellStyle name="40% - Accent5 4 2" xfId="32"/>
    <cellStyle name="Comma 9 9" xfId="33"/>
    <cellStyle name="Currency [0]" xfId="34" builtinId="7"/>
    <cellStyle name="Comma 3 2 10" xfId="35"/>
    <cellStyle name="20% - Accent3 8 2" xfId="36"/>
    <cellStyle name="Currency" xfId="37" builtinId="4"/>
    <cellStyle name="20% - Accent1 8 4" xfId="38"/>
    <cellStyle name="Output 4 2" xfId="39"/>
    <cellStyle name="_Book1_RMR" xfId="40"/>
    <cellStyle name="Normal 6 2 19" xfId="41"/>
    <cellStyle name="Normal 11 3 11 7" xfId="42"/>
    <cellStyle name="40% - Accent2 27" xfId="43"/>
    <cellStyle name="40% - Accent2 32" xfId="44"/>
    <cellStyle name="Normal 2 11 6" xfId="45"/>
    <cellStyle name="Comma 5 3 2" xfId="46"/>
    <cellStyle name="_Book1_South Bye Pass Patch Repair (Km. 10 - 16)" xfId="47"/>
    <cellStyle name="Normal 5 2 3" xfId="48"/>
    <cellStyle name="Заголовок 4" xfId="49"/>
    <cellStyle name="Input 8 3" xfId="50"/>
    <cellStyle name="Bad 10 3" xfId="51"/>
    <cellStyle name="Output 22" xfId="52"/>
    <cellStyle name="Output 17" xfId="53"/>
    <cellStyle name="20% - Акцент5" xfId="54"/>
    <cellStyle name="40% - Accent2 65" xfId="55"/>
    <cellStyle name="Percent" xfId="56" builtinId="5"/>
    <cellStyle name="Normal 7 2" xfId="57"/>
    <cellStyle name="Hyperlink" xfId="58" builtinId="8"/>
    <cellStyle name="_Book1_compile_Nigohi tilhar submursible bridge" xfId="59"/>
    <cellStyle name="Currency 3 4" xfId="60"/>
    <cellStyle name="Title 31" xfId="61"/>
    <cellStyle name="Title 26" xfId="62"/>
    <cellStyle name="Normal 27 17" xfId="63"/>
    <cellStyle name="Normal 27 22" xfId="64"/>
    <cellStyle name="20% - Accent3 4_500 above population prastav" xfId="65"/>
    <cellStyle name="40% - Accent3 9 6" xfId="66"/>
    <cellStyle name="20% - Accent3 4 5" xfId="67"/>
    <cellStyle name="Percent 10 2 2 4" xfId="68"/>
    <cellStyle name="20% - Accent4 7_500 above population prastav" xfId="69"/>
    <cellStyle name="Followed Hyperlink" xfId="70" builtinId="9"/>
    <cellStyle name="Normal 11 5 3 2 9" xfId="71"/>
    <cellStyle name="??                           8" xfId="72"/>
    <cellStyle name="40% - Accent3 56" xfId="73"/>
    <cellStyle name="40% - Accent3 61" xfId="74"/>
    <cellStyle name="Comma0 10" xfId="75"/>
    <cellStyle name="20% - Accent2 9 5" xfId="76"/>
    <cellStyle name="Normal 11 5 3 2 3 4 2" xfId="77"/>
    <cellStyle name="Output 30 6" xfId="78"/>
    <cellStyle name="Output 25 6" xfId="79"/>
    <cellStyle name="_Book1_Bridge Approch on Karwan River TSNew" xfId="80"/>
    <cellStyle name="Accent1 30" xfId="81"/>
    <cellStyle name="Accent1 25" xfId="82"/>
    <cellStyle name="60% - Accent4" xfId="83" builtinId="44"/>
    <cellStyle name="Normal 45 8" xfId="84"/>
    <cellStyle name="Normal 50 8" xfId="85"/>
    <cellStyle name="_Book1_Na Jasua Goverdhan TS" xfId="86"/>
    <cellStyle name="40% - Accent6 9 3" xfId="87"/>
    <cellStyle name="20% - Accent6 4 2" xfId="88"/>
    <cellStyle name="40% - Accent3 2 5" xfId="89"/>
    <cellStyle name="20% - Accent2 10_above 500 population 26col praroop" xfId="90"/>
    <cellStyle name="_Book1_Idgah Station 5" xfId="91"/>
    <cellStyle name="_Book1_Quaderchowk Gangpur Budaun(14-12-13)" xfId="92"/>
    <cellStyle name="Good 14" xfId="93"/>
    <cellStyle name="20% - Accent1 6 5" xfId="94"/>
    <cellStyle name="Normal 6 25" xfId="95"/>
    <cellStyle name="Check Cell" xfId="96" builtinId="23"/>
    <cellStyle name="Output 63 8" xfId="97"/>
    <cellStyle name="Output 58 8" xfId="98"/>
    <cellStyle name="Normal 12 8 2 2 2" xfId="99"/>
    <cellStyle name="_Book1_RK MT Road Hindan Nadi New 4" xfId="100"/>
    <cellStyle name="20% - Accent6 9 5" xfId="101"/>
    <cellStyle name="Calculation 2 10" xfId="102"/>
    <cellStyle name="Output 7 6" xfId="103"/>
    <cellStyle name="Heading 2" xfId="104" builtinId="17"/>
    <cellStyle name="Normal 4 2 2_26 colam SCP" xfId="105"/>
    <cellStyle name="Total 10 5 8" xfId="106"/>
    <cellStyle name="Calculation 53 3" xfId="107"/>
    <cellStyle name="Calculation 48 3" xfId="108"/>
    <cellStyle name="Note" xfId="109" builtinId="10"/>
    <cellStyle name="40% - Accent3 3 5" xfId="110"/>
    <cellStyle name="40% - Accent6 10" xfId="111"/>
    <cellStyle name="Percent 12_1 a Check List" xfId="112"/>
    <cellStyle name="Output 2 5 7" xfId="113"/>
    <cellStyle name="20% - Accent6 5 2" xfId="114"/>
    <cellStyle name="Normal 11 5 3 2 2 2 2" xfId="115"/>
    <cellStyle name="20% - Accent4 50" xfId="116"/>
    <cellStyle name="20% - Accent4 45" xfId="117"/>
    <cellStyle name="20% - Accent1 7 5" xfId="118"/>
    <cellStyle name="Good 59" xfId="119"/>
    <cellStyle name="Good 64" xfId="120"/>
    <cellStyle name="Accent5 10 3" xfId="121"/>
    <cellStyle name="Input 7 4" xfId="122"/>
    <cellStyle name="Comma 5 2 3" xfId="123"/>
    <cellStyle name="40% - Accent3" xfId="124" builtinId="39"/>
    <cellStyle name="Calculation 64 6" xfId="125"/>
    <cellStyle name="Calculation 59 6" xfId="126"/>
    <cellStyle name="Warning Text" xfId="127" builtinId="11"/>
    <cellStyle name="20% - Accent2 29" xfId="128"/>
    <cellStyle name="20% - Accent2 34" xfId="129"/>
    <cellStyle name="Calculation 2 2" xfId="130"/>
    <cellStyle name="20% - Accent4 44" xfId="131"/>
    <cellStyle name="20% - Accent4 39" xfId="132"/>
    <cellStyle name="20% - Accent1 7 4" xfId="133"/>
    <cellStyle name="Good 58" xfId="134"/>
    <cellStyle name="Good 63" xfId="135"/>
    <cellStyle name="Accent5 10 2" xfId="136"/>
    <cellStyle name="Input 7 3" xfId="137"/>
    <cellStyle name="Comma 5 2 2" xfId="138"/>
    <cellStyle name="40% - Accent2" xfId="139" builtinId="35"/>
    <cellStyle name="Calculation 64 5" xfId="140"/>
    <cellStyle name="Calculation 59 5" xfId="141"/>
    <cellStyle name="Title" xfId="142" builtinId="15"/>
    <cellStyle name="Heading 3 9 6" xfId="143"/>
    <cellStyle name="20% - Accent1 25" xfId="144"/>
    <cellStyle name="20% - Accent1 30" xfId="145"/>
    <cellStyle name="20% - Accent5 10 6" xfId="146"/>
    <cellStyle name="Normal 6 2 23 8" xfId="147"/>
    <cellStyle name="20% - Accent5 52" xfId="148"/>
    <cellStyle name="20% - Accent5 47" xfId="149"/>
    <cellStyle name="Percent 12 2" xfId="150"/>
    <cellStyle name="Bad 61" xfId="151"/>
    <cellStyle name="Bad 56" xfId="152"/>
    <cellStyle name="_Book1_Nagla Dalel C.C. TS_Check List SHAJAHANPUR" xfId="153"/>
    <cellStyle name="20% - Accent3 3 6" xfId="154"/>
    <cellStyle name="CExplanatory Text" xfId="155" builtinId="53"/>
    <cellStyle name="20% - Accent3 2 6" xfId="156"/>
    <cellStyle name="_Book1_RK MT Road Hindan Nadi New 3" xfId="157"/>
    <cellStyle name="20% - Accent6 9 4" xfId="158"/>
    <cellStyle name="Output 7 5" xfId="159"/>
    <cellStyle name="Heading 1" xfId="160" builtinId="16"/>
    <cellStyle name="Normal 12 8 2 2 3" xfId="161"/>
    <cellStyle name="_Book1_RK MT Road Hindan Nadi New 5" xfId="162"/>
    <cellStyle name="Total 32 2" xfId="163"/>
    <cellStyle name="Total 27 2" xfId="164"/>
    <cellStyle name="20% - Accent6 9 6" xfId="165"/>
    <cellStyle name="20% - Accent3 2" xfId="166"/>
    <cellStyle name="Heading 3 28 2" xfId="167"/>
    <cellStyle name="Heading 3 33 2" xfId="168"/>
    <cellStyle name="Calculation 2 11" xfId="169"/>
    <cellStyle name="Output 7 7" xfId="170"/>
    <cellStyle name="Heading 3" xfId="171" builtinId="18"/>
    <cellStyle name="Accent6 2 2" xfId="172"/>
    <cellStyle name="Heading 3 9" xfId="173"/>
    <cellStyle name="Normal 3 13" xfId="174"/>
    <cellStyle name="_Book1_Sahadara Tajmahal Final TS_Check List SHAJAHANPUR" xfId="175"/>
    <cellStyle name="Percent 11 5" xfId="176"/>
    <cellStyle name="Bad 14" xfId="177"/>
    <cellStyle name="Heading 1 38" xfId="178"/>
    <cellStyle name="Heading 1 43" xfId="179"/>
    <cellStyle name="Normal 2 2 2 2 2 9" xfId="180"/>
    <cellStyle name="20% - Accent5 10" xfId="181"/>
    <cellStyle name="Normal 12 8 2 2 4" xfId="182"/>
    <cellStyle name="_Book1_RK MT Road Hindan Nadi New 6" xfId="183"/>
    <cellStyle name="20% - Accent3 3" xfId="184"/>
    <cellStyle name="Heading 3 28 3" xfId="185"/>
    <cellStyle name="Heading 3 33 3" xfId="186"/>
    <cellStyle name="Calculation 2 12" xfId="187"/>
    <cellStyle name="Output 7 8" xfId="188"/>
    <cellStyle name="Heading 4" xfId="189" builtinId="19"/>
    <cellStyle name="Percent 2 9 13" xfId="190"/>
    <cellStyle name="Comma 4 3 8" xfId="191"/>
    <cellStyle name="Normal 4 2 9" xfId="192"/>
    <cellStyle name="??_kc-elec system check list" xfId="193"/>
    <cellStyle name="Input 10 3" xfId="194"/>
    <cellStyle name="Normal 5 5_500 above population prastav" xfId="195"/>
    <cellStyle name="Percent 34 2 2" xfId="196"/>
    <cellStyle name="Input" xfId="197" builtinId="20"/>
    <cellStyle name="Input 48 4" xfId="198"/>
    <cellStyle name="Input 53 4" xfId="199"/>
    <cellStyle name="Normal 62" xfId="200"/>
    <cellStyle name="Good" xfId="201" builtinId="26"/>
    <cellStyle name="Normal 57" xfId="202"/>
    <cellStyle name="Total 62 5" xfId="203"/>
    <cellStyle name="Total 57 5" xfId="204"/>
    <cellStyle name="_Book1_A.S.R. T.S. 06.02.13" xfId="205"/>
    <cellStyle name="??                           7" xfId="206"/>
    <cellStyle name="40% - Accent3 55" xfId="207"/>
    <cellStyle name="40% - Accent3 60" xfId="208"/>
    <cellStyle name="20% - Accent2 9 4" xfId="209"/>
    <cellStyle name="Accent1 24" xfId="210"/>
    <cellStyle name="Accent1 19" xfId="211"/>
    <cellStyle name="60% - Accent3" xfId="212" builtinId="40"/>
    <cellStyle name="Normal 45 7" xfId="213"/>
    <cellStyle name="Normal 50 7" xfId="214"/>
    <cellStyle name="Normal 4 4 13" xfId="215"/>
    <cellStyle name="60% - Accent6 23" xfId="216"/>
    <cellStyle name="60% - Accent6 18" xfId="217"/>
    <cellStyle name="Normal 19 19" xfId="218"/>
    <cellStyle name="Normal 24 19" xfId="219"/>
    <cellStyle name="Normal 24 24" xfId="220"/>
    <cellStyle name="20% - Accent4 5 6" xfId="221"/>
    <cellStyle name="40% - Accent4 58" xfId="222"/>
    <cellStyle name="40% - Accent4 63" xfId="223"/>
    <cellStyle name="Percent 48" xfId="224"/>
    <cellStyle name="Accent2 32" xfId="225"/>
    <cellStyle name="Accent2 27" xfId="226"/>
    <cellStyle name="_Book1_Quaderchowk Gangpur Budaun(14-12-13)_M.B.Rd.Four Lane1" xfId="227"/>
    <cellStyle name="Calculation 10 3 2" xfId="228"/>
    <cellStyle name="40% - Accent3 10_above 500 population 26col praroop" xfId="229"/>
    <cellStyle name="Output" xfId="230" builtinId="21"/>
    <cellStyle name="Comma 3 2 7" xfId="231"/>
    <cellStyle name="40% - Accent5 8 2" xfId="232"/>
    <cellStyle name="Heading 4 10 6" xfId="233"/>
    <cellStyle name="Normal 4 3 3 2 3 7" xfId="234"/>
    <cellStyle name="20% - Accent1" xfId="235" builtinId="30"/>
    <cellStyle name="Heading 3 26" xfId="236"/>
    <cellStyle name="Heading 3 31" xfId="237"/>
    <cellStyle name="Calculation" xfId="238" builtinId="22"/>
    <cellStyle name="Normal 12 3" xfId="239"/>
    <cellStyle name="Comma 8 6" xfId="240"/>
    <cellStyle name="_Book1_Asalat nagar bagha_Jatpura Ahladpur" xfId="241"/>
    <cellStyle name="Normal 2 2 3 2 5" xfId="242"/>
    <cellStyle name="Normal 24 3 2 7" xfId="243"/>
    <cellStyle name="Linked Cell" xfId="244" builtinId="24"/>
    <cellStyle name="Comma 3 3 9" xfId="245"/>
    <cellStyle name="Normal 2 2 12" xfId="246"/>
    <cellStyle name="Total" xfId="247" builtinId="25"/>
    <cellStyle name="60% - Accent3 2" xfId="248"/>
    <cellStyle name="Explanatory Text 34" xfId="249"/>
    <cellStyle name="Explanatory Text 29" xfId="250"/>
    <cellStyle name="Bad" xfId="251" builtinId="27"/>
    <cellStyle name="40% - Accent1 6" xfId="252"/>
    <cellStyle name="40% - Accent2 10" xfId="253"/>
    <cellStyle name="40% - Accent2 8 5" xfId="254"/>
    <cellStyle name="20% - Accent2 3 4" xfId="255"/>
    <cellStyle name="Neutral" xfId="256" builtinId="28"/>
    <cellStyle name="Calculation 5 7" xfId="257"/>
    <cellStyle name="40% - Accent1 5 5" xfId="258"/>
    <cellStyle name="Normal 5 2 18 6" xfId="259"/>
    <cellStyle name="20% - Accent4 7 2" xfId="260"/>
    <cellStyle name="Accent1" xfId="261" builtinId="29"/>
    <cellStyle name="40% - Accent6 3 2" xfId="262"/>
    <cellStyle name="Normal 60" xfId="263"/>
    <cellStyle name="Normal 55" xfId="264"/>
    <cellStyle name="20% - Accent2 10 6" xfId="265"/>
    <cellStyle name="??                           5" xfId="266"/>
    <cellStyle name="Normal 4 2 3 8_500 above population prastav" xfId="267"/>
    <cellStyle name="40% - Accent5 8 6" xfId="268"/>
    <cellStyle name="20% - Accent5 3 5" xfId="269"/>
    <cellStyle name="Normal 5 10" xfId="270"/>
    <cellStyle name="_Book1_A.S.R.Road 4 Lane New1_Banda Check List 1 A  1K  &amp; Note Sheet Dt. 24-09-2014" xfId="271"/>
    <cellStyle name="Input 65" xfId="272"/>
    <cellStyle name="Percent 31 2" xfId="273"/>
    <cellStyle name="Percent 26 2" xfId="274"/>
    <cellStyle name="Accent2 10 2" xfId="275"/>
    <cellStyle name="20% - Accent5" xfId="276" builtinId="46"/>
    <cellStyle name="Heading 3 35" xfId="277"/>
    <cellStyle name="Heading 3 40" xfId="278"/>
    <cellStyle name="60% - Accent5 13" xfId="279"/>
    <cellStyle name="Normal 18 14" xfId="280"/>
    <cellStyle name="Normal 23 14" xfId="281"/>
    <cellStyle name="40% - Accent4 5 2" xfId="282"/>
    <cellStyle name="Percent 26 2 8" xfId="283"/>
    <cellStyle name="20% - Accent5 8" xfId="284"/>
    <cellStyle name="Heading 3 35 8" xfId="285"/>
    <cellStyle name="Heading 3 40 8" xfId="286"/>
    <cellStyle name="Normal 12 10 2 2 6" xfId="287"/>
    <cellStyle name="40% - Accent3 48" xfId="288"/>
    <cellStyle name="40% - Accent3 53" xfId="289"/>
    <cellStyle name="20% - Accent2 9 2" xfId="290"/>
    <cellStyle name="Accent1 22" xfId="291"/>
    <cellStyle name="Accent1 17" xfId="292"/>
    <cellStyle name="60% - Accent1" xfId="293" builtinId="32"/>
    <cellStyle name="Normal 45 5" xfId="294"/>
    <cellStyle name="Normal 50 5" xfId="295"/>
    <cellStyle name="Normal 4 4 11" xfId="296"/>
    <cellStyle name="Calculation 52 6" xfId="297"/>
    <cellStyle name="Calculation 47 6" xfId="298"/>
    <cellStyle name="20% - Accent1 8_500 above population prastav" xfId="299"/>
    <cellStyle name="Calculation 5 8" xfId="300"/>
    <cellStyle name="40% - Accent1 5 6" xfId="301"/>
    <cellStyle name="Normal 5 2 18 7" xfId="302"/>
    <cellStyle name="20% - Accent4 7 3" xfId="303"/>
    <cellStyle name="Accent2" xfId="304" builtinId="33"/>
    <cellStyle name="40% - Accent6 3 3" xfId="305"/>
    <cellStyle name="Normal 4 3 8 2 6" xfId="306"/>
    <cellStyle name="Normal 47" xfId="307"/>
    <cellStyle name="Normal 52" xfId="308"/>
    <cellStyle name="20% - Accent2 10 3" xfId="309"/>
    <cellStyle name="Percent 4 2 5" xfId="310"/>
    <cellStyle name="Normal 11 5 3 2 3" xfId="311"/>
    <cellStyle name="20% - Accent5 8 5" xfId="312"/>
    <cellStyle name="??                           2" xfId="313"/>
    <cellStyle name="Normal 4 4 7" xfId="314"/>
    <cellStyle name="_Book1_compile_koro kuiya naher patri to saidpur 24-03-2015" xfId="315"/>
    <cellStyle name="40% - Accent5 8 3" xfId="316"/>
    <cellStyle name="Normal 4 3 3 2 3 8" xfId="317"/>
    <cellStyle name="20% - Accent5 3 2" xfId="318"/>
    <cellStyle name="20% - Accent2" xfId="319" builtinId="34"/>
    <cellStyle name="Heading 3 27" xfId="320"/>
    <cellStyle name="Heading 3 32" xfId="321"/>
    <cellStyle name="_Book1_Kaakarkera" xfId="322"/>
    <cellStyle name="[kqbZ lw;Zuxj ekxZ" xfId="323"/>
    <cellStyle name="40% - Accent3 7 2" xfId="324"/>
    <cellStyle name="Input 17 8" xfId="325"/>
    <cellStyle name="Input 22 8" xfId="326"/>
    <cellStyle name="??                           6" xfId="327"/>
    <cellStyle name="20% - Accent5 3 6" xfId="328"/>
    <cellStyle name="40% - Accent1 6_500 above population prastav" xfId="329"/>
    <cellStyle name="Percent 31 3" xfId="330"/>
    <cellStyle name="Percent 26 3" xfId="331"/>
    <cellStyle name="Accent2 10 3" xfId="332"/>
    <cellStyle name="20% - Accent6" xfId="333" builtinId="50"/>
    <cellStyle name="Heading 3 36" xfId="334"/>
    <cellStyle name="Heading 3 41" xfId="335"/>
    <cellStyle name="60% - Accent5 14" xfId="336"/>
    <cellStyle name="Normal 18 15" xfId="337"/>
    <cellStyle name="Normal 23 15" xfId="338"/>
    <cellStyle name="Normal 23 20" xfId="339"/>
    <cellStyle name="Title 2" xfId="340"/>
    <cellStyle name="40% - Accent4 5 3" xfId="341"/>
    <cellStyle name="Percent 26 2 9" xfId="342"/>
    <cellStyle name="20% - Accent5 9" xfId="343"/>
    <cellStyle name="Normal 12 10 2 2 7" xfId="344"/>
    <cellStyle name="40% - Accent3 49" xfId="345"/>
    <cellStyle name="40% - Accent3 54" xfId="346"/>
    <cellStyle name="20% - Accent2 9 3" xfId="347"/>
    <cellStyle name="Accent1 23" xfId="348"/>
    <cellStyle name="Accent1 18" xfId="349"/>
    <cellStyle name="60% - Accent2" xfId="350" builtinId="36"/>
    <cellStyle name="Normal 45 6" xfId="351"/>
    <cellStyle name="Normal 50 6" xfId="352"/>
    <cellStyle name="Normal 4 4 12" xfId="353"/>
    <cellStyle name="20% - Accent4 7 4" xfId="354"/>
    <cellStyle name="Accent3" xfId="355" builtinId="37"/>
    <cellStyle name="40% - Accent6 3 4" xfId="356"/>
    <cellStyle name="Output 42 6" xfId="357"/>
    <cellStyle name="Output 37 6" xfId="358"/>
    <cellStyle name="Normal 6 20 8" xfId="359"/>
    <cellStyle name="_Book1_MF road (Bisali to Budaun)REst KM 31.03.15" xfId="360"/>
    <cellStyle name="Normal 4 3 2 3 8" xfId="361"/>
    <cellStyle name="Normal 4 3 8 2 7" xfId="362"/>
    <cellStyle name="Normal 48" xfId="363"/>
    <cellStyle name="Normal 53" xfId="364"/>
    <cellStyle name="20% - Accent2 10 4" xfId="365"/>
    <cellStyle name="Percent 4 2 6" xfId="366"/>
    <cellStyle name="Normal 11 5 3 2 4" xfId="367"/>
    <cellStyle name="20% - Accent5 8 6" xfId="368"/>
    <cellStyle name="20% - Accent5 2 2 2" xfId="369"/>
    <cellStyle name="Normal 4 4 8" xfId="370"/>
    <cellStyle name="??                           3" xfId="371"/>
    <cellStyle name="20% - Accent1 10_above 500 population 26col praroop" xfId="372"/>
    <cellStyle name="Normal 19 2 2 2 8" xfId="373"/>
    <cellStyle name="40% - Accent5 8 4" xfId="374"/>
    <cellStyle name="20% - Accent5 3 3" xfId="375"/>
    <cellStyle name="20% - Accent3" xfId="376" builtinId="38"/>
    <cellStyle name="Heading 3 28" xfId="377"/>
    <cellStyle name="Heading 3 33" xfId="378"/>
    <cellStyle name="20% - Accent1 2_500 above population prastav" xfId="379"/>
    <cellStyle name="20% - Accent4 7 5" xfId="380"/>
    <cellStyle name="Accent4" xfId="381" builtinId="41"/>
    <cellStyle name="40% - Accent6 3 5" xfId="382"/>
    <cellStyle name="_Book1_AR_500 above population prastav" xfId="383"/>
    <cellStyle name="Normal 5 2 15" xfId="384"/>
    <cellStyle name="Normal 5 2 20" xfId="385"/>
    <cellStyle name="60% - Accent1 7" xfId="386"/>
    <cellStyle name="Normal 4 3 8 2 8" xfId="387"/>
    <cellStyle name="Normal 49" xfId="388"/>
    <cellStyle name="Normal 54" xfId="389"/>
    <cellStyle name="20% - Accent2 10 5" xfId="390"/>
    <cellStyle name="??                           4" xfId="391"/>
    <cellStyle name="40% - Accent5 8 5" xfId="392"/>
    <cellStyle name="20% - Accent5 3 4" xfId="393"/>
    <cellStyle name="20% - Accent4" xfId="394" builtinId="42"/>
    <cellStyle name="Heading 3 29" xfId="395"/>
    <cellStyle name="Heading 3 34" xfId="396"/>
    <cellStyle name="40% - Accent3 3 6" xfId="397"/>
    <cellStyle name="40% - Accent6 11" xfId="398"/>
    <cellStyle name="Output 2 5 8" xfId="399"/>
    <cellStyle name="20% - Accent6 5 3" xfId="400"/>
    <cellStyle name="Normal 11 5 3 2 2 2 3" xfId="401"/>
    <cellStyle name="20% - Accent4 51" xfId="402"/>
    <cellStyle name="20% - Accent4 46" xfId="403"/>
    <cellStyle name="Normal 2 3 4 2" xfId="404"/>
    <cellStyle name="20% - Accent1 7 6" xfId="405"/>
    <cellStyle name="Good 65" xfId="406"/>
    <cellStyle name="Accent5 10 4" xfId="407"/>
    <cellStyle name="Input 7 5" xfId="408"/>
    <cellStyle name="Comma 5 2 4" xfId="409"/>
    <cellStyle name="Calculation 64 7" xfId="410"/>
    <cellStyle name="Calculation 59 7" xfId="411"/>
    <cellStyle name="Normal - Style1" xfId="412"/>
    <cellStyle name="40% - Accent4" xfId="413" builtinId="43"/>
    <cellStyle name="20% - Accent4 7 6" xfId="414"/>
    <cellStyle name="Calculation 10 5 2" xfId="415"/>
    <cellStyle name="Accent5" xfId="416" builtinId="45"/>
    <cellStyle name="40% - Accent6 3 6" xfId="417"/>
    <cellStyle name="Accent5 10 5" xfId="418"/>
    <cellStyle name="Input 7 6" xfId="419"/>
    <cellStyle name="Comma 5 2 5" xfId="420"/>
    <cellStyle name="40% - Accent5" xfId="421" builtinId="47"/>
    <cellStyle name="Calculation 64 8" xfId="422"/>
    <cellStyle name="Calculation 59 8" xfId="423"/>
    <cellStyle name="Heading 3 58 7" xfId="424"/>
    <cellStyle name="Heading 3 63 7" xfId="425"/>
    <cellStyle name="Good 11" xfId="426"/>
    <cellStyle name="20% - Accent1 6 2" xfId="427"/>
    <cellStyle name="_Book1_Idgah Station 2" xfId="428"/>
    <cellStyle name="Currency0" xfId="429"/>
    <cellStyle name="??                           9" xfId="430"/>
    <cellStyle name="Normal 6 22" xfId="431"/>
    <cellStyle name="Normal 6 17" xfId="432"/>
    <cellStyle name="_Book1_Pilibhit Bareilly Mathura Bharatpur Rd.(SH)(As per H.Q. Instruction) (version 1)Final" xfId="433"/>
    <cellStyle name="40% - Accent3 57" xfId="434"/>
    <cellStyle name="40% - Accent3 62" xfId="435"/>
    <cellStyle name="Comma0 11" xfId="436"/>
    <cellStyle name="20% - Accent2 9 6" xfId="437"/>
    <cellStyle name="Accent1 31" xfId="438"/>
    <cellStyle name="Accent1 26" xfId="439"/>
    <cellStyle name="60% - Accent5" xfId="440" builtinId="48"/>
    <cellStyle name="Euro 2 12" xfId="441"/>
    <cellStyle name="Comma 3 4 8" xfId="442"/>
    <cellStyle name="_Book1_AR_Ajanda 4 (13col,19col,26col,15col)" xfId="443"/>
    <cellStyle name="Heading 3 14" xfId="444"/>
    <cellStyle name="Normal 3 3 9" xfId="445"/>
    <cellStyle name="Calculation 10 5 3" xfId="446"/>
    <cellStyle name="Accent6" xfId="447" builtinId="49"/>
    <cellStyle name="40% - Accent2 7_500 above population prastav" xfId="448"/>
    <cellStyle name="Explanatory Text 20" xfId="449"/>
    <cellStyle name="Explanatory Text 15" xfId="450"/>
    <cellStyle name="Comma 3 13 2" xfId="451"/>
    <cellStyle name="Heading 3 4 7" xfId="452"/>
    <cellStyle name="Accent5 10 6" xfId="453"/>
    <cellStyle name="Input 7 7" xfId="454"/>
    <cellStyle name="Comma 5 2 6" xfId="455"/>
    <cellStyle name="40% - Accent6" xfId="456" builtinId="51"/>
    <cellStyle name="40% - Accent3 58" xfId="457"/>
    <cellStyle name="40% - Accent3 63" xfId="458"/>
    <cellStyle name="Comma0 12" xfId="459"/>
    <cellStyle name="40% - Accent3 8_500 above population prastav" xfId="460"/>
    <cellStyle name="Normal 11 5 3 2 3 4 4" xfId="461"/>
    <cellStyle name="Accent1 32" xfId="462"/>
    <cellStyle name="Accent1 27" xfId="463"/>
    <cellStyle name="60% - Accent6" xfId="464" builtinId="52"/>
    <cellStyle name=".3" xfId="465"/>
    <cellStyle name="??                          " xfId="466"/>
    <cellStyle name="20% - Accent4 33" xfId="467"/>
    <cellStyle name="20% - Accent4 28" xfId="468"/>
    <cellStyle name="??                          _10 Colom" xfId="469"/>
    <cellStyle name="40% - Accent5 6" xfId="470"/>
    <cellStyle name="20% - Accent2 7 4" xfId="471"/>
    <cellStyle name="Bad 31" xfId="472"/>
    <cellStyle name="Bad 26" xfId="473"/>
    <cellStyle name="20% - Accent3 10_above 500 population 26col praroop" xfId="474"/>
    <cellStyle name="Heading 1 55" xfId="475"/>
    <cellStyle name="Heading 1 60" xfId="476"/>
    <cellStyle name="20% - Accent5 22" xfId="477"/>
    <cellStyle name="20% - Accent5 17" xfId="478"/>
    <cellStyle name="_Book1" xfId="479"/>
    <cellStyle name="Neutral 13" xfId="480"/>
    <cellStyle name="Calculation 10 5" xfId="481"/>
    <cellStyle name="_Book1 2" xfId="482"/>
    <cellStyle name="Normal 3_(1) GGC Liability Estimate 21-01-2014 (MDR)" xfId="483"/>
    <cellStyle name="Calculation 10 6" xfId="484"/>
    <cellStyle name="_Book1 3" xfId="485"/>
    <cellStyle name="Accent2 52" xfId="486"/>
    <cellStyle name="Accent2 47" xfId="487"/>
    <cellStyle name="_Book1_Shindhiya Tiraha to Jyoti Tiraha wed (R1)" xfId="488"/>
    <cellStyle name="Calculation 10 7" xfId="489"/>
    <cellStyle name="_Book1 4" xfId="490"/>
    <cellStyle name="Calculation 10 8" xfId="491"/>
    <cellStyle name="_Book1 5" xfId="492"/>
    <cellStyle name="Normal 2 6 7" xfId="493"/>
    <cellStyle name="_Book1_Nagla Dalel C.C. TS_Banda Check List 1 A  1K  &amp; Note Sheet Dt. 24-09-2014" xfId="494"/>
    <cellStyle name="40% - Accent5 6 5" xfId="495"/>
    <cellStyle name="_Book1_AR_Copy_of_metting_31-7-2013_tak_new.xls dt. 24.07.13" xfId="496"/>
    <cellStyle name="Calculation 10 9" xfId="497"/>
    <cellStyle name="_Book1 6" xfId="498"/>
    <cellStyle name="Normal 2 6 8" xfId="499"/>
    <cellStyle name="_Book1_Yamuna Kinara Road Final &amp; Re-Sent to ADA 29.12.12_Banda Check List 1 A  1K  &amp; Note Sheet Dt. 24-09-2014" xfId="500"/>
    <cellStyle name="_Book1_AR_Deoria above 500 population 26col praroop (1).xls dt 31.5.13" xfId="501"/>
    <cellStyle name="_Book1 7" xfId="502"/>
    <cellStyle name="date1" xfId="503"/>
    <cellStyle name="_Book1 8" xfId="504"/>
    <cellStyle name="60% - Accent6 52" xfId="505"/>
    <cellStyle name="60% - Accent6 47" xfId="506"/>
    <cellStyle name="_Book1_UNDER 40 LACK" xfId="507"/>
    <cellStyle name="Normal 11 2 6" xfId="508"/>
    <cellStyle name="Heading 3 46 2" xfId="509"/>
    <cellStyle name="Heading 3 51 2" xfId="510"/>
    <cellStyle name="Note 2 12" xfId="511"/>
    <cellStyle name="_Book1_Drain Badhanu Roopdhanu_Banda Check List 1 A  1K  &amp; Note Sheet Dt. 24-09-2014" xfId="512"/>
    <cellStyle name="Normal 11 10" xfId="513"/>
    <cellStyle name="40% - Accent1 10 2" xfId="514"/>
    <cellStyle name="_Book1 9" xfId="515"/>
    <cellStyle name="20% - Accent3 44" xfId="516"/>
    <cellStyle name="20% - Accent3 39" xfId="517"/>
    <cellStyle name="Calculation 7 7" xfId="518"/>
    <cellStyle name="40% - Accent1 7 5" xfId="519"/>
    <cellStyle name="20% - Accent1 2 4" xfId="520"/>
    <cellStyle name="20% - Accent4 9 2" xfId="521"/>
    <cellStyle name="Currency0 6" xfId="522"/>
    <cellStyle name="Normal 6 2 2 2" xfId="523"/>
    <cellStyle name="Percent 6 11" xfId="524"/>
    <cellStyle name="Comma 3 6 3" xfId="525"/>
    <cellStyle name="Normal 3 5 4" xfId="526"/>
    <cellStyle name="Normal 29_250-499 &amp; 500 Se adhik SCP Report (1)" xfId="527"/>
    <cellStyle name="Note 41 6" xfId="528"/>
    <cellStyle name="Note 36 6" xfId="529"/>
    <cellStyle name="20% - Accent5 10_above 500 population 26col praroop" xfId="530"/>
    <cellStyle name="Calculation 54 5" xfId="531"/>
    <cellStyle name="Calculation 49 5" xfId="532"/>
    <cellStyle name="_Book1_10 Colom" xfId="533"/>
    <cellStyle name="Percent 5 2 2 9" xfId="534"/>
    <cellStyle name="_Book1_12 Colom" xfId="535"/>
    <cellStyle name="Heading 3 55 2" xfId="536"/>
    <cellStyle name="Heading 3 60 2" xfId="537"/>
    <cellStyle name="Comma 2 2 9" xfId="538"/>
    <cellStyle name="Percent 26 3 2" xfId="539"/>
    <cellStyle name="20% - Accent6 2" xfId="540"/>
    <cellStyle name="Heading 3 36 2" xfId="541"/>
    <cellStyle name="Heading 3 41 2" xfId="542"/>
    <cellStyle name="_Book1_40 LACK ABOVE" xfId="543"/>
    <cellStyle name="Percent 2 7 13" xfId="544"/>
    <cellStyle name="20% - Accent6 10 5" xfId="545"/>
    <cellStyle name="Comma 6 3" xfId="546"/>
    <cellStyle name="40% - Accent3 2_500 above population prastav" xfId="547"/>
    <cellStyle name="Normal 13 8 5" xfId="548"/>
    <cellStyle name="Accent5 61" xfId="549"/>
    <cellStyle name="Accent5 56" xfId="550"/>
    <cellStyle name="_Book1_500 se adhik abadi Report New 2013-14 Agra-1 (1)" xfId="551"/>
    <cellStyle name="20% - Accent1 6_500 above population prastav" xfId="552"/>
    <cellStyle name="Normal 12 2 3 2 7" xfId="553"/>
    <cellStyle name="40% - Accent6 7 6" xfId="554"/>
    <cellStyle name="20% - Accent6 2 5" xfId="555"/>
    <cellStyle name="_Book1_6 Col. Aj. 6(iv)" xfId="556"/>
    <cellStyle name="Percent 6 3 2 4" xfId="557"/>
    <cellStyle name="_Book1_6-83 S.C.P." xfId="558"/>
    <cellStyle name="Normal 2 2 10 3 3" xfId="559"/>
    <cellStyle name="20% - Accent2 48" xfId="560"/>
    <cellStyle name="20% - Accent2 53" xfId="561"/>
    <cellStyle name="Date 2" xfId="562"/>
    <cellStyle name="20% - Accent4 4 6" xfId="563"/>
    <cellStyle name="Normal 6 7 6" xfId="564"/>
    <cellStyle name="_Book1_Budaun bypaas estimat part 1(7900Mt)(01.15)" xfId="565"/>
    <cellStyle name="40% - Accent1 56" xfId="566"/>
    <cellStyle name="40% - Accent1 61" xfId="567"/>
    <cellStyle name="40% - Accent2 4 6" xfId="568"/>
    <cellStyle name="20% - Accent5 6 3" xfId="569"/>
    <cellStyle name="Note 3 3 4" xfId="570"/>
    <cellStyle name="20% - Accent1 10 4" xfId="571"/>
    <cellStyle name="60% - Accent3 16" xfId="572"/>
    <cellStyle name="60% - Accent3 21" xfId="573"/>
    <cellStyle name="Normal 21 17" xfId="574"/>
    <cellStyle name="Normal 21 22" xfId="575"/>
    <cellStyle name="Comma 4 3 4" xfId="576"/>
    <cellStyle name="Normal 4 2 5" xfId="577"/>
    <cellStyle name="_Book1_A.S.R.Road 4 Lane" xfId="578"/>
    <cellStyle name="Calculation 20 7" xfId="579"/>
    <cellStyle name="Calculation 15 7" xfId="580"/>
    <cellStyle name="_Book1_A.S.R.Road 4 Lane New2_Banda Check List 1 A  1K  &amp; Note Sheet Dt. 24-09-2014" xfId="581"/>
    <cellStyle name="40% - Accent3 8" xfId="582"/>
    <cellStyle name="Normal 2 4 2 2" xfId="583"/>
    <cellStyle name="20% - Accent2 5 6" xfId="584"/>
    <cellStyle name="Heading 4 2 5" xfId="585"/>
    <cellStyle name="Normal 4 3_1 a Check List" xfId="586"/>
    <cellStyle name="20% - Accent3 9_500 above population prastav" xfId="587"/>
    <cellStyle name="_Book1_A.S.R.Road 4 Lane New1" xfId="588"/>
    <cellStyle name="20% - Accent2 27" xfId="589"/>
    <cellStyle name="20% - Accent2 32" xfId="590"/>
    <cellStyle name="_Book1_A.S.R.Road 4 Lane New1_Check List SHAJAHANPUR" xfId="591"/>
    <cellStyle name="_Book1_Dr. RML" xfId="592"/>
    <cellStyle name="_Book1_A.S.R.Road 4 Lane New2" xfId="593"/>
    <cellStyle name="Heading 2 48" xfId="594"/>
    <cellStyle name="Heading 2 53" xfId="595"/>
    <cellStyle name="20% - Accent6 20" xfId="596"/>
    <cellStyle name="20% - Accent6 15" xfId="597"/>
    <cellStyle name="_Book1_A.S.R.Road 4 Lane New2_Check List SHAJAHANPUR" xfId="598"/>
    <cellStyle name="40% - Accent4 3 3" xfId="599"/>
    <cellStyle name="Check Cell 10 3" xfId="600"/>
    <cellStyle name="20% - Accent3 9" xfId="601"/>
    <cellStyle name="40% - Accent5 5" xfId="602"/>
    <cellStyle name="20% - Accent2 7 3" xfId="603"/>
    <cellStyle name="Bad 30" xfId="604"/>
    <cellStyle name="Bad 25" xfId="605"/>
    <cellStyle name="_Book1_A.S.R.Road 4 Lane New2_Garhi Gulabi ODR (MORTH)" xfId="606"/>
    <cellStyle name="Heading 1 49" xfId="607"/>
    <cellStyle name="Heading 1 54" xfId="608"/>
    <cellStyle name="20% - Accent5 21" xfId="609"/>
    <cellStyle name="20% - Accent5 16" xfId="610"/>
    <cellStyle name="20% - Accent3 6 3" xfId="611"/>
    <cellStyle name="60% - Accent1 65" xfId="612"/>
    <cellStyle name="40% - Accent5 2 3" xfId="613"/>
    <cellStyle name="Currency 5 2" xfId="614"/>
    <cellStyle name="_Book1_A.S.R.Road 4 Lane New2_Garhi Gulabi ODR (MORTH)_Banda Check List 1 A  1K  &amp; Note Sheet Dt. 24-09-2014" xfId="615"/>
    <cellStyle name="20% - Accent3 43" xfId="616"/>
    <cellStyle name="20% - Accent3 38" xfId="617"/>
    <cellStyle name="Calculation 7 6" xfId="618"/>
    <cellStyle name="40% - Accent1 7 4" xfId="619"/>
    <cellStyle name="Heading 3 49 8" xfId="620"/>
    <cellStyle name="Heading 3 54 8" xfId="621"/>
    <cellStyle name="20% - Accent1 2 3" xfId="622"/>
    <cellStyle name="Total 53 8" xfId="623"/>
    <cellStyle name="Total 48 8" xfId="624"/>
    <cellStyle name="Normal 6_01 Jankhera Islamnagar to Nai Nagli" xfId="625"/>
    <cellStyle name="_Book1_A.S.R.Road 4 Lane New2_Garhi Gulabi ODR (MORTH)_Check List SHAJAHANPUR" xfId="626"/>
    <cellStyle name="Percent 7 3_1 a Check List" xfId="627"/>
    <cellStyle name="Calculation 42 5" xfId="628"/>
    <cellStyle name="Calculation 37 5" xfId="629"/>
    <cellStyle name="_Book1_Shahadara Nunihai TS" xfId="630"/>
    <cellStyle name="_Book1_A.S.R.Road 4 Lane New2_Mall Road Paitch Sign (22-04-2013)" xfId="631"/>
    <cellStyle name="Comma 3 16 5" xfId="632"/>
    <cellStyle name="20% - Accent2 4" xfId="633"/>
    <cellStyle name="Heading 3 27 4" xfId="634"/>
    <cellStyle name="Heading 3 32 4" xfId="635"/>
    <cellStyle name="_Book1_A.S.R.Road 4 Lane_Banda Check List 1 A  1K  &amp; Note Sheet Dt. 24-09-2014" xfId="636"/>
    <cellStyle name="Normal 12 11 2" xfId="637"/>
    <cellStyle name="40% - Accent3 5 6" xfId="638"/>
    <cellStyle name="_Book1_A.S.R.Road 4 Lane_Check List SHAJAHANPUR" xfId="639"/>
    <cellStyle name="20% - Accent6 7 3" xfId="640"/>
    <cellStyle name="Normal 3 2" xfId="641"/>
    <cellStyle name="20% - Accent1 9 6" xfId="642"/>
    <cellStyle name="Accent6 53" xfId="643"/>
    <cellStyle name="Accent6 48" xfId="644"/>
    <cellStyle name="_Book1_ABK Road 4 Lane for Rs. 161.69 (08.11.12)_ABK Road 4 Lane for 08.03.13" xfId="645"/>
    <cellStyle name="Normal 11 2 2 5" xfId="646"/>
    <cellStyle name="20% - Accent3 61" xfId="647"/>
    <cellStyle name="20% - Accent3 56" xfId="648"/>
    <cellStyle name="Calculation 2 5 6" xfId="649"/>
    <cellStyle name="40% - Accent5 16" xfId="650"/>
    <cellStyle name="40% - Accent5 21" xfId="651"/>
    <cellStyle name="Accent4 2 4" xfId="652"/>
    <cellStyle name="Total 13 4" xfId="653"/>
    <cellStyle name="_Book1_ABK Road 4 Lane for Rs. 161.69 (08.11.12)_ABK Road 4 Lane for 08.03.13_Banda Check List 1 A  1K  &amp; Note Sheet Dt. 24-09-2014" xfId="654"/>
    <cellStyle name="40% - Accent3 6 5" xfId="655"/>
    <cellStyle name="Normal 4 3 9 2 3" xfId="656"/>
    <cellStyle name="20% - Accent6 8 2" xfId="657"/>
    <cellStyle name="60% - Accent5 2 5" xfId="658"/>
    <cellStyle name="Heading 2 4" xfId="659"/>
    <cellStyle name="_Book1_ABK Road 4 Lane for Rs. 161.69 (08.11.12)_ABK Road 4 Lane for 08.03.13_Check List SHAJAHANPUR" xfId="660"/>
    <cellStyle name="Accent2 2 5" xfId="661"/>
    <cellStyle name="_Book1_ahaladpur karar se milak" xfId="662"/>
    <cellStyle name="20% - Accent3 6 6" xfId="663"/>
    <cellStyle name="_Book1_Ajenda8" xfId="664"/>
    <cellStyle name="Heading 3 12 4" xfId="665"/>
    <cellStyle name="_Book1_Analysis 1 Cot, PC VR 13-14" xfId="666"/>
    <cellStyle name="Note 22 3" xfId="667"/>
    <cellStyle name="Note 17 3" xfId="668"/>
    <cellStyle name="Hyperlink 3 13" xfId="669"/>
    <cellStyle name="Normal 7 9" xfId="670"/>
    <cellStyle name="_Book1_Anchipura" xfId="671"/>
    <cellStyle name="_Book1_Anchipura_Banda Check List 1 A  1K  &amp; Note Sheet Dt. 24-09-2014" xfId="672"/>
    <cellStyle name="Comma 3 2 3 8" xfId="673"/>
    <cellStyle name="Accent3 10_above 500 population 26col praroop" xfId="674"/>
    <cellStyle name="40% - Accent6 14" xfId="675"/>
    <cellStyle name="Total 4 3" xfId="676"/>
    <cellStyle name="_Book1_Anchipura_Check List SHAJAHANPUR" xfId="677"/>
    <cellStyle name="Normal 2 8 2 2" xfId="678"/>
    <cellStyle name="Total 23 2" xfId="679"/>
    <cellStyle name="Total 18 2" xfId="680"/>
    <cellStyle name="20% - Accent6 5 6" xfId="681"/>
    <cellStyle name="Normal 11 5 3 2 2 2 6" xfId="682"/>
    <cellStyle name="20% - Accent4 54" xfId="683"/>
    <cellStyle name="20% - Accent4 49" xfId="684"/>
    <cellStyle name="Heading 3 9 2" xfId="685"/>
    <cellStyle name="Normal 3 13 2" xfId="686"/>
    <cellStyle name="Note 3 9" xfId="687"/>
    <cellStyle name="20% - Accent1 16" xfId="688"/>
    <cellStyle name="20% - Accent1 21" xfId="689"/>
    <cellStyle name="20% - Accent5 10 2" xfId="690"/>
    <cellStyle name="Normal 6 2 23 4" xfId="691"/>
    <cellStyle name="20% - Accent5 43" xfId="692"/>
    <cellStyle name="20% - Accent5 38" xfId="693"/>
    <cellStyle name="_Book1_Any" xfId="694"/>
    <cellStyle name="Bad 52" xfId="695"/>
    <cellStyle name="Bad 47" xfId="696"/>
    <cellStyle name="40% - Accent3 8 3" xfId="697"/>
    <cellStyle name="20% - Accent3 3 2" xfId="698"/>
    <cellStyle name="Currency 2" xfId="699"/>
    <cellStyle name="_Book1_AR" xfId="700"/>
    <cellStyle name="Note 4 7" xfId="701"/>
    <cellStyle name="20% - Accent1 59" xfId="702"/>
    <cellStyle name="20% - Accent1 64" xfId="703"/>
    <cellStyle name="Hyperlink 2 9" xfId="704"/>
    <cellStyle name="Normal 11 3 8 7" xfId="705"/>
    <cellStyle name="_Book1_Idgah Station_South Bye Pass Patch Repair (Km. 10 - 16)" xfId="706"/>
    <cellStyle name="40% - Accent3 19" xfId="707"/>
    <cellStyle name="40% - Accent3 24" xfId="708"/>
    <cellStyle name="20% - Accent1 3 6" xfId="709"/>
    <cellStyle name="Calculation 60 7" xfId="710"/>
    <cellStyle name="Calculation 55 7" xfId="711"/>
    <cellStyle name="_Book1_AR_1 Carore to 5 caror" xfId="712"/>
    <cellStyle name="Input 3 5" xfId="713"/>
    <cellStyle name="Note 5 2 6" xfId="714"/>
    <cellStyle name="_Book1_AR_12-13 Samagra Col. 1 - 5" xfId="715"/>
    <cellStyle name="_Book1_Yamuna Kinara T.S. 03-02-2013" xfId="716"/>
    <cellStyle name="60% - Accent4 2_VR RENEWAL STATUS SHEET" xfId="717"/>
    <cellStyle name="_Book1_AR_19 Col. Details New" xfId="718"/>
    <cellStyle name="40% - Accent3 7" xfId="719"/>
    <cellStyle name="20% - Accent2 5 5" xfId="720"/>
    <cellStyle name="Comma 13 4" xfId="721"/>
    <cellStyle name="Input 46 7" xfId="722"/>
    <cellStyle name="Input 51 7" xfId="723"/>
    <cellStyle name="Totale 4" xfId="724"/>
    <cellStyle name="Normal 4 3 3 3 3" xfId="725"/>
    <cellStyle name="60% - Accent3 57" xfId="726"/>
    <cellStyle name="60% - Accent3 62" xfId="727"/>
    <cellStyle name="_Book1_AR_3_kh_i" xfId="728"/>
    <cellStyle name="Comma 3 10 8" xfId="729"/>
    <cellStyle name="40% - Accent4 9 5" xfId="730"/>
    <cellStyle name="20% - Accent4 4 4" xfId="731"/>
    <cellStyle name="20% - Accent2 46" xfId="732"/>
    <cellStyle name="20% - Accent2 51" xfId="733"/>
    <cellStyle name="Calculation 2 9" xfId="734"/>
    <cellStyle name="_Book1_AR_above 500 population 26col praroop" xfId="735"/>
    <cellStyle name="Calculation 44 7" xfId="736"/>
    <cellStyle name="Calculation 39 7" xfId="737"/>
    <cellStyle name="Normal 10 5 3" xfId="738"/>
    <cellStyle name="Ввод  8" xfId="739"/>
    <cellStyle name="_Book1_Yamuna Kinara Road Non SE (SDBC) for Boq" xfId="740"/>
    <cellStyle name="_Book1_AR_Ajanda 9Ga" xfId="741"/>
    <cellStyle name="20% - Accent1 9 4" xfId="742"/>
    <cellStyle name="60% - Accent4 37" xfId="743"/>
    <cellStyle name="60% - Accent4 42" xfId="744"/>
    <cellStyle name="Normal 5 3 3" xfId="745"/>
    <cellStyle name="千分位_07069.74ID10.0925" xfId="746"/>
    <cellStyle name="Input 9 3" xfId="747"/>
    <cellStyle name="_Book1_AR_Ajenda-3, RML NavNirman col 26 Gkp Zone" xfId="748"/>
    <cellStyle name="Euro 3" xfId="749"/>
    <cellStyle name="40% - Accent6 39" xfId="750"/>
    <cellStyle name="40% - Accent6 44" xfId="751"/>
    <cellStyle name="Input 14 5" xfId="752"/>
    <cellStyle name="Style 1" xfId="753"/>
    <cellStyle name="_Book1_AR_Ajenda-3, RML NavNirman col 26 SCPGkp Zone" xfId="754"/>
    <cellStyle name="Percent 7 3 2 5" xfId="755"/>
    <cellStyle name="Accent4 13" xfId="756"/>
    <cellStyle name="_Book1_AR_Ajenda-4(G), 500 Se Adhik Abadi col 26 Gkp Zone" xfId="757"/>
    <cellStyle name="40% - Accent4 8 6" xfId="758"/>
    <cellStyle name="Normal 2 4 3 2 6" xfId="759"/>
    <cellStyle name="20% - Accent4 3 5" xfId="760"/>
    <cellStyle name="Explanatory Text 6" xfId="761"/>
    <cellStyle name="Normal 48 9" xfId="762"/>
    <cellStyle name="_Book1_AR_Copy of metting 25-9-13" xfId="763"/>
    <cellStyle name="20% - Accent4 6" xfId="764"/>
    <cellStyle name="Heading 3 29 6" xfId="765"/>
    <cellStyle name="Heading 3 34 6" xfId="766"/>
    <cellStyle name="20% - Accent5 8_500 above population prastav" xfId="767"/>
    <cellStyle name="60% - Accent1 2 3" xfId="768"/>
    <cellStyle name="20% - Accent1 36" xfId="769"/>
    <cellStyle name="20% - Accent1 41" xfId="770"/>
    <cellStyle name="40% - Accent6 2" xfId="771"/>
    <cellStyle name="_Book1_BoqT" xfId="772"/>
    <cellStyle name="20% - Accent5 63" xfId="773"/>
    <cellStyle name="20% - Accent5 58" xfId="774"/>
    <cellStyle name="Total 9 7" xfId="775"/>
    <cellStyle name="_Book1_AR_Copy_of_metting_31-7-2013_tak_new.xls dt. 24.07.13_GKP-2 Zone" xfId="776"/>
    <cellStyle name="Calculation 34 2" xfId="777"/>
    <cellStyle name="Calculation 29 2" xfId="778"/>
    <cellStyle name="_Book1_AR_Copy_of_metting_31-7-2013_tak_new.xls dt. 24.07.13_GKPZone-1 (2)" xfId="779"/>
    <cellStyle name="Input 48 6" xfId="780"/>
    <cellStyle name="Input 53 6" xfId="781"/>
    <cellStyle name="Percent 26 3 5" xfId="782"/>
    <cellStyle name="20% - Accent6 5" xfId="783"/>
    <cellStyle name="Heading 3 36 5" xfId="784"/>
    <cellStyle name="Heading 3 41 5" xfId="785"/>
    <cellStyle name="Accent1 64" xfId="786"/>
    <cellStyle name="Accent1 59" xfId="787"/>
    <cellStyle name="Normal 11 29 2 5" xfId="788"/>
    <cellStyle name="Normal 3 2 5 6" xfId="789"/>
    <cellStyle name="Normal 46 2" xfId="790"/>
    <cellStyle name="Normal 51 2" xfId="791"/>
    <cellStyle name="Normal 13 9 2 9" xfId="792"/>
    <cellStyle name="Normal 4 13 8" xfId="793"/>
    <cellStyle name="_Book1_AR_GKP-2 Zone" xfId="794"/>
    <cellStyle name="Normal 19 2 4" xfId="795"/>
    <cellStyle name="Normal 24 2 4" xfId="796"/>
    <cellStyle name="Normal 4 3 8 2 5" xfId="797"/>
    <cellStyle name="Normal 46" xfId="798"/>
    <cellStyle name="Normal 51" xfId="799"/>
    <cellStyle name="20% - Accent2 10 2" xfId="800"/>
    <cellStyle name="Percent 4 2 4" xfId="801"/>
    <cellStyle name="Normal 11 5 3 2 2" xfId="802"/>
    <cellStyle name="20% - Accent5 8 4" xfId="803"/>
    <cellStyle name="_Book1_AR_GKPZone-1 (2)" xfId="804"/>
    <cellStyle name="_Book1_AR_M.P.R.(month 06-2013)" xfId="805"/>
    <cellStyle name="Normal 12 15 7" xfId="806"/>
    <cellStyle name="_Book1_AR_metting_28-6-13_Pr_3_tak" xfId="807"/>
    <cellStyle name="_Book1_AR_Mile Stone 13-14" xfId="808"/>
    <cellStyle name="Comma 3 3 2" xfId="809"/>
    <cellStyle name="Normal 3 2 3" xfId="810"/>
    <cellStyle name="_Book1_AR_Mile Stone 13-14_Ajenda-1, 1A yojnawar Report col-25, (Saranch) Gkp Zone-8" xfId="811"/>
    <cellStyle name="Normal 7 2 2" xfId="812"/>
    <cellStyle name="Hyperlink 2" xfId="813"/>
    <cellStyle name="_Book1_AR_Sidh" xfId="814"/>
    <cellStyle name="Normal 2 4 5" xfId="815"/>
    <cellStyle name="20% - Accent2 17" xfId="816"/>
    <cellStyle name="20% - Accent2 22" xfId="817"/>
    <cellStyle name="40% - Accent3 7 6" xfId="818"/>
    <cellStyle name="20% - Accent3 2 5" xfId="819"/>
    <cellStyle name="_Book1_RK MT Road Hindan Nadi New 2" xfId="820"/>
    <cellStyle name="20% - Accent6 9 3" xfId="821"/>
    <cellStyle name="Heading 3 5" xfId="822"/>
    <cellStyle name="_Book1_AR_SRMD PD SIDDHARTH NAGAR 07-08-2013-2" xfId="823"/>
    <cellStyle name="Normal 5 5 5" xfId="824"/>
    <cellStyle name="Fixed 4" xfId="825"/>
    <cellStyle name="_Book1_AR_Sidh 500 Se Adhik Abadi col dt. 31.05.13" xfId="826"/>
    <cellStyle name="_Book1_koro kuiya naher patri to saidpur 24-03-2015" xfId="827"/>
    <cellStyle name="60% - Accent4 2" xfId="828"/>
    <cellStyle name="60% - Accent4 15" xfId="829"/>
    <cellStyle name="60% - Accent4 20" xfId="830"/>
    <cellStyle name="Normal 22 16" xfId="831"/>
    <cellStyle name="Normal 22 21" xfId="832"/>
    <cellStyle name="Normal 22 19 5" xfId="833"/>
    <cellStyle name="40% - Accent2 55" xfId="834"/>
    <cellStyle name="40% - Accent2 6" xfId="835"/>
    <cellStyle name="40% - Accent2 60" xfId="836"/>
    <cellStyle name="40% - Accent2 9 5" xfId="837"/>
    <cellStyle name="20% - Accent2 4 4" xfId="838"/>
    <cellStyle name="_Book1_Asalat nagar bagha" xfId="839"/>
    <cellStyle name="Warning Text 30" xfId="840"/>
    <cellStyle name="Warning Text 25" xfId="841"/>
    <cellStyle name="Comma 4 2 7" xfId="842"/>
    <cellStyle name="Normal 21 4 2" xfId="843"/>
    <cellStyle name="_Book1_Asalat nagar bagha_Asadpur-Ahladpur23.8.13" xfId="844"/>
    <cellStyle name="40% - Accent5 36" xfId="845"/>
    <cellStyle name="40% - Accent5 41" xfId="846"/>
    <cellStyle name="_Book1_Asalat nagar bagha_Karimpur jabti - Copy (2)" xfId="847"/>
    <cellStyle name="Normal 4 11 2 6" xfId="848"/>
    <cellStyle name="40% - Accent3 13" xfId="849"/>
    <cellStyle name="40% - Accent6 9" xfId="850"/>
    <cellStyle name="Normal 19 19 2" xfId="851"/>
    <cellStyle name="20% - Accent1 48" xfId="852"/>
    <cellStyle name="20% - Accent1 53" xfId="853"/>
    <cellStyle name="Hyperlink 2 3" xfId="854"/>
    <cellStyle name="40% - Accent2 37" xfId="855"/>
    <cellStyle name="40% - Accent2 42" xfId="856"/>
    <cellStyle name="zero 2 2" xfId="857"/>
    <cellStyle name="_Book1_Asalat nagar bagha_Nagaliya Maskula_2" xfId="858"/>
    <cellStyle name="20% - Accent4 7" xfId="859"/>
    <cellStyle name="Heading 3 29 7" xfId="860"/>
    <cellStyle name="Heading 3 34 7" xfId="861"/>
    <cellStyle name="60% - Accent1 2 4" xfId="862"/>
    <cellStyle name="20% - Accent1 37" xfId="863"/>
    <cellStyle name="20% - Accent1 42" xfId="864"/>
    <cellStyle name="20% - Accent5 64" xfId="865"/>
    <cellStyle name="20% - Accent5 59" xfId="866"/>
    <cellStyle name="Note 21 4" xfId="867"/>
    <cellStyle name="Note 16 4" xfId="868"/>
    <cellStyle name="_Book1_Bahauranpur Narauli link raod." xfId="869"/>
    <cellStyle name="_Book1_Banda Check List 1 A  1K  &amp; Note Sheet Dt. 24-09-2014" xfId="870"/>
    <cellStyle name="40% - Accent4 25" xfId="871"/>
    <cellStyle name="40% - Accent4 30" xfId="872"/>
    <cellStyle name="Normal 2 5 3" xfId="873"/>
    <cellStyle name="Note 9 8" xfId="874"/>
    <cellStyle name="Comma0 6" xfId="875"/>
    <cellStyle name="20% - Accent2 65" xfId="876"/>
    <cellStyle name="_Book1_Bareilly Badaun TS YSINGH (12.2.14)" xfId="877"/>
    <cellStyle name="Normal 26 2 7" xfId="878"/>
    <cellStyle name="Calculation 8 7" xfId="879"/>
    <cellStyle name="40% - Accent1 8 5" xfId="880"/>
    <cellStyle name="20% - Accent1 3 4" xfId="881"/>
    <cellStyle name="Normal 25 15" xfId="882"/>
    <cellStyle name="Normal 25 20" xfId="883"/>
    <cellStyle name="_Book1_Na Jasua Goverdhan TS_Banda Check List 1 A  1K  &amp; Note Sheet Dt. 24-09-2014" xfId="884"/>
    <cellStyle name="Comma 3 7 3" xfId="885"/>
    <cellStyle name="Normal 3 6 4" xfId="886"/>
    <cellStyle name="40% - Accent1 27" xfId="887"/>
    <cellStyle name="40% - Accent1 32" xfId="888"/>
    <cellStyle name="_Book1_Bridge Approch on Karwan River TSNew_Banda Check List 1 A  1K  &amp; Note Sheet Dt. 24-09-2014" xfId="889"/>
    <cellStyle name="Calculation 20 3" xfId="890"/>
    <cellStyle name="Calculation 15 3" xfId="891"/>
    <cellStyle name="_Book1_Nagla Dalel C.C. TS" xfId="892"/>
    <cellStyle name="_Book1_Bridge Approch on Karwan River TSNew_Check List SHAJAHANPUR" xfId="893"/>
    <cellStyle name="Accent3 43" xfId="894"/>
    <cellStyle name="Accent3 38" xfId="895"/>
    <cellStyle name="40% - Accent1 47" xfId="896"/>
    <cellStyle name="40% - Accent1 52" xfId="897"/>
    <cellStyle name="40% - Accent2 4 2" xfId="898"/>
    <cellStyle name="_Book1_Na Jasua Goverdhan TS_Check List SHAJAHANPUR" xfId="899"/>
    <cellStyle name="_Book1_Budaun bypaas estimat part 1(7900Mt)(04.15)" xfId="900"/>
    <cellStyle name="Currency 2 2 8" xfId="901"/>
    <cellStyle name="Comma 2" xfId="902"/>
    <cellStyle name="_Book1_compile" xfId="903"/>
    <cellStyle name="20% - Accent5 2 6" xfId="904"/>
    <cellStyle name="40% - Accent4 3 2" xfId="905"/>
    <cellStyle name="Input 58 8" xfId="906"/>
    <cellStyle name="Input 63 8" xfId="907"/>
    <cellStyle name="Check Cell 10 2" xfId="908"/>
    <cellStyle name="20% - Accent3 8" xfId="909"/>
    <cellStyle name="Heading 3 28 8" xfId="910"/>
    <cellStyle name="Heading 3 33 8" xfId="911"/>
    <cellStyle name="40% - Accent5 4" xfId="912"/>
    <cellStyle name="20% - Accent2 7 2" xfId="913"/>
    <cellStyle name="Check Cell 61" xfId="914"/>
    <cellStyle name="Check Cell 56" xfId="915"/>
    <cellStyle name="Normal 3 2 2 9" xfId="916"/>
    <cellStyle name="Normal 38 5" xfId="917"/>
    <cellStyle name="Normal 43 5" xfId="918"/>
    <cellStyle name="_Book1_compile_I.R.Q.C. PSHL Road km.36 to 117" xfId="919"/>
    <cellStyle name="_Book1_compile_Koro Kuiyan To Naher Patri (T.S.)" xfId="920"/>
    <cellStyle name="Normal 2 8" xfId="921"/>
    <cellStyle name="Note 12 2" xfId="922"/>
    <cellStyle name="Hyperlink 2 12" xfId="923"/>
    <cellStyle name="60% - Accent1 56" xfId="924"/>
    <cellStyle name="60% - Accent1 61" xfId="925"/>
    <cellStyle name="Comma 7 6" xfId="926"/>
    <cellStyle name="20% - Accent2 2 2 2" xfId="927"/>
    <cellStyle name="Normal 13 9 8" xfId="928"/>
    <cellStyle name="_Book1_compile_SR Banda puwayan Km.22,32 cc PFAD" xfId="929"/>
    <cellStyle name="Normal 7 3 12" xfId="930"/>
    <cellStyle name="Normal 4 5 2 2" xfId="931"/>
    <cellStyle name="_Book1_compile_PSHL ROAD OLD RATE 16.01.15 WITH CESS ANALYSIS" xfId="932"/>
    <cellStyle name="_Book1_Copy of Video conferencing 24-02-2014 (1)" xfId="933"/>
    <cellStyle name="Total 10 3 5" xfId="934"/>
    <cellStyle name="Comma 3 14" xfId="935"/>
    <cellStyle name="60% - Accent2 27" xfId="936"/>
    <cellStyle name="60% - Accent2 32" xfId="937"/>
    <cellStyle name="Colore 1" xfId="938"/>
    <cellStyle name="Normal 46 9" xfId="939"/>
    <cellStyle name="_Book1_Yamuna Kinara Road.xls~RF16e3786_Banda Check List 1 A  1K  &amp; Note Sheet Dt. 24-09-2014" xfId="940"/>
    <cellStyle name="40% - Accent6 10_above 500 population 26col praroop" xfId="941"/>
    <cellStyle name="Heading 1 10 6" xfId="942"/>
    <cellStyle name="Calculation 41 8" xfId="943"/>
    <cellStyle name="Calculation 36 8" xfId="944"/>
    <cellStyle name="60% - Accent1 45" xfId="945"/>
    <cellStyle name="60% - Accent1 50" xfId="946"/>
    <cellStyle name="Normal 10 2 4" xfId="947"/>
    <cellStyle name="_Book1_design" xfId="948"/>
    <cellStyle name="60% - Accent1 10 6" xfId="949"/>
    <cellStyle name="_Book1_DOM" xfId="950"/>
    <cellStyle name="_Book1_Karimpur jabti - Copy (2)" xfId="951"/>
    <cellStyle name="_Book1_Quaderchowk Gangpur Budaun(14-12-13)_Widening &amp; Strengthening of Rasoolpur to Bhojipura Pawai Wazirpur Kotha Garhi Khanpur Road (ODR) Km. 7 to 15" xfId="952"/>
    <cellStyle name="Comma 2 4 5" xfId="953"/>
    <cellStyle name="_Book1_DOM 2" xfId="954"/>
    <cellStyle name="Normal 2 3 6" xfId="955"/>
    <cellStyle name="Normal 3" xfId="956"/>
    <cellStyle name="Currency0 14" xfId="957"/>
    <cellStyle name="Accent6 2_VR RENEWAL STATUS SHEET" xfId="958"/>
    <cellStyle name="Neutral 10 4" xfId="959"/>
    <cellStyle name="_Book1_Quaderchowk Gangpur Budaun(14-12-13)_M.B.Rd.Four Lane(New for 3 Lane)with Layer DBM_BC (For T.S.)" xfId="960"/>
    <cellStyle name="Comma 2 4 6" xfId="961"/>
    <cellStyle name="_Book1_DOM 3" xfId="962"/>
    <cellStyle name="Normal 2 3 7" xfId="963"/>
    <cellStyle name="Normal 4" xfId="964"/>
    <cellStyle name="Currency0 20" xfId="965"/>
    <cellStyle name="Currency0 15" xfId="966"/>
    <cellStyle name="Comma 2 4 7" xfId="967"/>
    <cellStyle name="_Book1_DOM 4" xfId="968"/>
    <cellStyle name="Normal 2 3 8" xfId="969"/>
    <cellStyle name="Normal 5" xfId="970"/>
    <cellStyle name="Currency0 21" xfId="971"/>
    <cellStyle name="Currency0 16" xfId="972"/>
    <cellStyle name="_Book1_RK MT Road Hindan Nadi New" xfId="973"/>
    <cellStyle name="Comma 2 4 8" xfId="974"/>
    <cellStyle name="20% - Accent4 4_500 above population prastav" xfId="975"/>
    <cellStyle name="_Book1_DOM 5" xfId="976"/>
    <cellStyle name="Normal 2 3 9" xfId="977"/>
    <cellStyle name="Normal 6" xfId="978"/>
    <cellStyle name="Currency0 22" xfId="979"/>
    <cellStyle name="Currency0 17" xfId="980"/>
    <cellStyle name="Normal 7" xfId="981"/>
    <cellStyle name="_Book1_DOM 6" xfId="982"/>
    <cellStyle name="Currency0 18" xfId="983"/>
    <cellStyle name="Percent 21 5" xfId="984"/>
    <cellStyle name="Percent 16 5" xfId="985"/>
    <cellStyle name="Heading 2 38" xfId="986"/>
    <cellStyle name="Heading 2 43" xfId="987"/>
    <cellStyle name="Output 2 11" xfId="988"/>
    <cellStyle name="20% - Accent6 10" xfId="989"/>
    <cellStyle name="_Book1_Gram Baripura Chaurahe to Nathulal Memo. School via Krishi Farm Road (15-16)" xfId="990"/>
    <cellStyle name="60% - Accent5 10_above 500 population 26col praroop" xfId="991"/>
    <cellStyle name="Normal 8" xfId="992"/>
    <cellStyle name="_Book1_DOM 7" xfId="993"/>
    <cellStyle name="Currency0 19" xfId="994"/>
    <cellStyle name="Percent 21 6" xfId="995"/>
    <cellStyle name="Percent 16 6" xfId="996"/>
    <cellStyle name="20% - Accent6 2 2 2" xfId="997"/>
    <cellStyle name="Heading 2 39" xfId="998"/>
    <cellStyle name="Heading 2 44" xfId="999"/>
    <cellStyle name="Output 2 12" xfId="1000"/>
    <cellStyle name="20% - Accent6 11" xfId="1001"/>
    <cellStyle name="_Book1_Mall Road Central Verge &amp; SDBC" xfId="1002"/>
    <cellStyle name="Normal 9" xfId="1003"/>
    <cellStyle name="_Book1_DOM 8" xfId="1004"/>
    <cellStyle name="_Book1_DOM 9" xfId="1005"/>
    <cellStyle name="40% - Accent5 2 2 2" xfId="1006"/>
    <cellStyle name="_Book1_Drain Badhanu Roopdhanu" xfId="1007"/>
    <cellStyle name="_Book1_Dr. Ram Manohar Lohiya(2013-14)" xfId="1008"/>
    <cellStyle name="40% - Accent1 8" xfId="1009"/>
    <cellStyle name="40% - Accent2 12" xfId="1010"/>
    <cellStyle name="20% - Accent2 3 6" xfId="1011"/>
    <cellStyle name="Calculation 24 8" xfId="1012"/>
    <cellStyle name="Calculation 19 8" xfId="1013"/>
    <cellStyle name="40% - Accent6 29" xfId="1014"/>
    <cellStyle name="40% - Accent6 34" xfId="1015"/>
    <cellStyle name="_Book1_Drain Badhanu Roopdhanu_Check List SHAJAHANPUR" xfId="1016"/>
    <cellStyle name="_Book1_Garhi Gulabi ODR (MORTH)" xfId="1017"/>
    <cellStyle name="20% - Accent4 6 5" xfId="1018"/>
    <cellStyle name="40% - Accent1 17" xfId="1019"/>
    <cellStyle name="40% - Accent1 22" xfId="1020"/>
    <cellStyle name="_Book1_I.R.Q.C. PSHL Road km.36 to 117" xfId="1021"/>
    <cellStyle name="20% - Accent4 2_500 above population prastav" xfId="1022"/>
    <cellStyle name="40% - Accent3 2" xfId="1023"/>
    <cellStyle name="Input 56 6" xfId="1024"/>
    <cellStyle name="Input 61 6" xfId="1025"/>
    <cellStyle name="_Book1_Idgah Station" xfId="1026"/>
    <cellStyle name="60% - Accent4 56" xfId="1027"/>
    <cellStyle name="60% - Accent4 61" xfId="1028"/>
    <cellStyle name="Comma 3 15 7" xfId="1029"/>
    <cellStyle name="20% - Accent1 6" xfId="1030"/>
    <cellStyle name="Heading 3 26 6" xfId="1031"/>
    <cellStyle name="Heading 3 31 6" xfId="1032"/>
    <cellStyle name="Heading 3 58 8" xfId="1033"/>
    <cellStyle name="Heading 3 63 8" xfId="1034"/>
    <cellStyle name="Good 12" xfId="1035"/>
    <cellStyle name="20% - Accent1 6 3" xfId="1036"/>
    <cellStyle name="_Book1_Idgah Station 3" xfId="1037"/>
    <cellStyle name="Good 13" xfId="1038"/>
    <cellStyle name="20% - Accent1 6 4" xfId="1039"/>
    <cellStyle name="_Book1_Idgah Station 4" xfId="1040"/>
    <cellStyle name="40% - Accent6 9 4" xfId="1041"/>
    <cellStyle name="20% - Accent6 4 3" xfId="1042"/>
    <cellStyle name="40% - Accent3 2 6" xfId="1043"/>
    <cellStyle name="Normal 2 3 3 2" xfId="1044"/>
    <cellStyle name="Good 15" xfId="1045"/>
    <cellStyle name="20% - Accent1 6 6" xfId="1046"/>
    <cellStyle name="Good 20" xfId="1047"/>
    <cellStyle name="_Book1_Idgah Station 6" xfId="1048"/>
    <cellStyle name="40% - Accent6 9 5" xfId="1049"/>
    <cellStyle name="20% - Accent6 4 4" xfId="1050"/>
    <cellStyle name="_Book1_Idgah Station 7" xfId="1051"/>
    <cellStyle name="date1 2" xfId="1052"/>
    <cellStyle name="40% - Accent6 9 6" xfId="1053"/>
    <cellStyle name="20% - Accent6 4 5" xfId="1054"/>
    <cellStyle name="_Book1_Idgah Station 8" xfId="1055"/>
    <cellStyle name="Total 22 2" xfId="1056"/>
    <cellStyle name="Total 17 2" xfId="1057"/>
    <cellStyle name="20% - Accent6 4 6" xfId="1058"/>
    <cellStyle name="date1 3" xfId="1059"/>
    <cellStyle name="_Book1_Idgah Station 9" xfId="1060"/>
    <cellStyle name="20% - Accent4 5" xfId="1061"/>
    <cellStyle name="Heading 3 29 5" xfId="1062"/>
    <cellStyle name="Heading 3 34 5" xfId="1063"/>
    <cellStyle name="60% - Accent1 2 2" xfId="1064"/>
    <cellStyle name="20% - Accent1 35" xfId="1065"/>
    <cellStyle name="20% - Accent1 40" xfId="1066"/>
    <cellStyle name="_Book1_Idgah Station_Jorawar ki PC with CC" xfId="1067"/>
    <cellStyle name="_Book1_Idgah Station_South Bye Pass Patch Repair (Km. 10 - 16) TS" xfId="1068"/>
    <cellStyle name="Note 3 5" xfId="1069"/>
    <cellStyle name="20% - Accent1 12" xfId="1070"/>
    <cellStyle name="Percent 2 2 2 7" xfId="1071"/>
    <cellStyle name="_Book1_Idgah Station_South Bye Pass Patch Repair (Km. 10-16) New TS" xfId="1072"/>
    <cellStyle name="20% - Accent5 34" xfId="1073"/>
    <cellStyle name="20% - Accent5 29" xfId="1074"/>
    <cellStyle name="Bad 43" xfId="1075"/>
    <cellStyle name="Bad 38" xfId="1076"/>
    <cellStyle name="Calculation 10 5 4" xfId="1077"/>
    <cellStyle name="_Book1_Idgah Station_South Bye Pass Patch Repair (Km. 17-24.1) TS" xfId="1078"/>
    <cellStyle name="_Book1_Inter State Shamli New" xfId="1079"/>
    <cellStyle name="20% - Accent1 5_500 above population prastav" xfId="1080"/>
    <cellStyle name="Comma 3 16 6" xfId="1081"/>
    <cellStyle name="20% - Accent2 5" xfId="1082"/>
    <cellStyle name="Heading 3 27 5" xfId="1083"/>
    <cellStyle name="Heading 3 32 5" xfId="1084"/>
    <cellStyle name="60% - Accent4 58" xfId="1085"/>
    <cellStyle name="60% - Accent4 63" xfId="1086"/>
    <cellStyle name="Comma 3 15 9" xfId="1087"/>
    <cellStyle name="_Book1_Inter State Shamli New 2" xfId="1088"/>
    <cellStyle name="20% - Accent1 8" xfId="1089"/>
    <cellStyle name="Heading 3 26 8" xfId="1090"/>
    <cellStyle name="Heading 3 31 8" xfId="1091"/>
    <cellStyle name="40% - Accent3 4" xfId="1092"/>
    <cellStyle name="20% - Accent2 5 2" xfId="1093"/>
    <cellStyle name="_Book1_Jila yojna 2013 below 40lack (NEW RATES)" xfId="1094"/>
    <cellStyle name="40% - Accent6 8 3" xfId="1095"/>
    <cellStyle name="Normal 4 3 3 3 3 8" xfId="1096"/>
    <cellStyle name="20% - Accent6 3 2" xfId="1097"/>
    <cellStyle name="_Book1_Jila Yojna 2014-15 Analysis" xfId="1098"/>
    <cellStyle name="20% - Accent1 5 5" xfId="1099"/>
    <cellStyle name="Normal 10 10 2" xfId="1100"/>
    <cellStyle name="_Book1_Jorawar ki PC with CC" xfId="1101"/>
    <cellStyle name="Normal 29 2 3" xfId="1102"/>
    <cellStyle name="_Book1_Jorawar ki PC with CC_Banda Check List 1 A  1K  &amp; Note Sheet Dt. 24-09-2014" xfId="1103"/>
    <cellStyle name="Input 17 7" xfId="1104"/>
    <cellStyle name="Input 22 7" xfId="1105"/>
    <cellStyle name="_Book1_Jorawar ki PC with CC_Check List SHAJAHANPUR" xfId="1106"/>
    <cellStyle name="40% - Accent1 9_500 above population prastav" xfId="1107"/>
    <cellStyle name="_Book1_Kakkar 2" xfId="1108"/>
    <cellStyle name="Normal 4 2 2 8" xfId="1109"/>
    <cellStyle name="Normal 2 9 5" xfId="1110"/>
    <cellStyle name="20% - Accent3 22" xfId="1111"/>
    <cellStyle name="20% - Accent3 17" xfId="1112"/>
    <cellStyle name="Accent2 2_VR RENEWAL STATUS SHEET" xfId="1113"/>
    <cellStyle name="20% - Accent4 42" xfId="1114"/>
    <cellStyle name="20% - Accent4 37" xfId="1115"/>
    <cellStyle name="_Book1_KJS Road to Milak kazi Link Road" xfId="1116"/>
    <cellStyle name="Heading 3 59 7" xfId="1117"/>
    <cellStyle name="Heading 3 64 7" xfId="1118"/>
    <cellStyle name="20% - Accent1 7 2" xfId="1119"/>
    <cellStyle name="Good 56" xfId="1120"/>
    <cellStyle name="Good 61" xfId="1121"/>
    <cellStyle name="40% - Accent3 3 2" xfId="1122"/>
    <cellStyle name="Input 13 8" xfId="1123"/>
    <cellStyle name="20% - Accent1 4_500 above population prastav" xfId="1124"/>
    <cellStyle name="Description 4" xfId="1125"/>
    <cellStyle name="Normal 11 3 9 5" xfId="1126"/>
    <cellStyle name="Normal 11 5 3 2 3 4 8" xfId="1127"/>
    <cellStyle name="_Book1_koro kuiya naher patri to saidpur BLY" xfId="1128"/>
    <cellStyle name="Comma0 21" xfId="1129"/>
    <cellStyle name="Comma0 16" xfId="1130"/>
    <cellStyle name="40% - Accent4 9 6" xfId="1131"/>
    <cellStyle name="20% - Accent4 4 5" xfId="1132"/>
    <cellStyle name="20% - Accent2 47" xfId="1133"/>
    <cellStyle name="20% - Accent2 52" xfId="1134"/>
    <cellStyle name="40% - Accent4 12" xfId="1135"/>
    <cellStyle name="_Book1_Koro Kuiyan To Naher Patri (T.S.)" xfId="1136"/>
    <cellStyle name="20% - Accent2 28" xfId="1137"/>
    <cellStyle name="20% - Accent2 33" xfId="1138"/>
    <cellStyle name="_Book1_Mall Road Central Verge &amp; SDBC_Banda Check List 1 A  1K  &amp; Note Sheet Dt. 24-09-2014" xfId="1139"/>
    <cellStyle name="_Book1_Mall Road Central Verge &amp; SDBC_Check List SHAJAHANPUR" xfId="1140"/>
    <cellStyle name="Currency 3 6" xfId="1141"/>
    <cellStyle name="20% - Accent3 42" xfId="1142"/>
    <cellStyle name="20% - Accent3 37" xfId="1143"/>
    <cellStyle name="Calculation 7 5" xfId="1144"/>
    <cellStyle name="40% - Accent1 7 3" xfId="1145"/>
    <cellStyle name="Heading 3 49 7" xfId="1146"/>
    <cellStyle name="Heading 3 54 7" xfId="1147"/>
    <cellStyle name="20% - Accent1 2 2" xfId="1148"/>
    <cellStyle name="_Book1_Meeting Report" xfId="1149"/>
    <cellStyle name="Normal 59 4" xfId="1150"/>
    <cellStyle name="Percent 10 2 2" xfId="1151"/>
    <cellStyle name="_Book1_Moradabad Mini Baipass road 23-9-2014" xfId="1152"/>
    <cellStyle name="Calculation 21 4" xfId="1153"/>
    <cellStyle name="Calculation 16 4" xfId="1154"/>
    <cellStyle name="20% - Accent4 8 4" xfId="1155"/>
    <cellStyle name="_Book1_MSB. 4 lane 12.08.13 estimate correced 1111111111" xfId="1156"/>
    <cellStyle name="Note 22 4" xfId="1157"/>
    <cellStyle name="Note 17 4" xfId="1158"/>
    <cellStyle name="20% - Accent2 5_500 above population prastav" xfId="1159"/>
    <cellStyle name="Hyperlink 3 14" xfId="1160"/>
    <cellStyle name="똿뗦먛귟 [0.00]_PRODUCT DETAIL Q1" xfId="1161"/>
    <cellStyle name="Percent 26 2 7" xfId="1162"/>
    <cellStyle name="20% - Accent5 7" xfId="1163"/>
    <cellStyle name="Heading 3 35 7" xfId="1164"/>
    <cellStyle name="Heading 3 40 7" xfId="1165"/>
    <cellStyle name="Normal 12 10 2 2 5" xfId="1166"/>
    <cellStyle name="_Book1_MSB. 4 lane I.locking tile" xfId="1167"/>
    <cellStyle name="40% - Accent3 47" xfId="1168"/>
    <cellStyle name="40% - Accent3 52" xfId="1169"/>
    <cellStyle name="Normal 7 2 5" xfId="1170"/>
    <cellStyle name="40% - Accent3 3_500 above population prastav" xfId="1171"/>
    <cellStyle name="Hyperlink 5" xfId="1172"/>
    <cellStyle name="_Book1_Nagaliya Maskula_2" xfId="1173"/>
    <cellStyle name="Normal 2 4 8" xfId="1174"/>
    <cellStyle name="20% - Accent2 25" xfId="1175"/>
    <cellStyle name="20% - Accent2 30" xfId="1176"/>
    <cellStyle name="20% - Accent1 7_500 above population prastav" xfId="1177"/>
    <cellStyle name="_Book1_Nigohi tilhar submursible bridge" xfId="1178"/>
    <cellStyle name="Normal 87" xfId="1179"/>
    <cellStyle name="Normal 8 6 2 3 8" xfId="1180"/>
    <cellStyle name="Calcolo 3" xfId="1181"/>
    <cellStyle name="40% - Accent2 7 3" xfId="1182"/>
    <cellStyle name="20% - Accent2 2 2" xfId="1183"/>
    <cellStyle name="20% - Accent4 20" xfId="1184"/>
    <cellStyle name="20% - Accent4 15" xfId="1185"/>
    <cellStyle name="Calculation 23 4" xfId="1186"/>
    <cellStyle name="Calculation 18 4" xfId="1187"/>
    <cellStyle name="Normal 4 5 2" xfId="1188"/>
    <cellStyle name="_Book1_Quaderchowk Gangpur Budaun(14-12-13)_M.B.Rd.Four Lane" xfId="1189"/>
    <cellStyle name="20% - Accent6 8 5" xfId="1190"/>
    <cellStyle name="_Book1_Quaderchowk Gangpur Budaun(14-12-13)_M.B.Rd.Four Lane(New for 3 Lane)with Layer DBM_BC" xfId="1191"/>
    <cellStyle name="_Book1_Quaderchowk Gangpur Budaun(14-12-13)_M.B.Rd.Four Lane(New for 3 Lane)" xfId="1192"/>
    <cellStyle name="Normal 12 8 2 2 2 7" xfId="1193"/>
    <cellStyle name="40% - Accent1 57" xfId="1194"/>
    <cellStyle name="40% - Accent1 62" xfId="1195"/>
    <cellStyle name="Comma 4 3 10" xfId="1196"/>
    <cellStyle name="Normal 4 2 15" xfId="1197"/>
    <cellStyle name="Normal 4 2 20" xfId="1198"/>
    <cellStyle name="Normal 4 3 11 7" xfId="1199"/>
    <cellStyle name="Normal 25 9" xfId="1200"/>
    <cellStyle name="Normal 30 9" xfId="1201"/>
    <cellStyle name="20% - Accent5 6 4" xfId="1202"/>
    <cellStyle name="Note 3 3 5" xfId="1203"/>
    <cellStyle name="20% - Accent1 10 5" xfId="1204"/>
    <cellStyle name="60% - Accent3 17" xfId="1205"/>
    <cellStyle name="60% - Accent3 22" xfId="1206"/>
    <cellStyle name="Normal 21 18" xfId="1207"/>
    <cellStyle name="Normal 21 23" xfId="1208"/>
    <cellStyle name="Accent3 53" xfId="1209"/>
    <cellStyle name="Accent3 48" xfId="1210"/>
    <cellStyle name="_Book1_Quaderchowk Gangpur Budaun(14-12-13)_Widening &amp; Strengthening of Rasoolpur to Bhojipura Pawai Wazirpur Kotha Garhi Khanpur Road (ODR) Km. 7 to 15 (As per 16-03-16) Bitu Rate" xfId="1211"/>
    <cellStyle name="Warning Text 21" xfId="1212"/>
    <cellStyle name="Warning Text 16" xfId="1213"/>
    <cellStyle name="Comma 4 2 3" xfId="1214"/>
    <cellStyle name="Calculation 14 6" xfId="1215"/>
    <cellStyle name="40% - Accent5 27" xfId="1216"/>
    <cellStyle name="40% - Accent5 32" xfId="1217"/>
    <cellStyle name="_Book1_Quaderchowk Gangpur Budaun(14-12-13)_Widening &amp; Strengthening of Rasoolpur to Bhojipura Pawai Wazirpur Kotha Garhi Khanpur Road (ODR) Km. 7 to 15 (As per 16-03-16) Bitu Rate(5)as per C.E." xfId="1218"/>
    <cellStyle name="40% - Accent1 12" xfId="1219"/>
    <cellStyle name="60% - Accent5 10 4" xfId="1220"/>
    <cellStyle name="20% - Accent5 5 4" xfId="1221"/>
    <cellStyle name="Normal 29 17" xfId="1222"/>
    <cellStyle name="Normal 29 22" xfId="1223"/>
    <cellStyle name="Normal 4 3 10 7" xfId="1224"/>
    <cellStyle name="_Book1_Rammnoha Lohiya 21 &amp; 15colom" xfId="1225"/>
    <cellStyle name="Normal 19 9" xfId="1226"/>
    <cellStyle name="Normal 24 9" xfId="1227"/>
    <cellStyle name="Percent 11 6" xfId="1228"/>
    <cellStyle name="Bad 20" xfId="1229"/>
    <cellStyle name="Bad 15" xfId="1230"/>
    <cellStyle name="Heading 1 39" xfId="1231"/>
    <cellStyle name="Heading 1 44" xfId="1232"/>
    <cellStyle name="20% - Accent5 11" xfId="1233"/>
    <cellStyle name="Normal 12 8 2 2 5" xfId="1234"/>
    <cellStyle name="_Book1_RK MT Road Hindan Nadi New 7" xfId="1235"/>
    <cellStyle name="Percent 11 7" xfId="1236"/>
    <cellStyle name="Bad 21" xfId="1237"/>
    <cellStyle name="Bad 16" xfId="1238"/>
    <cellStyle name="Heading 1 45" xfId="1239"/>
    <cellStyle name="Heading 1 50" xfId="1240"/>
    <cellStyle name="20% - Accent5 12" xfId="1241"/>
    <cellStyle name="Normal 12 8 2 2 6" xfId="1242"/>
    <cellStyle name="_Book1_RK MT Road Hindan Nadi New 8" xfId="1243"/>
    <cellStyle name="_Book1_Sahadara Tajmahal Final TS" xfId="1244"/>
    <cellStyle name="20% - Accent5 9 6" xfId="1245"/>
    <cellStyle name="Note 4 4" xfId="1246"/>
    <cellStyle name="20% - Accent1 56" xfId="1247"/>
    <cellStyle name="20% - Accent1 61" xfId="1248"/>
    <cellStyle name="Hyperlink 2 6" xfId="1249"/>
    <cellStyle name="Title 13" xfId="1250"/>
    <cellStyle name="Output 5" xfId="1251"/>
    <cellStyle name="Normal 6 2 9" xfId="1252"/>
    <cellStyle name="Comma 6 3 8" xfId="1253"/>
    <cellStyle name="_Book1_Sahadara Tajmahal Final TS_Banda Check List 1 A  1K  &amp; Note Sheet Dt. 24-09-2014" xfId="1254"/>
    <cellStyle name="20% - Accent4 3_500 above population prastav" xfId="1255"/>
    <cellStyle name="_Book1_Sahaswan to Bhawanipur Khairu Nadayal Road (ODR) Widening (version 1)" xfId="1256"/>
    <cellStyle name="Normal 4 3 3 3 3 6" xfId="1257"/>
    <cellStyle name="Heading 3 57 8" xfId="1258"/>
    <cellStyle name="Heading 3 62 8" xfId="1259"/>
    <cellStyle name="20% - Accent1 5 3" xfId="1260"/>
    <cellStyle name="_Book1_Shamshabad Bye Pass II" xfId="1261"/>
    <cellStyle name="Normal 6 20 2" xfId="1262"/>
    <cellStyle name="Normal 4 3 2 3 2" xfId="1263"/>
    <cellStyle name="Normal 4 3 3 2 2 2 6" xfId="1264"/>
    <cellStyle name="Note 5" xfId="1265"/>
    <cellStyle name="_Book1_Shamshabad Bye Pass II_Banda Check List 1 A  1K  &amp; Note Sheet Dt. 24-09-2014" xfId="1266"/>
    <cellStyle name="_Book1_Shamshabad Bye Pass II_Check List SHAJAHANPUR" xfId="1267"/>
    <cellStyle name="Percent 26 2 2" xfId="1268"/>
    <cellStyle name="20% - Accent5 2" xfId="1269"/>
    <cellStyle name="Heading 3 35 2" xfId="1270"/>
    <cellStyle name="Heading 3 40 2" xfId="1271"/>
    <cellStyle name="Normal 68 4 9" xfId="1272"/>
    <cellStyle name="_Book1_Shamshabad Byepass T.S." xfId="1273"/>
    <cellStyle name="Calculation 54 8" xfId="1274"/>
    <cellStyle name="Calculation 49 8" xfId="1275"/>
    <cellStyle name="_Book1_Signage work 08.01.13 Mall Road New" xfId="1276"/>
    <cellStyle name="_Book1_Signage work 08.01.13 Mall Road New_Banda Check List 1 A  1K  &amp; Note Sheet Dt. 24-09-2014" xfId="1277"/>
    <cellStyle name="20% - Accent3 6 5" xfId="1278"/>
    <cellStyle name="_Book1_Signage work 08.01.13 Mall Road New_Check List SHAJAHANPUR" xfId="1279"/>
    <cellStyle name="40% - Accent5 2 5" xfId="1280"/>
    <cellStyle name="Currency 5 4" xfId="1281"/>
    <cellStyle name="Percent 26 3 4" xfId="1282"/>
    <cellStyle name="20% - Accent6 4" xfId="1283"/>
    <cellStyle name="Heading 3 36 4" xfId="1284"/>
    <cellStyle name="Heading 3 41 4" xfId="1285"/>
    <cellStyle name="_Book1_South Bye Pass Cracs Seilling 31-8-12" xfId="1286"/>
    <cellStyle name="_Book1_Yamuna Kinara Road.xls~RF16e3786" xfId="1287"/>
    <cellStyle name="Normal 10 11" xfId="1288"/>
    <cellStyle name="Normal 13 9 2 5" xfId="1289"/>
    <cellStyle name="Normal 4 13 4" xfId="1290"/>
    <cellStyle name="Accent1 60" xfId="1291"/>
    <cellStyle name="Accent1 55" xfId="1292"/>
    <cellStyle name="Normal 3 2 5 2" xfId="1293"/>
    <cellStyle name="_Book1_South Bye Pass for TS- TS  new (31.12.2012)" xfId="1294"/>
    <cellStyle name="Percent 2 7 12" xfId="1295"/>
    <cellStyle name="20% - Accent6 10 4" xfId="1296"/>
    <cellStyle name="40% - Accent4 10 5" xfId="1297"/>
    <cellStyle name="_Book1_South Bye Pass Patch Repair (Km. 10 - 16) TS" xfId="1298"/>
    <cellStyle name="Normal 2 3 2 6" xfId="1299"/>
    <cellStyle name="Normal 61 4" xfId="1300"/>
    <cellStyle name="Accent2 66" xfId="1301"/>
    <cellStyle name="Normal 56 4" xfId="1302"/>
    <cellStyle name="Normal 12 8 2 2" xfId="1303"/>
    <cellStyle name="Total 8" xfId="1304"/>
    <cellStyle name="Normal 2 12_19 Colom (Divisionvar) (PWD)" xfId="1305"/>
    <cellStyle name="_Book1_South Bye Pass Patch Repair (Km. 10-16) New TS" xfId="1306"/>
    <cellStyle name="Output 41 2" xfId="1307"/>
    <cellStyle name="Output 36 2" xfId="1308"/>
    <cellStyle name="40% - Accent1 10 6" xfId="1309"/>
    <cellStyle name="Normal 4 3 2 2 4" xfId="1310"/>
    <cellStyle name="Normal 11 14" xfId="1311"/>
    <cellStyle name="Comma 4 4 6" xfId="1312"/>
    <cellStyle name="Normal 4 3 7" xfId="1313"/>
    <cellStyle name="Percent 10 2 7" xfId="1314"/>
    <cellStyle name="_Book1_South Bye Pass Patch Repair (Km. 17-24.1) TS" xfId="1315"/>
    <cellStyle name="40% - Accent1 58" xfId="1316"/>
    <cellStyle name="40% - Accent1 63" xfId="1317"/>
    <cellStyle name="_Book1_SR Banda puwayan Km.22,32 cc PFAD" xfId="1318"/>
    <cellStyle name="20% - Accent5 6 5" xfId="1319"/>
    <cellStyle name="Percent 2 9 6" xfId="1320"/>
    <cellStyle name="Comma 4 10" xfId="1321"/>
    <cellStyle name="Note 3 3 6" xfId="1322"/>
    <cellStyle name="20% - Accent1 10 6" xfId="1323"/>
    <cellStyle name="60% - Accent3 18" xfId="1324"/>
    <cellStyle name="60% - Accent3 23" xfId="1325"/>
    <cellStyle name="Normal 21 19" xfId="1326"/>
    <cellStyle name="Normal 21 24" xfId="1327"/>
    <cellStyle name="40% - Accent2 38" xfId="1328"/>
    <cellStyle name="40% - Accent2 43" xfId="1329"/>
    <cellStyle name="_Book1_T.S.Copy B.M. Road" xfId="1330"/>
    <cellStyle name="40% - Акцент1" xfId="1331"/>
    <cellStyle name="Percent 32 14" xfId="1332"/>
    <cellStyle name="Comma 2 3 5" xfId="1333"/>
    <cellStyle name="Normal 2 2 6" xfId="1334"/>
    <cellStyle name="_Book1_xsection" xfId="1335"/>
    <cellStyle name="Comma [0] 2" xfId="1336"/>
    <cellStyle name="_Book1_Yamuna Kinara Road Final &amp; Re-Sent to ADA 29.12.12" xfId="1337"/>
    <cellStyle name="40% - Accent4 4_500 above population prastav" xfId="1338"/>
    <cellStyle name="20% - Accent2 8_500 above population prastav" xfId="1339"/>
    <cellStyle name="Accent3 31" xfId="1340"/>
    <cellStyle name="Accent3 26" xfId="1341"/>
    <cellStyle name="40% - Accent3 10 5" xfId="1342"/>
    <cellStyle name="40% - Accent6 6 5" xfId="1343"/>
    <cellStyle name="Normal 31_CC Report Anu- 83 Demand (1)" xfId="1344"/>
    <cellStyle name="40% - Accent5 57" xfId="1345"/>
    <cellStyle name="40% - Accent5 62" xfId="1346"/>
    <cellStyle name="_Book1_Yamuna Kinara Road Final &amp; Re-Sent to ADA 29.12.12_Check List SHAJAHANPUR" xfId="1347"/>
    <cellStyle name="40% - Accent4 9 2" xfId="1348"/>
    <cellStyle name="20% - Accent2 38" xfId="1349"/>
    <cellStyle name="20% - Accent2 43" xfId="1350"/>
    <cellStyle name="Normal 9 3_10 Colom" xfId="1351"/>
    <cellStyle name="Calculation 2 6" xfId="1352"/>
    <cellStyle name="Normal 7 10 2" xfId="1353"/>
    <cellStyle name="40% - Accent1 2 4" xfId="1354"/>
    <cellStyle name="Heading 3 39 8" xfId="1355"/>
    <cellStyle name="Heading 3 44 8" xfId="1356"/>
    <cellStyle name="_Book1_Yamuna Kinara Road Non SE (SDBC) for Boq_Banda Check List 1 A  1K  &amp; Note Sheet Dt. 24-09-2014" xfId="1357"/>
    <cellStyle name="_Book1_Yamuna Kinara Road Non SE (SDBC) for Boq_Check List SHAJAHANPUR" xfId="1358"/>
    <cellStyle name="Input 56 5" xfId="1359"/>
    <cellStyle name="Input 61 5" xfId="1360"/>
    <cellStyle name="60% - Accent4 55" xfId="1361"/>
    <cellStyle name="60% - Accent4 60" xfId="1362"/>
    <cellStyle name="Comma 3 15 6" xfId="1363"/>
    <cellStyle name="20% - Accent1 5" xfId="1364"/>
    <cellStyle name="Heading 3 26 5" xfId="1365"/>
    <cellStyle name="Heading 3 31 5" xfId="1366"/>
    <cellStyle name="Note 9 5" xfId="1367"/>
    <cellStyle name="Comma0 3" xfId="1368"/>
    <cellStyle name="20% - Accent2 57" xfId="1369"/>
    <cellStyle name="20% - Accent2 62" xfId="1370"/>
    <cellStyle name="_Book1_Yamuna Kinara Road Non SE (SDBC) for Boq_Garhi Gulabi ODR (MORTH)" xfId="1371"/>
    <cellStyle name="Normal 28 10" xfId="1372"/>
    <cellStyle name="Normal 33 10" xfId="1373"/>
    <cellStyle name="Normal 14 2" xfId="1374"/>
    <cellStyle name="_Book1_Yamuna Kinara Road Non SE (SDBC) for Boq_Garhi Gulabi ODR (MORTH)_Banda Check List 1 A  1K  &amp; Note Sheet Dt. 24-09-2014" xfId="1375"/>
    <cellStyle name="Normal 27 2" xfId="1376"/>
    <cellStyle name="Normal 32 2" xfId="1377"/>
    <cellStyle name="60% - Accent6 10 5" xfId="1378"/>
    <cellStyle name="Normal 2 2 6 7" xfId="1379"/>
    <cellStyle name="_Book1_Yamuna Kinara Road Non SE (SDBC) for Boq_Garhi Gulabi ODR (MORTH)_Check List SHAJAHANPUR" xfId="1380"/>
    <cellStyle name="20% - Accent4 2" xfId="1381"/>
    <cellStyle name="Heading 3 29 2" xfId="1382"/>
    <cellStyle name="Heading 3 34 2" xfId="1383"/>
    <cellStyle name="Heading 3 9 8" xfId="1384"/>
    <cellStyle name="20% - Accent1 27" xfId="1385"/>
    <cellStyle name="20% - Accent1 32" xfId="1386"/>
    <cellStyle name="Normal 3 2 3 3" xfId="1387"/>
    <cellStyle name="_Book1_Yamuna Kinara Road Non SE (SDBC) for Boq_Mall Road Paitch Sign (22-04-2013)" xfId="1388"/>
    <cellStyle name="Comma 3 16 3" xfId="1389"/>
    <cellStyle name="Heading 3 7 8" xfId="1390"/>
    <cellStyle name="Normal 3 11 8" xfId="1391"/>
    <cellStyle name="20% - Accent2 2" xfId="1392"/>
    <cellStyle name="Heading 3 27 2" xfId="1393"/>
    <cellStyle name="Heading 3 32 2" xfId="1394"/>
    <cellStyle name="_Book1_Yamuna Kinara Road.xls~RF16e3786_Check List SHAJAHANPUR" xfId="1395"/>
    <cellStyle name="Input 57 2" xfId="1396"/>
    <cellStyle name="Input 62 2" xfId="1397"/>
    <cellStyle name="Normal 12 2 2 3 7" xfId="1398"/>
    <cellStyle name="Cella da controllare" xfId="1399"/>
    <cellStyle name="Accent3 42" xfId="1400"/>
    <cellStyle name="Accent3 37" xfId="1401"/>
    <cellStyle name="Total 14 6" xfId="1402"/>
    <cellStyle name="_Book1_Yamuna Kinara T.S. 08-01-2013" xfId="1403"/>
    <cellStyle name="_Book1_yogesh (Master File MORT&amp;H - Sagar)" xfId="1404"/>
    <cellStyle name="20% - Accent4 12" xfId="1405"/>
    <cellStyle name="Note 3 3" xfId="1406"/>
    <cellStyle name="20% - Accent1 10" xfId="1407"/>
    <cellStyle name="Note 3 3 2" xfId="1408"/>
    <cellStyle name="20% - Accent1 10 2" xfId="1409"/>
    <cellStyle name="60% - Accent3 14" xfId="1410"/>
    <cellStyle name="Normal 21 15" xfId="1411"/>
    <cellStyle name="Normal 21 20" xfId="1412"/>
    <cellStyle name="40% - Accent1 55" xfId="1413"/>
    <cellStyle name="40% - Accent1 60" xfId="1414"/>
    <cellStyle name="40% - Accent2 4 5" xfId="1415"/>
    <cellStyle name="20% - Accent5 6 2" xfId="1416"/>
    <cellStyle name="Note 3 3 3" xfId="1417"/>
    <cellStyle name="20% - Accent1 10 3" xfId="1418"/>
    <cellStyle name="60% - Accent3 15" xfId="1419"/>
    <cellStyle name="60% - Accent3 20" xfId="1420"/>
    <cellStyle name="Normal 21 16" xfId="1421"/>
    <cellStyle name="Normal 21 21" xfId="1422"/>
    <cellStyle name="20% - Accent1 3_500 above population prastav" xfId="1423"/>
    <cellStyle name="Note 3 4" xfId="1424"/>
    <cellStyle name="20% - Accent1 11" xfId="1425"/>
    <cellStyle name="Note 3 6" xfId="1426"/>
    <cellStyle name="20% - Accent1 13" xfId="1427"/>
    <cellStyle name="Note 3 7" xfId="1428"/>
    <cellStyle name="20% - Accent1 14" xfId="1429"/>
    <cellStyle name="Note 3 8" xfId="1430"/>
    <cellStyle name="20% - Accent1 15" xfId="1431"/>
    <cellStyle name="20% - Accent1 20" xfId="1432"/>
    <cellStyle name="Heading 3 9 3" xfId="1433"/>
    <cellStyle name="20% - Accent1 17" xfId="1434"/>
    <cellStyle name="20% - Accent1 22" xfId="1435"/>
    <cellStyle name="20% - Accent5 10 3" xfId="1436"/>
    <cellStyle name="Heading 3 9 4" xfId="1437"/>
    <cellStyle name="20% - Accent1 18" xfId="1438"/>
    <cellStyle name="20% - Accent1 23" xfId="1439"/>
    <cellStyle name="Normal 5 6 4" xfId="1440"/>
    <cellStyle name="20% - Accent6 7_500 above population prastav" xfId="1441"/>
    <cellStyle name="20% - Accent5 10 4" xfId="1442"/>
    <cellStyle name="Heading 3 9 5" xfId="1443"/>
    <cellStyle name="20% - Accent1 19" xfId="1444"/>
    <cellStyle name="20% - Accent1 24" xfId="1445"/>
    <cellStyle name="20% - Accent5 10 5" xfId="1446"/>
    <cellStyle name="Input 9 8" xfId="1447"/>
    <cellStyle name="60% - Accent4 47" xfId="1448"/>
    <cellStyle name="60% - Accent4 52" xfId="1449"/>
    <cellStyle name="Comma 3 15 3" xfId="1450"/>
    <cellStyle name="Heading 3 6 8" xfId="1451"/>
    <cellStyle name="Normal 3 10 8" xfId="1452"/>
    <cellStyle name="20% - Accent1 2" xfId="1453"/>
    <cellStyle name="Heading 3 26 2" xfId="1454"/>
    <cellStyle name="Heading 3 31 2" xfId="1455"/>
    <cellStyle name="20% - Accent1 2 2 2" xfId="1456"/>
    <cellStyle name="20% - Accent3 50" xfId="1457"/>
    <cellStyle name="20% - Accent3 45" xfId="1458"/>
    <cellStyle name="Calculation 7 8" xfId="1459"/>
    <cellStyle name="40% - Accent1 7 6" xfId="1460"/>
    <cellStyle name="20% - Accent1 2 5" xfId="1461"/>
    <cellStyle name="20% - Accent4 9 3" xfId="1462"/>
    <cellStyle name="20% - Accent3 51" xfId="1463"/>
    <cellStyle name="20% - Accent3 46" xfId="1464"/>
    <cellStyle name="20% - Accent1 2 6" xfId="1465"/>
    <cellStyle name="20% - Accent4 9 4" xfId="1466"/>
    <cellStyle name="Heading 3 9 7" xfId="1467"/>
    <cellStyle name="20% - Accent1 26" xfId="1468"/>
    <cellStyle name="20% - Accent1 31" xfId="1469"/>
    <cellStyle name="20% - Accent4 3" xfId="1470"/>
    <cellStyle name="Heading 3 29 3" xfId="1471"/>
    <cellStyle name="Heading 3 34 3" xfId="1472"/>
    <cellStyle name="20% - Accent1 28" xfId="1473"/>
    <cellStyle name="20% - Accent1 33" xfId="1474"/>
    <cellStyle name="20% - Accent4 4" xfId="1475"/>
    <cellStyle name="Heading 3 29 4" xfId="1476"/>
    <cellStyle name="Heading 3 34 4" xfId="1477"/>
    <cellStyle name="20% - Accent1 29" xfId="1478"/>
    <cellStyle name="20% - Accent1 34" xfId="1479"/>
    <cellStyle name="60% - Accent4 48" xfId="1480"/>
    <cellStyle name="60% - Accent4 53" xfId="1481"/>
    <cellStyle name="Comma 3 15 4" xfId="1482"/>
    <cellStyle name="Normal 3 10 9" xfId="1483"/>
    <cellStyle name="20% - Accent1 3" xfId="1484"/>
    <cellStyle name="Heading 3 26 3" xfId="1485"/>
    <cellStyle name="Heading 3 31 3" xfId="1486"/>
    <cellStyle name="Normal 26 2 5" xfId="1487"/>
    <cellStyle name="Calculation 8 5" xfId="1488"/>
    <cellStyle name="40% - Accent1 8 3" xfId="1489"/>
    <cellStyle name="Heading 3 55 7" xfId="1490"/>
    <cellStyle name="Heading 3 60 7" xfId="1491"/>
    <cellStyle name="20% - Accent1 3 2" xfId="1492"/>
    <cellStyle name="Normal 26 2 6" xfId="1493"/>
    <cellStyle name="Calculation 8 6" xfId="1494"/>
    <cellStyle name="40% - Accent1 8 4" xfId="1495"/>
    <cellStyle name="Heading 3 55 8" xfId="1496"/>
    <cellStyle name="Heading 3 60 8" xfId="1497"/>
    <cellStyle name="20% - Accent1 3 3" xfId="1498"/>
    <cellStyle name="Calculation 8 8" xfId="1499"/>
    <cellStyle name="40% - Accent1 8 6" xfId="1500"/>
    <cellStyle name="20% - Accent1 3 5" xfId="1501"/>
    <cellStyle name="20% - Accent4 8" xfId="1502"/>
    <cellStyle name="Heading 3 29 8" xfId="1503"/>
    <cellStyle name="Heading 3 34 8" xfId="1504"/>
    <cellStyle name="Percent 3 2" xfId="1505"/>
    <cellStyle name="60% - Accent1 2 5" xfId="1506"/>
    <cellStyle name="20% - Accent1 38" xfId="1507"/>
    <cellStyle name="20% - Accent1 43" xfId="1508"/>
    <cellStyle name="40% - Accent4 4 2" xfId="1509"/>
    <cellStyle name="Input 59 8" xfId="1510"/>
    <cellStyle name="Input 64 8" xfId="1511"/>
    <cellStyle name="40% - Accent6 4" xfId="1512"/>
    <cellStyle name="20% - Accent2 8 2" xfId="1513"/>
    <cellStyle name="40% - Accent4 2 2 2" xfId="1514"/>
    <cellStyle name="40% - Accent4 4 3" xfId="1515"/>
    <cellStyle name="20% - Accent4 9" xfId="1516"/>
    <cellStyle name="20% - Accent1 39" xfId="1517"/>
    <cellStyle name="20% - Accent1 44" xfId="1518"/>
    <cellStyle name="20% - Accent2 8 3" xfId="1519"/>
    <cellStyle name="Normal 4 11 2 2" xfId="1520"/>
    <cellStyle name="40% - Accent6 5" xfId="1521"/>
    <cellStyle name="60% - Accent4 49" xfId="1522"/>
    <cellStyle name="60% - Accent4 54" xfId="1523"/>
    <cellStyle name="Comma 3 15 5" xfId="1524"/>
    <cellStyle name="20% - Accent1 4" xfId="1525"/>
    <cellStyle name="Heading 3 26 4" xfId="1526"/>
    <cellStyle name="Heading 3 31 4" xfId="1527"/>
    <cellStyle name="Comma 3 2 2 10" xfId="1528"/>
    <cellStyle name="Calculation 9 5" xfId="1529"/>
    <cellStyle name="40% - Accent1 9 3" xfId="1530"/>
    <cellStyle name="Heading 3 56 7" xfId="1531"/>
    <cellStyle name="Heading 3 61 7" xfId="1532"/>
    <cellStyle name="20% - Accent1 4 2" xfId="1533"/>
    <cellStyle name="Calculation 9 6" xfId="1534"/>
    <cellStyle name="40% - Accent1 9 4" xfId="1535"/>
    <cellStyle name="Heading 3 56 8" xfId="1536"/>
    <cellStyle name="Heading 3 61 8" xfId="1537"/>
    <cellStyle name="20% - Accent1 4 3" xfId="1538"/>
    <cellStyle name="Calculation 9 7" xfId="1539"/>
    <cellStyle name="40% - Accent1 9 5" xfId="1540"/>
    <cellStyle name="20% - Accent1 4 4" xfId="1541"/>
    <cellStyle name="40% - Accent6 7 3" xfId="1542"/>
    <cellStyle name="20% - Accent6 2 2" xfId="1543"/>
    <cellStyle name="Calculation 9 8" xfId="1544"/>
    <cellStyle name="40% - Accent1 9 6" xfId="1545"/>
    <cellStyle name="20% - Accent1 4 5" xfId="1546"/>
    <cellStyle name="40% - Accent6 7 4" xfId="1547"/>
    <cellStyle name="20% - Accent6 2 3" xfId="1548"/>
    <cellStyle name="40% - Accent1 7_500 above population prastav" xfId="1549"/>
    <cellStyle name="20% - Accent1 4 6" xfId="1550"/>
    <cellStyle name="40% - Accent4 4 4" xfId="1551"/>
    <cellStyle name="20% - Accent1 45" xfId="1552"/>
    <cellStyle name="20% - Accent1 50" xfId="1553"/>
    <cellStyle name="20% - Accent2 8 4" xfId="1554"/>
    <cellStyle name="Normal 4 11 2 3" xfId="1555"/>
    <cellStyle name="40% - Accent3 10" xfId="1556"/>
    <cellStyle name="40% - Accent6 6" xfId="1557"/>
    <cellStyle name="40% - Accent4 4 5" xfId="1558"/>
    <cellStyle name="20% - Accent1 46" xfId="1559"/>
    <cellStyle name="20% - Accent1 51" xfId="1560"/>
    <cellStyle name="20% - Accent2 8 5" xfId="1561"/>
    <cellStyle name="Normal 4 11 2 4" xfId="1562"/>
    <cellStyle name="40% - Accent3 11" xfId="1563"/>
    <cellStyle name="40% - Accent6 7" xfId="1564"/>
    <cellStyle name="40% - Accent4 4 6" xfId="1565"/>
    <cellStyle name="20% - Accent1 47" xfId="1566"/>
    <cellStyle name="20% - Accent1 52" xfId="1567"/>
    <cellStyle name="Hyperlink 2 2" xfId="1568"/>
    <cellStyle name="20% - Accent2 8 6" xfId="1569"/>
    <cellStyle name="Normal 4 11 2 5" xfId="1570"/>
    <cellStyle name="40% - Accent3 12" xfId="1571"/>
    <cellStyle name="40% - Accent6 8" xfId="1572"/>
    <cellStyle name="Note 4 2" xfId="1573"/>
    <cellStyle name="20% - Accent1 49" xfId="1574"/>
    <cellStyle name="20% - Accent1 54" xfId="1575"/>
    <cellStyle name="Hyperlink 2 4" xfId="1576"/>
    <cellStyle name="20% - Accent4 9_500 above population prastav" xfId="1577"/>
    <cellStyle name="Heading 3 57 7" xfId="1578"/>
    <cellStyle name="Heading 3 62 7" xfId="1579"/>
    <cellStyle name="20% - Accent1 5 2" xfId="1580"/>
    <cellStyle name="20% - Accent1 5 4" xfId="1581"/>
    <cellStyle name="40% - Accent6 8 4" xfId="1582"/>
    <cellStyle name="20% - Accent6 3 3" xfId="1583"/>
    <cellStyle name="Normal 2 3 2 2" xfId="1584"/>
    <cellStyle name="Normal 20 2_GGic estimate" xfId="1585"/>
    <cellStyle name="20% - Accent1 5 6" xfId="1586"/>
    <cellStyle name="Normal 10 10 3" xfId="1587"/>
    <cellStyle name="Note 4 3" xfId="1588"/>
    <cellStyle name="20% - Accent1 55" xfId="1589"/>
    <cellStyle name="20% - Accent1 60" xfId="1590"/>
    <cellStyle name="Hyperlink 2 5" xfId="1591"/>
    <cellStyle name="Note 4 5" xfId="1592"/>
    <cellStyle name="20% - Accent1 57" xfId="1593"/>
    <cellStyle name="20% - Accent1 62" xfId="1594"/>
    <cellStyle name="Hyperlink 2 7" xfId="1595"/>
    <cellStyle name="Note 4 6" xfId="1596"/>
    <cellStyle name="20% - Accent1 58" xfId="1597"/>
    <cellStyle name="20% - Accent1 63" xfId="1598"/>
    <cellStyle name="Hyperlink 2 8" xfId="1599"/>
    <cellStyle name="Currency 3" xfId="1600"/>
    <cellStyle name="Note 4 8" xfId="1601"/>
    <cellStyle name="20% - Accent1 65" xfId="1602"/>
    <cellStyle name="Currency 4" xfId="1603"/>
    <cellStyle name="Normal 12 12 2 2" xfId="1604"/>
    <cellStyle name="Note 4 9" xfId="1605"/>
    <cellStyle name="20% - Accent1 66" xfId="1606"/>
    <cellStyle name="60% - Accent4 57" xfId="1607"/>
    <cellStyle name="60% - Accent4 62" xfId="1608"/>
    <cellStyle name="Comma 3 15 8" xfId="1609"/>
    <cellStyle name="Normal 5_00SBI to Bharatpur Gate2" xfId="1610"/>
    <cellStyle name="20% - Accent1 7" xfId="1611"/>
    <cellStyle name="Heading 3 26 7" xfId="1612"/>
    <cellStyle name="Heading 3 31 7" xfId="1613"/>
    <cellStyle name="20% - Accent1 8 2" xfId="1614"/>
    <cellStyle name="20% - Accent1 8 3" xfId="1615"/>
    <cellStyle name="Output 60 5" xfId="1616"/>
    <cellStyle name="Output 55 5" xfId="1617"/>
    <cellStyle name="Euro 9" xfId="1618"/>
    <cellStyle name="40% - Accent3 4 5" xfId="1619"/>
    <cellStyle name="40% - Accent6 55" xfId="1620"/>
    <cellStyle name="40% - Accent6 60" xfId="1621"/>
    <cellStyle name="Normal 75 7" xfId="1622"/>
    <cellStyle name="Accent4 24" xfId="1623"/>
    <cellStyle name="Accent4 19" xfId="1624"/>
    <cellStyle name="Normal 22_1 Carore to 5 caror" xfId="1625"/>
    <cellStyle name="20% - Accent6 6 2" xfId="1626"/>
    <cellStyle name="20% - Accent1 8 5" xfId="1627"/>
    <cellStyle name="40% - Accent3 4 6" xfId="1628"/>
    <cellStyle name="40% - Accent6 56" xfId="1629"/>
    <cellStyle name="40% - Accent6 61" xfId="1630"/>
    <cellStyle name="Normal 75 8" xfId="1631"/>
    <cellStyle name="Accent4 30" xfId="1632"/>
    <cellStyle name="Accent4 25" xfId="1633"/>
    <cellStyle name="Акцент1" xfId="1634"/>
    <cellStyle name="20% - Accent6 6 3" xfId="1635"/>
    <cellStyle name="Normal 2 2" xfId="1636"/>
    <cellStyle name="Normal 2 3 5 2" xfId="1637"/>
    <cellStyle name="20% - Accent1 8 6" xfId="1638"/>
    <cellStyle name="Normal 3 13 2 2" xfId="1639"/>
    <cellStyle name="60% - Accent4 59" xfId="1640"/>
    <cellStyle name="60% - Accent4 64" xfId="1641"/>
    <cellStyle name="20% - Accent1 9" xfId="1642"/>
    <cellStyle name="40% - Accent3 5" xfId="1643"/>
    <cellStyle name="20% - Accent2 5 3" xfId="1644"/>
    <cellStyle name="Normal 2 11 2 3" xfId="1645"/>
    <cellStyle name="20% - Accent1 9 2" xfId="1646"/>
    <cellStyle name="20% - Accent5 7_500 above population prastav" xfId="1647"/>
    <cellStyle name="20% - Accent1 9 3" xfId="1648"/>
    <cellStyle name="40% - Accent3 5 5" xfId="1649"/>
    <cellStyle name="20% - Accent6 7 2" xfId="1650"/>
    <cellStyle name="20% - Accent1 9 5" xfId="1651"/>
    <cellStyle name="Calculation 20 4" xfId="1652"/>
    <cellStyle name="Calculation 15 4" xfId="1653"/>
    <cellStyle name="20% - Accent1 9_500 above population prastav" xfId="1654"/>
    <cellStyle name="Note 8 3" xfId="1655"/>
    <cellStyle name="20% - Accent2 10" xfId="1656"/>
    <cellStyle name="Normal 6 2 2 11" xfId="1657"/>
    <cellStyle name="Note 8 4" xfId="1658"/>
    <cellStyle name="20% - Accent2 11" xfId="1659"/>
    <cellStyle name="Normal 6 2 2 12" xfId="1660"/>
    <cellStyle name="Note 8 5" xfId="1661"/>
    <cellStyle name="20% - Accent2 12" xfId="1662"/>
    <cellStyle name="Normal 6 2 2 13" xfId="1663"/>
    <cellStyle name="20% - Accent2 6_500 above population prastav" xfId="1664"/>
    <cellStyle name="Note 8 6" xfId="1665"/>
    <cellStyle name="20% - Accent2 13" xfId="1666"/>
    <cellStyle name="Normal 6 2 2 14" xfId="1667"/>
    <cellStyle name="Normal 2 4 2" xfId="1668"/>
    <cellStyle name="Note 8 7" xfId="1669"/>
    <cellStyle name="20% - Accent2 14" xfId="1670"/>
    <cellStyle name="Normal 2 4 3" xfId="1671"/>
    <cellStyle name="Note 8 8" xfId="1672"/>
    <cellStyle name="20% - Accent2 15" xfId="1673"/>
    <cellStyle name="20% - Accent2 20" xfId="1674"/>
    <cellStyle name="Normal 2 4 6" xfId="1675"/>
    <cellStyle name="20% - Accent2 18" xfId="1676"/>
    <cellStyle name="20% - Accent2 23" xfId="1677"/>
    <cellStyle name="Normal 2 4 7" xfId="1678"/>
    <cellStyle name="20% - Accent2 19" xfId="1679"/>
    <cellStyle name="20% - Accent2 24" xfId="1680"/>
    <cellStyle name="Normal 88" xfId="1681"/>
    <cellStyle name="Calcolo 4" xfId="1682"/>
    <cellStyle name="40% - Accent2 7 4" xfId="1683"/>
    <cellStyle name="Normal 4 3 8 3 2" xfId="1684"/>
    <cellStyle name="20% - Accent2 2 3" xfId="1685"/>
    <cellStyle name="Normal 89" xfId="1686"/>
    <cellStyle name="Calcolo 5" xfId="1687"/>
    <cellStyle name="40% - Accent2 7 5" xfId="1688"/>
    <cellStyle name="Normal 4 3 8 3 3" xfId="1689"/>
    <cellStyle name="20% - Accent2 2 4" xfId="1690"/>
    <cellStyle name="20% - Accent5 9 2" xfId="1691"/>
    <cellStyle name="Normal 28 7" xfId="1692"/>
    <cellStyle name="Normal 33 7" xfId="1693"/>
    <cellStyle name="20% - Accent2 9_500 above population prastav" xfId="1694"/>
    <cellStyle name="Calcolo 6" xfId="1695"/>
    <cellStyle name="40% - Accent2 7 6" xfId="1696"/>
    <cellStyle name="Normal 4 3 8 3 4" xfId="1697"/>
    <cellStyle name="20% - Accent2 2 5" xfId="1698"/>
    <cellStyle name="20% - Accent5 9 3" xfId="1699"/>
    <cellStyle name="20% - Accent4 24" xfId="1700"/>
    <cellStyle name="20% - Accent4 19" xfId="1701"/>
    <cellStyle name="20% - Accent2 3_500 above population prastav" xfId="1702"/>
    <cellStyle name="Calculation 23 8" xfId="1703"/>
    <cellStyle name="Calculation 18 8" xfId="1704"/>
    <cellStyle name="Percent 26_1 a Check List" xfId="1705"/>
    <cellStyle name="Calcolo 7" xfId="1706"/>
    <cellStyle name="Normal 4 3 8 3 5" xfId="1707"/>
    <cellStyle name="20% - Accent2 2 6" xfId="1708"/>
    <cellStyle name="20% - Accent5 9 4" xfId="1709"/>
    <cellStyle name="Input 45 2" xfId="1710"/>
    <cellStyle name="Input 50 2" xfId="1711"/>
    <cellStyle name="20% - Accent2 2_500 above population prastav" xfId="1712"/>
    <cellStyle name="Normal 2 4 9" xfId="1713"/>
    <cellStyle name="20% - Accent2 26" xfId="1714"/>
    <cellStyle name="20% - Accent2 31" xfId="1715"/>
    <cellStyle name="Comma 3 16 4" xfId="1716"/>
    <cellStyle name="Normal 3 11 9" xfId="1717"/>
    <cellStyle name="20% - Accent2 3" xfId="1718"/>
    <cellStyle name="Heading 3 27 3" xfId="1719"/>
    <cellStyle name="Heading 3 32 3" xfId="1720"/>
    <cellStyle name="40% - Accent1 4" xfId="1721"/>
    <cellStyle name="40% - Accent2 8 3" xfId="1722"/>
    <cellStyle name="20% - Accent2 3 2" xfId="1723"/>
    <cellStyle name="40% - Accent1 5" xfId="1724"/>
    <cellStyle name="40% - Accent2 8 4" xfId="1725"/>
    <cellStyle name="20% - Accent2 3 3" xfId="1726"/>
    <cellStyle name="Normal 35 14" xfId="1727"/>
    <cellStyle name="Explanatory Text 10 5" xfId="1728"/>
    <cellStyle name="Normal 29 6" xfId="1729"/>
    <cellStyle name="Normal 34 6" xfId="1730"/>
    <cellStyle name="20% - Accent6 10_above 500 population 26col praroop" xfId="1731"/>
    <cellStyle name="40% - Accent1 7" xfId="1732"/>
    <cellStyle name="40% - Accent2 11" xfId="1733"/>
    <cellStyle name="40% - Accent2 8 6" xfId="1734"/>
    <cellStyle name="20% - Accent2 3 5" xfId="1735"/>
    <cellStyle name="20% - Accent2 35" xfId="1736"/>
    <cellStyle name="20% - Accent2 40" xfId="1737"/>
    <cellStyle name="Calculation 2 3" xfId="1738"/>
    <cellStyle name="20% - Accent2 36" xfId="1739"/>
    <cellStyle name="20% - Accent2 41" xfId="1740"/>
    <cellStyle name="Calculation 2 4" xfId="1741"/>
    <cellStyle name="40% - Accent1 2 2" xfId="1742"/>
    <cellStyle name="Heading 3 39 6" xfId="1743"/>
    <cellStyle name="Heading 3 44 6" xfId="1744"/>
    <cellStyle name="Normal 28 20 8" xfId="1745"/>
    <cellStyle name="20% - Accent2 37" xfId="1746"/>
    <cellStyle name="20% - Accent2 42" xfId="1747"/>
    <cellStyle name="Calculation 2 5" xfId="1748"/>
    <cellStyle name="40% - Accent1 2 3" xfId="1749"/>
    <cellStyle name="Heading 3 39 7" xfId="1750"/>
    <cellStyle name="Heading 3 44 7" xfId="1751"/>
    <cellStyle name="40% - Accent4 9 3" xfId="1752"/>
    <cellStyle name="20% - Accent4 4 2" xfId="1753"/>
    <cellStyle name="20% - Accent2 39" xfId="1754"/>
    <cellStyle name="20% - Accent2 44" xfId="1755"/>
    <cellStyle name="Calculation 2 7" xfId="1756"/>
    <cellStyle name="40% - Accent1 2 5" xfId="1757"/>
    <cellStyle name="40% - Accent2 4" xfId="1758"/>
    <cellStyle name="40% - Accent2 48" xfId="1759"/>
    <cellStyle name="40% - Accent2 53" xfId="1760"/>
    <cellStyle name="40% - Accent2 9 3" xfId="1761"/>
    <cellStyle name="20% - Accent2 4 2" xfId="1762"/>
    <cellStyle name="40% - Accent2 49" xfId="1763"/>
    <cellStyle name="40% - Accent2 5" xfId="1764"/>
    <cellStyle name="40% - Accent2 54" xfId="1765"/>
    <cellStyle name="40% - Accent2 9 4" xfId="1766"/>
    <cellStyle name="20% - Accent2 4 3" xfId="1767"/>
    <cellStyle name="Calcolo" xfId="1768"/>
    <cellStyle name="40% - Accent2 56" xfId="1769"/>
    <cellStyle name="40% - Accent2 61" xfId="1770"/>
    <cellStyle name="40% - Accent2 7" xfId="1771"/>
    <cellStyle name="40% - Accent2 9 6" xfId="1772"/>
    <cellStyle name="20% - Accent2 4 5" xfId="1773"/>
    <cellStyle name="Output 20 6" xfId="1774"/>
    <cellStyle name="Output 15 6" xfId="1775"/>
    <cellStyle name="Output 13" xfId="1776"/>
    <cellStyle name="20% - Акцент1" xfId="1777"/>
    <cellStyle name="Total 2_compile" xfId="1778"/>
    <cellStyle name="Output 20 7" xfId="1779"/>
    <cellStyle name="Output 15 7" xfId="1780"/>
    <cellStyle name="Output 14" xfId="1781"/>
    <cellStyle name="20% - Акцент2" xfId="1782"/>
    <cellStyle name="40% - Accent2 57" xfId="1783"/>
    <cellStyle name="40% - Accent2 62" xfId="1784"/>
    <cellStyle name="40% - Accent2 8" xfId="1785"/>
    <cellStyle name="20% - Accent2 4 6" xfId="1786"/>
    <cellStyle name="Normal 2 13 6" xfId="1787"/>
    <cellStyle name="Note 54 6" xfId="1788"/>
    <cellStyle name="Note 49 6" xfId="1789"/>
    <cellStyle name="20% - Accent2 4_500 above population prastav" xfId="1790"/>
    <cellStyle name="20% - Accent4 10 6" xfId="1791"/>
    <cellStyle name="40% - Accent4 9 4" xfId="1792"/>
    <cellStyle name="20% - Accent4 4 3" xfId="1793"/>
    <cellStyle name="20% - Accent2 45" xfId="1794"/>
    <cellStyle name="20% - Accent2 50" xfId="1795"/>
    <cellStyle name="Calculation 2 8" xfId="1796"/>
    <cellStyle name="40% - Accent1 2 6" xfId="1797"/>
    <cellStyle name="Note 9 2" xfId="1798"/>
    <cellStyle name="20% - Accent2 49" xfId="1799"/>
    <cellStyle name="20% - Accent2 54" xfId="1800"/>
    <cellStyle name="40% - Accent3 6" xfId="1801"/>
    <cellStyle name="20% - Accent2 5 4" xfId="1802"/>
    <cellStyle name="Note 9 3" xfId="1803"/>
    <cellStyle name="20% - Accent2 55" xfId="1804"/>
    <cellStyle name="20% - Accent2 60" xfId="1805"/>
    <cellStyle name="Note 9 4" xfId="1806"/>
    <cellStyle name="Comma0 2" xfId="1807"/>
    <cellStyle name="20% - Accent2 56" xfId="1808"/>
    <cellStyle name="20% - Accent2 61" xfId="1809"/>
    <cellStyle name="Note 9 6" xfId="1810"/>
    <cellStyle name="Comma0 4" xfId="1811"/>
    <cellStyle name="20% - Accent2 58" xfId="1812"/>
    <cellStyle name="20% - Accent2 63" xfId="1813"/>
    <cellStyle name="Normal 2 5 2" xfId="1814"/>
    <cellStyle name="Note 9 7" xfId="1815"/>
    <cellStyle name="Comma0 5" xfId="1816"/>
    <cellStyle name="20% - Accent2 59" xfId="1817"/>
    <cellStyle name="20% - Accent2 64" xfId="1818"/>
    <cellStyle name="Comma 3 16 7" xfId="1819"/>
    <cellStyle name="Normal 19_1 Carore Above But 5 Carore Kam(2013-14)" xfId="1820"/>
    <cellStyle name="Normal 3 2 3_500 above population prastav" xfId="1821"/>
    <cellStyle name="20% - Accent2 6" xfId="1822"/>
    <cellStyle name="Heading 3 27 6" xfId="1823"/>
    <cellStyle name="Heading 3 32 6" xfId="1824"/>
    <cellStyle name="Normal 67 11" xfId="1825"/>
    <cellStyle name="20% - Accent2 6 2" xfId="1826"/>
    <cellStyle name="Normal - Style1 4" xfId="1827"/>
    <cellStyle name="40% - Accent4 4" xfId="1828"/>
    <cellStyle name="40% - Accent4 2 2" xfId="1829"/>
    <cellStyle name="Input 57 8" xfId="1830"/>
    <cellStyle name="Input 62 8" xfId="1831"/>
    <cellStyle name="Comma 3 16 9" xfId="1832"/>
    <cellStyle name="20% - Accent2 8" xfId="1833"/>
    <cellStyle name="Heading 3 27 8" xfId="1834"/>
    <cellStyle name="Heading 3 32 8" xfId="1835"/>
    <cellStyle name="Normal 67 12" xfId="1836"/>
    <cellStyle name="20% - Accent2 6 3" xfId="1837"/>
    <cellStyle name="Normal - Style1 5" xfId="1838"/>
    <cellStyle name="40% - Accent4 5" xfId="1839"/>
    <cellStyle name="40% - Accent4 2 3" xfId="1840"/>
    <cellStyle name="20% - Accent2 9" xfId="1841"/>
    <cellStyle name="Normal 67 13" xfId="1842"/>
    <cellStyle name="20% - Accent2 6 4" xfId="1843"/>
    <cellStyle name="Normal - Style1 6" xfId="1844"/>
    <cellStyle name="40% - Accent4 6" xfId="1845"/>
    <cellStyle name="20% - Accent2 6 5" xfId="1846"/>
    <cellStyle name="Normal - Style1 7" xfId="1847"/>
    <cellStyle name="40% - Accent4 7" xfId="1848"/>
    <cellStyle name="Flashing" xfId="1849"/>
    <cellStyle name="40% - Accent4 8" xfId="1850"/>
    <cellStyle name="Normal 2 4 3 2" xfId="1851"/>
    <cellStyle name="20% - Accent2 6 6" xfId="1852"/>
    <cellStyle name="Normal - Style1 8" xfId="1853"/>
    <cellStyle name="Normal 2 5 4" xfId="1854"/>
    <cellStyle name="Note 9 9" xfId="1855"/>
    <cellStyle name="Comma0 7" xfId="1856"/>
    <cellStyle name="20% - Accent2 66" xfId="1857"/>
    <cellStyle name="Comma 3 16 8" xfId="1858"/>
    <cellStyle name="20% - Accent2 7" xfId="1859"/>
    <cellStyle name="Heading 3 27 7" xfId="1860"/>
    <cellStyle name="Heading 3 32 7" xfId="1861"/>
    <cellStyle name="40% - Accent5 7" xfId="1862"/>
    <cellStyle name="20% - Accent2 7 5" xfId="1863"/>
    <cellStyle name="40% - Accent5 8" xfId="1864"/>
    <cellStyle name="20% - Accent2 7 6" xfId="1865"/>
    <cellStyle name="20% - Accent2 7_500 above population prastav" xfId="1866"/>
    <cellStyle name="Comma  - Style3" xfId="1867"/>
    <cellStyle name="20% - Colore 2" xfId="1868"/>
    <cellStyle name="60% - Accent6 10_above 500 population 26col praroop" xfId="1869"/>
    <cellStyle name="Total 64" xfId="1870"/>
    <cellStyle name="Total 59" xfId="1871"/>
    <cellStyle name="20% - Accent3 10" xfId="1872"/>
    <cellStyle name="60% - Accent3 7" xfId="1873"/>
    <cellStyle name="Normal 2 2 9 6" xfId="1874"/>
    <cellStyle name="Explanatory Text 44" xfId="1875"/>
    <cellStyle name="Explanatory Text 39" xfId="1876"/>
    <cellStyle name="Total 64 2" xfId="1877"/>
    <cellStyle name="Total 59 2" xfId="1878"/>
    <cellStyle name="20% - Accent3 10 2" xfId="1879"/>
    <cellStyle name="60% - Accent3 8" xfId="1880"/>
    <cellStyle name="Normal 2 2 9 7" xfId="1881"/>
    <cellStyle name="Explanatory Text 50" xfId="1882"/>
    <cellStyle name="Explanatory Text 45" xfId="1883"/>
    <cellStyle name="Total 64 3" xfId="1884"/>
    <cellStyle name="Total 59 3" xfId="1885"/>
    <cellStyle name="20% - Accent3 10 3" xfId="1886"/>
    <cellStyle name="60% - Accent3 9" xfId="1887"/>
    <cellStyle name="Normal 2 2 9 8" xfId="1888"/>
    <cellStyle name="Explanatory Text 51" xfId="1889"/>
    <cellStyle name="Explanatory Text 46" xfId="1890"/>
    <cellStyle name="Total 64 4" xfId="1891"/>
    <cellStyle name="Total 59 4" xfId="1892"/>
    <cellStyle name="20% - Accent3 10 4" xfId="1893"/>
    <cellStyle name="Normal 2 2 9 9" xfId="1894"/>
    <cellStyle name="Explanatory Text 52" xfId="1895"/>
    <cellStyle name="Explanatory Text 47" xfId="1896"/>
    <cellStyle name="Total 64 5" xfId="1897"/>
    <cellStyle name="Total 59 5" xfId="1898"/>
    <cellStyle name="20% - Accent3 10 5" xfId="1899"/>
    <cellStyle name="Explanatory Text 53" xfId="1900"/>
    <cellStyle name="Explanatory Text 48" xfId="1901"/>
    <cellStyle name="Total 64 6" xfId="1902"/>
    <cellStyle name="Total 59 6" xfId="1903"/>
    <cellStyle name="20% - Accent3 10 6" xfId="1904"/>
    <cellStyle name="Comma  - Style4" xfId="1905"/>
    <cellStyle name="20% - Colore 3" xfId="1906"/>
    <cellStyle name="Total 65" xfId="1907"/>
    <cellStyle name="20% - Accent3 11" xfId="1908"/>
    <cellStyle name="Comma  - Style5" xfId="1909"/>
    <cellStyle name="20% - Colore 4" xfId="1910"/>
    <cellStyle name="Total 66" xfId="1911"/>
    <cellStyle name="20% - Accent3 12" xfId="1912"/>
    <cellStyle name="Comma  - Style6" xfId="1913"/>
    <cellStyle name="Calculation 13 2" xfId="1914"/>
    <cellStyle name="20% - Colore 5" xfId="1915"/>
    <cellStyle name="20% - Accent3 13" xfId="1916"/>
    <cellStyle name="Comma  - Style7" xfId="1917"/>
    <cellStyle name="Calculation 13 3" xfId="1918"/>
    <cellStyle name="20% - Colore 6" xfId="1919"/>
    <cellStyle name="Normal 2 9 2" xfId="1920"/>
    <cellStyle name="20% - Accent3 14" xfId="1921"/>
    <cellStyle name="Normal 2 9 3" xfId="1922"/>
    <cellStyle name="20% - Accent3 20" xfId="1923"/>
    <cellStyle name="20% - Accent3 15" xfId="1924"/>
    <cellStyle name="Normal 2 9 4" xfId="1925"/>
    <cellStyle name="20% - Accent3 21" xfId="1926"/>
    <cellStyle name="20% - Accent3 16" xfId="1927"/>
    <cellStyle name="Normal 2 9 6" xfId="1928"/>
    <cellStyle name="20% - Accent3 23" xfId="1929"/>
    <cellStyle name="20% - Accent3 18" xfId="1930"/>
    <cellStyle name="Normal 2 9 7" xfId="1931"/>
    <cellStyle name="20% - Accent3 24" xfId="1932"/>
    <cellStyle name="20% - Accent3 19" xfId="1933"/>
    <cellStyle name="Normal 2 4_00SBI to Bharatpur Gate2" xfId="1934"/>
    <cellStyle name="40% - Accent3 7 3" xfId="1935"/>
    <cellStyle name="20% - Accent3 2 2" xfId="1936"/>
    <cellStyle name="Accent4 10 4" xfId="1937"/>
    <cellStyle name="20% - Accent3 2 2 2" xfId="1938"/>
    <cellStyle name="40% - Accent3 7 4" xfId="1939"/>
    <cellStyle name="20% - Accent3 2 3" xfId="1940"/>
    <cellStyle name="40% - Accent3 7 5" xfId="1941"/>
    <cellStyle name="20% - Accent3 2 4" xfId="1942"/>
    <cellStyle name="20% - Accent6 9 2" xfId="1943"/>
    <cellStyle name="20% - Accent4 11" xfId="1944"/>
    <cellStyle name="20% - Accent3 2_500 above population prastav" xfId="1945"/>
    <cellStyle name="Normal 2 9 8" xfId="1946"/>
    <cellStyle name="20% - Accent3 30" xfId="1947"/>
    <cellStyle name="20% - Accent3 25" xfId="1948"/>
    <cellStyle name="Normal 2 9 9" xfId="1949"/>
    <cellStyle name="20% - Accent3 31" xfId="1950"/>
    <cellStyle name="20% - Accent3 26" xfId="1951"/>
    <cellStyle name="20% - Accent3 32" xfId="1952"/>
    <cellStyle name="20% - Accent3 27" xfId="1953"/>
    <cellStyle name="20% - Accent3 33" xfId="1954"/>
    <cellStyle name="20% - Accent3 28" xfId="1955"/>
    <cellStyle name="20% - Accent3 34" xfId="1956"/>
    <cellStyle name="20% - Accent3 29" xfId="1957"/>
    <cellStyle name="Calculation 7 2" xfId="1958"/>
    <cellStyle name="Normal 6 2 23 5" xfId="1959"/>
    <cellStyle name="20% - Accent5 44" xfId="1960"/>
    <cellStyle name="20% - Accent5 39" xfId="1961"/>
    <cellStyle name="Bad 53" xfId="1962"/>
    <cellStyle name="Bad 48" xfId="1963"/>
    <cellStyle name="40% - Accent3 8 4" xfId="1964"/>
    <cellStyle name="20% - Accent3 3 3" xfId="1965"/>
    <cellStyle name="Normal 6 2 23 6" xfId="1966"/>
    <cellStyle name="20% - Accent5 50" xfId="1967"/>
    <cellStyle name="20% - Accent5 45" xfId="1968"/>
    <cellStyle name="Bad 54" xfId="1969"/>
    <cellStyle name="Bad 49" xfId="1970"/>
    <cellStyle name="40% - Accent3 8 5" xfId="1971"/>
    <cellStyle name="20% - Accent3 3 4" xfId="1972"/>
    <cellStyle name="Normal 6 2 23 7" xfId="1973"/>
    <cellStyle name="20% - Accent5 51" xfId="1974"/>
    <cellStyle name="20% - Accent5 46" xfId="1975"/>
    <cellStyle name="Bad 60" xfId="1976"/>
    <cellStyle name="Bad 55" xfId="1977"/>
    <cellStyle name="40% - Accent3 8 6" xfId="1978"/>
    <cellStyle name="20% - Accent3 3 5" xfId="1979"/>
    <cellStyle name="20% - Accent3 3_500 above population prastav" xfId="1980"/>
    <cellStyle name="Normal 24 3 2 5" xfId="1981"/>
    <cellStyle name="20% - Accent6 4_500 above population prastav" xfId="1982"/>
    <cellStyle name="Normal 59 2" xfId="1983"/>
    <cellStyle name="20% - Accent3 40" xfId="1984"/>
    <cellStyle name="20% - Accent3 35" xfId="1985"/>
    <cellStyle name="Calculation 7 3" xfId="1986"/>
    <cellStyle name="Текст предупреждения" xfId="1987"/>
    <cellStyle name="20% - Accent3 41" xfId="1988"/>
    <cellStyle name="20% - Accent3 36" xfId="1989"/>
    <cellStyle name="Calculation 7 4" xfId="1990"/>
    <cellStyle name="40% - Accent1 7 2" xfId="1991"/>
    <cellStyle name="Heading 3 49 6" xfId="1992"/>
    <cellStyle name="Heading 3 54 6" xfId="1993"/>
    <cellStyle name="20% - Accent3 4" xfId="1994"/>
    <cellStyle name="Heading 3 28 4" xfId="1995"/>
    <cellStyle name="Heading 3 33 4" xfId="1996"/>
    <cellStyle name="40% - Accent3 9 3" xfId="1997"/>
    <cellStyle name="20% - Accent3 4 2" xfId="1998"/>
    <cellStyle name="40% - Accent3 9 4" xfId="1999"/>
    <cellStyle name="20% - Accent3 4 3" xfId="2000"/>
    <cellStyle name="20% - Accent3 4 6" xfId="2001"/>
    <cellStyle name="20% - Accent3 52" xfId="2002"/>
    <cellStyle name="20% - Accent3 47" xfId="2003"/>
    <cellStyle name="20% - Accent4 9 5" xfId="2004"/>
    <cellStyle name="40% - Accent6 5 6" xfId="2005"/>
    <cellStyle name="Calculation 2 5 3" xfId="2006"/>
    <cellStyle name="40% - Accent5 13" xfId="2007"/>
    <cellStyle name="Linked Cell 10_above 500 population 26col praroop" xfId="2008"/>
    <cellStyle name="20% - Accent5 5_500 above population prastav" xfId="2009"/>
    <cellStyle name="Normal 11 2 2 2" xfId="2010"/>
    <cellStyle name="20% - Accent3 53" xfId="2011"/>
    <cellStyle name="20% - Accent3 48" xfId="2012"/>
    <cellStyle name="20% - Accent4 9 6" xfId="2013"/>
    <cellStyle name="Normal 11 2 2 3" xfId="2014"/>
    <cellStyle name="20% - Accent3 54" xfId="2015"/>
    <cellStyle name="20% - Accent3 49" xfId="2016"/>
    <cellStyle name="20% - Accent3 5" xfId="2017"/>
    <cellStyle name="Heading 3 28 5" xfId="2018"/>
    <cellStyle name="Heading 3 33 5" xfId="2019"/>
    <cellStyle name="20% - Accent3 5 2" xfId="2020"/>
    <cellStyle name="60% - Accent1 14" xfId="2021"/>
    <cellStyle name="20% - Accent3 5 3" xfId="2022"/>
    <cellStyle name="60% - Accent1 15" xfId="2023"/>
    <cellStyle name="60% - Accent1 20" xfId="2024"/>
    <cellStyle name="40% - Accent2 3_500 above population prastav" xfId="2025"/>
    <cellStyle name="20% - Accent3 5 4" xfId="2026"/>
    <cellStyle name="60% - Accent1 16" xfId="2027"/>
    <cellStyle name="60% - Accent1 21" xfId="2028"/>
    <cellStyle name="20% - Accent3 5 5" xfId="2029"/>
    <cellStyle name="60% - Accent1 17" xfId="2030"/>
    <cellStyle name="60% - Accent1 22" xfId="2031"/>
    <cellStyle name="Comma 2 10" xfId="2032"/>
    <cellStyle name="Normal 2 5 2 2" xfId="2033"/>
    <cellStyle name="20% - Accent3 5 6" xfId="2034"/>
    <cellStyle name="60% - Accent1 18" xfId="2035"/>
    <cellStyle name="60% - Accent1 23" xfId="2036"/>
    <cellStyle name="40% - Accent4 8 3" xfId="2037"/>
    <cellStyle name="Normal 2 4 3 2 3" xfId="2038"/>
    <cellStyle name="20% - Accent4 3 2" xfId="2039"/>
    <cellStyle name="20% - Accent3 5_500 above population prastav" xfId="2040"/>
    <cellStyle name="Normal 29 2 5" xfId="2041"/>
    <cellStyle name="Normal 11 2 2 4" xfId="2042"/>
    <cellStyle name="20% - Accent3 60" xfId="2043"/>
    <cellStyle name="20% - Accent3 55" xfId="2044"/>
    <cellStyle name="20% - Accent3 62" xfId="2045"/>
    <cellStyle name="20% - Accent3 57" xfId="2046"/>
    <cellStyle name="20% - Accent3 63" xfId="2047"/>
    <cellStyle name="20% - Accent3 58" xfId="2048"/>
    <cellStyle name="20% - Accent3 64" xfId="2049"/>
    <cellStyle name="20% - Accent3 59" xfId="2050"/>
    <cellStyle name="20% - Accent3 6" xfId="2051"/>
    <cellStyle name="Heading 3 28 6" xfId="2052"/>
    <cellStyle name="Heading 3 33 6" xfId="2053"/>
    <cellStyle name="20% - Accent3 6 2" xfId="2054"/>
    <cellStyle name="60% - Accent1 59" xfId="2055"/>
    <cellStyle name="60% - Accent1 64" xfId="2056"/>
    <cellStyle name="Normal 2 14_Patai Road  5.00" xfId="2057"/>
    <cellStyle name="20% - Accent3 6 4" xfId="2058"/>
    <cellStyle name="60% - Accent1 66" xfId="2059"/>
    <cellStyle name="20% - Accent3 6_500 above population prastav" xfId="2060"/>
    <cellStyle name="Normal 22 10 2" xfId="2061"/>
    <cellStyle name="60% - Accent2 57" xfId="2062"/>
    <cellStyle name="60% - Accent2 62" xfId="2063"/>
    <cellStyle name="20% - Accent3 65" xfId="2064"/>
    <cellStyle name="Warning Text 20" xfId="2065"/>
    <cellStyle name="Warning Text 15" xfId="2066"/>
    <cellStyle name="Comma 4 2 2" xfId="2067"/>
    <cellStyle name="Calculation 14 5" xfId="2068"/>
    <cellStyle name="40% - Accent5 26" xfId="2069"/>
    <cellStyle name="40% - Accent5 31" xfId="2070"/>
    <cellStyle name="20% - Accent4 6_500 above population prastav" xfId="2071"/>
    <cellStyle name="Percent 2 11" xfId="2072"/>
    <cellStyle name="Normal 3 34 2" xfId="2073"/>
    <cellStyle name="20% - Accent3 66" xfId="2074"/>
    <cellStyle name="40% - Accent6 2_500 above population prastav" xfId="2075"/>
    <cellStyle name="20% - Accent3 7" xfId="2076"/>
    <cellStyle name="Heading 3 28 7" xfId="2077"/>
    <cellStyle name="Heading 3 33 7" xfId="2078"/>
    <cellStyle name="20% - Accent3 7 2" xfId="2079"/>
    <cellStyle name="20% - Accent3 7 3" xfId="2080"/>
    <cellStyle name="20% - Accent3 7 4" xfId="2081"/>
    <cellStyle name="20% - Accent3 7 5" xfId="2082"/>
    <cellStyle name="20% - Accent3 7 6" xfId="2083"/>
    <cellStyle name="20% - Accent3 7_500 above population prastav" xfId="2084"/>
    <cellStyle name="40% - Accent5 39" xfId="2085"/>
    <cellStyle name="40% - Accent5 44" xfId="2086"/>
    <cellStyle name="40% - Accent5 4 3" xfId="2087"/>
    <cellStyle name="Currency 7 2" xfId="2088"/>
    <cellStyle name="20% - Accent4 10_above 500 population 26col praroop" xfId="2089"/>
    <cellStyle name="Normal 13 7" xfId="2090"/>
    <cellStyle name="20% - Accent6 44" xfId="2091"/>
    <cellStyle name="20% - Accent6 39" xfId="2092"/>
    <cellStyle name="20% - Accent3 8 3" xfId="2093"/>
    <cellStyle name="40% - Accent5 4 4" xfId="2094"/>
    <cellStyle name="Currency 7 3" xfId="2095"/>
    <cellStyle name="40% - Accent3 9_500 above population prastav" xfId="2096"/>
    <cellStyle name="20% - Accent6 50" xfId="2097"/>
    <cellStyle name="20% - Accent6 45" xfId="2098"/>
    <cellStyle name="20% - Accent3 8 4" xfId="2099"/>
    <cellStyle name="40% - Accent5 4 5" xfId="2100"/>
    <cellStyle name="Currency 7 4" xfId="2101"/>
    <cellStyle name="20% - Accent6 51" xfId="2102"/>
    <cellStyle name="20% - Accent6 46" xfId="2103"/>
    <cellStyle name="20% - Accent3 8 5" xfId="2104"/>
    <cellStyle name="40% - Accent5 4 6" xfId="2105"/>
    <cellStyle name="Currency 7 5" xfId="2106"/>
    <cellStyle name="20% - Accent6 52" xfId="2107"/>
    <cellStyle name="20% - Accent6 47" xfId="2108"/>
    <cellStyle name="20% - Accent3 8 6" xfId="2109"/>
    <cellStyle name="Heading 4 59" xfId="2110"/>
    <cellStyle name="Heading 4 64" xfId="2111"/>
    <cellStyle name="Output 2 7" xfId="2112"/>
    <cellStyle name="20% - Accent3 8_500 above population prastav" xfId="2113"/>
    <cellStyle name="20% - Accent3 9 2" xfId="2114"/>
    <cellStyle name="20% - Accent3 9 3" xfId="2115"/>
    <cellStyle name="20% - Accent3 9 4" xfId="2116"/>
    <cellStyle name="20% - Accent3 9 5" xfId="2117"/>
    <cellStyle name="20% - Accent3 9 6" xfId="2118"/>
    <cellStyle name="Normal 2 3 3 6" xfId="2119"/>
    <cellStyle name="Good 19" xfId="2120"/>
    <cellStyle name="Good 24" xfId="2121"/>
    <cellStyle name="20% - Accent4 10" xfId="2122"/>
    <cellStyle name="20% - Accent4 10 2" xfId="2123"/>
    <cellStyle name="20% - Accent4 10 3" xfId="2124"/>
    <cellStyle name="20% - Accent4 10 4" xfId="2125"/>
    <cellStyle name="20% - Accent4 10 5" xfId="2126"/>
    <cellStyle name="20% - Accent4 13" xfId="2127"/>
    <cellStyle name="20% - Accent4 14" xfId="2128"/>
    <cellStyle name="20% - Accent4 21" xfId="2129"/>
    <cellStyle name="20% - Accent4 16" xfId="2130"/>
    <cellStyle name="20% - Accent4 22" xfId="2131"/>
    <cellStyle name="20% - Accent4 17" xfId="2132"/>
    <cellStyle name="20% - Accent4 23" xfId="2133"/>
    <cellStyle name="20% - Accent4 18" xfId="2134"/>
    <cellStyle name="40% - Accent4 7 3" xfId="2135"/>
    <cellStyle name="20% - Accent4 2 2" xfId="2136"/>
    <cellStyle name="40% - Accent4 7 5" xfId="2137"/>
    <cellStyle name="20% - Accent4 2 4" xfId="2138"/>
    <cellStyle name="20% - Accent4 2 2 2" xfId="2139"/>
    <cellStyle name="40% - Accent4 7 4" xfId="2140"/>
    <cellStyle name="20% - Accent4 2 3" xfId="2141"/>
    <cellStyle name="20% - Accent6 2_500 above population prastav" xfId="2142"/>
    <cellStyle name="40% - Accent4 7 6" xfId="2143"/>
    <cellStyle name="20% - Accent4 2 5" xfId="2144"/>
    <cellStyle name="20% - Accent4 2 6" xfId="2145"/>
    <cellStyle name="20% - Accent4 30" xfId="2146"/>
    <cellStyle name="20% - Accent4 25" xfId="2147"/>
    <cellStyle name="20% - Accent4 31" xfId="2148"/>
    <cellStyle name="20% - Accent4 26" xfId="2149"/>
    <cellStyle name="20% - Accent4 32" xfId="2150"/>
    <cellStyle name="20% - Accent4 27" xfId="2151"/>
    <cellStyle name="20% - Accent4 34" xfId="2152"/>
    <cellStyle name="20% - Accent4 29" xfId="2153"/>
    <cellStyle name="40% - Accent4 8 4" xfId="2154"/>
    <cellStyle name="Normal 2 4 3 2 4" xfId="2155"/>
    <cellStyle name="20% - Accent4 3 3" xfId="2156"/>
    <cellStyle name="40% - Accent4 8 5" xfId="2157"/>
    <cellStyle name="Normal 2 4 3 2 5" xfId="2158"/>
    <cellStyle name="20% - Accent4 3 4" xfId="2159"/>
    <cellStyle name="Normal 2 4 3 2 7" xfId="2160"/>
    <cellStyle name="20% - Accent4 3 6" xfId="2161"/>
    <cellStyle name="20% - Accent4 40" xfId="2162"/>
    <cellStyle name="20% - Accent4 35" xfId="2163"/>
    <cellStyle name="20% - Accent4 41" xfId="2164"/>
    <cellStyle name="20% - Accent4 36" xfId="2165"/>
    <cellStyle name="40% - Accent6 12" xfId="2166"/>
    <cellStyle name="20% - Accent6 5 4" xfId="2167"/>
    <cellStyle name="Normal 3 10_3_kh_i" xfId="2168"/>
    <cellStyle name="Normal 11 5 3 2 2 2 4" xfId="2169"/>
    <cellStyle name="20% - Accent4 52" xfId="2170"/>
    <cellStyle name="20% - Accent4 47" xfId="2171"/>
    <cellStyle name="40% - Accent6 13" xfId="2172"/>
    <cellStyle name="20% - Accent6 5 5" xfId="2173"/>
    <cellStyle name="Normal 11 5 3 2 2 2 5" xfId="2174"/>
    <cellStyle name="20% - Accent4 53" xfId="2175"/>
    <cellStyle name="20% - Accent4 48" xfId="2176"/>
    <cellStyle name="Нейтральный" xfId="2177"/>
    <cellStyle name="Calculation 3 7" xfId="2178"/>
    <cellStyle name="40% - Accent1 3 5" xfId="2179"/>
    <cellStyle name="Normal 5 2 16 6" xfId="2180"/>
    <cellStyle name="60% - Accent6 14" xfId="2181"/>
    <cellStyle name="Normal 19 15" xfId="2182"/>
    <cellStyle name="Normal 19 20" xfId="2183"/>
    <cellStyle name="Normal 24 15" xfId="2184"/>
    <cellStyle name="Normal 24 20" xfId="2185"/>
    <cellStyle name="20% - Accent4 5 2" xfId="2186"/>
    <cellStyle name="Calculation 3 8" xfId="2187"/>
    <cellStyle name="40% - Accent1 3 6" xfId="2188"/>
    <cellStyle name="Normal 5 2 16 7" xfId="2189"/>
    <cellStyle name="60% - Accent6 20" xfId="2190"/>
    <cellStyle name="60% - Accent6 15" xfId="2191"/>
    <cellStyle name="Normal 19 16" xfId="2192"/>
    <cellStyle name="Normal 24 16" xfId="2193"/>
    <cellStyle name="Normal 24 21" xfId="2194"/>
    <cellStyle name="20% - Accent4 5 3" xfId="2195"/>
    <cellStyle name="60% - Accent6 21" xfId="2196"/>
    <cellStyle name="60% - Accent6 16" xfId="2197"/>
    <cellStyle name="Normal 19 17" xfId="2198"/>
    <cellStyle name="Normal 24 17" xfId="2199"/>
    <cellStyle name="Normal 24 22" xfId="2200"/>
    <cellStyle name="20% - Accent4 5 4" xfId="2201"/>
    <cellStyle name="60% - Accent6 22" xfId="2202"/>
    <cellStyle name="60% - Accent6 17" xfId="2203"/>
    <cellStyle name="Normal 19 18" xfId="2204"/>
    <cellStyle name="Normal 24 18" xfId="2205"/>
    <cellStyle name="Normal 24 23" xfId="2206"/>
    <cellStyle name="20% - Accent4 5 5" xfId="2207"/>
    <cellStyle name="Currency 4 2 3" xfId="2208"/>
    <cellStyle name="Calculation 51 7" xfId="2209"/>
    <cellStyle name="Calculation 46 7" xfId="2210"/>
    <cellStyle name="60% - Accent2 39" xfId="2211"/>
    <cellStyle name="60% - Accent2 44" xfId="2212"/>
    <cellStyle name="20% - Accent4 5_500 above population prastav" xfId="2213"/>
    <cellStyle name="Normal 11 5 3 2 2 2 7" xfId="2214"/>
    <cellStyle name="20% - Accent4 60" xfId="2215"/>
    <cellStyle name="20% - Accent4 55" xfId="2216"/>
    <cellStyle name="Normal 11 5 3 2 2 2 8" xfId="2217"/>
    <cellStyle name="20% - Accent4 61" xfId="2218"/>
    <cellStyle name="20% - Accent4 56" xfId="2219"/>
    <cellStyle name="20% - Accent4 62" xfId="2220"/>
    <cellStyle name="20% - Accent4 57" xfId="2221"/>
    <cellStyle name="20% - Accent4 63" xfId="2222"/>
    <cellStyle name="20% - Accent4 58" xfId="2223"/>
    <cellStyle name="20% - Accent4 64" xfId="2224"/>
    <cellStyle name="20% - Accent4 59" xfId="2225"/>
    <cellStyle name="60% - Accent6 64" xfId="2226"/>
    <cellStyle name="60% - Accent6 59" xfId="2227"/>
    <cellStyle name="40% - Accent6 7_500 above population prastav" xfId="2228"/>
    <cellStyle name="20% - Accent4 6 2" xfId="2229"/>
    <cellStyle name="Calculation 4 7" xfId="2230"/>
    <cellStyle name="40% - Accent1 4 5" xfId="2231"/>
    <cellStyle name="Normal 5 2 17 6" xfId="2232"/>
    <cellStyle name="Calculation 4 8" xfId="2233"/>
    <cellStyle name="40% - Accent1 4 6" xfId="2234"/>
    <cellStyle name="Normal 5 2 17 7" xfId="2235"/>
    <cellStyle name="60% - Accent6 65" xfId="2236"/>
    <cellStyle name="20% - Accent4 6 3" xfId="2237"/>
    <cellStyle name="60% - Accent6 66" xfId="2238"/>
    <cellStyle name="20% - Accent4 6 4" xfId="2239"/>
    <cellStyle name="20% - Accent4 6 6" xfId="2240"/>
    <cellStyle name="20% - Accent4 65" xfId="2241"/>
    <cellStyle name="20% - Accent4 66" xfId="2242"/>
    <cellStyle name="Calculation 6 7" xfId="2243"/>
    <cellStyle name="40% - Accent1 6 5" xfId="2244"/>
    <cellStyle name="40% - Accent2 10 5" xfId="2245"/>
    <cellStyle name="20% - Accent4 8 2" xfId="2246"/>
    <cellStyle name="Calculation 6 8" xfId="2247"/>
    <cellStyle name="40% - Accent1 6 6" xfId="2248"/>
    <cellStyle name="40% - Accent2 10 6" xfId="2249"/>
    <cellStyle name="20% - Accent4 8 3" xfId="2250"/>
    <cellStyle name="40% - Accent6 4 5" xfId="2251"/>
    <cellStyle name="Bad 8" xfId="2252"/>
    <cellStyle name="60% - Акцент3" xfId="2253"/>
    <cellStyle name="Normal 3 2 2 12" xfId="2254"/>
    <cellStyle name="Output 43 7" xfId="2255"/>
    <cellStyle name="Output 38 7" xfId="2256"/>
    <cellStyle name="40% - Accent1 2 2 2" xfId="2257"/>
    <cellStyle name="20% - Accent4 8 5" xfId="2258"/>
    <cellStyle name="20% - Accent4 8 6" xfId="2259"/>
    <cellStyle name="Input 10 4 2" xfId="2260"/>
    <cellStyle name="20% - Accent4 8_500 above population prastav" xfId="2261"/>
    <cellStyle name="Percent 11 8" xfId="2262"/>
    <cellStyle name="Bad 22" xfId="2263"/>
    <cellStyle name="Bad 17" xfId="2264"/>
    <cellStyle name="Heading 1 46" xfId="2265"/>
    <cellStyle name="Heading 1 51" xfId="2266"/>
    <cellStyle name="20% - Accent5 13" xfId="2267"/>
    <cellStyle name="Percent 11 9" xfId="2268"/>
    <cellStyle name="Bad 23" xfId="2269"/>
    <cellStyle name="Bad 18" xfId="2270"/>
    <cellStyle name="Heading 1 47" xfId="2271"/>
    <cellStyle name="Heading 1 52" xfId="2272"/>
    <cellStyle name="20% - Accent5 14" xfId="2273"/>
    <cellStyle name="Bad 24" xfId="2274"/>
    <cellStyle name="Bad 19" xfId="2275"/>
    <cellStyle name="Heading 1 48" xfId="2276"/>
    <cellStyle name="Heading 1 53" xfId="2277"/>
    <cellStyle name="20% - Accent5 20" xfId="2278"/>
    <cellStyle name="20% - Accent5 15" xfId="2279"/>
    <cellStyle name="Bad 32" xfId="2280"/>
    <cellStyle name="Bad 27" xfId="2281"/>
    <cellStyle name="Heading 1 56" xfId="2282"/>
    <cellStyle name="Heading 1 61" xfId="2283"/>
    <cellStyle name="20% - Accent5 23" xfId="2284"/>
    <cellStyle name="20% - Accent5 18" xfId="2285"/>
    <cellStyle name="Bad 33" xfId="2286"/>
    <cellStyle name="Bad 28" xfId="2287"/>
    <cellStyle name="Heading 1 57" xfId="2288"/>
    <cellStyle name="Heading 1 62" xfId="2289"/>
    <cellStyle name="20% - Accent5 24" xfId="2290"/>
    <cellStyle name="20% - Accent5 19" xfId="2291"/>
    <cellStyle name="40% - Accent5 7 3" xfId="2292"/>
    <cellStyle name="20% - Accent5 2 2" xfId="2293"/>
    <cellStyle name="40% - Accent5 7 4" xfId="2294"/>
    <cellStyle name="20% - Accent5 2 3" xfId="2295"/>
    <cellStyle name="40% - Accent5 7 5" xfId="2296"/>
    <cellStyle name="20% - Accent5 2 4" xfId="2297"/>
    <cellStyle name="40% - Accent5 7 6" xfId="2298"/>
    <cellStyle name="20% - Accent5 2 5" xfId="2299"/>
    <cellStyle name="20% - Accent5 2_500 above population prastav" xfId="2300"/>
    <cellStyle name="20% - Accent5 65" xfId="2301"/>
    <cellStyle name="Bad 34" xfId="2302"/>
    <cellStyle name="Bad 29" xfId="2303"/>
    <cellStyle name="Heading 1 58" xfId="2304"/>
    <cellStyle name="Heading 1 63" xfId="2305"/>
    <cellStyle name="20% - Accent5 30" xfId="2306"/>
    <cellStyle name="20% - Accent5 25" xfId="2307"/>
    <cellStyle name="Bad 40" xfId="2308"/>
    <cellStyle name="Bad 35" xfId="2309"/>
    <cellStyle name="Heading 1 59" xfId="2310"/>
    <cellStyle name="Heading 1 64" xfId="2311"/>
    <cellStyle name="20% - Accent5 31" xfId="2312"/>
    <cellStyle name="20% - Accent5 26" xfId="2313"/>
    <cellStyle name="Bad 41" xfId="2314"/>
    <cellStyle name="Bad 36" xfId="2315"/>
    <cellStyle name="Heading 1 65" xfId="2316"/>
    <cellStyle name="20% - Accent5 32" xfId="2317"/>
    <cellStyle name="20% - Accent5 27" xfId="2318"/>
    <cellStyle name="40% - Accent2 2 2 2" xfId="2319"/>
    <cellStyle name="Bad 42" xfId="2320"/>
    <cellStyle name="Bad 37" xfId="2321"/>
    <cellStyle name="Heading 1 66" xfId="2322"/>
    <cellStyle name="20% - Accent5 33" xfId="2323"/>
    <cellStyle name="20% - Accent5 28" xfId="2324"/>
    <cellStyle name="Percent 26 2 3" xfId="2325"/>
    <cellStyle name="20% - Accent5 3" xfId="2326"/>
    <cellStyle name="Heading 3 35 3" xfId="2327"/>
    <cellStyle name="Heading 3 40 3" xfId="2328"/>
    <cellStyle name="20% - Accent5 3_500 above population prastav" xfId="2329"/>
    <cellStyle name="20% - Accent5 40" xfId="2330"/>
    <cellStyle name="20% - Accent5 35" xfId="2331"/>
    <cellStyle name="Bad 44" xfId="2332"/>
    <cellStyle name="Bad 39" xfId="2333"/>
    <cellStyle name="Normal 6 2 23 2" xfId="2334"/>
    <cellStyle name="20% - Accent5 41" xfId="2335"/>
    <cellStyle name="20% - Accent5 36" xfId="2336"/>
    <cellStyle name="Bad 50" xfId="2337"/>
    <cellStyle name="Bad 45" xfId="2338"/>
    <cellStyle name="Normal 6 2 23 3" xfId="2339"/>
    <cellStyle name="20% - Accent5 42" xfId="2340"/>
    <cellStyle name="20% - Accent5 37" xfId="2341"/>
    <cellStyle name="Bad 51" xfId="2342"/>
    <cellStyle name="Bad 46" xfId="2343"/>
    <cellStyle name="Percent 26 2 4" xfId="2344"/>
    <cellStyle name="20% - Accent5 4" xfId="2345"/>
    <cellStyle name="Heading 3 35 4" xfId="2346"/>
    <cellStyle name="Heading 3 40 4" xfId="2347"/>
    <cellStyle name="Normal 12 10 2 2 2" xfId="2348"/>
    <cellStyle name="40% - Accent5 9 3" xfId="2349"/>
    <cellStyle name="20% - Accent5 4 2" xfId="2350"/>
    <cellStyle name="40% - Accent2 2 5" xfId="2351"/>
    <cellStyle name="40% - Accent5 9 4" xfId="2352"/>
    <cellStyle name="20% - Accent5 4 3" xfId="2353"/>
    <cellStyle name="40% - Accent2 2 6" xfId="2354"/>
    <cellStyle name="40% - Accent5 9 5" xfId="2355"/>
    <cellStyle name="20% - Accent5 4 4" xfId="2356"/>
    <cellStyle name="40% - Accent5 9 6" xfId="2357"/>
    <cellStyle name="20% - Accent5 4 5" xfId="2358"/>
    <cellStyle name="20% - Accent5 4 6" xfId="2359"/>
    <cellStyle name="20% - Accent5 4_500 above population prastav" xfId="2360"/>
    <cellStyle name="Total 10 3 4" xfId="2361"/>
    <cellStyle name="Percent 2 4 9" xfId="2362"/>
    <cellStyle name="Comma 3 13" xfId="2363"/>
    <cellStyle name="60% - Accent2 26" xfId="2364"/>
    <cellStyle name="60% - Accent2 31" xfId="2365"/>
    <cellStyle name="20% - Accent5 53" xfId="2366"/>
    <cellStyle name="20% - Accent5 48" xfId="2367"/>
    <cellStyle name="Percent 12 3" xfId="2368"/>
    <cellStyle name="Bad 62" xfId="2369"/>
    <cellStyle name="Bad 57" xfId="2370"/>
    <cellStyle name="20% - Accent5 54" xfId="2371"/>
    <cellStyle name="20% - Accent5 49" xfId="2372"/>
    <cellStyle name="Percent 12 4" xfId="2373"/>
    <cellStyle name="Bad 63" xfId="2374"/>
    <cellStyle name="Bad 58" xfId="2375"/>
    <cellStyle name="60% - Accent5 10" xfId="2376"/>
    <cellStyle name="Normal 18 11" xfId="2377"/>
    <cellStyle name="Normal 23 11" xfId="2378"/>
    <cellStyle name="Percent 26 2 5" xfId="2379"/>
    <cellStyle name="20% - Accent5 5" xfId="2380"/>
    <cellStyle name="Heading 3 35 5" xfId="2381"/>
    <cellStyle name="Heading 3 40 5" xfId="2382"/>
    <cellStyle name="Normal 12 10 2 2 3" xfId="2383"/>
    <cellStyle name="40% - Accent1 10" xfId="2384"/>
    <cellStyle name="40% - Accent2 3 5" xfId="2385"/>
    <cellStyle name="60% - Accent5 10 2" xfId="2386"/>
    <cellStyle name="Note 3 3 2 8" xfId="2387"/>
    <cellStyle name="20% - Accent5 5 2" xfId="2388"/>
    <cellStyle name="40% - Accent1 11" xfId="2389"/>
    <cellStyle name="40% - Accent2 3 6" xfId="2390"/>
    <cellStyle name="60% - Accent5 10 3" xfId="2391"/>
    <cellStyle name="20% - Accent5 5 3" xfId="2392"/>
    <cellStyle name="40% - Accent1 13" xfId="2393"/>
    <cellStyle name="60% - Accent5 10 5" xfId="2394"/>
    <cellStyle name="20% - Accent5 5 5" xfId="2395"/>
    <cellStyle name="40% - Accent1 14" xfId="2396"/>
    <cellStyle name="60% - Accent5 10 6" xfId="2397"/>
    <cellStyle name="20% - Accent5 5 6" xfId="2398"/>
    <cellStyle name="20% - Accent5 60" xfId="2399"/>
    <cellStyle name="20% - Accent5 55" xfId="2400"/>
    <cellStyle name="Percent 12 5" xfId="2401"/>
    <cellStyle name="Bad 64" xfId="2402"/>
    <cellStyle name="Bad 59" xfId="2403"/>
    <cellStyle name="20% - Accent5 61" xfId="2404"/>
    <cellStyle name="20% - Accent5 56" xfId="2405"/>
    <cellStyle name="Percent 12 6" xfId="2406"/>
    <cellStyle name="Bad 65" xfId="2407"/>
    <cellStyle name="20% - Accent5 62" xfId="2408"/>
    <cellStyle name="20% - Accent5 57" xfId="2409"/>
    <cellStyle name="Percent 12 7" xfId="2410"/>
    <cellStyle name="Bad 66" xfId="2411"/>
    <cellStyle name="60% - Accent5 11" xfId="2412"/>
    <cellStyle name="Normal 18 12" xfId="2413"/>
    <cellStyle name="Normal 23 12" xfId="2414"/>
    <cellStyle name="Percent 26 2 6" xfId="2415"/>
    <cellStyle name="20% - Accent5 6" xfId="2416"/>
    <cellStyle name="Heading 3 35 6" xfId="2417"/>
    <cellStyle name="Heading 3 40 6" xfId="2418"/>
    <cellStyle name="Normal 12 10 2 2 4" xfId="2419"/>
    <cellStyle name="40% - Accent1 59" xfId="2420"/>
    <cellStyle name="40% - Accent1 64" xfId="2421"/>
    <cellStyle name="20% - Accent5 6 6" xfId="2422"/>
    <cellStyle name="40% - Accent2 6 6" xfId="2423"/>
    <cellStyle name="Normal 4 3 8 2 4" xfId="2424"/>
    <cellStyle name="Normal 45" xfId="2425"/>
    <cellStyle name="Normal 50" xfId="2426"/>
    <cellStyle name="20% - Accent5 6_500 above population prastav" xfId="2427"/>
    <cellStyle name="20% - Accent5 8 3" xfId="2428"/>
    <cellStyle name="Percent 4 11" xfId="2429"/>
    <cellStyle name="Neutral 2_VR RENEWAL STATUS SHEET" xfId="2430"/>
    <cellStyle name="20% - Accent5 66" xfId="2431"/>
    <cellStyle name="40% - Accent2 5 5" xfId="2432"/>
    <cellStyle name="Normal 2 3 19" xfId="2433"/>
    <cellStyle name="Normal 2 3 24" xfId="2434"/>
    <cellStyle name="Check Cell 10_above 500 population 26col praroop" xfId="2435"/>
    <cellStyle name="20% - Accent5 7 2" xfId="2436"/>
    <cellStyle name="Percent 5_1 a Check List" xfId="2437"/>
    <cellStyle name="40% - Accent2 5 6" xfId="2438"/>
    <cellStyle name="Normal 2 3 25" xfId="2439"/>
    <cellStyle name="60% - Colore 1" xfId="2440"/>
    <cellStyle name="20% - Accent5 7 3" xfId="2441"/>
    <cellStyle name="Input 10 10" xfId="2442"/>
    <cellStyle name="20% - Accent5 7 4" xfId="2443"/>
    <cellStyle name="Input 10 11" xfId="2444"/>
    <cellStyle name="20% - Accent5 7 5" xfId="2445"/>
    <cellStyle name="Input 10 12" xfId="2446"/>
    <cellStyle name="20% - Accent5 7 6" xfId="2447"/>
    <cellStyle name="40% - Accent2 6 5" xfId="2448"/>
    <cellStyle name="Normal 39" xfId="2449"/>
    <cellStyle name="Normal 4 3 8 2 3" xfId="2450"/>
    <cellStyle name="Normal 44" xfId="2451"/>
    <cellStyle name="20% - Accent5 8 2" xfId="2452"/>
    <cellStyle name="20% - Accent5 9 5" xfId="2453"/>
    <cellStyle name="Comma 8 4" xfId="2454"/>
    <cellStyle name="20% - Accent5 9_500 above population prastav" xfId="2455"/>
    <cellStyle name="Percent 2 7 10" xfId="2456"/>
    <cellStyle name="20% - Accent6 10 2" xfId="2457"/>
    <cellStyle name="Percent 2 7 11" xfId="2458"/>
    <cellStyle name="20% - Accent6 10 3" xfId="2459"/>
    <cellStyle name="Percent 26 3 3" xfId="2460"/>
    <cellStyle name="20% - Accent6 3" xfId="2461"/>
    <cellStyle name="Heading 3 36 3" xfId="2462"/>
    <cellStyle name="Heading 3 41 3" xfId="2463"/>
    <cellStyle name="20% - Accent6 10 6" xfId="2464"/>
    <cellStyle name="Normal 10 10" xfId="2465"/>
    <cellStyle name="Percent 21 7" xfId="2466"/>
    <cellStyle name="Percent 16 7" xfId="2467"/>
    <cellStyle name="Heading 2 45" xfId="2468"/>
    <cellStyle name="Heading 2 50" xfId="2469"/>
    <cellStyle name="20% - Accent6 12" xfId="2470"/>
    <cellStyle name="Percent 21 8" xfId="2471"/>
    <cellStyle name="Percent 16 8" xfId="2472"/>
    <cellStyle name="Heading 2 46" xfId="2473"/>
    <cellStyle name="Heading 2 51" xfId="2474"/>
    <cellStyle name="20% - Accent6 13" xfId="2475"/>
    <cellStyle name="Percent 21 9" xfId="2476"/>
    <cellStyle name="Percent 16 9" xfId="2477"/>
    <cellStyle name="Heading 2 47" xfId="2478"/>
    <cellStyle name="Heading 2 52" xfId="2479"/>
    <cellStyle name="20% - Accent6 14" xfId="2480"/>
    <cellStyle name="40% - Accent5 7_500 above population prastav" xfId="2481"/>
    <cellStyle name="Heading 2 49" xfId="2482"/>
    <cellStyle name="Heading 2 54" xfId="2483"/>
    <cellStyle name="20% - Accent6 21" xfId="2484"/>
    <cellStyle name="20% - Accent6 16" xfId="2485"/>
    <cellStyle name="Heading 2 55" xfId="2486"/>
    <cellStyle name="Heading 2 60" xfId="2487"/>
    <cellStyle name="20% - Accent6 22" xfId="2488"/>
    <cellStyle name="20% - Accent6 17" xfId="2489"/>
    <cellStyle name="Heading 2 56" xfId="2490"/>
    <cellStyle name="Heading 2 61" xfId="2491"/>
    <cellStyle name="20% - Accent6 23" xfId="2492"/>
    <cellStyle name="20% - Accent6 18" xfId="2493"/>
    <cellStyle name="Heading 2 10 2" xfId="2494"/>
    <cellStyle name="Heading 2 57" xfId="2495"/>
    <cellStyle name="Heading 2 62" xfId="2496"/>
    <cellStyle name="20% - Accent6 24" xfId="2497"/>
    <cellStyle name="20% - Accent6 19" xfId="2498"/>
    <cellStyle name="Heading 2 10 3" xfId="2499"/>
    <cellStyle name="40% - Accent6 7 5" xfId="2500"/>
    <cellStyle name="20% - Accent6 2 4" xfId="2501"/>
    <cellStyle name="Total 20 2" xfId="2502"/>
    <cellStyle name="Total 15 2" xfId="2503"/>
    <cellStyle name="20% - Accent6 2 6" xfId="2504"/>
    <cellStyle name="Heading 2 58" xfId="2505"/>
    <cellStyle name="Heading 2 63" xfId="2506"/>
    <cellStyle name="20% - Accent6 30" xfId="2507"/>
    <cellStyle name="20% - Accent6 25" xfId="2508"/>
    <cellStyle name="Heading 2 10 4" xfId="2509"/>
    <cellStyle name="Heading 2 59" xfId="2510"/>
    <cellStyle name="Heading 2 64" xfId="2511"/>
    <cellStyle name="20% - Accent6 31" xfId="2512"/>
    <cellStyle name="20% - Accent6 26" xfId="2513"/>
    <cellStyle name="Heading 2 10 5" xfId="2514"/>
    <cellStyle name="40% - Accent4 8_500 above population prastav" xfId="2515"/>
    <cellStyle name="Heading 2 65" xfId="2516"/>
    <cellStyle name="20% - Accent6 32" xfId="2517"/>
    <cellStyle name="20% - Accent6 27" xfId="2518"/>
    <cellStyle name="Heading 2 10 6" xfId="2519"/>
    <cellStyle name="Heading 2 66" xfId="2520"/>
    <cellStyle name="20% - Accent6 33" xfId="2521"/>
    <cellStyle name="20% - Accent6 28" xfId="2522"/>
    <cellStyle name="20% - Accent6 34" xfId="2523"/>
    <cellStyle name="20% - Accent6 29" xfId="2524"/>
    <cellStyle name="40% - Accent6 8 5" xfId="2525"/>
    <cellStyle name="20% - Accent6 3 4" xfId="2526"/>
    <cellStyle name="40% - Accent6 8 6" xfId="2527"/>
    <cellStyle name="20% - Accent6 3 5" xfId="2528"/>
    <cellStyle name="Total 21 2" xfId="2529"/>
    <cellStyle name="Total 16 2" xfId="2530"/>
    <cellStyle name="20% - Accent6 3 6" xfId="2531"/>
    <cellStyle name="60% - Accent2 13" xfId="2532"/>
    <cellStyle name="Normal 15 14" xfId="2533"/>
    <cellStyle name="Normal 20 14" xfId="2534"/>
    <cellStyle name="Accent6 66" xfId="2535"/>
    <cellStyle name="20% - Accent6 3_500 above population prastav" xfId="2536"/>
    <cellStyle name="Heading 3 10 8" xfId="2537"/>
    <cellStyle name="20% - Accent6 40" xfId="2538"/>
    <cellStyle name="20% - Accent6 35" xfId="2539"/>
    <cellStyle name="60% - Accent2 2 2" xfId="2540"/>
    <cellStyle name="Normal 20 2 7" xfId="2541"/>
    <cellStyle name="20% - Accent6 41" xfId="2542"/>
    <cellStyle name="20% - Accent6 36" xfId="2543"/>
    <cellStyle name="60% - Accent2 2 3" xfId="2544"/>
    <cellStyle name="20% - Accent6 42" xfId="2545"/>
    <cellStyle name="20% - Accent6 37" xfId="2546"/>
    <cellStyle name="60% - Accent2 2 4" xfId="2547"/>
    <cellStyle name="20% - Accent6 53" xfId="2548"/>
    <cellStyle name="20% - Accent6 48" xfId="2549"/>
    <cellStyle name="20% - Accent6 54" xfId="2550"/>
    <cellStyle name="20% - Accent6 49" xfId="2551"/>
    <cellStyle name="20% - Accent6 5_500 above population prastav" xfId="2552"/>
    <cellStyle name="20% - Accent6 60" xfId="2553"/>
    <cellStyle name="20% - Accent6 55" xfId="2554"/>
    <cellStyle name="20% - Accent6 61" xfId="2555"/>
    <cellStyle name="20% - Accent6 56" xfId="2556"/>
    <cellStyle name="Normal 5 2_1 Carore to 5 caror" xfId="2557"/>
    <cellStyle name="20% - Accent6 62" xfId="2558"/>
    <cellStyle name="20% - Accent6 57" xfId="2559"/>
    <cellStyle name="20% - Accent6 63" xfId="2560"/>
    <cellStyle name="20% - Accent6 58" xfId="2561"/>
    <cellStyle name="20% - Accent6 64" xfId="2562"/>
    <cellStyle name="20% - Accent6 59" xfId="2563"/>
    <cellStyle name="Percent 26 3 6" xfId="2564"/>
    <cellStyle name="20% - Accent6 6" xfId="2565"/>
    <cellStyle name="Heading 3 36 6" xfId="2566"/>
    <cellStyle name="Heading 3 41 6" xfId="2567"/>
    <cellStyle name="40% - Accent6 57" xfId="2568"/>
    <cellStyle name="40% - Accent6 62" xfId="2569"/>
    <cellStyle name="Акцент2" xfId="2570"/>
    <cellStyle name="date 2 2" xfId="2571"/>
    <cellStyle name="20% - Accent6 6 4" xfId="2572"/>
    <cellStyle name="Accent4 31" xfId="2573"/>
    <cellStyle name="Accent4 26" xfId="2574"/>
    <cellStyle name="40% - Accent6 58" xfId="2575"/>
    <cellStyle name="40% - Accent6 63" xfId="2576"/>
    <cellStyle name="Accent4 32" xfId="2577"/>
    <cellStyle name="Accent4 27" xfId="2578"/>
    <cellStyle name="Акцент3" xfId="2579"/>
    <cellStyle name="20% - Accent6 6 5" xfId="2580"/>
    <cellStyle name="40% - Accent6 59" xfId="2581"/>
    <cellStyle name="40% - Accent6 64" xfId="2582"/>
    <cellStyle name="Accent4 33" xfId="2583"/>
    <cellStyle name="Accent4 28" xfId="2584"/>
    <cellStyle name="Акцент4" xfId="2585"/>
    <cellStyle name="Total 24 2" xfId="2586"/>
    <cellStyle name="Total 19 2" xfId="2587"/>
    <cellStyle name="20% - Accent6 6 6" xfId="2588"/>
    <cellStyle name="Comma 3 2 3 2" xfId="2589"/>
    <cellStyle name="20% - Accent6 6_500 above population prastav" xfId="2590"/>
    <cellStyle name="20% - Accent6 65" xfId="2591"/>
    <cellStyle name="20% - Accent6 66" xfId="2592"/>
    <cellStyle name="date 3 2" xfId="2593"/>
    <cellStyle name="20% - Accent6 7 4" xfId="2594"/>
    <cellStyle name="40% - Accent5 10_above 500 population 26col praroop" xfId="2595"/>
    <cellStyle name="Accent1 2 2" xfId="2596"/>
    <cellStyle name="Accent1 2 3" xfId="2597"/>
    <cellStyle name="Normal 4 3 2 2 2 2" xfId="2598"/>
    <cellStyle name="20% - Accent6 7 5" xfId="2599"/>
    <cellStyle name="Accent1 2 4" xfId="2600"/>
    <cellStyle name="Normal 4 3 2 2 2 3" xfId="2601"/>
    <cellStyle name="Total 30 2" xfId="2602"/>
    <cellStyle name="Total 25 2" xfId="2603"/>
    <cellStyle name="20% - Accent6 7 6" xfId="2604"/>
    <cellStyle name="60% - Accent5 63" xfId="2605"/>
    <cellStyle name="60% - Accent5 58" xfId="2606"/>
    <cellStyle name="Normal 5 11 8" xfId="2607"/>
    <cellStyle name="40% - Accent4 6 2" xfId="2608"/>
    <cellStyle name="Percent 26 3 8" xfId="2609"/>
    <cellStyle name="20% - Accent6 8" xfId="2610"/>
    <cellStyle name="Heading 3 36 8" xfId="2611"/>
    <cellStyle name="Heading 3 41 8" xfId="2612"/>
    <cellStyle name="40% - Accent3 6 6" xfId="2613"/>
    <cellStyle name="Normal 4 3 9 2 4" xfId="2614"/>
    <cellStyle name="20% - Accent6 8 3" xfId="2615"/>
    <cellStyle name="20% - Accent6 8 4" xfId="2616"/>
    <cellStyle name="Total 31 2" xfId="2617"/>
    <cellStyle name="Total 26 2" xfId="2618"/>
    <cellStyle name="20% - Accent6 8 6" xfId="2619"/>
    <cellStyle name="Calculation 42 4" xfId="2620"/>
    <cellStyle name="Calculation 37 4" xfId="2621"/>
    <cellStyle name="20% - Accent6 8_500 above population prastav" xfId="2622"/>
    <cellStyle name="60% - Accent5 64" xfId="2623"/>
    <cellStyle name="60% - Accent5 59" xfId="2624"/>
    <cellStyle name="40% - Accent4 6 3" xfId="2625"/>
    <cellStyle name="Percent 26 3 9" xfId="2626"/>
    <cellStyle name="20% - Accent6 9" xfId="2627"/>
    <cellStyle name="Calculation 10 2" xfId="2628"/>
    <cellStyle name="20% - Accent6 9_500 above population prastav" xfId="2629"/>
    <cellStyle name="Comma  - Style2" xfId="2630"/>
    <cellStyle name="Note 2 5 8" xfId="2631"/>
    <cellStyle name="20% - Colore 1" xfId="2632"/>
    <cellStyle name="Output 20 8" xfId="2633"/>
    <cellStyle name="Output 20" xfId="2634"/>
    <cellStyle name="Output 15 8" xfId="2635"/>
    <cellStyle name="Output 15" xfId="2636"/>
    <cellStyle name="20% - Акцент3" xfId="2637"/>
    <cellStyle name="40% - Accent2 58" xfId="2638"/>
    <cellStyle name="40% - Accent2 63" xfId="2639"/>
    <cellStyle name="40% - Accent2 9" xfId="2640"/>
    <cellStyle name="Output 21" xfId="2641"/>
    <cellStyle name="Output 16" xfId="2642"/>
    <cellStyle name="20% - Акцент4" xfId="2643"/>
    <cellStyle name="40% - Accent2 59" xfId="2644"/>
    <cellStyle name="40% - Accent2 64" xfId="2645"/>
    <cellStyle name="Output 23" xfId="2646"/>
    <cellStyle name="Output 18" xfId="2647"/>
    <cellStyle name="20% - Акцент6" xfId="2648"/>
    <cellStyle name="40% - Accent2 66" xfId="2649"/>
    <cellStyle name="Normal 11 11" xfId="2650"/>
    <cellStyle name="40% - Accent1 10 3" xfId="2651"/>
    <cellStyle name="40% - Accent1 10 4" xfId="2652"/>
    <cellStyle name="Normal 4 3 2 2 2" xfId="2653"/>
    <cellStyle name="Normal 11 12" xfId="2654"/>
    <cellStyle name="40% - Accent1 10 5" xfId="2655"/>
    <cellStyle name="Normal 4 3 2 2 3" xfId="2656"/>
    <cellStyle name="Normal 11 13" xfId="2657"/>
    <cellStyle name="40% - Accent2 14" xfId="2658"/>
    <cellStyle name="40% - Accent1 10_above 500 population 26col praroop" xfId="2659"/>
    <cellStyle name="40% - Accent1 15" xfId="2660"/>
    <cellStyle name="40% - Accent1 20" xfId="2661"/>
    <cellStyle name="40% - Accent1 16" xfId="2662"/>
    <cellStyle name="40% - Accent1 21" xfId="2663"/>
    <cellStyle name="40% - Accent1 18" xfId="2664"/>
    <cellStyle name="40% - Accent1 23" xfId="2665"/>
    <cellStyle name="Euro" xfId="2666"/>
    <cellStyle name="40% - Accent1 19" xfId="2667"/>
    <cellStyle name="40% - Accent1 24" xfId="2668"/>
    <cellStyle name="40% - Accent1 2" xfId="2669"/>
    <cellStyle name="40% - Accent1 2_500 above population prastav" xfId="2670"/>
    <cellStyle name="40% - Accent1 25" xfId="2671"/>
    <cellStyle name="40% - Accent1 30" xfId="2672"/>
    <cellStyle name="Comma 3 7 2" xfId="2673"/>
    <cellStyle name="Normal 3 6 3" xfId="2674"/>
    <cellStyle name="40% - Accent1 26" xfId="2675"/>
    <cellStyle name="40% - Accent1 31" xfId="2676"/>
    <cellStyle name="Comma 3 7 4" xfId="2677"/>
    <cellStyle name="Normal 3 6 5" xfId="2678"/>
    <cellStyle name="40% - Accent1 28" xfId="2679"/>
    <cellStyle name="40% - Accent1 33" xfId="2680"/>
    <cellStyle name="Comma 3 7 5" xfId="2681"/>
    <cellStyle name="Normal 3 6 6" xfId="2682"/>
    <cellStyle name="40% - Accent1 29" xfId="2683"/>
    <cellStyle name="40% - Accent1 34" xfId="2684"/>
    <cellStyle name="40% - Accent1 3" xfId="2685"/>
    <cellStyle name="40% - Accent2 8 2" xfId="2686"/>
    <cellStyle name="Calculation 3 4" xfId="2687"/>
    <cellStyle name="40% - Accent1 3 2" xfId="2688"/>
    <cellStyle name="Heading 3 45 6" xfId="2689"/>
    <cellStyle name="Heading 3 50 6" xfId="2690"/>
    <cellStyle name="Normal 5 2 16 3" xfId="2691"/>
    <cellStyle name="Calculation 3 5" xfId="2692"/>
    <cellStyle name="40% - Accent1 3 3" xfId="2693"/>
    <cellStyle name="Heading 3 45 7" xfId="2694"/>
    <cellStyle name="Heading 3 50 7" xfId="2695"/>
    <cellStyle name="Normal 5 2 16 4" xfId="2696"/>
    <cellStyle name="Calculation 3 6" xfId="2697"/>
    <cellStyle name="40% - Accent1 3 4" xfId="2698"/>
    <cellStyle name="Heading 3 45 8" xfId="2699"/>
    <cellStyle name="Heading 3 50 8" xfId="2700"/>
    <cellStyle name="Normal 5 2 16 5" xfId="2701"/>
    <cellStyle name="Heading 3 8 2" xfId="2702"/>
    <cellStyle name="Note 2 9" xfId="2703"/>
    <cellStyle name="40% - Accent1 3_500 above population prastav" xfId="2704"/>
    <cellStyle name="Comma 3 7 6" xfId="2705"/>
    <cellStyle name="Normal 3 6 7" xfId="2706"/>
    <cellStyle name="40% - Accent1 35" xfId="2707"/>
    <cellStyle name="40% - Accent1 40" xfId="2708"/>
    <cellStyle name="Comma 3 7 7" xfId="2709"/>
    <cellStyle name="Normal 3 6 8" xfId="2710"/>
    <cellStyle name="Normal 9 2_10 Colom" xfId="2711"/>
    <cellStyle name="40% - Accent1 36" xfId="2712"/>
    <cellStyle name="40% - Accent1 41" xfId="2713"/>
    <cellStyle name="Comma 3 7 8" xfId="2714"/>
    <cellStyle name="Normal 3 6 9" xfId="2715"/>
    <cellStyle name="40% - Accent1 37" xfId="2716"/>
    <cellStyle name="40% - Accent1 42" xfId="2717"/>
    <cellStyle name="Comma 3 7 9" xfId="2718"/>
    <cellStyle name="40% - Accent1 38" xfId="2719"/>
    <cellStyle name="40% - Accent1 43" xfId="2720"/>
    <cellStyle name="40% - Accent1 39" xfId="2721"/>
    <cellStyle name="40% - Accent1 44" xfId="2722"/>
    <cellStyle name="Calculation 4 4" xfId="2723"/>
    <cellStyle name="40% - Accent1 4 2" xfId="2724"/>
    <cellStyle name="Heading 3 46 6" xfId="2725"/>
    <cellStyle name="Heading 3 51 6" xfId="2726"/>
    <cellStyle name="Normal 5 2 17 3" xfId="2727"/>
    <cellStyle name="Calculation 4 5" xfId="2728"/>
    <cellStyle name="40% - Accent1 4 3" xfId="2729"/>
    <cellStyle name="Heading 3 46 7" xfId="2730"/>
    <cellStyle name="Heading 3 51 7" xfId="2731"/>
    <cellStyle name="Normal 5 2 17 4" xfId="2732"/>
    <cellStyle name="Calculation 4 6" xfId="2733"/>
    <cellStyle name="40% - Accent1 4 4" xfId="2734"/>
    <cellStyle name="Heading 3 46 8" xfId="2735"/>
    <cellStyle name="Heading 3 51 8" xfId="2736"/>
    <cellStyle name="Normal 5 2 17 5" xfId="2737"/>
    <cellStyle name="Calculation 41 2" xfId="2738"/>
    <cellStyle name="Calculation 36 2" xfId="2739"/>
    <cellStyle name="Normal 2 5 2 8" xfId="2740"/>
    <cellStyle name="60% - Accent1 29" xfId="2741"/>
    <cellStyle name="60% - Accent1 34" xfId="2742"/>
    <cellStyle name="Normal 36_Commisner" xfId="2743"/>
    <cellStyle name="Total 40 6" xfId="2744"/>
    <cellStyle name="Total 35 6" xfId="2745"/>
    <cellStyle name="40% - Accent1 4_500 above population prastav" xfId="2746"/>
    <cellStyle name="40% - Accent1 45" xfId="2747"/>
    <cellStyle name="40% - Accent1 50" xfId="2748"/>
    <cellStyle name="40% - Accent1 46" xfId="2749"/>
    <cellStyle name="40% - Accent1 51" xfId="2750"/>
    <cellStyle name="40% - Accent1 48" xfId="2751"/>
    <cellStyle name="40% - Accent1 53" xfId="2752"/>
    <cellStyle name="40% - Accent2 4 3" xfId="2753"/>
    <cellStyle name="40% - Accent1 49" xfId="2754"/>
    <cellStyle name="40% - Accent1 54" xfId="2755"/>
    <cellStyle name="40% - Accent2 4 4" xfId="2756"/>
    <cellStyle name="Calculation 5 4" xfId="2757"/>
    <cellStyle name="40% - Accent1 5 2" xfId="2758"/>
    <cellStyle name="Heading 3 47 6" xfId="2759"/>
    <cellStyle name="Heading 3 52 6" xfId="2760"/>
    <cellStyle name="Normal 5 2 18 3" xfId="2761"/>
    <cellStyle name="Calculation 5 5" xfId="2762"/>
    <cellStyle name="Normal 2 3 2_(1) Repaire Est. of Sikriganj Belghat Loharaiya road Sopaighat Pul Dt 03-2014" xfId="2763"/>
    <cellStyle name="40% - Accent1 5 3" xfId="2764"/>
    <cellStyle name="Heading 3 47 7" xfId="2765"/>
    <cellStyle name="Heading 3 52 7" xfId="2766"/>
    <cellStyle name="Normal 5 2 18 4" xfId="2767"/>
    <cellStyle name="Calculation 5 6" xfId="2768"/>
    <cellStyle name="40% - Accent1 5 4" xfId="2769"/>
    <cellStyle name="Heading 3 47 8" xfId="2770"/>
    <cellStyle name="Heading 3 52 8" xfId="2771"/>
    <cellStyle name="Normal 5 2 18 5" xfId="2772"/>
    <cellStyle name="40% - Accent4 16" xfId="2773"/>
    <cellStyle name="40% - Accent4 21" xfId="2774"/>
    <cellStyle name="Calculation 10 2 5" xfId="2775"/>
    <cellStyle name="Percent 11" xfId="2776"/>
    <cellStyle name="Comma 2 2 2 8" xfId="2777"/>
    <cellStyle name="40% - Accent1 5_500 above population prastav" xfId="2778"/>
    <cellStyle name="Calculation 6 4" xfId="2779"/>
    <cellStyle name="40% - Accent1 6 2" xfId="2780"/>
    <cellStyle name="40% - Accent2 10 2" xfId="2781"/>
    <cellStyle name="Heading 3 48 6" xfId="2782"/>
    <cellStyle name="Heading 3 53 6" xfId="2783"/>
    <cellStyle name="Calculation 6 5" xfId="2784"/>
    <cellStyle name="40% - Accent1 6 3" xfId="2785"/>
    <cellStyle name="40% - Accent2 10 3" xfId="2786"/>
    <cellStyle name="Heading 3 48 7" xfId="2787"/>
    <cellStyle name="Heading 3 53 7" xfId="2788"/>
    <cellStyle name="Calculation 6 6" xfId="2789"/>
    <cellStyle name="40% - Accent1 6 4" xfId="2790"/>
    <cellStyle name="40% - Accent2 10 4" xfId="2791"/>
    <cellStyle name="Heading 3 48 8" xfId="2792"/>
    <cellStyle name="Heading 3 53 8" xfId="2793"/>
    <cellStyle name="40% - Accent1 65" xfId="2794"/>
    <cellStyle name="40% - Accent1 66" xfId="2795"/>
    <cellStyle name="Normal 26 2 4" xfId="2796"/>
    <cellStyle name="Calculation 8 4" xfId="2797"/>
    <cellStyle name="40% - Accent1 8 2" xfId="2798"/>
    <cellStyle name="Heading 3 55 6" xfId="2799"/>
    <cellStyle name="Heading 3 60 6" xfId="2800"/>
    <cellStyle name="40% - Accent1 8_500 above population prastav" xfId="2801"/>
    <cellStyle name="40% - Accent1 9" xfId="2802"/>
    <cellStyle name="40% - Accent2 13" xfId="2803"/>
    <cellStyle name="Calculation 9 4" xfId="2804"/>
    <cellStyle name="40% - Accent1 9 2" xfId="2805"/>
    <cellStyle name="Heading 3 56 6" xfId="2806"/>
    <cellStyle name="Heading 3 61 6" xfId="2807"/>
    <cellStyle name="Date 20" xfId="2808"/>
    <cellStyle name="Date 15" xfId="2809"/>
    <cellStyle name="Normal 4 12 4" xfId="2810"/>
    <cellStyle name="Accent1 10" xfId="2811"/>
    <cellStyle name="40% - Colore 2" xfId="2812"/>
    <cellStyle name="Normal 3 2 4 2" xfId="2813"/>
    <cellStyle name="40% - Accent2 10_above 500 population 26col praroop" xfId="2814"/>
    <cellStyle name="40% - Accent3 36" xfId="2815"/>
    <cellStyle name="40% - Accent3 41" xfId="2816"/>
    <cellStyle name="40% - Accent2 15" xfId="2817"/>
    <cellStyle name="40% - Accent2 20" xfId="2818"/>
    <cellStyle name="40% - Accent2 16" xfId="2819"/>
    <cellStyle name="40% - Accent2 21" xfId="2820"/>
    <cellStyle name="40% - Accent2 17" xfId="2821"/>
    <cellStyle name="40% - Accent2 22" xfId="2822"/>
    <cellStyle name="40% - Accent2 18" xfId="2823"/>
    <cellStyle name="40% - Accent2 23" xfId="2824"/>
    <cellStyle name="Normal 2 11 2" xfId="2825"/>
    <cellStyle name="40% - Accent2 19" xfId="2826"/>
    <cellStyle name="40% - Accent2 24" xfId="2827"/>
    <cellStyle name="Normal 2 11 3" xfId="2828"/>
    <cellStyle name="40% - Accent2 2" xfId="2829"/>
    <cellStyle name="40% - Accent2 46" xfId="2830"/>
    <cellStyle name="40% - Accent2 51" xfId="2831"/>
    <cellStyle name="40% - Accent2 2 2" xfId="2832"/>
    <cellStyle name="Warning Text 2_VR RENEWAL STATUS SHEET" xfId="2833"/>
    <cellStyle name="40% - Accent2 2 3" xfId="2834"/>
    <cellStyle name="40% - Accent5 9 2" xfId="2835"/>
    <cellStyle name="40% - Accent2 2 4" xfId="2836"/>
    <cellStyle name="60% - Accent6 5" xfId="2837"/>
    <cellStyle name="40% - Accent2 2_500 above population prastav" xfId="2838"/>
    <cellStyle name="40% - Accent2 25" xfId="2839"/>
    <cellStyle name="40% - Accent2 30" xfId="2840"/>
    <cellStyle name="Normal 2 11 4" xfId="2841"/>
    <cellStyle name="40% - Accent2 26" xfId="2842"/>
    <cellStyle name="40% - Accent2 31" xfId="2843"/>
    <cellStyle name="Normal 2 11 5" xfId="2844"/>
    <cellStyle name="40% - Accent2 28" xfId="2845"/>
    <cellStyle name="40% - Accent2 33" xfId="2846"/>
    <cellStyle name="Normal 2 11 7" xfId="2847"/>
    <cellStyle name="40% - Accent2 29" xfId="2848"/>
    <cellStyle name="40% - Accent2 34" xfId="2849"/>
    <cellStyle name="Normal 2 11 8" xfId="2850"/>
    <cellStyle name="40% - Accent2 3" xfId="2851"/>
    <cellStyle name="40% - Accent2 47" xfId="2852"/>
    <cellStyle name="40% - Accent2 52" xfId="2853"/>
    <cellStyle name="40% - Accent2 9 2" xfId="2854"/>
    <cellStyle name="40% - Accent2 3 2" xfId="2855"/>
    <cellStyle name="40% - Accent2 3 3" xfId="2856"/>
    <cellStyle name="40% - Accent2 3 4" xfId="2857"/>
    <cellStyle name="40% - Accent2 35" xfId="2858"/>
    <cellStyle name="40% - Accent2 40" xfId="2859"/>
    <cellStyle name="Normal 2 11 9" xfId="2860"/>
    <cellStyle name="40% - Accent2 36" xfId="2861"/>
    <cellStyle name="40% - Accent2 41" xfId="2862"/>
    <cellStyle name="Normal 8 6 2 10" xfId="2863"/>
    <cellStyle name="40% - Accent2 39" xfId="2864"/>
    <cellStyle name="40% - Accent2 44" xfId="2865"/>
    <cellStyle name="40% - Accent2 4_500 above population prastav" xfId="2866"/>
    <cellStyle name="40% - Accent2 45" xfId="2867"/>
    <cellStyle name="40% - Accent2 50" xfId="2868"/>
    <cellStyle name="40% - Accent2 5 2" xfId="2869"/>
    <cellStyle name="Normal 2 3 16" xfId="2870"/>
    <cellStyle name="Normal 2 3 21" xfId="2871"/>
    <cellStyle name="40% - Accent2 5 3" xfId="2872"/>
    <cellStyle name="Normal 2 3 17" xfId="2873"/>
    <cellStyle name="Normal 2 3 22" xfId="2874"/>
    <cellStyle name="40% - Accent2 5 4" xfId="2875"/>
    <cellStyle name="Normal 2 3 18" xfId="2876"/>
    <cellStyle name="Normal 2 3 23" xfId="2877"/>
    <cellStyle name="40% - Accent2 5_500 above population prastav" xfId="2878"/>
    <cellStyle name="Normal 8 6 2 2 7" xfId="2879"/>
    <cellStyle name="40% - Accent2 6 2" xfId="2880"/>
    <cellStyle name="Normal 36" xfId="2881"/>
    <cellStyle name="Normal 41" xfId="2882"/>
    <cellStyle name="Normal 8 6 2 2 8" xfId="2883"/>
    <cellStyle name="40% - Accent2 6 3" xfId="2884"/>
    <cellStyle name="Normal 37" xfId="2885"/>
    <cellStyle name="Normal 42" xfId="2886"/>
    <cellStyle name="Normal 8 6 2 2 9" xfId="2887"/>
    <cellStyle name="40% - Accent2 6 4" xfId="2888"/>
    <cellStyle name="Normal 38" xfId="2889"/>
    <cellStyle name="Normal 4 3 8 2 2" xfId="2890"/>
    <cellStyle name="Normal 43" xfId="2891"/>
    <cellStyle name="40% - Accent2 6_500 above population prastav" xfId="2892"/>
    <cellStyle name="Heading 3 56 3" xfId="2893"/>
    <cellStyle name="Heading 3 61 3" xfId="2894"/>
    <cellStyle name="Normal 91" xfId="2895"/>
    <cellStyle name="Normal 8 6 2 3 7" xfId="2896"/>
    <cellStyle name="Calcolo 2" xfId="2897"/>
    <cellStyle name="40% - Accent2 7 2" xfId="2898"/>
    <cellStyle name="40% - Accent2 8_500 above population prastav" xfId="2899"/>
    <cellStyle name="Accent1 50" xfId="2900"/>
    <cellStyle name="Accent1 45" xfId="2901"/>
    <cellStyle name="40% - Accent2 9_500 above population prastav" xfId="2902"/>
    <cellStyle name="Normal 70 6" xfId="2903"/>
    <cellStyle name="Normal 65 6" xfId="2904"/>
    <cellStyle name="Accent3 23" xfId="2905"/>
    <cellStyle name="Accent3 18" xfId="2906"/>
    <cellStyle name="40% - Accent3 10 2" xfId="2907"/>
    <cellStyle name="40% - Accent6 6 2" xfId="2908"/>
    <cellStyle name="40% - Accent5 49" xfId="2909"/>
    <cellStyle name="40% - Accent5 54" xfId="2910"/>
    <cellStyle name="Normal 70 7" xfId="2911"/>
    <cellStyle name="Normal 65 7" xfId="2912"/>
    <cellStyle name="Accent3 24" xfId="2913"/>
    <cellStyle name="Accent3 19" xfId="2914"/>
    <cellStyle name="40% - Accent3 10 3" xfId="2915"/>
    <cellStyle name="40% - Accent6 6 3" xfId="2916"/>
    <cellStyle name="40% - Accent5 55" xfId="2917"/>
    <cellStyle name="40% - Accent5 60" xfId="2918"/>
    <cellStyle name="Normal 70 8" xfId="2919"/>
    <cellStyle name="Normal 65 8" xfId="2920"/>
    <cellStyle name="Accent3 30" xfId="2921"/>
    <cellStyle name="Accent3 25" xfId="2922"/>
    <cellStyle name="40% - Accent3 10 4" xfId="2923"/>
    <cellStyle name="40% - Accent6 6 4" xfId="2924"/>
    <cellStyle name="40% - Accent5 56" xfId="2925"/>
    <cellStyle name="40% - Accent5 61" xfId="2926"/>
    <cellStyle name="Accent3 32" xfId="2927"/>
    <cellStyle name="Accent3 27" xfId="2928"/>
    <cellStyle name="40% - Accent3 10 6" xfId="2929"/>
    <cellStyle name="40% - Accent6 6 6" xfId="2930"/>
    <cellStyle name="40% - Accent5 58" xfId="2931"/>
    <cellStyle name="40% - Accent5 63" xfId="2932"/>
    <cellStyle name="40% - Accent6 5_500 above population prastav" xfId="2933"/>
    <cellStyle name="Normal 4 11 2 7" xfId="2934"/>
    <cellStyle name="40% - Accent3 14" xfId="2935"/>
    <cellStyle name="Normal 4 11 2 8" xfId="2936"/>
    <cellStyle name="40% - Accent3 15" xfId="2937"/>
    <cellStyle name="40% - Accent3 20" xfId="2938"/>
    <cellStyle name="40% - Accent3 16" xfId="2939"/>
    <cellStyle name="40% - Accent3 21" xfId="2940"/>
    <cellStyle name="40% - Accent3 17" xfId="2941"/>
    <cellStyle name="40% - Accent3 22" xfId="2942"/>
    <cellStyle name="40% - Accent3 18" xfId="2943"/>
    <cellStyle name="40% - Accent3 23" xfId="2944"/>
    <cellStyle name="Normal 2 16 2" xfId="2945"/>
    <cellStyle name="40% - Accent3 2 2" xfId="2946"/>
    <cellStyle name="Input 12 8" xfId="2947"/>
    <cellStyle name="Normal 3 2 29" xfId="2948"/>
    <cellStyle name="Total 53 5" xfId="2949"/>
    <cellStyle name="Total 48 5" xfId="2950"/>
    <cellStyle name="40% - Accent3 2 2 2" xfId="2951"/>
    <cellStyle name="40% - Accent3 2 3" xfId="2952"/>
    <cellStyle name="40% - Accent6 9 2" xfId="2953"/>
    <cellStyle name="40% - Accent3 2 4" xfId="2954"/>
    <cellStyle name="40% - Accent3 25" xfId="2955"/>
    <cellStyle name="40% - Accent3 30" xfId="2956"/>
    <cellStyle name="40% - Accent3 26" xfId="2957"/>
    <cellStyle name="40% - Accent3 31" xfId="2958"/>
    <cellStyle name="40% - Accent3 27" xfId="2959"/>
    <cellStyle name="40% - Accent3 32" xfId="2960"/>
    <cellStyle name="40% - Accent5 6_500 above population prastav" xfId="2961"/>
    <cellStyle name="40% - Accent3 28" xfId="2962"/>
    <cellStyle name="40% - Accent3 33" xfId="2963"/>
    <cellStyle name="Note 62 8" xfId="2964"/>
    <cellStyle name="Note 57 8" xfId="2965"/>
    <cellStyle name="Normal 21 2 4 2 2" xfId="2966"/>
    <cellStyle name="Normal 5 7_500 above population prastav" xfId="2967"/>
    <cellStyle name="40% - Accent3 29" xfId="2968"/>
    <cellStyle name="40% - Accent3 34" xfId="2969"/>
    <cellStyle name="40% - Accent3 3" xfId="2970"/>
    <cellStyle name="40% - Accent3 3 3" xfId="2971"/>
    <cellStyle name="40% - Accent3 3 4" xfId="2972"/>
    <cellStyle name="Date 14" xfId="2973"/>
    <cellStyle name="Normal 4 12 3" xfId="2974"/>
    <cellStyle name="40% - Colore 1" xfId="2975"/>
    <cellStyle name="40% - Accent3 35" xfId="2976"/>
    <cellStyle name="40% - Accent3 40" xfId="2977"/>
    <cellStyle name="Date 21" xfId="2978"/>
    <cellStyle name="Date 16" xfId="2979"/>
    <cellStyle name="Normal 4 12 5" xfId="2980"/>
    <cellStyle name="Accent1 11" xfId="2981"/>
    <cellStyle name="40% - Colore 3" xfId="2982"/>
    <cellStyle name="Normal 3 2 4 3" xfId="2983"/>
    <cellStyle name="40% - Accent3 37" xfId="2984"/>
    <cellStyle name="40% - Accent3 42" xfId="2985"/>
    <cellStyle name="Date 22" xfId="2986"/>
    <cellStyle name="Date 17" xfId="2987"/>
    <cellStyle name="Normal 4 12 6" xfId="2988"/>
    <cellStyle name="Accent1 12" xfId="2989"/>
    <cellStyle name="40% - Colore 4" xfId="2990"/>
    <cellStyle name="Normal 3 2 4 4" xfId="2991"/>
    <cellStyle name="40% - Accent3 38" xfId="2992"/>
    <cellStyle name="40% - Accent3 43" xfId="2993"/>
    <cellStyle name="Date 18" xfId="2994"/>
    <cellStyle name="Normal 4 12 7" xfId="2995"/>
    <cellStyle name="Accent1 13" xfId="2996"/>
    <cellStyle name="40% - Colore 5" xfId="2997"/>
    <cellStyle name="Normal 3 2 4 5" xfId="2998"/>
    <cellStyle name="40% - Accent3 39" xfId="2999"/>
    <cellStyle name="40% - Accent3 44" xfId="3000"/>
    <cellStyle name="Output 60 2" xfId="3001"/>
    <cellStyle name="Output 55 2" xfId="3002"/>
    <cellStyle name="Euro 6" xfId="3003"/>
    <cellStyle name="40% - Accent3 4 2" xfId="3004"/>
    <cellStyle name="40% - Accent6 47" xfId="3005"/>
    <cellStyle name="40% - Accent6 52" xfId="3006"/>
    <cellStyle name="Input 14 8" xfId="3007"/>
    <cellStyle name="Output 60 3" xfId="3008"/>
    <cellStyle name="Output 55 3" xfId="3009"/>
    <cellStyle name="Euro 7" xfId="3010"/>
    <cellStyle name="40% - Accent3 4 3" xfId="3011"/>
    <cellStyle name="40% - Accent6 48" xfId="3012"/>
    <cellStyle name="40% - Accent6 53" xfId="3013"/>
    <cellStyle name="Output 60 4" xfId="3014"/>
    <cellStyle name="Output 55 4" xfId="3015"/>
    <cellStyle name="Euro 8" xfId="3016"/>
    <cellStyle name="40% - Accent3 4 4" xfId="3017"/>
    <cellStyle name="40% - Accent6 49" xfId="3018"/>
    <cellStyle name="40% - Accent6 54" xfId="3019"/>
    <cellStyle name="40% - Accent3 4_500 above population prastav" xfId="3020"/>
    <cellStyle name="Input 35" xfId="3021"/>
    <cellStyle name="Input 40" xfId="3022"/>
    <cellStyle name="40% - Accent4 7_500 above population prastav" xfId="3023"/>
    <cellStyle name="Date 19" xfId="3024"/>
    <cellStyle name="Accent1 14" xfId="3025"/>
    <cellStyle name="40% - Colore 6" xfId="3026"/>
    <cellStyle name="Normal 3 2 4 6" xfId="3027"/>
    <cellStyle name="Normal 45 2" xfId="3028"/>
    <cellStyle name="Normal 50 2" xfId="3029"/>
    <cellStyle name="Normal 4 12 8" xfId="3030"/>
    <cellStyle name="40% - Accent3 45" xfId="3031"/>
    <cellStyle name="40% - Accent3 50" xfId="3032"/>
    <cellStyle name="40% - Accent3 46" xfId="3033"/>
    <cellStyle name="40% - Accent3 51" xfId="3034"/>
    <cellStyle name="40% - Accent3 5 2" xfId="3035"/>
    <cellStyle name="Input 15 8" xfId="3036"/>
    <cellStyle name="Input 20 8" xfId="3037"/>
    <cellStyle name="40% - Accent3 5 3" xfId="3038"/>
    <cellStyle name="40% - Accent3 5 4" xfId="3039"/>
    <cellStyle name="40% - Accent3 5_500 above population prastav" xfId="3040"/>
    <cellStyle name="40% - Accent3 59" xfId="3041"/>
    <cellStyle name="40% - Accent3 64" xfId="3042"/>
    <cellStyle name="Comma0 13" xfId="3043"/>
    <cellStyle name="Comma 2 8" xfId="3044"/>
    <cellStyle name="40% - Accent4 6_500 above population prastav" xfId="3045"/>
    <cellStyle name="40% - Accent3 6 2" xfId="3046"/>
    <cellStyle name="Input 16 8" xfId="3047"/>
    <cellStyle name="Input 21 8" xfId="3048"/>
    <cellStyle name="40% - Accent3 6 3" xfId="3049"/>
    <cellStyle name="40% - Accent3 6 4" xfId="3050"/>
    <cellStyle name="Normal 4 3 9 2 2" xfId="3051"/>
    <cellStyle name="Accent5 2 5" xfId="3052"/>
    <cellStyle name="40% - Accent3 6_500 above population prastav" xfId="3053"/>
    <cellStyle name="Description 2" xfId="3054"/>
    <cellStyle name="Normal 11 3 9 3" xfId="3055"/>
    <cellStyle name="Normal 11 5 3 2 3 4 6" xfId="3056"/>
    <cellStyle name="40% - Accent3 65" xfId="3057"/>
    <cellStyle name="Comma0 14" xfId="3058"/>
    <cellStyle name="Description 3" xfId="3059"/>
    <cellStyle name="Normal 11 3 9 4" xfId="3060"/>
    <cellStyle name="Normal 11 5 3 2 3 4 7" xfId="3061"/>
    <cellStyle name="40% - Accent3 66" xfId="3062"/>
    <cellStyle name="Comma0 20" xfId="3063"/>
    <cellStyle name="Comma0 15" xfId="3064"/>
    <cellStyle name="40% - Accent3 7_500 above population prastav" xfId="3065"/>
    <cellStyle name="40% - Accent3 8 2" xfId="3066"/>
    <cellStyle name="Input 18 8" xfId="3067"/>
    <cellStyle name="Input 23 8" xfId="3068"/>
    <cellStyle name="40% - Accent3 9" xfId="3069"/>
    <cellStyle name="Normal 2 4 2 3" xfId="3070"/>
    <cellStyle name="40% - Accent3 9 2" xfId="3071"/>
    <cellStyle name="Input 19 8" xfId="3072"/>
    <cellStyle name="Input 24 8" xfId="3073"/>
    <cellStyle name="Normal - Style1 10" xfId="3074"/>
    <cellStyle name="40% - Accent4 10" xfId="3075"/>
    <cellStyle name="40% - Accent4 10 2" xfId="3076"/>
    <cellStyle name="40% - Accent4 10 3" xfId="3077"/>
    <cellStyle name="통화_1202" xfId="3078"/>
    <cellStyle name="40% - Accent4 10 4" xfId="3079"/>
    <cellStyle name="Note 10" xfId="3080"/>
    <cellStyle name="40% - Accent4 10 6" xfId="3081"/>
    <cellStyle name="Percent 2 9 11" xfId="3082"/>
    <cellStyle name="Comma 4 3 6" xfId="3083"/>
    <cellStyle name="40% - Accent4 10_above 500 population 26col praroop" xfId="3084"/>
    <cellStyle name="Normal 4 2 7" xfId="3085"/>
    <cellStyle name="40% - Accent4 11" xfId="3086"/>
    <cellStyle name="40% - Accent4 13" xfId="3087"/>
    <cellStyle name="40% - Accent4 14" xfId="3088"/>
    <cellStyle name="40% - Accent4 15" xfId="3089"/>
    <cellStyle name="40% - Accent4 20" xfId="3090"/>
    <cellStyle name="40% - Accent4 17" xfId="3091"/>
    <cellStyle name="40% - Accent4 22" xfId="3092"/>
    <cellStyle name="40% - Accent4 18" xfId="3093"/>
    <cellStyle name="40% - Accent4 23" xfId="3094"/>
    <cellStyle name="40% - Accent4 19" xfId="3095"/>
    <cellStyle name="40% - Accent4 24" xfId="3096"/>
    <cellStyle name="Normal - Style1 2" xfId="3097"/>
    <cellStyle name="40% - Accent4 2" xfId="3098"/>
    <cellStyle name="60% - Accent6 2" xfId="3099"/>
    <cellStyle name="40% - Accent4 2 4" xfId="3100"/>
    <cellStyle name="60% - Accent6 3" xfId="3101"/>
    <cellStyle name="40% - Accent4 2 5" xfId="3102"/>
    <cellStyle name="60% - Accent6 4" xfId="3103"/>
    <cellStyle name="40% - Accent4 2 6" xfId="3104"/>
    <cellStyle name="40% - Accent4 2_500 above population prastav" xfId="3105"/>
    <cellStyle name="40% - Accent4 26" xfId="3106"/>
    <cellStyle name="40% - Accent4 31" xfId="3107"/>
    <cellStyle name="40% - Accent4 27" xfId="3108"/>
    <cellStyle name="40% - Accent4 32" xfId="3109"/>
    <cellStyle name="40% - Accent4 28" xfId="3110"/>
    <cellStyle name="40% - Accent4 33" xfId="3111"/>
    <cellStyle name="40% - Accent4 29" xfId="3112"/>
    <cellStyle name="40% - Accent4 34" xfId="3113"/>
    <cellStyle name="Normal 67 10" xfId="3114"/>
    <cellStyle name="Normal - Style1 3" xfId="3115"/>
    <cellStyle name="40% - Accent4 3" xfId="3116"/>
    <cellStyle name="40% - Accent4 3 4" xfId="3117"/>
    <cellStyle name="40% - Accent4 3 5" xfId="3118"/>
    <cellStyle name="40% - Accent4 3 6" xfId="3119"/>
    <cellStyle name="Comma 3" xfId="3120"/>
    <cellStyle name="40% - Accent4 3_500 above population prastav" xfId="3121"/>
    <cellStyle name="40% - Accent4 35" xfId="3122"/>
    <cellStyle name="40% - Accent4 40" xfId="3123"/>
    <cellStyle name="40% - Accent4 36" xfId="3124"/>
    <cellStyle name="40% - Accent4 41" xfId="3125"/>
    <cellStyle name="40% - Accent4 37" xfId="3126"/>
    <cellStyle name="40% - Accent4 42" xfId="3127"/>
    <cellStyle name="40% - Accent4 38" xfId="3128"/>
    <cellStyle name="40% - Accent4 43" xfId="3129"/>
    <cellStyle name="40% - Accent4 39" xfId="3130"/>
    <cellStyle name="40% - Accent4 44" xfId="3131"/>
    <cellStyle name="40% - Accent4 45" xfId="3132"/>
    <cellStyle name="40% - Accent4 50" xfId="3133"/>
    <cellStyle name="40% - Accent4 46" xfId="3134"/>
    <cellStyle name="40% - Accent4 51" xfId="3135"/>
    <cellStyle name="40% - Accent4 47" xfId="3136"/>
    <cellStyle name="40% - Accent4 52" xfId="3137"/>
    <cellStyle name="40% - Accent4 48" xfId="3138"/>
    <cellStyle name="40% - Accent4 53" xfId="3139"/>
    <cellStyle name="40% - Accent4 49" xfId="3140"/>
    <cellStyle name="40% - Accent4 54" xfId="3141"/>
    <cellStyle name="60% - Accent5 20" xfId="3142"/>
    <cellStyle name="60% - Accent5 15" xfId="3143"/>
    <cellStyle name="Normal 23 16" xfId="3144"/>
    <cellStyle name="Normal 23 21" xfId="3145"/>
    <cellStyle name="Title 3" xfId="3146"/>
    <cellStyle name="40% - Accent4 5 4" xfId="3147"/>
    <cellStyle name="60% - Accent5 21" xfId="3148"/>
    <cellStyle name="60% - Accent5 16" xfId="3149"/>
    <cellStyle name="Normal 23 17" xfId="3150"/>
    <cellStyle name="Normal 23 22" xfId="3151"/>
    <cellStyle name="Title 4" xfId="3152"/>
    <cellStyle name="40% - Accent4 5 5" xfId="3153"/>
    <cellStyle name="60% - Accent5 22" xfId="3154"/>
    <cellStyle name="60% - Accent5 17" xfId="3155"/>
    <cellStyle name="Normal 23 18" xfId="3156"/>
    <cellStyle name="Normal 23 23" xfId="3157"/>
    <cellStyle name="Title 5" xfId="3158"/>
    <cellStyle name="40% - Accent4 5 6" xfId="3159"/>
    <cellStyle name="60% - Accent2 2" xfId="3160"/>
    <cellStyle name="40% - Accent4 5_500 above population prastav" xfId="3161"/>
    <cellStyle name="40% - Accent4 55" xfId="3162"/>
    <cellStyle name="40% - Accent4 60" xfId="3163"/>
    <cellStyle name="40% - Accent4 56" xfId="3164"/>
    <cellStyle name="40% - Accent4 61" xfId="3165"/>
    <cellStyle name="40% - Accent4 57" xfId="3166"/>
    <cellStyle name="40% - Accent4 62" xfId="3167"/>
    <cellStyle name="40% - Accent4 59" xfId="3168"/>
    <cellStyle name="40% - Accent4 64" xfId="3169"/>
    <cellStyle name="60% - Accent5 65" xfId="3170"/>
    <cellStyle name="40% - Accent4 6 4" xfId="3171"/>
    <cellStyle name="60% - Accent5 66" xfId="3172"/>
    <cellStyle name="40% - Accent4 6 5" xfId="3173"/>
    <cellStyle name="40% - Accent4 6 6" xfId="3174"/>
    <cellStyle name="40% - Accent4 65" xfId="3175"/>
    <cellStyle name="40% - Accent4 66" xfId="3176"/>
    <cellStyle name="40% - Accent4 7 2" xfId="3177"/>
    <cellStyle name="40% - Accent4 8 2" xfId="3178"/>
    <cellStyle name="Normal 2 4 3 2 2" xfId="3179"/>
    <cellStyle name="40% - Accent4 9" xfId="3180"/>
    <cellStyle name="Normal 2 4 3 3" xfId="3181"/>
    <cellStyle name="Normal - Style1 9" xfId="3182"/>
    <cellStyle name="40% - Accent4 9_500 above population prastav" xfId="3183"/>
    <cellStyle name="40% - Accent6 5 3" xfId="3184"/>
    <cellStyle name="Dezimal [0]_NEGS" xfId="3185"/>
    <cellStyle name="40% - Accent5 10" xfId="3186"/>
    <cellStyle name="40% - Accent6 15" xfId="3187"/>
    <cellStyle name="40% - Accent6 20" xfId="3188"/>
    <cellStyle name="Total 4 4" xfId="3189"/>
    <cellStyle name="40% - Accent5 10 2" xfId="3190"/>
    <cellStyle name="40% - Accent6 16" xfId="3191"/>
    <cellStyle name="40% - Accent6 21" xfId="3192"/>
    <cellStyle name="Total 4 5" xfId="3193"/>
    <cellStyle name="40% - Accent5 10 3" xfId="3194"/>
    <cellStyle name="40% - Accent6 17" xfId="3195"/>
    <cellStyle name="40% - Accent6 22" xfId="3196"/>
    <cellStyle name="Total 4 6" xfId="3197"/>
    <cellStyle name="40% - Accent5 10 4" xfId="3198"/>
    <cellStyle name="Calculation 24 2" xfId="3199"/>
    <cellStyle name="Calculation 19 2" xfId="3200"/>
    <cellStyle name="40% - Accent6 18" xfId="3201"/>
    <cellStyle name="40% - Accent6 23" xfId="3202"/>
    <cellStyle name="Total 4 7" xfId="3203"/>
    <cellStyle name="40% - Accent5 10 5" xfId="3204"/>
    <cellStyle name="Calculation 24 3" xfId="3205"/>
    <cellStyle name="Calculation 19 3" xfId="3206"/>
    <cellStyle name="40% - Accent6 19" xfId="3207"/>
    <cellStyle name="40% - Accent6 24" xfId="3208"/>
    <cellStyle name="Total 4 8" xfId="3209"/>
    <cellStyle name="AeE­ [0]_INQUIRY ¿?¾÷AßAø " xfId="3210"/>
    <cellStyle name="40% - Accent5 10 6" xfId="3211"/>
    <cellStyle name="40% - Accent6 5 4" xfId="3212"/>
    <cellStyle name="40% - Accent5 11" xfId="3213"/>
    <cellStyle name="40% - Accent6 5 5" xfId="3214"/>
    <cellStyle name="Calculation 2 5 2" xfId="3215"/>
    <cellStyle name="40% - Accent5 12" xfId="3216"/>
    <cellStyle name="Calculation 2 5 4" xfId="3217"/>
    <cellStyle name="40% - Accent5 14" xfId="3218"/>
    <cellStyle name="Accent4 2 2" xfId="3219"/>
    <cellStyle name="Calculation 2 5 5" xfId="3220"/>
    <cellStyle name="40% - Accent5 15" xfId="3221"/>
    <cellStyle name="40% - Accent5 20" xfId="3222"/>
    <cellStyle name="Accent4 2 3" xfId="3223"/>
    <cellStyle name="Calculation 2 5 7" xfId="3224"/>
    <cellStyle name="40% - Accent5 17" xfId="3225"/>
    <cellStyle name="40% - Accent5 22" xfId="3226"/>
    <cellStyle name="Accent4 2 5" xfId="3227"/>
    <cellStyle name="Calculation 2 5 8" xfId="3228"/>
    <cellStyle name="Calculation 14 2" xfId="3229"/>
    <cellStyle name="40% - Accent5 18" xfId="3230"/>
    <cellStyle name="40% - Accent5 23" xfId="3231"/>
    <cellStyle name="Calculation 14 3" xfId="3232"/>
    <cellStyle name="40% - Accent5 19" xfId="3233"/>
    <cellStyle name="40% - Accent5 24" xfId="3234"/>
    <cellStyle name="40% - Accent5 2" xfId="3235"/>
    <cellStyle name="40% - Accent5 2 2" xfId="3236"/>
    <cellStyle name="40% - Accent5 2 4" xfId="3237"/>
    <cellStyle name="Currency 5 3" xfId="3238"/>
    <cellStyle name="40% - Accent5 2 6" xfId="3239"/>
    <cellStyle name="Currency 5 5" xfId="3240"/>
    <cellStyle name="40% - Accent5 2_500 above population prastav" xfId="3241"/>
    <cellStyle name="Calculation 14 4" xfId="3242"/>
    <cellStyle name="40% - Accent5 25" xfId="3243"/>
    <cellStyle name="40% - Accent5 30" xfId="3244"/>
    <cellStyle name="Warning Text 22" xfId="3245"/>
    <cellStyle name="Warning Text 17" xfId="3246"/>
    <cellStyle name="Comma 4 2 4" xfId="3247"/>
    <cellStyle name="Calculation 14 7" xfId="3248"/>
    <cellStyle name="40% - Accent5 28" xfId="3249"/>
    <cellStyle name="40% - Accent5 33" xfId="3250"/>
    <cellStyle name="Warning Text 23" xfId="3251"/>
    <cellStyle name="Warning Text 18" xfId="3252"/>
    <cellStyle name="Comma 4 2 5" xfId="3253"/>
    <cellStyle name="Calculation 14 8" xfId="3254"/>
    <cellStyle name="40% - Accent5 29" xfId="3255"/>
    <cellStyle name="40% - Accent5 34" xfId="3256"/>
    <cellStyle name="40% - Accent5 3" xfId="3257"/>
    <cellStyle name="40% - Accent5 3 2" xfId="3258"/>
    <cellStyle name="40% - Accent5 3 3" xfId="3259"/>
    <cellStyle name="40% - Accent5 3 4" xfId="3260"/>
    <cellStyle name="40% - Accent5 3 5" xfId="3261"/>
    <cellStyle name="Normal 12 9" xfId="3262"/>
    <cellStyle name="40% - Accent6 6_500 above population prastav" xfId="3263"/>
    <cellStyle name="40% - Accent5 3 6" xfId="3264"/>
    <cellStyle name="40% - Accent5 3_500 above population prastav" xfId="3265"/>
    <cellStyle name="Warning Text 24" xfId="3266"/>
    <cellStyle name="Warning Text 19" xfId="3267"/>
    <cellStyle name="Comma 4 2 6" xfId="3268"/>
    <cellStyle name="40% - Accent5 35" xfId="3269"/>
    <cellStyle name="40% - Accent5 40" xfId="3270"/>
    <cellStyle name="Warning Text 31" xfId="3271"/>
    <cellStyle name="Warning Text 26" xfId="3272"/>
    <cellStyle name="Comma 4 2 8" xfId="3273"/>
    <cellStyle name="40% - Accent5 37" xfId="3274"/>
    <cellStyle name="40% - Accent5 42" xfId="3275"/>
    <cellStyle name="Warning Text 32" xfId="3276"/>
    <cellStyle name="Warning Text 27" xfId="3277"/>
    <cellStyle name="Comma 4 2 9" xfId="3278"/>
    <cellStyle name="40% - Accent5 38" xfId="3279"/>
    <cellStyle name="40% - Accent5 43" xfId="3280"/>
    <cellStyle name="40% - Accent5 4_500 above population prastav" xfId="3281"/>
    <cellStyle name="Input 48 2" xfId="3282"/>
    <cellStyle name="Input 53 2" xfId="3283"/>
    <cellStyle name="40% - Accent5 45" xfId="3284"/>
    <cellStyle name="40% - Accent5 50" xfId="3285"/>
    <cellStyle name="40% - Accent5 46" xfId="3286"/>
    <cellStyle name="40% - Accent5 51" xfId="3287"/>
    <cellStyle name="40% - Accent5 47" xfId="3288"/>
    <cellStyle name="40% - Accent5 52" xfId="3289"/>
    <cellStyle name="40% - Accent5 48" xfId="3290"/>
    <cellStyle name="40% - Accent5 53" xfId="3291"/>
    <cellStyle name="40% - Accent5 5 2" xfId="3292"/>
    <cellStyle name="40% - Accent5 5 3" xfId="3293"/>
    <cellStyle name="Dezimal_NEGS" xfId="3294"/>
    <cellStyle name="Normal 28 16" xfId="3295"/>
    <cellStyle name="Normal 28 21" xfId="3296"/>
    <cellStyle name="Normal 14 8" xfId="3297"/>
    <cellStyle name="40% - Accent5 5 4" xfId="3298"/>
    <cellStyle name="40% - Accent5 5 5" xfId="3299"/>
    <cellStyle name="40% - Accent5 5 6" xfId="3300"/>
    <cellStyle name="Calculation 31 8" xfId="3301"/>
    <cellStyle name="Calculation 26 8" xfId="3302"/>
    <cellStyle name="40% - Accent5 5_500 above population prastav" xfId="3303"/>
    <cellStyle name="40% - Accent5 59" xfId="3304"/>
    <cellStyle name="40% - Accent5 64" xfId="3305"/>
    <cellStyle name="40% - Accent5 6 2" xfId="3306"/>
    <cellStyle name="40% - Accent5 6 3" xfId="3307"/>
    <cellStyle name="40% - Accent5 6 4" xfId="3308"/>
    <cellStyle name="40% - Accent5 6 6" xfId="3309"/>
    <cellStyle name="40% - Accent5 65" xfId="3310"/>
    <cellStyle name="40% - Accent5 66" xfId="3311"/>
    <cellStyle name="Normal 5 3_500 above population prastav" xfId="3312"/>
    <cellStyle name="40% - Accent5 7 2" xfId="3313"/>
    <cellStyle name="40% - Accent5 8_500 above population prastav" xfId="3314"/>
    <cellStyle name="40% - Accent5 9" xfId="3315"/>
    <cellStyle name="40% - Accent5 9_500 above population prastav" xfId="3316"/>
    <cellStyle name="Normal 2 2 4 6" xfId="3317"/>
    <cellStyle name="40% - Accent6 10 2" xfId="3318"/>
    <cellStyle name="40% - Accent6 10 3" xfId="3319"/>
    <cellStyle name="40% - Accent6 10 4" xfId="3320"/>
    <cellStyle name="Heading 4 2 2" xfId="3321"/>
    <cellStyle name="40% - Accent6 10 5" xfId="3322"/>
    <cellStyle name="Heading 4 2 3" xfId="3323"/>
    <cellStyle name="40% - Accent6 10 6" xfId="3324"/>
    <cellStyle name="40% - Accent6 2 2" xfId="3325"/>
    <cellStyle name="40% - Accent6 2 2 2" xfId="3326"/>
    <cellStyle name="40% - Accent6 2 3" xfId="3327"/>
    <cellStyle name="40% - Accent6 2 4" xfId="3328"/>
    <cellStyle name="40% - Accent6 2 5" xfId="3329"/>
    <cellStyle name="Calculation 10 4 2" xfId="3330"/>
    <cellStyle name="Normal 12 8 2 8" xfId="3331"/>
    <cellStyle name="40% - Accent6 2 6" xfId="3332"/>
    <cellStyle name="Calculation 24 4" xfId="3333"/>
    <cellStyle name="Calculation 19 4" xfId="3334"/>
    <cellStyle name="40% - Accent6 25" xfId="3335"/>
    <cellStyle name="40% - Accent6 30" xfId="3336"/>
    <cellStyle name="Calculation 24 5" xfId="3337"/>
    <cellStyle name="Calculation 19 5" xfId="3338"/>
    <cellStyle name="40% - Accent6 26" xfId="3339"/>
    <cellStyle name="40% - Accent6 31" xfId="3340"/>
    <cellStyle name="Calculation 24 6" xfId="3341"/>
    <cellStyle name="Calculation 19 6" xfId="3342"/>
    <cellStyle name="40% - Accent6 27" xfId="3343"/>
    <cellStyle name="40% - Accent6 32" xfId="3344"/>
    <cellStyle name="Calculation 24 7" xfId="3345"/>
    <cellStyle name="Calculation 19 7" xfId="3346"/>
    <cellStyle name="40% - Accent6 28" xfId="3347"/>
    <cellStyle name="40% - Accent6 33" xfId="3348"/>
    <cellStyle name="40% - Accent6 3" xfId="3349"/>
    <cellStyle name="40% - Accent6 3_500 above population prastav" xfId="3350"/>
    <cellStyle name="40% - Accent6 35" xfId="3351"/>
    <cellStyle name="40% - Accent6 40" xfId="3352"/>
    <cellStyle name="40% - Accent6 36" xfId="3353"/>
    <cellStyle name="40% - Accent6 41" xfId="3354"/>
    <cellStyle name="Input 14 2" xfId="3355"/>
    <cellStyle name="40% - Accent6 37" xfId="3356"/>
    <cellStyle name="40% - Accent6 42" xfId="3357"/>
    <cellStyle name="Input 14 3" xfId="3358"/>
    <cellStyle name="Euro 2" xfId="3359"/>
    <cellStyle name="40% - Accent6 38" xfId="3360"/>
    <cellStyle name="40% - Accent6 43" xfId="3361"/>
    <cellStyle name="Input 14 4" xfId="3362"/>
    <cellStyle name="60% - Accent3 2 5" xfId="3363"/>
    <cellStyle name="40% - Accent6 4 2" xfId="3364"/>
    <cellStyle name="Bad 5" xfId="3365"/>
    <cellStyle name="40% - Accent6 4 3" xfId="3366"/>
    <cellStyle name="Bad 6" xfId="3367"/>
    <cellStyle name="Normal 63 7" xfId="3368"/>
    <cellStyle name="Normal 58 7" xfId="3369"/>
    <cellStyle name="60% - Акцент1" xfId="3370"/>
    <cellStyle name="Normal 3 2 2 10" xfId="3371"/>
    <cellStyle name="40% - Accent6 4 4" xfId="3372"/>
    <cellStyle name="Bad 7" xfId="3373"/>
    <cellStyle name="Normal 63 8" xfId="3374"/>
    <cellStyle name="Normal 58 8" xfId="3375"/>
    <cellStyle name="60% - Акцент2" xfId="3376"/>
    <cellStyle name="Normal 3 2 2 11" xfId="3377"/>
    <cellStyle name="Calculation 10 6 2" xfId="3378"/>
    <cellStyle name="60% - Акцент4" xfId="3379"/>
    <cellStyle name="Normal 3 2 2 13" xfId="3380"/>
    <cellStyle name="40% - Accent6 4 6" xfId="3381"/>
    <cellStyle name="Bad 9" xfId="3382"/>
    <cellStyle name="40% - Accent6 4_500 above population prastav" xfId="3383"/>
    <cellStyle name="Percent 7 3 2 6" xfId="3384"/>
    <cellStyle name="Normal 75 2" xfId="3385"/>
    <cellStyle name="Accent4 14" xfId="3386"/>
    <cellStyle name="60% - Accent1 2_VR RENEWAL STATUS SHEET" xfId="3387"/>
    <cellStyle name="Euro 4" xfId="3388"/>
    <cellStyle name="40% - Accent6 45" xfId="3389"/>
    <cellStyle name="40% - Accent6 50" xfId="3390"/>
    <cellStyle name="Input 14 6" xfId="3391"/>
    <cellStyle name="Euro 5" xfId="3392"/>
    <cellStyle name="40% - Accent6 46" xfId="3393"/>
    <cellStyle name="40% - Accent6 51" xfId="3394"/>
    <cellStyle name="Input 14 7" xfId="3395"/>
    <cellStyle name="40% - Accent6 5 2" xfId="3396"/>
    <cellStyle name="40% - Accent6 65" xfId="3397"/>
    <cellStyle name="40% - Accent6 66" xfId="3398"/>
    <cellStyle name="40% - Accent6 7 2" xfId="3399"/>
    <cellStyle name="40% - Accent6 8 2" xfId="3400"/>
    <cellStyle name="Normal 4 3 3 3 3 7" xfId="3401"/>
    <cellStyle name="40% - Accent6 8_500 above population prastav" xfId="3402"/>
    <cellStyle name="40% - Accent6 9_500 above population prastav" xfId="3403"/>
    <cellStyle name="40% - Акцент2" xfId="3404"/>
    <cellStyle name="40% - Акцент3" xfId="3405"/>
    <cellStyle name="40% - Акцент4" xfId="3406"/>
    <cellStyle name="40% - Акцент5" xfId="3407"/>
    <cellStyle name="40% - Акцент6" xfId="3408"/>
    <cellStyle name="60% - Accent1 10" xfId="3409"/>
    <cellStyle name="Normal 14 11" xfId="3410"/>
    <cellStyle name="60% - Accent1 10 2" xfId="3411"/>
    <cellStyle name="Percent 2 3 10" xfId="3412"/>
    <cellStyle name="60% - Accent1 10 3" xfId="3413"/>
    <cellStyle name="Percent 2 3 11" xfId="3414"/>
    <cellStyle name="60% - Accent1 10 4" xfId="3415"/>
    <cellStyle name="60% - Accent1 55" xfId="3416"/>
    <cellStyle name="60% - Accent1 60" xfId="3417"/>
    <cellStyle name="Normal 10 2 9" xfId="3418"/>
    <cellStyle name="60% - Accent1 10_above 500 population 26col praroop" xfId="3419"/>
    <cellStyle name="60% - Accent1 11" xfId="3420"/>
    <cellStyle name="Normal 14 12" xfId="3421"/>
    <cellStyle name="60% - Accent1 12" xfId="3422"/>
    <cellStyle name="Normal 14 13" xfId="3423"/>
    <cellStyle name="60% - Accent1 13" xfId="3424"/>
    <cellStyle name="Normal 14 14" xfId="3425"/>
    <cellStyle name="Comma 2 11" xfId="3426"/>
    <cellStyle name="Normal 2 5 2 3" xfId="3427"/>
    <cellStyle name="60% - Accent1 19" xfId="3428"/>
    <cellStyle name="60% - Accent1 24" xfId="3429"/>
    <cellStyle name="60% - Accent4 2 5" xfId="3430"/>
    <cellStyle name="Normal 5 2 10" xfId="3431"/>
    <cellStyle name="60% - Accent1 2" xfId="3432"/>
    <cellStyle name="60% - Accent1 25" xfId="3433"/>
    <cellStyle name="60% - Accent1 30" xfId="3434"/>
    <cellStyle name="60% - Accent1 26" xfId="3435"/>
    <cellStyle name="60% - Accent1 31" xfId="3436"/>
    <cellStyle name="60% - Accent1 27" xfId="3437"/>
    <cellStyle name="60% - Accent1 32" xfId="3438"/>
    <cellStyle name="Normal 2 5 2 7" xfId="3439"/>
    <cellStyle name="Accent3 2_VR RENEWAL STATUS SHEET" xfId="3440"/>
    <cellStyle name="60% - Accent1 28" xfId="3441"/>
    <cellStyle name="60% - Accent1 33" xfId="3442"/>
    <cellStyle name="Normal 5 2 11" xfId="3443"/>
    <cellStyle name="60% - Accent1 3" xfId="3444"/>
    <cellStyle name="Calculation 41 3" xfId="3445"/>
    <cellStyle name="Calculation 36 3" xfId="3446"/>
    <cellStyle name="60% - Accent1 35" xfId="3447"/>
    <cellStyle name="60% - Accent1 40" xfId="3448"/>
    <cellStyle name="Heading 1 10 2" xfId="3449"/>
    <cellStyle name="Calculation 41 4" xfId="3450"/>
    <cellStyle name="Calculation 36 4" xfId="3451"/>
    <cellStyle name="60% - Accent1 36" xfId="3452"/>
    <cellStyle name="60% - Accent1 41" xfId="3453"/>
    <cellStyle name="Calculation 41 5" xfId="3454"/>
    <cellStyle name="Calculation 36 5" xfId="3455"/>
    <cellStyle name="lm" xfId="3456"/>
    <cellStyle name="Heading 1 10 3" xfId="3457"/>
    <cellStyle name="60% - Accent1 37" xfId="3458"/>
    <cellStyle name="60% - Accent1 42" xfId="3459"/>
    <cellStyle name="Heading 1 10 4" xfId="3460"/>
    <cellStyle name="Calculation 41 6" xfId="3461"/>
    <cellStyle name="Calculation 36 6" xfId="3462"/>
    <cellStyle name="60% - Accent1 38" xfId="3463"/>
    <cellStyle name="60% - Accent1 43" xfId="3464"/>
    <cellStyle name="Normal 10 2 2" xfId="3465"/>
    <cellStyle name="Heading 1 10 5" xfId="3466"/>
    <cellStyle name="Calculation 41 7" xfId="3467"/>
    <cellStyle name="Calculation 36 7" xfId="3468"/>
    <cellStyle name="60% - Accent1 39" xfId="3469"/>
    <cellStyle name="60% - Accent1 44" xfId="3470"/>
    <cellStyle name="Normal 10 2 3" xfId="3471"/>
    <cellStyle name="Normal 5 2 12" xfId="3472"/>
    <cellStyle name="60% - Accent1 4" xfId="3473"/>
    <cellStyle name="Accent6 56 2" xfId="3474"/>
    <cellStyle name="60% - Accent1 46" xfId="3475"/>
    <cellStyle name="60% - Accent1 51" xfId="3476"/>
    <cellStyle name="Normal 10 2 5" xfId="3477"/>
    <cellStyle name="Normal 2 2 3 5 2 2" xfId="3478"/>
    <cellStyle name="60% - Accent1 47" xfId="3479"/>
    <cellStyle name="60% - Accent1 52" xfId="3480"/>
    <cellStyle name="Normal 10 2 6" xfId="3481"/>
    <cellStyle name="Normal 2 2 3 5 2 3" xfId="3482"/>
    <cellStyle name="60% - Accent1 48" xfId="3483"/>
    <cellStyle name="60% - Accent1 53" xfId="3484"/>
    <cellStyle name="Normal 10 2 7" xfId="3485"/>
    <cellStyle name="Normal 2 2 3 5 2 4" xfId="3486"/>
    <cellStyle name="60% - Accent1 49" xfId="3487"/>
    <cellStyle name="60% - Accent1 54" xfId="3488"/>
    <cellStyle name="Normal 10 2 8" xfId="3489"/>
    <cellStyle name="Normal 5 2 13" xfId="3490"/>
    <cellStyle name="60% - Accent1 5" xfId="3491"/>
    <cellStyle name="60% - Accent1 57" xfId="3492"/>
    <cellStyle name="60% - Accent1 62" xfId="3493"/>
    <cellStyle name="60% - Accent1 58" xfId="3494"/>
    <cellStyle name="60% - Accent1 63" xfId="3495"/>
    <cellStyle name="Normal 5 2 14" xfId="3496"/>
    <cellStyle name="60% - Accent1 6" xfId="3497"/>
    <cellStyle name="Normal 5 2 16" xfId="3498"/>
    <cellStyle name="Normal 5 2 21" xfId="3499"/>
    <cellStyle name="60% - Accent1 8" xfId="3500"/>
    <cellStyle name="Normal 5 2 17" xfId="3501"/>
    <cellStyle name="Normal 5 2 22" xfId="3502"/>
    <cellStyle name="60% - Accent1 9" xfId="3503"/>
    <cellStyle name="60% - Accent2 10" xfId="3504"/>
    <cellStyle name="Normal 15 11" xfId="3505"/>
    <cellStyle name="Normal 20 11" xfId="3506"/>
    <cellStyle name="60% - Accent2 10 2" xfId="3507"/>
    <cellStyle name="Percent 3 3 10" xfId="3508"/>
    <cellStyle name="Comma 9 2" xfId="3509"/>
    <cellStyle name="60% - Accent2 10 3" xfId="3510"/>
    <cellStyle name="Comma 9 3" xfId="3511"/>
    <cellStyle name="60% - Accent2 10 4" xfId="3512"/>
    <cellStyle name="Comma 9 4" xfId="3513"/>
    <cellStyle name="60% - Accent2 10 5" xfId="3514"/>
    <cellStyle name="Comma 9 5" xfId="3515"/>
    <cellStyle name="60% - Accent2 10 6" xfId="3516"/>
    <cellStyle name="60% - Accent2 10_above 500 population 26col praroop" xfId="3517"/>
    <cellStyle name="60% - Accent2 11" xfId="3518"/>
    <cellStyle name="Normal 15 12" xfId="3519"/>
    <cellStyle name="Normal 20 12" xfId="3520"/>
    <cellStyle name="60% - Accent2 12" xfId="3521"/>
    <cellStyle name="Normal 15 13" xfId="3522"/>
    <cellStyle name="Normal 20 13" xfId="3523"/>
    <cellStyle name="60% - Accent2 14" xfId="3524"/>
    <cellStyle name="Normal 15 15" xfId="3525"/>
    <cellStyle name="Normal 20 15" xfId="3526"/>
    <cellStyle name="Normal 20 20" xfId="3527"/>
    <cellStyle name="Percent 2 4 3" xfId="3528"/>
    <cellStyle name="Accent1 10 2" xfId="3529"/>
    <cellStyle name="60% - Accent2 15" xfId="3530"/>
    <cellStyle name="60% - Accent2 20" xfId="3531"/>
    <cellStyle name="Normal 20 16" xfId="3532"/>
    <cellStyle name="Normal 20 21" xfId="3533"/>
    <cellStyle name="Percent 2 4 4" xfId="3534"/>
    <cellStyle name="Accent1 10 3" xfId="3535"/>
    <cellStyle name="60% - Accent2 16" xfId="3536"/>
    <cellStyle name="60% - Accent2 21" xfId="3537"/>
    <cellStyle name="Normal 20 17" xfId="3538"/>
    <cellStyle name="Normal 20 22" xfId="3539"/>
    <cellStyle name="Percent 2 4 5" xfId="3540"/>
    <cellStyle name="Accent1 10 4" xfId="3541"/>
    <cellStyle name="60% - Accent2 17" xfId="3542"/>
    <cellStyle name="60% - Accent2 22" xfId="3543"/>
    <cellStyle name="Normal 20 18" xfId="3544"/>
    <cellStyle name="Normal 20 23" xfId="3545"/>
    <cellStyle name="Percent 2 4 6" xfId="3546"/>
    <cellStyle name="Comma 3 10" xfId="3547"/>
    <cellStyle name="Accent1 10 5" xfId="3548"/>
    <cellStyle name="60% - Accent2 18" xfId="3549"/>
    <cellStyle name="60% - Accent2 23" xfId="3550"/>
    <cellStyle name="Normal 20 19" xfId="3551"/>
    <cellStyle name="Normal 20 24" xfId="3552"/>
    <cellStyle name="Total 10 3 2" xfId="3553"/>
    <cellStyle name="Percent 2 4 7" xfId="3554"/>
    <cellStyle name="Comma 3 11" xfId="3555"/>
    <cellStyle name="Accent1 10 6" xfId="3556"/>
    <cellStyle name="60% - Accent2 19" xfId="3557"/>
    <cellStyle name="60% - Accent2 24" xfId="3558"/>
    <cellStyle name="Normal 20 25" xfId="3559"/>
    <cellStyle name="60% - Accent2 2_VR RENEWAL STATUS SHEET" xfId="3560"/>
    <cellStyle name="Total 10 3 3" xfId="3561"/>
    <cellStyle name="Percent 2 4 8" xfId="3562"/>
    <cellStyle name="Comma 3 12" xfId="3563"/>
    <cellStyle name="60% - Accent2 25" xfId="3564"/>
    <cellStyle name="60% - Accent2 30" xfId="3565"/>
    <cellStyle name="Normal 20 26" xfId="3566"/>
    <cellStyle name="Total 10 3 6" xfId="3567"/>
    <cellStyle name="Comma 3 20" xfId="3568"/>
    <cellStyle name="Comma 3 15" xfId="3569"/>
    <cellStyle name="60% - Accent2 28" xfId="3570"/>
    <cellStyle name="60% - Accent2 33" xfId="3571"/>
    <cellStyle name="Colore 2" xfId="3572"/>
    <cellStyle name="Total 10 3 7" xfId="3573"/>
    <cellStyle name="Comma 3 21" xfId="3574"/>
    <cellStyle name="Comma 3 16" xfId="3575"/>
    <cellStyle name="Calculation 51 2" xfId="3576"/>
    <cellStyle name="Calculation 46 2" xfId="3577"/>
    <cellStyle name="60% - Accent2 29" xfId="3578"/>
    <cellStyle name="60% - Accent2 34" xfId="3579"/>
    <cellStyle name="Colore 3" xfId="3580"/>
    <cellStyle name="60% - Accent2 3" xfId="3581"/>
    <cellStyle name="Total 10 3 8" xfId="3582"/>
    <cellStyle name="Comma 3 22" xfId="3583"/>
    <cellStyle name="Comma 3 17" xfId="3584"/>
    <cellStyle name="Calculation 51 3" xfId="3585"/>
    <cellStyle name="Calculation 46 3" xfId="3586"/>
    <cellStyle name="60% - Accent2 35" xfId="3587"/>
    <cellStyle name="60% - Accent2 40" xfId="3588"/>
    <cellStyle name="Colore 4" xfId="3589"/>
    <cellStyle name="Comma 3 23" xfId="3590"/>
    <cellStyle name="Comma 3 18" xfId="3591"/>
    <cellStyle name="Calculation 51 4" xfId="3592"/>
    <cellStyle name="Calculation 46 4" xfId="3593"/>
    <cellStyle name="60% - Accent2 36" xfId="3594"/>
    <cellStyle name="60% - Accent2 41" xfId="3595"/>
    <cellStyle name="Colore 5" xfId="3596"/>
    <cellStyle name="Comma 3 24" xfId="3597"/>
    <cellStyle name="Comma 3 19" xfId="3598"/>
    <cellStyle name="Calculation 51 5" xfId="3599"/>
    <cellStyle name="Calculation 46 5" xfId="3600"/>
    <cellStyle name="60% - Accent2 37" xfId="3601"/>
    <cellStyle name="60% - Accent2 42" xfId="3602"/>
    <cellStyle name="Colore 6" xfId="3603"/>
    <cellStyle name="Currency 4 2 2" xfId="3604"/>
    <cellStyle name="Calculation 51 6" xfId="3605"/>
    <cellStyle name="Calculation 46 6" xfId="3606"/>
    <cellStyle name="60% - Accent2 38" xfId="3607"/>
    <cellStyle name="60% - Accent2 43" xfId="3608"/>
    <cellStyle name="Normal 10 7 2" xfId="3609"/>
    <cellStyle name="60% - Accent2 4" xfId="3610"/>
    <cellStyle name="Currency 4 2 4" xfId="3611"/>
    <cellStyle name="Calculation 51 8" xfId="3612"/>
    <cellStyle name="Calculation 46 8" xfId="3613"/>
    <cellStyle name="60% - Accent2 45" xfId="3614"/>
    <cellStyle name="60% - Accent2 50" xfId="3615"/>
    <cellStyle name="Currency 4 2 5" xfId="3616"/>
    <cellStyle name="60% - Accent2 46" xfId="3617"/>
    <cellStyle name="60% - Accent2 51" xfId="3618"/>
    <cellStyle name="Currency 4 2 6" xfId="3619"/>
    <cellStyle name="Input 36 2" xfId="3620"/>
    <cellStyle name="Input 41 2" xfId="3621"/>
    <cellStyle name="60% - Accent2 47" xfId="3622"/>
    <cellStyle name="60% - Accent2 52" xfId="3623"/>
    <cellStyle name="Currency 4 2 7" xfId="3624"/>
    <cellStyle name="Input 36 3" xfId="3625"/>
    <cellStyle name="Input 41 3" xfId="3626"/>
    <cellStyle name="Normal 27_19 Colom (Divisionvar) (PWD)" xfId="3627"/>
    <cellStyle name="60% - Accent2 48" xfId="3628"/>
    <cellStyle name="60% - Accent2 53" xfId="3629"/>
    <cellStyle name="Currency 4 2 8" xfId="3630"/>
    <cellStyle name="Input 36 4" xfId="3631"/>
    <cellStyle name="Input 41 4" xfId="3632"/>
    <cellStyle name="60% - Accent2 49" xfId="3633"/>
    <cellStyle name="60% - Accent2 54" xfId="3634"/>
    <cellStyle name="60% - Accent2 5" xfId="3635"/>
    <cellStyle name="Currency 4 2 9" xfId="3636"/>
    <cellStyle name="Input 36 5" xfId="3637"/>
    <cellStyle name="Input 41 5" xfId="3638"/>
    <cellStyle name="60% - Accent2 55" xfId="3639"/>
    <cellStyle name="60% - Accent2 60" xfId="3640"/>
    <cellStyle name="60% - Accent2 56" xfId="3641"/>
    <cellStyle name="60% - Accent2 61" xfId="3642"/>
    <cellStyle name="60% - Accent2 58" xfId="3643"/>
    <cellStyle name="60% - Accent2 63" xfId="3644"/>
    <cellStyle name="60% - Accent2 59" xfId="3645"/>
    <cellStyle name="60% - Accent2 64" xfId="3646"/>
    <cellStyle name="60% - Accent2 6" xfId="3647"/>
    <cellStyle name="60% - Accent2 65" xfId="3648"/>
    <cellStyle name="60% - Accent2 66" xfId="3649"/>
    <cellStyle name="60% - Accent2 7" xfId="3650"/>
    <cellStyle name="Accent5 2 2" xfId="3651"/>
    <cellStyle name="60% - Accent2 8" xfId="3652"/>
    <cellStyle name="Accent5 2 3" xfId="3653"/>
    <cellStyle name="60% - Accent2 9" xfId="3654"/>
    <cellStyle name="Accent5 2 4" xfId="3655"/>
    <cellStyle name="60% - Accent3 10" xfId="3656"/>
    <cellStyle name="Normal 16 11" xfId="3657"/>
    <cellStyle name="Normal 21 11" xfId="3658"/>
    <cellStyle name="60% - Accent3 10 2" xfId="3659"/>
    <cellStyle name="60% - Accent3 10 3" xfId="3660"/>
    <cellStyle name="60% - Accent3 10 4" xfId="3661"/>
    <cellStyle name="Normal 26 2_Meeting 17-01-14" xfId="3662"/>
    <cellStyle name="60% - Accent3 10 5" xfId="3663"/>
    <cellStyle name="60% - Accent3 10 6" xfId="3664"/>
    <cellStyle name="Normal 22 2 4" xfId="3665"/>
    <cellStyle name="60% - Accent3 10_above 500 population 26col praroop" xfId="3666"/>
    <cellStyle name="Input 47 4" xfId="3667"/>
    <cellStyle name="Input 52 4" xfId="3668"/>
    <cellStyle name="Normal 68 4 3 5" xfId="3669"/>
    <cellStyle name="Normal 4 3 3 2 2" xfId="3670"/>
    <cellStyle name="60% - Accent3 11" xfId="3671"/>
    <cellStyle name="Normal 16 12" xfId="3672"/>
    <cellStyle name="Normal 21 12" xfId="3673"/>
    <cellStyle name="Normal 68 4 3 6" xfId="3674"/>
    <cellStyle name="Normal 22 14 2" xfId="3675"/>
    <cellStyle name="Normal 4 3 3 2 3" xfId="3676"/>
    <cellStyle name="60% - Accent3 12" xfId="3677"/>
    <cellStyle name="Normal 16 13" xfId="3678"/>
    <cellStyle name="Normal 21 13" xfId="3679"/>
    <cellStyle name="60% - Accent3 13" xfId="3680"/>
    <cellStyle name="Normal 16 14" xfId="3681"/>
    <cellStyle name="Normal 21 14" xfId="3682"/>
    <cellStyle name="Note 3 3 7" xfId="3683"/>
    <cellStyle name="60% - Accent3 19" xfId="3684"/>
    <cellStyle name="60% - Accent3 24" xfId="3685"/>
    <cellStyle name="Normal 21 25" xfId="3686"/>
    <cellStyle name="60% - Accent3 2 2" xfId="3687"/>
    <cellStyle name="Normal 21 2 7" xfId="3688"/>
    <cellStyle name="60% - Accent3 2 3" xfId="3689"/>
    <cellStyle name="Normal 21 2 8" xfId="3690"/>
    <cellStyle name="60% - Accent3 2 4" xfId="3691"/>
    <cellStyle name="Input 2 7" xfId="3692"/>
    <cellStyle name="60% - Accent3 2_VR RENEWAL STATUS SHEET" xfId="3693"/>
    <cellStyle name="Note 3 3 8" xfId="3694"/>
    <cellStyle name="60% - Accent3 25" xfId="3695"/>
    <cellStyle name="60% - Accent3 30" xfId="3696"/>
    <cellStyle name="Normal 21 26" xfId="3697"/>
    <cellStyle name="Note 3 3 9" xfId="3698"/>
    <cellStyle name="60% - Accent3 26" xfId="3699"/>
    <cellStyle name="60% - Accent3 31" xfId="3700"/>
    <cellStyle name="60% - Accent3 27" xfId="3701"/>
    <cellStyle name="60% - Accent3 32" xfId="3702"/>
    <cellStyle name="60% - Accent3 28" xfId="3703"/>
    <cellStyle name="60% - Accent3 33" xfId="3704"/>
    <cellStyle name="Comma 3 2 2 2 2" xfId="3705"/>
    <cellStyle name="Calculation 61 2" xfId="3706"/>
    <cellStyle name="Calculation 56 2" xfId="3707"/>
    <cellStyle name="60% - Accent3 29" xfId="3708"/>
    <cellStyle name="60% - Accent3 34" xfId="3709"/>
    <cellStyle name="60% - Accent3 3" xfId="3710"/>
    <cellStyle name="Comma 3 2 2 2 3" xfId="3711"/>
    <cellStyle name="Calculation 61 3" xfId="3712"/>
    <cellStyle name="Calculation 56 3" xfId="3713"/>
    <cellStyle name="60% - Accent3 35" xfId="3714"/>
    <cellStyle name="60% - Accent3 40" xfId="3715"/>
    <cellStyle name="Comma 3 2 2 2 4" xfId="3716"/>
    <cellStyle name="Calculation 61 4" xfId="3717"/>
    <cellStyle name="Calculation 56 4" xfId="3718"/>
    <cellStyle name="Input 4 2" xfId="3719"/>
    <cellStyle name="60% - Accent3 36" xfId="3720"/>
    <cellStyle name="60% - Accent3 41" xfId="3721"/>
    <cellStyle name="Comma 3 2 2 2 5" xfId="3722"/>
    <cellStyle name="Calculation 61 5" xfId="3723"/>
    <cellStyle name="Calculation 56 5" xfId="3724"/>
    <cellStyle name="Input 4 3" xfId="3725"/>
    <cellStyle name="60% - Accent3 37" xfId="3726"/>
    <cellStyle name="60% - Accent3 42" xfId="3727"/>
    <cellStyle name="Comma 3 2 2 2 6" xfId="3728"/>
    <cellStyle name="Calculation 61 6" xfId="3729"/>
    <cellStyle name="Calculation 56 6" xfId="3730"/>
    <cellStyle name="Input 4 4" xfId="3731"/>
    <cellStyle name="60% - Accent3 38" xfId="3732"/>
    <cellStyle name="60% - Accent3 43" xfId="3733"/>
    <cellStyle name="Comma 3 2 2 2 7" xfId="3734"/>
    <cellStyle name="Calculation 61 7" xfId="3735"/>
    <cellStyle name="Calculation 56 7" xfId="3736"/>
    <cellStyle name="Input 4 5" xfId="3737"/>
    <cellStyle name="60% - Accent3 39" xfId="3738"/>
    <cellStyle name="60% - Accent3 44" xfId="3739"/>
    <cellStyle name="60% - Accent3 4" xfId="3740"/>
    <cellStyle name="Comma 3 2 2 2 8" xfId="3741"/>
    <cellStyle name="Calculation 61 8" xfId="3742"/>
    <cellStyle name="Calculation 56 8" xfId="3743"/>
    <cellStyle name="Input 4 6" xfId="3744"/>
    <cellStyle name="60% - Accent3 45" xfId="3745"/>
    <cellStyle name="60% - Accent3 50" xfId="3746"/>
    <cellStyle name="Comma 3 2 2 2 9" xfId="3747"/>
    <cellStyle name="Input 4 7" xfId="3748"/>
    <cellStyle name="60% - Accent3 46" xfId="3749"/>
    <cellStyle name="60% - Accent3 51" xfId="3750"/>
    <cellStyle name="Input 4 8" xfId="3751"/>
    <cellStyle name="60% - Accent3 47" xfId="3752"/>
    <cellStyle name="60% - Accent3 52" xfId="3753"/>
    <cellStyle name="60% - Accent3 48" xfId="3754"/>
    <cellStyle name="60% - Accent3 53" xfId="3755"/>
    <cellStyle name="60% - Accent3 49" xfId="3756"/>
    <cellStyle name="60% - Accent3 54" xfId="3757"/>
    <cellStyle name="60% - Accent3 5" xfId="3758"/>
    <cellStyle name="Comma 13 2" xfId="3759"/>
    <cellStyle name="Input 46 5" xfId="3760"/>
    <cellStyle name="Input 51 5" xfId="3761"/>
    <cellStyle name="60% - Accent3 55" xfId="3762"/>
    <cellStyle name="60% - Accent3 60" xfId="3763"/>
    <cellStyle name="Comma 13 3" xfId="3764"/>
    <cellStyle name="Input 46 6" xfId="3765"/>
    <cellStyle name="Input 51 6" xfId="3766"/>
    <cellStyle name="Totale 3" xfId="3767"/>
    <cellStyle name="Normal 4 3 3 3 2" xfId="3768"/>
    <cellStyle name="60% - Accent3 56" xfId="3769"/>
    <cellStyle name="60% - Accent3 61" xfId="3770"/>
    <cellStyle name="Comma 13 5" xfId="3771"/>
    <cellStyle name="Input 46 8" xfId="3772"/>
    <cellStyle name="Input 51 8" xfId="3773"/>
    <cellStyle name="60% - Accent3 58" xfId="3774"/>
    <cellStyle name="60% - Accent3 63" xfId="3775"/>
    <cellStyle name="Comma 13 6" xfId="3776"/>
    <cellStyle name="60% - Accent3 59" xfId="3777"/>
    <cellStyle name="60% - Accent3 64" xfId="3778"/>
    <cellStyle name="60% - Accent3 6" xfId="3779"/>
    <cellStyle name="Comma 13 7" xfId="3780"/>
    <cellStyle name="60% - Accent3 65" xfId="3781"/>
    <cellStyle name="Comma 13 8" xfId="3782"/>
    <cellStyle name="60% - Accent3 66" xfId="3783"/>
    <cellStyle name="60% - Accent4 10" xfId="3784"/>
    <cellStyle name="Normal 17 11" xfId="3785"/>
    <cellStyle name="Normal 22 11" xfId="3786"/>
    <cellStyle name="Normal 8 6 2 4" xfId="3787"/>
    <cellStyle name="60% - Accent4 10 2" xfId="3788"/>
    <cellStyle name="Normal 8 6 2 5" xfId="3789"/>
    <cellStyle name="60% - Accent4 10 3" xfId="3790"/>
    <cellStyle name="Normal 8 6 2 6" xfId="3791"/>
    <cellStyle name="60% - Accent4 10 4" xfId="3792"/>
    <cellStyle name="Normal 8 6 2 7" xfId="3793"/>
    <cellStyle name="60% - Accent4 10 5" xfId="3794"/>
    <cellStyle name="Normal 8 6 2 8" xfId="3795"/>
    <cellStyle name="60% - Accent4 10 6" xfId="3796"/>
    <cellStyle name="Note 2 4" xfId="3797"/>
    <cellStyle name="60% - Accent4 10_above 500 population 26col praroop" xfId="3798"/>
    <cellStyle name="60% - Accent4 11" xfId="3799"/>
    <cellStyle name="Normal 17 12" xfId="3800"/>
    <cellStyle name="Normal 22 12" xfId="3801"/>
    <cellStyle name="Normal 22 19 2" xfId="3802"/>
    <cellStyle name="60% - Accent4 12" xfId="3803"/>
    <cellStyle name="Normal 17 13" xfId="3804"/>
    <cellStyle name="Normal 22 13" xfId="3805"/>
    <cellStyle name="Normal 22 19 3" xfId="3806"/>
    <cellStyle name="60% - Accent4 13" xfId="3807"/>
    <cellStyle name="Normal 17 14" xfId="3808"/>
    <cellStyle name="Normal 22 14" xfId="3809"/>
    <cellStyle name="60% - Accent4 14" xfId="3810"/>
    <cellStyle name="Normal 22 15" xfId="3811"/>
    <cellStyle name="Normal 22 20" xfId="3812"/>
    <cellStyle name="Normal 22 19 4" xfId="3813"/>
    <cellStyle name="60% - Accent4 16" xfId="3814"/>
    <cellStyle name="60% - Accent4 21" xfId="3815"/>
    <cellStyle name="Normal 22 17" xfId="3816"/>
    <cellStyle name="Normal 22 22" xfId="3817"/>
    <cellStyle name="Normal 22 19 6" xfId="3818"/>
    <cellStyle name="60% - Accent4 3" xfId="3819"/>
    <cellStyle name="60% - Accent4 17" xfId="3820"/>
    <cellStyle name="60% - Accent4 22" xfId="3821"/>
    <cellStyle name="Normal 22 18" xfId="3822"/>
    <cellStyle name="Normal 22 23" xfId="3823"/>
    <cellStyle name="Normal 22 19 7" xfId="3824"/>
    <cellStyle name="60% - Accent4 4" xfId="3825"/>
    <cellStyle name="Comma 5 10" xfId="3826"/>
    <cellStyle name="60% - Accent4 5" xfId="3827"/>
    <cellStyle name="60% - Accent4 18" xfId="3828"/>
    <cellStyle name="60% - Accent4 23" xfId="3829"/>
    <cellStyle name="Normal 22 19" xfId="3830"/>
    <cellStyle name="Normal 22 24" xfId="3831"/>
    <cellStyle name="Normal 22 19 8" xfId="3832"/>
    <cellStyle name="60% - Accent4 19" xfId="3833"/>
    <cellStyle name="60% - Accent4 24" xfId="3834"/>
    <cellStyle name="Normal 22 25" xfId="3835"/>
    <cellStyle name="60% - Accent4 6" xfId="3836"/>
    <cellStyle name="60% - Accent4 2 2" xfId="3837"/>
    <cellStyle name="Normal 22 2 7" xfId="3838"/>
    <cellStyle name="Input 47 7" xfId="3839"/>
    <cellStyle name="Input 52 7" xfId="3840"/>
    <cellStyle name="Input 47 8" xfId="3841"/>
    <cellStyle name="Input 52 8" xfId="3842"/>
    <cellStyle name="60% - Accent4 2 3" xfId="3843"/>
    <cellStyle name="60% - Accent4 2 4" xfId="3844"/>
    <cellStyle name="AÞ¸¶ [0]_INQUIRY ¿?¾÷AßAø " xfId="3845"/>
    <cellStyle name="60% - Accent4 7" xfId="3846"/>
    <cellStyle name="60% - Accent4 25" xfId="3847"/>
    <cellStyle name="60% - Accent4 30" xfId="3848"/>
    <cellStyle name="Normal 22 26" xfId="3849"/>
    <cellStyle name="60% - Accent4 26" xfId="3850"/>
    <cellStyle name="60% - Accent4 31" xfId="3851"/>
    <cellStyle name="Normal 22 27" xfId="3852"/>
    <cellStyle name="60% - Accent4 8" xfId="3853"/>
    <cellStyle name="60% - Accent4 27" xfId="3854"/>
    <cellStyle name="60% - Accent4 32" xfId="3855"/>
    <cellStyle name="60% - Accent4 9" xfId="3856"/>
    <cellStyle name="60% - Accent4 28" xfId="3857"/>
    <cellStyle name="60% - Accent4 33" xfId="3858"/>
    <cellStyle name="date1 3 2" xfId="3859"/>
    <cellStyle name="60% - Accent4 29" xfId="3860"/>
    <cellStyle name="60% - Accent4 34" xfId="3861"/>
    <cellStyle name="60% - Accent4 35" xfId="3862"/>
    <cellStyle name="60% - Accent4 40" xfId="3863"/>
    <cellStyle name="60% - Accent4 36" xfId="3864"/>
    <cellStyle name="60% - Accent4 41" xfId="3865"/>
    <cellStyle name="Normal 5 3 2" xfId="3866"/>
    <cellStyle name="Input 9 2" xfId="3867"/>
    <cellStyle name="60% - Accent4 38" xfId="3868"/>
    <cellStyle name="60% - Accent4 43" xfId="3869"/>
    <cellStyle name="Normal 5 3 4" xfId="3870"/>
    <cellStyle name="Input 9 4" xfId="3871"/>
    <cellStyle name="Normal 12 2 2 10" xfId="3872"/>
    <cellStyle name="60% - Accent4 39" xfId="3873"/>
    <cellStyle name="60% - Accent4 44" xfId="3874"/>
    <cellStyle name="Normal 5 3 5" xfId="3875"/>
    <cellStyle name="Input 9 5" xfId="3876"/>
    <cellStyle name="60% - Accent4 45" xfId="3877"/>
    <cellStyle name="60% - Accent4 50" xfId="3878"/>
    <cellStyle name="Normal 5 3 6" xfId="3879"/>
    <cellStyle name="Input 9 6" xfId="3880"/>
    <cellStyle name="Input 9 7" xfId="3881"/>
    <cellStyle name="60% - Accent4 46" xfId="3882"/>
    <cellStyle name="60% - Accent4 51" xfId="3883"/>
    <cellStyle name="60% - Accent5 2" xfId="3884"/>
    <cellStyle name="Normal 3 13 2 3" xfId="3885"/>
    <cellStyle name="60% - Accent4 65" xfId="3886"/>
    <cellStyle name="60% - Accent5 3" xfId="3887"/>
    <cellStyle name="60% - Accent4 66" xfId="3888"/>
    <cellStyle name="60% - Accent5 12" xfId="3889"/>
    <cellStyle name="Normal 18 13" xfId="3890"/>
    <cellStyle name="Normal 23 13" xfId="3891"/>
    <cellStyle name="Title 6" xfId="3892"/>
    <cellStyle name="Comma 6 10" xfId="3893"/>
    <cellStyle name="60% - Accent5 23" xfId="3894"/>
    <cellStyle name="60% - Accent5 18" xfId="3895"/>
    <cellStyle name="Normal 23 19" xfId="3896"/>
    <cellStyle name="Normal 23 24" xfId="3897"/>
    <cellStyle name="Good 2 2" xfId="3898"/>
    <cellStyle name="60% - Accent5 24" xfId="3899"/>
    <cellStyle name="60% - Accent5 19" xfId="3900"/>
    <cellStyle name="Normal 23 25" xfId="3901"/>
    <cellStyle name="Title 7" xfId="3902"/>
    <cellStyle name="Comma 6 11" xfId="3903"/>
    <cellStyle name="60% - Accent5 2 2" xfId="3904"/>
    <cellStyle name="Normal 23 2 7" xfId="3905"/>
    <cellStyle name="60% - Accent5 2 3" xfId="3906"/>
    <cellStyle name="60% - Accent5 2 4" xfId="3907"/>
    <cellStyle name="Good 2 3" xfId="3908"/>
    <cellStyle name="60% - Accent5 30" xfId="3909"/>
    <cellStyle name="60% - Accent5 25" xfId="3910"/>
    <cellStyle name="Normal 23 26" xfId="3911"/>
    <cellStyle name="DJG NAME" xfId="3912"/>
    <cellStyle name="Good 2 4" xfId="3913"/>
    <cellStyle name="60% - Accent5 31" xfId="3914"/>
    <cellStyle name="60% - Accent5 26" xfId="3915"/>
    <cellStyle name="Good 2 5" xfId="3916"/>
    <cellStyle name="60% - Accent5 32" xfId="3917"/>
    <cellStyle name="60% - Accent5 27" xfId="3918"/>
    <cellStyle name="60% - Accent5 33" xfId="3919"/>
    <cellStyle name="60% - Accent5 28" xfId="3920"/>
    <cellStyle name="60% - Accent5 34" xfId="3921"/>
    <cellStyle name="60% - Accent5 29" xfId="3922"/>
    <cellStyle name="60% - Accent5 40" xfId="3923"/>
    <cellStyle name="60% - Accent5 35" xfId="3924"/>
    <cellStyle name="60% - Accent5 41" xfId="3925"/>
    <cellStyle name="60% - Accent5 36" xfId="3926"/>
    <cellStyle name="Normal 5 8 2" xfId="3927"/>
    <cellStyle name="Normal 9 2 10" xfId="3928"/>
    <cellStyle name="60% - Accent5 42" xfId="3929"/>
    <cellStyle name="60% - Accent5 37" xfId="3930"/>
    <cellStyle name="Normal 5 8 3" xfId="3931"/>
    <cellStyle name="Normal 9 2 11" xfId="3932"/>
    <cellStyle name="60% - Accent5 43" xfId="3933"/>
    <cellStyle name="60% - Accent5 38" xfId="3934"/>
    <cellStyle name="Normal 5 8 4" xfId="3935"/>
    <cellStyle name="Normal 9 2 12" xfId="3936"/>
    <cellStyle name="60% - Accent5 44" xfId="3937"/>
    <cellStyle name="60% - Accent5 39" xfId="3938"/>
    <cellStyle name="Normal 5 8 5" xfId="3939"/>
    <cellStyle name="60% - Accent5 4" xfId="3940"/>
    <cellStyle name="60% - Accent5 50" xfId="3941"/>
    <cellStyle name="60% - Accent5 45" xfId="3942"/>
    <cellStyle name="Normal 5 8 6" xfId="3943"/>
    <cellStyle name="60% - Accent5 51" xfId="3944"/>
    <cellStyle name="60% - Accent5 46" xfId="3945"/>
    <cellStyle name="60% - Accent5 52" xfId="3946"/>
    <cellStyle name="60% - Accent5 47" xfId="3947"/>
    <cellStyle name="60% - Accent5 53" xfId="3948"/>
    <cellStyle name="60% - Accent5 48" xfId="3949"/>
    <cellStyle name="60% - Accent5 54" xfId="3950"/>
    <cellStyle name="60% - Accent5 49" xfId="3951"/>
    <cellStyle name="Heading 2 10_above 500 population 26col praroop" xfId="3952"/>
    <cellStyle name="60% - Accent5 5" xfId="3953"/>
    <cellStyle name="60% - Accent5 60" xfId="3954"/>
    <cellStyle name="60% - Accent5 55" xfId="3955"/>
    <cellStyle name="60% - Accent5 61" xfId="3956"/>
    <cellStyle name="60% - Accent5 56" xfId="3957"/>
    <cellStyle name="60% - Accent5 62" xfId="3958"/>
    <cellStyle name="60% - Accent5 57" xfId="3959"/>
    <cellStyle name="60% - Accent5 6" xfId="3960"/>
    <cellStyle name="60% - Accent5 7" xfId="3961"/>
    <cellStyle name="60% - Accent5 8" xfId="3962"/>
    <cellStyle name="60% - Accent5 9" xfId="3963"/>
    <cellStyle name="60% - Accent6 10" xfId="3964"/>
    <cellStyle name="Normal 19 11" xfId="3965"/>
    <cellStyle name="Normal 24 11" xfId="3966"/>
    <cellStyle name="60% - Accent6 10 2" xfId="3967"/>
    <cellStyle name="Percent 7 3 10" xfId="3968"/>
    <cellStyle name="60% - Accent6 10 3" xfId="3969"/>
    <cellStyle name="60% - Accent6 10 4" xfId="3970"/>
    <cellStyle name="60% - Accent6 10 6" xfId="3971"/>
    <cellStyle name="60% - Accent6 11" xfId="3972"/>
    <cellStyle name="Normal 19 12" xfId="3973"/>
    <cellStyle name="Normal 24 12" xfId="3974"/>
    <cellStyle name="60% - Accent6 12" xfId="3975"/>
    <cellStyle name="Normal 19 13" xfId="3976"/>
    <cellStyle name="Normal 24 13" xfId="3977"/>
    <cellStyle name="60% - Accent6 13" xfId="3978"/>
    <cellStyle name="Normal 19 14" xfId="3979"/>
    <cellStyle name="Normal 24 14" xfId="3980"/>
    <cellStyle name="Accent2 2" xfId="3981"/>
    <cellStyle name="60% - Accent6 24" xfId="3982"/>
    <cellStyle name="60% - Accent6 19" xfId="3983"/>
    <cellStyle name="Normal 24 25" xfId="3984"/>
    <cellStyle name="60% - Accent6 2 2" xfId="3985"/>
    <cellStyle name="Normal 19 2 7" xfId="3986"/>
    <cellStyle name="Normal 24 2 7" xfId="3987"/>
    <cellStyle name="60% - Accent6 2 3" xfId="3988"/>
    <cellStyle name="Normal 19 2 8" xfId="3989"/>
    <cellStyle name="Normal 2 2 3 10" xfId="3990"/>
    <cellStyle name="60% - Accent6 2 4" xfId="3991"/>
    <cellStyle name="Normal 19 2 9" xfId="3992"/>
    <cellStyle name="Normal 2 2 3 11" xfId="3993"/>
    <cellStyle name="60% - Accent6 2 5" xfId="3994"/>
    <cellStyle name="Normal 2 2 3 12" xfId="3995"/>
    <cellStyle name="Normal 12 13" xfId="3996"/>
    <cellStyle name="60% - Accent6 2_VR RENEWAL STATUS SHEET" xfId="3997"/>
    <cellStyle name="Accent2 3" xfId="3998"/>
    <cellStyle name="60% - Accent6 30" xfId="3999"/>
    <cellStyle name="60% - Accent6 25" xfId="4000"/>
    <cellStyle name="Accent2 4" xfId="4001"/>
    <cellStyle name="60% - Accent6 31" xfId="4002"/>
    <cellStyle name="60% - Accent6 26" xfId="4003"/>
    <cellStyle name="Accent2 5" xfId="4004"/>
    <cellStyle name="60% - Accent6 32" xfId="4005"/>
    <cellStyle name="60% - Accent6 27" xfId="4006"/>
    <cellStyle name="Accent2 6" xfId="4007"/>
    <cellStyle name="60% - Accent6 33" xfId="4008"/>
    <cellStyle name="60% - Accent6 28" xfId="4009"/>
    <cellStyle name="Comma 3 2_1952.00 rate corrected by Garg Sir 03.09.11" xfId="4010"/>
    <cellStyle name="60% - Accent6 34" xfId="4011"/>
    <cellStyle name="60% - Accent6 29" xfId="4012"/>
    <cellStyle name="Accent2 7" xfId="4013"/>
    <cellStyle name="Accent2 8" xfId="4014"/>
    <cellStyle name="60% - Accent6 40" xfId="4015"/>
    <cellStyle name="60% - Accent6 35" xfId="4016"/>
    <cellStyle name="Accent2 9" xfId="4017"/>
    <cellStyle name="Calculation 10 10" xfId="4018"/>
    <cellStyle name="60% - Accent6 41" xfId="4019"/>
    <cellStyle name="60% - Accent6 36" xfId="4020"/>
    <cellStyle name="Calculation 10 11" xfId="4021"/>
    <cellStyle name="60% - Accent6 42" xfId="4022"/>
    <cellStyle name="60% - Accent6 37" xfId="4023"/>
    <cellStyle name="Calculation 10 12" xfId="4024"/>
    <cellStyle name="60% - Accent6 43" xfId="4025"/>
    <cellStyle name="60% - Accent6 38" xfId="4026"/>
    <cellStyle name="Normal 11 2 2" xfId="4027"/>
    <cellStyle name="Calculation 10 13" xfId="4028"/>
    <cellStyle name="60% - Accent6 44" xfId="4029"/>
    <cellStyle name="60% - Accent6 39" xfId="4030"/>
    <cellStyle name="Normal 11 2 3" xfId="4031"/>
    <cellStyle name="60% - Accent6 50" xfId="4032"/>
    <cellStyle name="60% - Accent6 45" xfId="4033"/>
    <cellStyle name="Normal 11 2 4" xfId="4034"/>
    <cellStyle name="60% - Accent6 51" xfId="4035"/>
    <cellStyle name="60% - Accent6 46" xfId="4036"/>
    <cellStyle name="Normal 11 2 5" xfId="4037"/>
    <cellStyle name="60% - Accent6 53" xfId="4038"/>
    <cellStyle name="60% - Accent6 48" xfId="4039"/>
    <cellStyle name="Normal 11 2 7" xfId="4040"/>
    <cellStyle name="60% - Accent6 54" xfId="4041"/>
    <cellStyle name="60% - Accent6 49" xfId="4042"/>
    <cellStyle name="Normal 11 2 8" xfId="4043"/>
    <cellStyle name="60% - Accent6 60" xfId="4044"/>
    <cellStyle name="60% - Accent6 55" xfId="4045"/>
    <cellStyle name="Normal 11 2 9" xfId="4046"/>
    <cellStyle name="60% - Accent6 61" xfId="4047"/>
    <cellStyle name="60% - Accent6 56" xfId="4048"/>
    <cellStyle name="60% - Accent6 62" xfId="4049"/>
    <cellStyle name="60% - Accent6 57" xfId="4050"/>
    <cellStyle name="60% - Accent6 63" xfId="4051"/>
    <cellStyle name="60% - Accent6 58" xfId="4052"/>
    <cellStyle name="60% - Accent6 6" xfId="4053"/>
    <cellStyle name="60% - Accent6 7" xfId="4054"/>
    <cellStyle name="60% - Accent6 8" xfId="4055"/>
    <cellStyle name="60% - Accent6 9" xfId="4056"/>
    <cellStyle name="Note 8 2 2" xfId="4057"/>
    <cellStyle name="60% - Colore 2" xfId="4058"/>
    <cellStyle name="Note 8 2 3" xfId="4059"/>
    <cellStyle name="60% - Colore 3" xfId="4060"/>
    <cellStyle name="Note 8 2 4" xfId="4061"/>
    <cellStyle name="60% - Colore 4" xfId="4062"/>
    <cellStyle name="Note 8 2 5" xfId="4063"/>
    <cellStyle name="60% - Colore 5" xfId="4064"/>
    <cellStyle name="Normal 10" xfId="4065"/>
    <cellStyle name="Note 8 2 6" xfId="4066"/>
    <cellStyle name="60% - Colore 6" xfId="4067"/>
    <cellStyle name="Calculation 10 6 3" xfId="4068"/>
    <cellStyle name="60% - Акцент5" xfId="4069"/>
    <cellStyle name="Normal 3 2 2 14" xfId="4070"/>
    <cellStyle name="Calculation 10 6 4" xfId="4071"/>
    <cellStyle name="60% - Акцент6" xfId="4072"/>
    <cellStyle name="Accent1 10_above 500 population 26col praroop" xfId="4073"/>
    <cellStyle name="Accent1 20" xfId="4074"/>
    <cellStyle name="Accent1 15" xfId="4075"/>
    <cellStyle name="Normal 3 2 4 7" xfId="4076"/>
    <cellStyle name="Normal 45 3" xfId="4077"/>
    <cellStyle name="Normal 50 3" xfId="4078"/>
    <cellStyle name="Normal 4 12 9" xfId="4079"/>
    <cellStyle name="Accent1 21" xfId="4080"/>
    <cellStyle name="Accent1 16" xfId="4081"/>
    <cellStyle name="Normal 45 4" xfId="4082"/>
    <cellStyle name="Normal 50 4" xfId="4083"/>
    <cellStyle name="Normal 4 4 10" xfId="4084"/>
    <cellStyle name="Date 3" xfId="4085"/>
    <cellStyle name="Accent1 2" xfId="4086"/>
    <cellStyle name="Accent1 2 5" xfId="4087"/>
    <cellStyle name="Accent1 2_VR RENEWAL STATUS SHEET" xfId="4088"/>
    <cellStyle name="Accent1 33" xfId="4089"/>
    <cellStyle name="Accent1 28" xfId="4090"/>
    <cellStyle name="Accent1 34" xfId="4091"/>
    <cellStyle name="Accent1 29" xfId="4092"/>
    <cellStyle name="Normal 11 5 4 2" xfId="4093"/>
    <cellStyle name="Date 4" xfId="4094"/>
    <cellStyle name="Accent1 3" xfId="4095"/>
    <cellStyle name="Accent1 40" xfId="4096"/>
    <cellStyle name="Accent1 35" xfId="4097"/>
    <cellStyle name="Accent1 41" xfId="4098"/>
    <cellStyle name="Accent1 36" xfId="4099"/>
    <cellStyle name="Accent1 42" xfId="4100"/>
    <cellStyle name="Accent1 37" xfId="4101"/>
    <cellStyle name="Accent1 43" xfId="4102"/>
    <cellStyle name="Accent1 38" xfId="4103"/>
    <cellStyle name="Accent1 44" xfId="4104"/>
    <cellStyle name="Accent1 39" xfId="4105"/>
    <cellStyle name="Normal 11 5 4 3" xfId="4106"/>
    <cellStyle name="Date 5" xfId="4107"/>
    <cellStyle name="Comma 3_1 a Check List" xfId="4108"/>
    <cellStyle name="Accent1 4" xfId="4109"/>
    <cellStyle name="Accent1 51" xfId="4110"/>
    <cellStyle name="Accent1 46" xfId="4111"/>
    <cellStyle name="Normal 13 9 2 2" xfId="4112"/>
    <cellStyle name="Accent1 52" xfId="4113"/>
    <cellStyle name="Accent1 47" xfId="4114"/>
    <cellStyle name="Normal 13 9 2 3" xfId="4115"/>
    <cellStyle name="Normal 4 13 2" xfId="4116"/>
    <cellStyle name="Accent1 53" xfId="4117"/>
    <cellStyle name="Accent1 48" xfId="4118"/>
    <cellStyle name="Normal 13 9 2 4" xfId="4119"/>
    <cellStyle name="Normal 4 13 3" xfId="4120"/>
    <cellStyle name="Accent1 54" xfId="4121"/>
    <cellStyle name="Accent1 49" xfId="4122"/>
    <cellStyle name="Note 10 10" xfId="4123"/>
    <cellStyle name="Normal 11 5 4 4" xfId="4124"/>
    <cellStyle name="Date 6" xfId="4125"/>
    <cellStyle name="Accent1 5" xfId="4126"/>
    <cellStyle name="Normal 13 9 2 6" xfId="4127"/>
    <cellStyle name="Normal 18_AD OFFICE" xfId="4128"/>
    <cellStyle name="Normal 4 13 5" xfId="4129"/>
    <cellStyle name="Accent1 61" xfId="4130"/>
    <cellStyle name="Accent1 56" xfId="4131"/>
    <cellStyle name="Normal 11 29 2 2" xfId="4132"/>
    <cellStyle name="Normal 3 2 5 3" xfId="4133"/>
    <cellStyle name="Normal 13 9 2 7" xfId="4134"/>
    <cellStyle name="Normal 4 13 6" xfId="4135"/>
    <cellStyle name="Accent1 62" xfId="4136"/>
    <cellStyle name="Accent1 57" xfId="4137"/>
    <cellStyle name="Normal 11 29 2 3" xfId="4138"/>
    <cellStyle name="Normal 3 2 5 4" xfId="4139"/>
    <cellStyle name="Normal 13 9 2 8" xfId="4140"/>
    <cellStyle name="Normal 4 13 7" xfId="4141"/>
    <cellStyle name="Accent1 63" xfId="4142"/>
    <cellStyle name="Accent1 58" xfId="4143"/>
    <cellStyle name="Normal 11 29 2 4" xfId="4144"/>
    <cellStyle name="Normal 3 2 5 5" xfId="4145"/>
    <cellStyle name="Note 10 11" xfId="4146"/>
    <cellStyle name="Normal 11 5 4 5" xfId="4147"/>
    <cellStyle name="Date 7" xfId="4148"/>
    <cellStyle name="Accent1 6" xfId="4149"/>
    <cellStyle name="Accent1 65" xfId="4150"/>
    <cellStyle name="Normal 11 29 2 6" xfId="4151"/>
    <cellStyle name="Normal 3 2 5 7" xfId="4152"/>
    <cellStyle name="Normal 46 3" xfId="4153"/>
    <cellStyle name="Normal 51 3" xfId="4154"/>
    <cellStyle name="Normal 4 13 9" xfId="4155"/>
    <cellStyle name="Accent1 66" xfId="4156"/>
    <cellStyle name="Normal 11 29 2 7" xfId="4157"/>
    <cellStyle name="Normal 46 4" xfId="4158"/>
    <cellStyle name="Normal 51 4" xfId="4159"/>
    <cellStyle name="Note 10 12" xfId="4160"/>
    <cellStyle name="Normal 11 5 4 6" xfId="4161"/>
    <cellStyle name="Date 8" xfId="4162"/>
    <cellStyle name="Accent1 7" xfId="4163"/>
    <cellStyle name="Note 10 13" xfId="4164"/>
    <cellStyle name="Normal 11 5 4 7" xfId="4165"/>
    <cellStyle name="Date 9" xfId="4166"/>
    <cellStyle name="Accent1 8" xfId="4167"/>
    <cellStyle name="Accent1 9" xfId="4168"/>
    <cellStyle name="Percent 31" xfId="4169"/>
    <cellStyle name="Percent 26" xfId="4170"/>
    <cellStyle name="Accent2 10" xfId="4171"/>
    <cellStyle name="Normal 3 2 9 2" xfId="4172"/>
    <cellStyle name="Percent 31 4" xfId="4173"/>
    <cellStyle name="Percent 26 4" xfId="4174"/>
    <cellStyle name="Accent2 10 4" xfId="4175"/>
    <cellStyle name="Heading 3 37" xfId="4176"/>
    <cellStyle name="Heading 3 42" xfId="4177"/>
    <cellStyle name="Percent 31 5" xfId="4178"/>
    <cellStyle name="Percent 26 5" xfId="4179"/>
    <cellStyle name="Accent2 10 5" xfId="4180"/>
    <cellStyle name="Heading 3 38" xfId="4181"/>
    <cellStyle name="Heading 3 43" xfId="4182"/>
    <cellStyle name="Percent 31 6" xfId="4183"/>
    <cellStyle name="Percent 26 6" xfId="4184"/>
    <cellStyle name="Accent2 10 6" xfId="4185"/>
    <cellStyle name="Heading 3 39" xfId="4186"/>
    <cellStyle name="Heading 3 44" xfId="4187"/>
    <cellStyle name="Accent2 10_above 500 population 26col praroop" xfId="4188"/>
    <cellStyle name="Percent 32" xfId="4189"/>
    <cellStyle name="Percent 27" xfId="4190"/>
    <cellStyle name="Accent2 11" xfId="4191"/>
    <cellStyle name="Normal 3 2 9 3" xfId="4192"/>
    <cellStyle name="Percent 33" xfId="4193"/>
    <cellStyle name="Percent 28" xfId="4194"/>
    <cellStyle name="Accent2 12" xfId="4195"/>
    <cellStyle name="Normal 3 2 9 4" xfId="4196"/>
    <cellStyle name="Percent 34" xfId="4197"/>
    <cellStyle name="Percent 29" xfId="4198"/>
    <cellStyle name="Accent2 13" xfId="4199"/>
    <cellStyle name="Normal 3 2 9 5" xfId="4200"/>
    <cellStyle name="Percent 40" xfId="4201"/>
    <cellStyle name="Percent 35" xfId="4202"/>
    <cellStyle name="Normal 60 2" xfId="4203"/>
    <cellStyle name="Accent2 14" xfId="4204"/>
    <cellStyle name="Normal 3 2 9 6" xfId="4205"/>
    <cellStyle name="Normal 55 2" xfId="4206"/>
    <cellStyle name="Percent 41" xfId="4207"/>
    <cellStyle name="Percent 36" xfId="4208"/>
    <cellStyle name="Normal 60 3" xfId="4209"/>
    <cellStyle name="Accent2 20" xfId="4210"/>
    <cellStyle name="Accent2 15" xfId="4211"/>
    <cellStyle name="Normal 55 3" xfId="4212"/>
    <cellStyle name="Percent 42" xfId="4213"/>
    <cellStyle name="Percent 37" xfId="4214"/>
    <cellStyle name="Normal 60 4" xfId="4215"/>
    <cellStyle name="Accent2 21" xfId="4216"/>
    <cellStyle name="Accent2 16" xfId="4217"/>
    <cellStyle name="Normal 55 4" xfId="4218"/>
    <cellStyle name="Percent 43" xfId="4219"/>
    <cellStyle name="Percent 38" xfId="4220"/>
    <cellStyle name="Normal 60 5" xfId="4221"/>
    <cellStyle name="Accent2 22" xfId="4222"/>
    <cellStyle name="Accent2 17" xfId="4223"/>
    <cellStyle name="Normal 55 5" xfId="4224"/>
    <cellStyle name="Percent 44" xfId="4225"/>
    <cellStyle name="Percent 39" xfId="4226"/>
    <cellStyle name="Normal 60 6" xfId="4227"/>
    <cellStyle name="Accent2 23" xfId="4228"/>
    <cellStyle name="Accent2 18" xfId="4229"/>
    <cellStyle name="Normal 55 6" xfId="4230"/>
    <cellStyle name="Percent 50" xfId="4231"/>
    <cellStyle name="Percent 45" xfId="4232"/>
    <cellStyle name="Normal 60 7" xfId="4233"/>
    <cellStyle name="Accent2 24" xfId="4234"/>
    <cellStyle name="Accent2 19" xfId="4235"/>
    <cellStyle name="Normal 55 7" xfId="4236"/>
    <cellStyle name="Percent 4 7" xfId="4237"/>
    <cellStyle name="Accent2 2 2" xfId="4238"/>
    <cellStyle name="Percent 4 8" xfId="4239"/>
    <cellStyle name="Accent2 2 3" xfId="4240"/>
    <cellStyle name="Percent 4 9" xfId="4241"/>
    <cellStyle name="Accent2 2 4" xfId="4242"/>
    <cellStyle name="Percent 46" xfId="4243"/>
    <cellStyle name="Normal 60 8" xfId="4244"/>
    <cellStyle name="Accent2 30" xfId="4245"/>
    <cellStyle name="Accent2 25" xfId="4246"/>
    <cellStyle name="Normal 55 8" xfId="4247"/>
    <cellStyle name="Percent 47" xfId="4248"/>
    <cellStyle name="Accent2 31" xfId="4249"/>
    <cellStyle name="Accent2 26" xfId="4250"/>
    <cellStyle name="Percent 49" xfId="4251"/>
    <cellStyle name="Accent2 33" xfId="4252"/>
    <cellStyle name="Accent2 28" xfId="4253"/>
    <cellStyle name="Calculation 10 3 3" xfId="4254"/>
    <cellStyle name="Accent2 34" xfId="4255"/>
    <cellStyle name="Accent2 29" xfId="4256"/>
    <cellStyle name="Calculation 10 3 4" xfId="4257"/>
    <cellStyle name="Accent2 40" xfId="4258"/>
    <cellStyle name="Accent2 35" xfId="4259"/>
    <cellStyle name="Calculation 10 3 5" xfId="4260"/>
    <cellStyle name="Accent2 41" xfId="4261"/>
    <cellStyle name="Accent2 36" xfId="4262"/>
    <cellStyle name="Calculation 10 3 6" xfId="4263"/>
    <cellStyle name="Accent2 42" xfId="4264"/>
    <cellStyle name="Accent2 37" xfId="4265"/>
    <cellStyle name="Calculation 10 3 7" xfId="4266"/>
    <cellStyle name="Accent2 43" xfId="4267"/>
    <cellStyle name="Accent2 38" xfId="4268"/>
    <cellStyle name="Calculation 10 3 8" xfId="4269"/>
    <cellStyle name="Accent2 44" xfId="4270"/>
    <cellStyle name="Accent2 39" xfId="4271"/>
    <cellStyle name="Accent2 50" xfId="4272"/>
    <cellStyle name="Accent2 45" xfId="4273"/>
    <cellStyle name="Accent2 51" xfId="4274"/>
    <cellStyle name="Accent2 46" xfId="4275"/>
    <cellStyle name="Accent2 53" xfId="4276"/>
    <cellStyle name="Accent2 48" xfId="4277"/>
    <cellStyle name="Accent2 54" xfId="4278"/>
    <cellStyle name="Accent2 49" xfId="4279"/>
    <cellStyle name="Accent2 60" xfId="4280"/>
    <cellStyle name="Accent2 55" xfId="4281"/>
    <cellStyle name="Accent2 61" xfId="4282"/>
    <cellStyle name="Accent2 56" xfId="4283"/>
    <cellStyle name="Accent2 62" xfId="4284"/>
    <cellStyle name="Accent2 57" xfId="4285"/>
    <cellStyle name="Accent2 63" xfId="4286"/>
    <cellStyle name="Accent2 58" xfId="4287"/>
    <cellStyle name="Normal 61 2" xfId="4288"/>
    <cellStyle name="Accent2 64" xfId="4289"/>
    <cellStyle name="Accent2 59" xfId="4290"/>
    <cellStyle name="Normal 56 2" xfId="4291"/>
    <cellStyle name="Normal 61 3" xfId="4292"/>
    <cellStyle name="Accent2 65" xfId="4293"/>
    <cellStyle name="Normal 56 3" xfId="4294"/>
    <cellStyle name="Accent3 10" xfId="4295"/>
    <cellStyle name="Normal 2 2 4 7" xfId="4296"/>
    <cellStyle name="Accent3 10 2" xfId="4297"/>
    <cellStyle name="Normal 2 2 4 8" xfId="4298"/>
    <cellStyle name="Accent3 10 3" xfId="4299"/>
    <cellStyle name="Normal 2 2 4 9" xfId="4300"/>
    <cellStyle name="Accent3 10 4" xfId="4301"/>
    <cellStyle name="Accent3 10 5" xfId="4302"/>
    <cellStyle name="Accent3 10 6" xfId="4303"/>
    <cellStyle name="Accent3 11" xfId="4304"/>
    <cellStyle name="Accent3 12" xfId="4305"/>
    <cellStyle name="Accent3 13" xfId="4306"/>
    <cellStyle name="Normal 70 2" xfId="4307"/>
    <cellStyle name="Normal 65 2" xfId="4308"/>
    <cellStyle name="Accent3 14" xfId="4309"/>
    <cellStyle name="Normal 70 3" xfId="4310"/>
    <cellStyle name="Normal 65 3" xfId="4311"/>
    <cellStyle name="Accent3 20" xfId="4312"/>
    <cellStyle name="Accent3 15" xfId="4313"/>
    <cellStyle name="Normal 70 4" xfId="4314"/>
    <cellStyle name="Normal 65 4" xfId="4315"/>
    <cellStyle name="Accent3 21" xfId="4316"/>
    <cellStyle name="Accent3 16" xfId="4317"/>
    <cellStyle name="Normal 70 5" xfId="4318"/>
    <cellStyle name="Normal 65 5" xfId="4319"/>
    <cellStyle name="Accent3 22" xfId="4320"/>
    <cellStyle name="Accent3 17" xfId="4321"/>
    <cellStyle name="Accent3 2" xfId="4322"/>
    <cellStyle name="Accent3 2 2" xfId="4323"/>
    <cellStyle name="Accent3 2 3" xfId="4324"/>
    <cellStyle name="Accent3 2 4" xfId="4325"/>
    <cellStyle name="Hyperlink 4 10" xfId="4326"/>
    <cellStyle name="Accent3 2 5" xfId="4327"/>
    <cellStyle name="Accent3 33" xfId="4328"/>
    <cellStyle name="Accent3 28" xfId="4329"/>
    <cellStyle name="Accent3 34" xfId="4330"/>
    <cellStyle name="Accent3 29" xfId="4331"/>
    <cellStyle name="Accent3 3" xfId="4332"/>
    <cellStyle name="Comma0" xfId="4333"/>
    <cellStyle name="Accent3 40" xfId="4334"/>
    <cellStyle name="Accent3 35" xfId="4335"/>
    <cellStyle name="Accent3 41" xfId="4336"/>
    <cellStyle name="Accent3 36" xfId="4337"/>
    <cellStyle name="Accent3 44" xfId="4338"/>
    <cellStyle name="Accent3 39" xfId="4339"/>
    <cellStyle name="Accent3 50" xfId="4340"/>
    <cellStyle name="Accent3 45" xfId="4341"/>
    <cellStyle name="Accent3 51" xfId="4342"/>
    <cellStyle name="Accent3 46" xfId="4343"/>
    <cellStyle name="Accent3 52" xfId="4344"/>
    <cellStyle name="Accent3 47" xfId="4345"/>
    <cellStyle name="Accent3 54" xfId="4346"/>
    <cellStyle name="Accent3 49" xfId="4347"/>
    <cellStyle name="Accent3 5" xfId="4348"/>
    <cellStyle name="Accent3 60" xfId="4349"/>
    <cellStyle name="Accent3 55" xfId="4350"/>
    <cellStyle name="Accent3 61" xfId="4351"/>
    <cellStyle name="Accent3 56" xfId="4352"/>
    <cellStyle name="Accent3 62" xfId="4353"/>
    <cellStyle name="Accent3 57" xfId="4354"/>
    <cellStyle name="Accent3 63" xfId="4355"/>
    <cellStyle name="Accent3 58" xfId="4356"/>
    <cellStyle name="Normal 66 2" xfId="4357"/>
    <cellStyle name="Accent3 64" xfId="4358"/>
    <cellStyle name="Accent3 59" xfId="4359"/>
    <cellStyle name="Accent3 6" xfId="4360"/>
    <cellStyle name="Accent3 65" xfId="4361"/>
    <cellStyle name="Accent3 66" xfId="4362"/>
    <cellStyle name="Accent3 7" xfId="4363"/>
    <cellStyle name="Accent3 8" xfId="4364"/>
    <cellStyle name="Accent3 9" xfId="4365"/>
    <cellStyle name="Percent 7 3 2 2" xfId="4366"/>
    <cellStyle name="Accent4 10" xfId="4367"/>
    <cellStyle name="Accent4 10 2" xfId="4368"/>
    <cellStyle name="Accent4 10 3" xfId="4369"/>
    <cellStyle name="Accent4 10 5" xfId="4370"/>
    <cellStyle name="Calculation 2_compile" xfId="4371"/>
    <cellStyle name="Accent4 10 6" xfId="4372"/>
    <cellStyle name="C￥AØ_¿μ¾÷CoE² " xfId="4373"/>
    <cellStyle name="Comma 5 2" xfId="4374"/>
    <cellStyle name="Accent4 10_above 500 population 26col praroop" xfId="4375"/>
    <cellStyle name="Accent5 10" xfId="4376"/>
    <cellStyle name="Percent 7 3 2 3" xfId="4377"/>
    <cellStyle name="Accent4 11" xfId="4378"/>
    <cellStyle name="Percent 7 3 2 4" xfId="4379"/>
    <cellStyle name="Accent4 12" xfId="4380"/>
    <cellStyle name="Percent 7 3 2 7" xfId="4381"/>
    <cellStyle name="Normal 75 3" xfId="4382"/>
    <cellStyle name="Accent4 20" xfId="4383"/>
    <cellStyle name="Accent4 15" xfId="4384"/>
    <cellStyle name="Percent 7 3 2 8" xfId="4385"/>
    <cellStyle name="Normal 75 4" xfId="4386"/>
    <cellStyle name="Accent4 21" xfId="4387"/>
    <cellStyle name="Accent4 16" xfId="4388"/>
    <cellStyle name="Percent 7 3 2 9" xfId="4389"/>
    <cellStyle name="Normal 75 5" xfId="4390"/>
    <cellStyle name="Accent4 22" xfId="4391"/>
    <cellStyle name="Accent4 17" xfId="4392"/>
    <cellStyle name="Normal 75 6" xfId="4393"/>
    <cellStyle name="Accent4 23" xfId="4394"/>
    <cellStyle name="Accent4 18" xfId="4395"/>
    <cellStyle name="Accent4 2" xfId="4396"/>
    <cellStyle name="Accent4 2_VR RENEWAL STATUS SHEET" xfId="4397"/>
    <cellStyle name="Accent4 34" xfId="4398"/>
    <cellStyle name="Accent4 29" xfId="4399"/>
    <cellStyle name="Accent4 3" xfId="4400"/>
    <cellStyle name="Fixed 10" xfId="4401"/>
    <cellStyle name="Accent4 40" xfId="4402"/>
    <cellStyle name="Accent4 35" xfId="4403"/>
    <cellStyle name="Accent4 41" xfId="4404"/>
    <cellStyle name="Accent4 36" xfId="4405"/>
    <cellStyle name="Accent4 42" xfId="4406"/>
    <cellStyle name="Accent4 37" xfId="4407"/>
    <cellStyle name="Accent4 43" xfId="4408"/>
    <cellStyle name="Accent4 38" xfId="4409"/>
    <cellStyle name="Accent4 44" xfId="4410"/>
    <cellStyle name="Accent4 39" xfId="4411"/>
    <cellStyle name="Accent4 4" xfId="4412"/>
    <cellStyle name="Fixed 11" xfId="4413"/>
    <cellStyle name="Accent4 50" xfId="4414"/>
    <cellStyle name="Accent4 45" xfId="4415"/>
    <cellStyle name="Accent4 51" xfId="4416"/>
    <cellStyle name="Accent4 46" xfId="4417"/>
    <cellStyle name="Accent4 52" xfId="4418"/>
    <cellStyle name="Accent4 47" xfId="4419"/>
    <cellStyle name="Normal 13 3 2" xfId="4420"/>
    <cellStyle name="Accent4 53" xfId="4421"/>
    <cellStyle name="Accent4 48" xfId="4422"/>
    <cellStyle name="Accent4 54" xfId="4423"/>
    <cellStyle name="Accent4 49" xfId="4424"/>
    <cellStyle name="Accent4 5" xfId="4425"/>
    <cellStyle name="Fixed 12" xfId="4426"/>
    <cellStyle name="Accent4 60" xfId="4427"/>
    <cellStyle name="Accent4 55" xfId="4428"/>
    <cellStyle name="Normal 4_(1) Banrahi to Premnarayan" xfId="4429"/>
    <cellStyle name="Accent4 61" xfId="4430"/>
    <cellStyle name="Accent4 56" xfId="4431"/>
    <cellStyle name="Accent4 62" xfId="4432"/>
    <cellStyle name="Accent4 57" xfId="4433"/>
    <cellStyle name="Accent4 63" xfId="4434"/>
    <cellStyle name="Accent4 58" xfId="4435"/>
    <cellStyle name="Normal 76 2" xfId="4436"/>
    <cellStyle name="Accent4 64" xfId="4437"/>
    <cellStyle name="Accent4 59" xfId="4438"/>
    <cellStyle name="Accent4 6" xfId="4439"/>
    <cellStyle name="Fixed 13" xfId="4440"/>
    <cellStyle name="Normal 76 3" xfId="4441"/>
    <cellStyle name="Accent4 65" xfId="4442"/>
    <cellStyle name="Normal 76 4" xfId="4443"/>
    <cellStyle name="Accent4 66" xfId="4444"/>
    <cellStyle name="Accent4 7" xfId="4445"/>
    <cellStyle name="Fixed 14" xfId="4446"/>
    <cellStyle name="Accent4 8" xfId="4447"/>
    <cellStyle name="Fixed 20" xfId="4448"/>
    <cellStyle name="Fixed 15" xfId="4449"/>
    <cellStyle name="Accent4 9" xfId="4450"/>
    <cellStyle name="Fixed 21" xfId="4451"/>
    <cellStyle name="Fixed 16" xfId="4452"/>
    <cellStyle name="Total 10 2 2" xfId="4453"/>
    <cellStyle name="Percent 2 3 7" xfId="4454"/>
    <cellStyle name="Accent5 10_above 500 population 26col praroop" xfId="4455"/>
    <cellStyle name="Accent5 11" xfId="4456"/>
    <cellStyle name="Comma 5 3" xfId="4457"/>
    <cellStyle name="Accent5 12" xfId="4458"/>
    <cellStyle name="Comma 5 4" xfId="4459"/>
    <cellStyle name="Accent5 13" xfId="4460"/>
    <cellStyle name="Comma 5 5" xfId="4461"/>
    <cellStyle name="Normal 5 4 3" xfId="4462"/>
    <cellStyle name="Accent5 13 2" xfId="4463"/>
    <cellStyle name="Normal 90 2" xfId="4464"/>
    <cellStyle name="Fixed" xfId="4465"/>
    <cellStyle name="Accent5 14" xfId="4466"/>
    <cellStyle name="Comma 5 6" xfId="4467"/>
    <cellStyle name="Accent5 20" xfId="4468"/>
    <cellStyle name="Accent5 15" xfId="4469"/>
    <cellStyle name="Comma 5 7" xfId="4470"/>
    <cellStyle name="Accent5 21" xfId="4471"/>
    <cellStyle name="Accent5 16" xfId="4472"/>
    <cellStyle name="Comma 5 8" xfId="4473"/>
    <cellStyle name="Accent5 22" xfId="4474"/>
    <cellStyle name="Accent5 17" xfId="4475"/>
    <cellStyle name="Comma 5 9" xfId="4476"/>
    <cellStyle name="Accent5 23" xfId="4477"/>
    <cellStyle name="Accent5 18" xfId="4478"/>
    <cellStyle name="Percent 6 2 2 2" xfId="4479"/>
    <cellStyle name="Accent5 24" xfId="4480"/>
    <cellStyle name="Accent5 19" xfId="4481"/>
    <cellStyle name="Accent5 2" xfId="4482"/>
    <cellStyle name="Accent5 2_VR RENEWAL STATUS SHEET" xfId="4483"/>
    <cellStyle name="Percent 6 2 2 3" xfId="4484"/>
    <cellStyle name="Accent5 30" xfId="4485"/>
    <cellStyle name="Accent5 25" xfId="4486"/>
    <cellStyle name="Percent 6 2 2 4" xfId="4487"/>
    <cellStyle name="Accent5 31" xfId="4488"/>
    <cellStyle name="Accent5 26" xfId="4489"/>
    <cellStyle name="Percent 6 2 2 5" xfId="4490"/>
    <cellStyle name="Accent5 32" xfId="4491"/>
    <cellStyle name="Accent5 27" xfId="4492"/>
    <cellStyle name="Percent 6 2 2 6" xfId="4493"/>
    <cellStyle name="Accent5 33" xfId="4494"/>
    <cellStyle name="Accent5 28" xfId="4495"/>
    <cellStyle name="Percent 6 2 2 7" xfId="4496"/>
    <cellStyle name="Accent5 34" xfId="4497"/>
    <cellStyle name="Accent5 29" xfId="4498"/>
    <cellStyle name="Accent5 3" xfId="4499"/>
    <cellStyle name="Percent 6 2 2 8" xfId="4500"/>
    <cellStyle name="Accent5 40" xfId="4501"/>
    <cellStyle name="Accent5 35" xfId="4502"/>
    <cellStyle name="Percent 6 2 2 9" xfId="4503"/>
    <cellStyle name="Accent5 41" xfId="4504"/>
    <cellStyle name="Accent5 36" xfId="4505"/>
    <cellStyle name="Accent5 42" xfId="4506"/>
    <cellStyle name="Accent5 37" xfId="4507"/>
    <cellStyle name="Accent5 43" xfId="4508"/>
    <cellStyle name="Accent5 38" xfId="4509"/>
    <cellStyle name="Accent5 44" xfId="4510"/>
    <cellStyle name="Accent5 39" xfId="4511"/>
    <cellStyle name="Accent5 4" xfId="4512"/>
    <cellStyle name="Accent5 50" xfId="4513"/>
    <cellStyle name="Accent5 45" xfId="4514"/>
    <cellStyle name="Accent5 51" xfId="4515"/>
    <cellStyle name="Accent5 46" xfId="4516"/>
    <cellStyle name="Accent5 52" xfId="4517"/>
    <cellStyle name="Accent5 47" xfId="4518"/>
    <cellStyle name="Normal 13 8 2" xfId="4519"/>
    <cellStyle name="Accent5 53" xfId="4520"/>
    <cellStyle name="Accent5 48" xfId="4521"/>
    <cellStyle name="Normal 13 8 3" xfId="4522"/>
    <cellStyle name="Accent5 54" xfId="4523"/>
    <cellStyle name="Accent5 49" xfId="4524"/>
    <cellStyle name="Normal 2 3 2 2 2" xfId="4525"/>
    <cellStyle name="Accent5 5" xfId="4526"/>
    <cellStyle name="Comma 6 2" xfId="4527"/>
    <cellStyle name="Normal 13 8 4" xfId="4528"/>
    <cellStyle name="Accent5 60" xfId="4529"/>
    <cellStyle name="Accent5 55" xfId="4530"/>
    <cellStyle name="Comma 6 4" xfId="4531"/>
    <cellStyle name="Normal 13 8 6" xfId="4532"/>
    <cellStyle name="Normal 3 2 4_500 above population prastav" xfId="4533"/>
    <cellStyle name="Accent5 62" xfId="4534"/>
    <cellStyle name="Accent5 57" xfId="4535"/>
    <cellStyle name="Comma 6 5" xfId="4536"/>
    <cellStyle name="Normal 13 8 7" xfId="4537"/>
    <cellStyle name="Accent5 63" xfId="4538"/>
    <cellStyle name="Accent5 58" xfId="4539"/>
    <cellStyle name="Comma 6 6" xfId="4540"/>
    <cellStyle name="Normal 13 8 8" xfId="4541"/>
    <cellStyle name="Accent5 64" xfId="4542"/>
    <cellStyle name="Accent5 59" xfId="4543"/>
    <cellStyle name="Normal 2 3 2 2 3" xfId="4544"/>
    <cellStyle name="Accent5 6" xfId="4545"/>
    <cellStyle name="Accent5 65" xfId="4546"/>
    <cellStyle name="Comma 6 7" xfId="4547"/>
    <cellStyle name="Accent5 66" xfId="4548"/>
    <cellStyle name="Comma 6 8" xfId="4549"/>
    <cellStyle name="Normal 2 3 2 2 4" xfId="4550"/>
    <cellStyle name="Accent5 7" xfId="4551"/>
    <cellStyle name="Normal 2 3 2 2 5" xfId="4552"/>
    <cellStyle name="Accent5 8" xfId="4553"/>
    <cellStyle name="Normal 2 3 2 2 6" xfId="4554"/>
    <cellStyle name="Accent5 9" xfId="4555"/>
    <cellStyle name="Accent6 10" xfId="4556"/>
    <cellStyle name="Accent6 10 2" xfId="4557"/>
    <cellStyle name="Normal 2 12 9" xfId="4558"/>
    <cellStyle name="Accent6 10 3" xfId="4559"/>
    <cellStyle name="Normal 2 4 10" xfId="4560"/>
    <cellStyle name="Accent6 10 4" xfId="4561"/>
    <cellStyle name="Normal 2 4 11" xfId="4562"/>
    <cellStyle name="Accent6 10 5" xfId="4563"/>
    <cellStyle name="Normal 2 4 12" xfId="4564"/>
    <cellStyle name="Accent6 10 6" xfId="4565"/>
    <cellStyle name="Normal 2 4 13" xfId="4566"/>
    <cellStyle name="Accent6 10_above 500 population 26col praroop" xfId="4567"/>
    <cellStyle name="Accent6 11" xfId="4568"/>
    <cellStyle name="Accent6 12" xfId="4569"/>
    <cellStyle name="Accent6 13" xfId="4570"/>
    <cellStyle name="Accent6 14" xfId="4571"/>
    <cellStyle name="Accent6 20" xfId="4572"/>
    <cellStyle name="Accent6 15" xfId="4573"/>
    <cellStyle name="Accent6 21" xfId="4574"/>
    <cellStyle name="Accent6 16" xfId="4575"/>
    <cellStyle name="Accent6 22" xfId="4576"/>
    <cellStyle name="Accent6 17" xfId="4577"/>
    <cellStyle name="Accent6 23" xfId="4578"/>
    <cellStyle name="Accent6 18" xfId="4579"/>
    <cellStyle name="Accent6 24" xfId="4580"/>
    <cellStyle name="Accent6 19" xfId="4581"/>
    <cellStyle name="Accent6 2" xfId="4582"/>
    <cellStyle name="Accent6 2 3" xfId="4583"/>
    <cellStyle name="Input 10 6 2" xfId="4584"/>
    <cellStyle name="Accent6 2 4" xfId="4585"/>
    <cellStyle name="Input 10 6 3" xfId="4586"/>
    <cellStyle name="Accent6 2 5" xfId="4587"/>
    <cellStyle name="Input 10 6 4" xfId="4588"/>
    <cellStyle name="Accent6 30" xfId="4589"/>
    <cellStyle name="Accent6 25" xfId="4590"/>
    <cellStyle name="Accent6 31" xfId="4591"/>
    <cellStyle name="Accent6 26" xfId="4592"/>
    <cellStyle name="Accent6 32" xfId="4593"/>
    <cellStyle name="Accent6 27" xfId="4594"/>
    <cellStyle name="Accent6 33" xfId="4595"/>
    <cellStyle name="Accent6 28" xfId="4596"/>
    <cellStyle name="Accent6 34" xfId="4597"/>
    <cellStyle name="Accent6 29" xfId="4598"/>
    <cellStyle name="Accent6 3" xfId="4599"/>
    <cellStyle name="Accent6 40" xfId="4600"/>
    <cellStyle name="Accent6 35" xfId="4601"/>
    <cellStyle name="Accent6 41" xfId="4602"/>
    <cellStyle name="Accent6 36" xfId="4603"/>
    <cellStyle name="Accent6 42" xfId="4604"/>
    <cellStyle name="Accent6 37" xfId="4605"/>
    <cellStyle name="Accent6 43" xfId="4606"/>
    <cellStyle name="Accent6 38" xfId="4607"/>
    <cellStyle name="Accent6 44" xfId="4608"/>
    <cellStyle name="Accent6 39" xfId="4609"/>
    <cellStyle name="Comma 4 3 2 2" xfId="4610"/>
    <cellStyle name="Normal 4 2 3 2" xfId="4611"/>
    <cellStyle name="Accent6 4" xfId="4612"/>
    <cellStyle name="Accent6 50" xfId="4613"/>
    <cellStyle name="Accent6 45" xfId="4614"/>
    <cellStyle name="Accent6 51" xfId="4615"/>
    <cellStyle name="Accent6 46" xfId="4616"/>
    <cellStyle name="Accent6 52" xfId="4617"/>
    <cellStyle name="Accent6 47" xfId="4618"/>
    <cellStyle name="Accent6 54" xfId="4619"/>
    <cellStyle name="Accent6 49" xfId="4620"/>
    <cellStyle name="Comma 4 3 2 3" xfId="4621"/>
    <cellStyle name="Normal 4 2 3 3" xfId="4622"/>
    <cellStyle name="Accent6 5" xfId="4623"/>
    <cellStyle name="Accent6 60" xfId="4624"/>
    <cellStyle name="Accent6 55" xfId="4625"/>
    <cellStyle name="Heading 3 10 2" xfId="4626"/>
    <cellStyle name="Accent6 61" xfId="4627"/>
    <cellStyle name="Accent6 56" xfId="4628"/>
    <cellStyle name="Heading 3 10 3" xfId="4629"/>
    <cellStyle name="Accent6 62" xfId="4630"/>
    <cellStyle name="Accent6 57" xfId="4631"/>
    <cellStyle name="Heading 3 10 4" xfId="4632"/>
    <cellStyle name="Accent6 57 2" xfId="4633"/>
    <cellStyle name="Accent6 63" xfId="4634"/>
    <cellStyle name="Accent6 58" xfId="4635"/>
    <cellStyle name="Heading 3 10 5" xfId="4636"/>
    <cellStyle name="Accent6 64" xfId="4637"/>
    <cellStyle name="Accent6 59" xfId="4638"/>
    <cellStyle name="Heading 3 10 6" xfId="4639"/>
    <cellStyle name="Comma 4 3 2 4" xfId="4640"/>
    <cellStyle name="Normal 4 2 3 4" xfId="4641"/>
    <cellStyle name="Accent6 6" xfId="4642"/>
    <cellStyle name="Accent6 65" xfId="4643"/>
    <cellStyle name="Heading 3 10 7" xfId="4644"/>
    <cellStyle name="Comma 4 3 2 5" xfId="4645"/>
    <cellStyle name="Normal 4 2 3 5" xfId="4646"/>
    <cellStyle name="Accent6 7" xfId="4647"/>
    <cellStyle name="Comma 4 3 2 6" xfId="4648"/>
    <cellStyle name="Normal 4 2 3 6" xfId="4649"/>
    <cellStyle name="Accent6 8" xfId="4650"/>
    <cellStyle name="Comma 4 3 2 7" xfId="4651"/>
    <cellStyle name="Normal 4 2 3 7" xfId="4652"/>
    <cellStyle name="Accent6 9" xfId="4653"/>
    <cellStyle name="AeE­_INQUIRY ¿?¾÷AßAø " xfId="4654"/>
    <cellStyle name="AÞ¸¶_INQUIRY ¿?¾÷AßAø " xfId="4655"/>
    <cellStyle name="Bad 10" xfId="4656"/>
    <cellStyle name="Heading 1 29" xfId="4657"/>
    <cellStyle name="Heading 1 34" xfId="4658"/>
    <cellStyle name="Normal 2 2 2 2 2 5" xfId="4659"/>
    <cellStyle name="Bad 10 2" xfId="4660"/>
    <cellStyle name="Bad 10 4" xfId="4661"/>
    <cellStyle name="Bad 10 5" xfId="4662"/>
    <cellStyle name="Normal 6 7_3_kh_i" xfId="4663"/>
    <cellStyle name="Bad 10 6" xfId="4664"/>
    <cellStyle name="Normal 29 14" xfId="4665"/>
    <cellStyle name="Normal 4 3 10 4" xfId="4666"/>
    <cellStyle name="Bad 10_above 500 population 26col praroop" xfId="4667"/>
    <cellStyle name="Normal 19 6" xfId="4668"/>
    <cellStyle name="Normal 24 6" xfId="4669"/>
    <cellStyle name="Percent 11 2" xfId="4670"/>
    <cellStyle name="Bad 11" xfId="4671"/>
    <cellStyle name="Heading 1 35" xfId="4672"/>
    <cellStyle name="Heading 1 40" xfId="4673"/>
    <cellStyle name="Normal 2 2 2 2 2 6" xfId="4674"/>
    <cellStyle name="Percent 11 3" xfId="4675"/>
    <cellStyle name="Bad 12" xfId="4676"/>
    <cellStyle name="Heading 1 36" xfId="4677"/>
    <cellStyle name="Heading 1 41" xfId="4678"/>
    <cellStyle name="Normal 2 2 2 2 2 7" xfId="4679"/>
    <cellStyle name="Percent 11 4" xfId="4680"/>
    <cellStyle name="Bad 13" xfId="4681"/>
    <cellStyle name="Heading 1 37" xfId="4682"/>
    <cellStyle name="Heading 1 42" xfId="4683"/>
    <cellStyle name="Normal 2 2 2 2 2 8" xfId="4684"/>
    <cellStyle name="Bad 2" xfId="4685"/>
    <cellStyle name="Bad 2 2" xfId="4686"/>
    <cellStyle name="Normal 2 3 3_02.04.11 Agenda" xfId="4687"/>
    <cellStyle name="Bad 2 3" xfId="4688"/>
    <cellStyle name="Bad 2 4" xfId="4689"/>
    <cellStyle name="Bad 2 5" xfId="4690"/>
    <cellStyle name="Bad 2_VR RENEWAL STATUS SHEET" xfId="4691"/>
    <cellStyle name="Calculation 50 7" xfId="4692"/>
    <cellStyle name="Calculation 45 7" xfId="4693"/>
    <cellStyle name="Bad 3" xfId="4694"/>
    <cellStyle name="Bad 4" xfId="4695"/>
    <cellStyle name="Bill No" xfId="4696"/>
    <cellStyle name="Bill Title" xfId="4697"/>
    <cellStyle name="bold" xfId="4698"/>
    <cellStyle name="Heading 3 48 2" xfId="4699"/>
    <cellStyle name="Heading 3 53 2" xfId="4700"/>
    <cellStyle name="Normal 3 4 3 2" xfId="4701"/>
    <cellStyle name="border" xfId="4702"/>
    <cellStyle name="Euro 2 10" xfId="4703"/>
    <cellStyle name="Comma 3 4 6" xfId="4704"/>
    <cellStyle name="Heading 3 12" xfId="4705"/>
    <cellStyle name="Normal 3 3 7" xfId="4706"/>
    <cellStyle name="br" xfId="4707"/>
    <cellStyle name="Input 19 2" xfId="4708"/>
    <cellStyle name="Input 24 2" xfId="4709"/>
    <cellStyle name="Percent 10 4" xfId="4710"/>
    <cellStyle name="C?AØ_¿?¾÷CoE² " xfId="4711"/>
    <cellStyle name="cae1" xfId="4712"/>
    <cellStyle name="Calcolo 8" xfId="4713"/>
    <cellStyle name="Normal 4 3 8 3 6" xfId="4714"/>
    <cellStyle name="Calculation 10" xfId="4715"/>
    <cellStyle name="Normal 2 27" xfId="4716"/>
    <cellStyle name="Comma 2 2 2 5" xfId="4717"/>
    <cellStyle name="Normal 24_(PD Sambhal) Mnrega 18, 23, &amp; 28 Column Report 3" xfId="4718"/>
    <cellStyle name="Calculation 10 2 2" xfId="4719"/>
    <cellStyle name="Calculation 10 2 3" xfId="4720"/>
    <cellStyle name="Comma 2 2 2 6" xfId="4721"/>
    <cellStyle name="Calculation 10 2 4" xfId="4722"/>
    <cellStyle name="Percent 10" xfId="4723"/>
    <cellStyle name="Comma 2 2 2 7" xfId="4724"/>
    <cellStyle name="Calculation 10 2 6" xfId="4725"/>
    <cellStyle name="Percent 12" xfId="4726"/>
    <cellStyle name="Comma 2 2 2 9" xfId="4727"/>
    <cellStyle name="Calculation 10 2 7" xfId="4728"/>
    <cellStyle name="Calculation 10 2 8" xfId="4729"/>
    <cellStyle name="Calculation 10 3" xfId="4730"/>
    <cellStyle name="Calculation 10 4" xfId="4731"/>
    <cellStyle name="Calculation 10 4 3" xfId="4732"/>
    <cellStyle name="Normal 12 8 2 9" xfId="4733"/>
    <cellStyle name="Calculation 10 4 4" xfId="4734"/>
    <cellStyle name="Calculation 10 4 5" xfId="4735"/>
    <cellStyle name="Calculation 10 4 6" xfId="4736"/>
    <cellStyle name="Calculation 10 4 7" xfId="4737"/>
    <cellStyle name="Calculation 10 4 8" xfId="4738"/>
    <cellStyle name="Calculation 10 5 5" xfId="4739"/>
    <cellStyle name="Calculation 10 5 6" xfId="4740"/>
    <cellStyle name="Calculation 10 5 7" xfId="4741"/>
    <cellStyle name="Calculation 10 5 8" xfId="4742"/>
    <cellStyle name="Calculation 10 6 5" xfId="4743"/>
    <cellStyle name="Calculation 10 6 6" xfId="4744"/>
    <cellStyle name="Calculation 10 6 7" xfId="4745"/>
    <cellStyle name="Calculation 10 6 8" xfId="4746"/>
    <cellStyle name="Calculation 10_above 500 population 26col praroop" xfId="4747"/>
    <cellStyle name="Calculation 11" xfId="4748"/>
    <cellStyle name="Linked Cell 2_compile" xfId="4749"/>
    <cellStyle name="Normal 2 28" xfId="4750"/>
    <cellStyle name="Calculation 11 2" xfId="4751"/>
    <cellStyle name="Calculation 11 3" xfId="4752"/>
    <cellStyle name="Calculation 11 4" xfId="4753"/>
    <cellStyle name="Calculation 11 5" xfId="4754"/>
    <cellStyle name="Calculation 11 6" xfId="4755"/>
    <cellStyle name="Calculation 11 7" xfId="4756"/>
    <cellStyle name="Calculation 11 8" xfId="4757"/>
    <cellStyle name="Calculation 12" xfId="4758"/>
    <cellStyle name="Normal 2 29" xfId="4759"/>
    <cellStyle name="Calculation 12 2" xfId="4760"/>
    <cellStyle name="Calculation 12 3" xfId="4761"/>
    <cellStyle name="Calculation 12 4" xfId="4762"/>
    <cellStyle name="Calculation 12 5" xfId="4763"/>
    <cellStyle name="Calculation 12 6" xfId="4764"/>
    <cellStyle name="Calculation 12 7" xfId="4765"/>
    <cellStyle name="Calculation 12 8" xfId="4766"/>
    <cellStyle name="Calculation 13" xfId="4767"/>
    <cellStyle name="Comma  - Style8" xfId="4768"/>
    <cellStyle name="Calculation 13 4" xfId="4769"/>
    <cellStyle name="Description" xfId="4770"/>
    <cellStyle name="Calculation 13 5" xfId="4771"/>
    <cellStyle name="Calculation 13 6" xfId="4772"/>
    <cellStyle name="Calculation 13 7" xfId="4773"/>
    <cellStyle name="Calculation 13 8" xfId="4774"/>
    <cellStyle name="Normal 68 5 2 2" xfId="4775"/>
    <cellStyle name="Calculation 14" xfId="4776"/>
    <cellStyle name="Normal 68 5 2 3" xfId="4777"/>
    <cellStyle name="Calculation 20" xfId="4778"/>
    <cellStyle name="Calculation 15" xfId="4779"/>
    <cellStyle name="Calculation 20 2" xfId="4780"/>
    <cellStyle name="Calculation 15 2" xfId="4781"/>
    <cellStyle name="Warning Text 65" xfId="4782"/>
    <cellStyle name="Comma 4 3 2" xfId="4783"/>
    <cellStyle name="Normal 4 2 3" xfId="4784"/>
    <cellStyle name="Calculation 20 5" xfId="4785"/>
    <cellStyle name="Calculation 15 5" xfId="4786"/>
    <cellStyle name="Warning Text 66" xfId="4787"/>
    <cellStyle name="Comma 4 3 3" xfId="4788"/>
    <cellStyle name="Normal 4 2 4" xfId="4789"/>
    <cellStyle name="Calculation 20 6" xfId="4790"/>
    <cellStyle name="Calculation 15 6" xfId="4791"/>
    <cellStyle name="Percent 2 9 10" xfId="4792"/>
    <cellStyle name="Comma 4 3 5" xfId="4793"/>
    <cellStyle name="Normal 4 2 6" xfId="4794"/>
    <cellStyle name="Calculation 20 8" xfId="4795"/>
    <cellStyle name="Calculation 15 8" xfId="4796"/>
    <cellStyle name="Normal 68 5 2 4" xfId="4797"/>
    <cellStyle name="Calculation 21" xfId="4798"/>
    <cellStyle name="Calculation 16" xfId="4799"/>
    <cellStyle name="Calculation 21 2" xfId="4800"/>
    <cellStyle name="Calculation 16 2" xfId="4801"/>
    <cellStyle name="Calculation 21 3" xfId="4802"/>
    <cellStyle name="Calculation 16 3" xfId="4803"/>
    <cellStyle name="Comma 4 4 2" xfId="4804"/>
    <cellStyle name="Normal 4 3 3" xfId="4805"/>
    <cellStyle name="Percent 10 2 3" xfId="4806"/>
    <cellStyle name="Normal 16_1 a Check List" xfId="4807"/>
    <cellStyle name="Calculation 21 5" xfId="4808"/>
    <cellStyle name="Calculation 16 5" xfId="4809"/>
    <cellStyle name="Comma 4 4 3" xfId="4810"/>
    <cellStyle name="Normal 4 3 4" xfId="4811"/>
    <cellStyle name="Название" xfId="4812"/>
    <cellStyle name="Normal 6 5_3_kh_i" xfId="4813"/>
    <cellStyle name="Calculation 21 6" xfId="4814"/>
    <cellStyle name="Calculation 16 6" xfId="4815"/>
    <cellStyle name="Comma 4 4 4" xfId="4816"/>
    <cellStyle name="Normal 4 3 5" xfId="4817"/>
    <cellStyle name="Calculation 21 7" xfId="4818"/>
    <cellStyle name="Calculation 16 7" xfId="4819"/>
    <cellStyle name="Comma 4 4 5" xfId="4820"/>
    <cellStyle name="Normal 4 3 6" xfId="4821"/>
    <cellStyle name="Calculation 21 8" xfId="4822"/>
    <cellStyle name="Calculation 16 8" xfId="4823"/>
    <cellStyle name="Normal 68 5 2 5" xfId="4824"/>
    <cellStyle name="Calculation 22" xfId="4825"/>
    <cellStyle name="Calculation 17" xfId="4826"/>
    <cellStyle name="Calculation 22 2" xfId="4827"/>
    <cellStyle name="Calculation 17 2" xfId="4828"/>
    <cellStyle name="Calculation 22 3" xfId="4829"/>
    <cellStyle name="Calculation 17 3" xfId="4830"/>
    <cellStyle name="Calculation 22 4" xfId="4831"/>
    <cellStyle name="Calculation 17 4" xfId="4832"/>
    <cellStyle name="Calculation 22 5" xfId="4833"/>
    <cellStyle name="Calculation 17 5" xfId="4834"/>
    <cellStyle name="Calculation 22 6" xfId="4835"/>
    <cellStyle name="Calculation 17 6" xfId="4836"/>
    <cellStyle name="Calculation 22 7" xfId="4837"/>
    <cellStyle name="Calculation 17 7" xfId="4838"/>
    <cellStyle name="Calculation 22 8" xfId="4839"/>
    <cellStyle name="Calculation 17 8" xfId="4840"/>
    <cellStyle name="Normal 68 5 2 6" xfId="4841"/>
    <cellStyle name="Calculation 23" xfId="4842"/>
    <cellStyle name="Calculation 18" xfId="4843"/>
    <cellStyle name="Calculation 23 2" xfId="4844"/>
    <cellStyle name="Calculation 18 2" xfId="4845"/>
    <cellStyle name="Calculation 23 3" xfId="4846"/>
    <cellStyle name="Calculation 18 3" xfId="4847"/>
    <cellStyle name="Calculation 23 5" xfId="4848"/>
    <cellStyle name="Calculation 18 5" xfId="4849"/>
    <cellStyle name="Calculation 23 6" xfId="4850"/>
    <cellStyle name="Calculation 18 6" xfId="4851"/>
    <cellStyle name="Calculation 23 7" xfId="4852"/>
    <cellStyle name="Calculation 18 7" xfId="4853"/>
    <cellStyle name="Normal 68 5 2 7" xfId="4854"/>
    <cellStyle name="Calculation 24" xfId="4855"/>
    <cellStyle name="Calculation 19" xfId="4856"/>
    <cellStyle name="Calculation 2" xfId="4857"/>
    <cellStyle name="Normal 68 5 2 8" xfId="4858"/>
    <cellStyle name="Calculation 30" xfId="4859"/>
    <cellStyle name="Calculation 25" xfId="4860"/>
    <cellStyle name="Calculation 30 2" xfId="4861"/>
    <cellStyle name="Calculation 25 2" xfId="4862"/>
    <cellStyle name="Calculation 30 3" xfId="4863"/>
    <cellStyle name="Calculation 25 3" xfId="4864"/>
    <cellStyle name="Calculation 30 4" xfId="4865"/>
    <cellStyle name="Calculation 25 4" xfId="4866"/>
    <cellStyle name="Calculation 30 5" xfId="4867"/>
    <cellStyle name="Calculation 25 5" xfId="4868"/>
    <cellStyle name="Calculation 30 6" xfId="4869"/>
    <cellStyle name="Calculation 25 6" xfId="4870"/>
    <cellStyle name="Calculation 30 7" xfId="4871"/>
    <cellStyle name="Calculation 25 7" xfId="4872"/>
    <cellStyle name="Calculation 30 8" xfId="4873"/>
    <cellStyle name="Calculation 25 8" xfId="4874"/>
    <cellStyle name="Calculation 31" xfId="4875"/>
    <cellStyle name="Calculation 26" xfId="4876"/>
    <cellStyle name="Calculation 31 2" xfId="4877"/>
    <cellStyle name="Calculation 26 2" xfId="4878"/>
    <cellStyle name="Calculation 31 3" xfId="4879"/>
    <cellStyle name="Calculation 26 3" xfId="4880"/>
    <cellStyle name="Calculation 31 4" xfId="4881"/>
    <cellStyle name="Calculation 26 4" xfId="4882"/>
    <cellStyle name="Calculation 31 5" xfId="4883"/>
    <cellStyle name="Calculation 26 5" xfId="4884"/>
    <cellStyle name="Calculation 31 6" xfId="4885"/>
    <cellStyle name="Calculation 26 6" xfId="4886"/>
    <cellStyle name="Calculation 31 7" xfId="4887"/>
    <cellStyle name="Calculation 26 7" xfId="4888"/>
    <cellStyle name="Calculation 32" xfId="4889"/>
    <cellStyle name="Calculation 27" xfId="4890"/>
    <cellStyle name="Heading 2 2_compile" xfId="4891"/>
    <cellStyle name="Calculation 32 2" xfId="4892"/>
    <cellStyle name="Calculation 27 2" xfId="4893"/>
    <cellStyle name="Calculation 32 3" xfId="4894"/>
    <cellStyle name="Calculation 27 3" xfId="4895"/>
    <cellStyle name="Calculation 32 4" xfId="4896"/>
    <cellStyle name="Calculation 27 4" xfId="4897"/>
    <cellStyle name="Calculation 32 5" xfId="4898"/>
    <cellStyle name="Calculation 27 5" xfId="4899"/>
    <cellStyle name="Calculation 32 6" xfId="4900"/>
    <cellStyle name="Calculation 27 6" xfId="4901"/>
    <cellStyle name="Calculation 32 7" xfId="4902"/>
    <cellStyle name="Calculation 27 7" xfId="4903"/>
    <cellStyle name="Calculation 32 8" xfId="4904"/>
    <cellStyle name="Calculation 27 8" xfId="4905"/>
    <cellStyle name="Calculation 33" xfId="4906"/>
    <cellStyle name="Calculation 28" xfId="4907"/>
    <cellStyle name="Calculation 33 2" xfId="4908"/>
    <cellStyle name="Calculation 28 2" xfId="4909"/>
    <cellStyle name="Calculation 33 3" xfId="4910"/>
    <cellStyle name="Calculation 28 3" xfId="4911"/>
    <cellStyle name="Calculation 33 4" xfId="4912"/>
    <cellStyle name="Calculation 28 4" xfId="4913"/>
    <cellStyle name="Calculation 33 5" xfId="4914"/>
    <cellStyle name="Calculation 28 5" xfId="4915"/>
    <cellStyle name="Calculation 33 6" xfId="4916"/>
    <cellStyle name="Calculation 28 6" xfId="4917"/>
    <cellStyle name="Calculation 33 7" xfId="4918"/>
    <cellStyle name="Calculation 28 7" xfId="4919"/>
    <cellStyle name="Calculation 33 8" xfId="4920"/>
    <cellStyle name="Calculation 28 8" xfId="4921"/>
    <cellStyle name="Calculation 34" xfId="4922"/>
    <cellStyle name="Calculation 29" xfId="4923"/>
    <cellStyle name="Calculation 34 3" xfId="4924"/>
    <cellStyle name="Calculation 29 3" xfId="4925"/>
    <cellStyle name="Calculation 34 4" xfId="4926"/>
    <cellStyle name="Calculation 29 4" xfId="4927"/>
    <cellStyle name="Calculation 34 5" xfId="4928"/>
    <cellStyle name="Calculation 29 5" xfId="4929"/>
    <cellStyle name="Calculation 34 6" xfId="4930"/>
    <cellStyle name="Calculation 29 6" xfId="4931"/>
    <cellStyle name="Calculation 34 7" xfId="4932"/>
    <cellStyle name="Calculation 29 7" xfId="4933"/>
    <cellStyle name="Calculation 34 8" xfId="4934"/>
    <cellStyle name="Calculation 29 8" xfId="4935"/>
    <cellStyle name="Calculation 3" xfId="4936"/>
    <cellStyle name="Calculation 3 2" xfId="4937"/>
    <cellStyle name="Calculation 3 3" xfId="4938"/>
    <cellStyle name="Calculation 40" xfId="4939"/>
    <cellStyle name="Calculation 35" xfId="4940"/>
    <cellStyle name="Calculation 40 2" xfId="4941"/>
    <cellStyle name="Calculation 35 2" xfId="4942"/>
    <cellStyle name="Calculation 40 3" xfId="4943"/>
    <cellStyle name="Calculation 35 3" xfId="4944"/>
    <cellStyle name="Calculation 40 4" xfId="4945"/>
    <cellStyle name="Calculation 35 4" xfId="4946"/>
    <cellStyle name="Calculation 40 5" xfId="4947"/>
    <cellStyle name="Calculation 35 5" xfId="4948"/>
    <cellStyle name="Calculation 40 6" xfId="4949"/>
    <cellStyle name="Calculation 35 6" xfId="4950"/>
    <cellStyle name="Calculation 40 7" xfId="4951"/>
    <cellStyle name="Calculation 35 7" xfId="4952"/>
    <cellStyle name="Calculation 40 8" xfId="4953"/>
    <cellStyle name="Calculation 35 8" xfId="4954"/>
    <cellStyle name="Calculation 41" xfId="4955"/>
    <cellStyle name="Calculation 36" xfId="4956"/>
    <cellStyle name="Calculation 42" xfId="4957"/>
    <cellStyle name="Calculation 37" xfId="4958"/>
    <cellStyle name="Calculation 42 2" xfId="4959"/>
    <cellStyle name="Calculation 37 2" xfId="4960"/>
    <cellStyle name="Calculation 42 3" xfId="4961"/>
    <cellStyle name="Calculation 37 3" xfId="4962"/>
    <cellStyle name="Calculation 42 6" xfId="4963"/>
    <cellStyle name="Calculation 37 6" xfId="4964"/>
    <cellStyle name="Calculation 42 7" xfId="4965"/>
    <cellStyle name="Calculation 37 7" xfId="4966"/>
    <cellStyle name="Calculation 42 8" xfId="4967"/>
    <cellStyle name="Calculation 37 8" xfId="4968"/>
    <cellStyle name="Calculation 43" xfId="4969"/>
    <cellStyle name="Calculation 38" xfId="4970"/>
    <cellStyle name="Calculation 43 2" xfId="4971"/>
    <cellStyle name="Calculation 38 2" xfId="4972"/>
    <cellStyle name="Calculation 43 3" xfId="4973"/>
    <cellStyle name="Calculation 38 3" xfId="4974"/>
    <cellStyle name="Calculation 43 4" xfId="4975"/>
    <cellStyle name="Calculation 38 4" xfId="4976"/>
    <cellStyle name="Calculation 43 5" xfId="4977"/>
    <cellStyle name="Calculation 38 5" xfId="4978"/>
    <cellStyle name="Calculation 43 6" xfId="4979"/>
    <cellStyle name="Calculation 38 6" xfId="4980"/>
    <cellStyle name="Calculation 43 7" xfId="4981"/>
    <cellStyle name="Calculation 38 7" xfId="4982"/>
    <cellStyle name="Calculation 43 8" xfId="4983"/>
    <cellStyle name="Calculation 38 8" xfId="4984"/>
    <cellStyle name="Calculation 44" xfId="4985"/>
    <cellStyle name="Calculation 39" xfId="4986"/>
    <cellStyle name="Calculation 44 2" xfId="4987"/>
    <cellStyle name="Calculation 39 2" xfId="4988"/>
    <cellStyle name="Calculation 44 3" xfId="4989"/>
    <cellStyle name="Calculation 39 3" xfId="4990"/>
    <cellStyle name="Calculation 44 4" xfId="4991"/>
    <cellStyle name="Calculation 39 4" xfId="4992"/>
    <cellStyle name="Calculation 44 5" xfId="4993"/>
    <cellStyle name="Calculation 39 5" xfId="4994"/>
    <cellStyle name="Calculation 44 6" xfId="4995"/>
    <cellStyle name="Calculation 39 6" xfId="4996"/>
    <cellStyle name="Calculation 44 8" xfId="4997"/>
    <cellStyle name="Calculation 39 8" xfId="4998"/>
    <cellStyle name="Calculation 4" xfId="4999"/>
    <cellStyle name="Calculation 4 2" xfId="5000"/>
    <cellStyle name="Calculation 4 3" xfId="5001"/>
    <cellStyle name="Calculation 50" xfId="5002"/>
    <cellStyle name="Calculation 45" xfId="5003"/>
    <cellStyle name="Total 10 2 7" xfId="5004"/>
    <cellStyle name="Calculation 50 2" xfId="5005"/>
    <cellStyle name="Calculation 45 2" xfId="5006"/>
    <cellStyle name="Total 10 2 8" xfId="5007"/>
    <cellStyle name="Calculation 50 3" xfId="5008"/>
    <cellStyle name="Calculation 45 3" xfId="5009"/>
    <cellStyle name="Calculation 50 4" xfId="5010"/>
    <cellStyle name="Calculation 45 4" xfId="5011"/>
    <cellStyle name="Calculation 50 5" xfId="5012"/>
    <cellStyle name="Calculation 45 5" xfId="5013"/>
    <cellStyle name="Calculation 50 6" xfId="5014"/>
    <cellStyle name="Calculation 45 6" xfId="5015"/>
    <cellStyle name="Calculation 50 8" xfId="5016"/>
    <cellStyle name="Calculation 45 8" xfId="5017"/>
    <cellStyle name="Calculation 51" xfId="5018"/>
    <cellStyle name="Calculation 46" xfId="5019"/>
    <cellStyle name="Calculation 52" xfId="5020"/>
    <cellStyle name="Calculation 47" xfId="5021"/>
    <cellStyle name="Total 10 4 7" xfId="5022"/>
    <cellStyle name="Calculation 52 2" xfId="5023"/>
    <cellStyle name="Calculation 47 2" xfId="5024"/>
    <cellStyle name="Total 10 4 8" xfId="5025"/>
    <cellStyle name="Calculation 52 3" xfId="5026"/>
    <cellStyle name="Calculation 47 3" xfId="5027"/>
    <cellStyle name="Calculation 52 4" xfId="5028"/>
    <cellStyle name="Calculation 47 4" xfId="5029"/>
    <cellStyle name="Calculation 52 5" xfId="5030"/>
    <cellStyle name="Calculation 47 5" xfId="5031"/>
    <cellStyle name="Calculation 52 7" xfId="5032"/>
    <cellStyle name="Calculation 47 7" xfId="5033"/>
    <cellStyle name="Calculation 52 8" xfId="5034"/>
    <cellStyle name="Calculation 47 8" xfId="5035"/>
    <cellStyle name="Calculation 53" xfId="5036"/>
    <cellStyle name="Calculation 48" xfId="5037"/>
    <cellStyle name="Total 10 5 7" xfId="5038"/>
    <cellStyle name="Calculation 53 2" xfId="5039"/>
    <cellStyle name="Calculation 48 2" xfId="5040"/>
    <cellStyle name="Calculation 53 4" xfId="5041"/>
    <cellStyle name="Calculation 48 4" xfId="5042"/>
    <cellStyle name="Calculation 53 5" xfId="5043"/>
    <cellStyle name="Calculation 48 5" xfId="5044"/>
    <cellStyle name="Calculation 53 6" xfId="5045"/>
    <cellStyle name="Calculation 48 6" xfId="5046"/>
    <cellStyle name="Calculation 53 7" xfId="5047"/>
    <cellStyle name="Calculation 48 7" xfId="5048"/>
    <cellStyle name="Calculation 53 8" xfId="5049"/>
    <cellStyle name="Calculation 48 8" xfId="5050"/>
    <cellStyle name="Calculation 54" xfId="5051"/>
    <cellStyle name="Calculation 49" xfId="5052"/>
    <cellStyle name="Total 10 6 7" xfId="5053"/>
    <cellStyle name="Percent 3 2 2 6" xfId="5054"/>
    <cellStyle name="Calculation 54 2" xfId="5055"/>
    <cellStyle name="Calculation 49 2" xfId="5056"/>
    <cellStyle name="Total 10 6 8" xfId="5057"/>
    <cellStyle name="Percent 3 2 2 7" xfId="5058"/>
    <cellStyle name="Calculation 54 3" xfId="5059"/>
    <cellStyle name="Calculation 49 3" xfId="5060"/>
    <cellStyle name="Percent 3 2 2 8" xfId="5061"/>
    <cellStyle name="Calculation 54 4" xfId="5062"/>
    <cellStyle name="Calculation 49 4" xfId="5063"/>
    <cellStyle name="Calculation 54 6" xfId="5064"/>
    <cellStyle name="Calculation 49 6" xfId="5065"/>
    <cellStyle name="Calculation 54 7" xfId="5066"/>
    <cellStyle name="Calculation 49 7" xfId="5067"/>
    <cellStyle name="Calculation 5" xfId="5068"/>
    <cellStyle name="Calculation 5 2" xfId="5069"/>
    <cellStyle name="Calculation 5 3" xfId="5070"/>
    <cellStyle name="Calculation 60" xfId="5071"/>
    <cellStyle name="Calculation 55" xfId="5072"/>
    <cellStyle name="Calculation 60 2" xfId="5073"/>
    <cellStyle name="Calculation 55 2" xfId="5074"/>
    <cellStyle name="Calculation 60 3" xfId="5075"/>
    <cellStyle name="Calculation 55 3" xfId="5076"/>
    <cellStyle name="Calculation 60 4" xfId="5077"/>
    <cellStyle name="Calculation 55 4" xfId="5078"/>
    <cellStyle name="Calculation 60 5" xfId="5079"/>
    <cellStyle name="Calculation 55 5" xfId="5080"/>
    <cellStyle name="Calculation 60 6" xfId="5081"/>
    <cellStyle name="Calculation 55 6" xfId="5082"/>
    <cellStyle name="Calculation 60 8" xfId="5083"/>
    <cellStyle name="Calculation 55 8" xfId="5084"/>
    <cellStyle name="Comma 3 2 2 2" xfId="5085"/>
    <cellStyle name="Calculation 61" xfId="5086"/>
    <cellStyle name="Calculation 56" xfId="5087"/>
    <cellStyle name="Comma 3 2 2 3" xfId="5088"/>
    <cellStyle name="Calculation 62" xfId="5089"/>
    <cellStyle name="Calculation 57" xfId="5090"/>
    <cellStyle name="Calculation 62 2" xfId="5091"/>
    <cellStyle name="Calculation 57 2" xfId="5092"/>
    <cellStyle name="Calculation 62 3" xfId="5093"/>
    <cellStyle name="Calculation 57 3" xfId="5094"/>
    <cellStyle name="Hyperlink 4_above 500 population 26col praroop" xfId="5095"/>
    <cellStyle name="Calculation 62 4" xfId="5096"/>
    <cellStyle name="Calculation 57 4" xfId="5097"/>
    <cellStyle name="Calculation 62 5" xfId="5098"/>
    <cellStyle name="Calculation 57 5" xfId="5099"/>
    <cellStyle name="Calculation 62 6" xfId="5100"/>
    <cellStyle name="Calculation 57 6" xfId="5101"/>
    <cellStyle name="Calculation 62 7" xfId="5102"/>
    <cellStyle name="Calculation 57 7" xfId="5103"/>
    <cellStyle name="Calculation 62 8" xfId="5104"/>
    <cellStyle name="Calculation 57 8" xfId="5105"/>
    <cellStyle name="Comma 3 2 2 4" xfId="5106"/>
    <cellStyle name="Calculation 63" xfId="5107"/>
    <cellStyle name="Calculation 58" xfId="5108"/>
    <cellStyle name="Normal 5 2 19" xfId="5109"/>
    <cellStyle name="Normal 5 2 24" xfId="5110"/>
    <cellStyle name="Calculation 63 2" xfId="5111"/>
    <cellStyle name="Calculation 58 2" xfId="5112"/>
    <cellStyle name="Normal 5 2 25" xfId="5113"/>
    <cellStyle name="Calculation 63 3" xfId="5114"/>
    <cellStyle name="Calculation 58 3" xfId="5115"/>
    <cellStyle name="Calculation 63 4" xfId="5116"/>
    <cellStyle name="Calculation 58 4" xfId="5117"/>
    <cellStyle name="Calculation 63 5" xfId="5118"/>
    <cellStyle name="Calculation 58 5" xfId="5119"/>
    <cellStyle name="Calculation 63 6" xfId="5120"/>
    <cellStyle name="Calculation 58 6" xfId="5121"/>
    <cellStyle name="Normal 21_1 Carore to 5 caror" xfId="5122"/>
    <cellStyle name="Calculation 63 7" xfId="5123"/>
    <cellStyle name="Calculation 58 7" xfId="5124"/>
    <cellStyle name="Calculation 63 8" xfId="5125"/>
    <cellStyle name="Calculation 58 8" xfId="5126"/>
    <cellStyle name="Normal 68 5 3 2" xfId="5127"/>
    <cellStyle name="Comma 3 2 2 5" xfId="5128"/>
    <cellStyle name="Calculation 64" xfId="5129"/>
    <cellStyle name="Calculation 59" xfId="5130"/>
    <cellStyle name="Calculation 64 2" xfId="5131"/>
    <cellStyle name="Calculation 59 2" xfId="5132"/>
    <cellStyle name="Calculation 64 3" xfId="5133"/>
    <cellStyle name="Calculation 59 3" xfId="5134"/>
    <cellStyle name="Calculation 6" xfId="5135"/>
    <cellStyle name="Calculation 6 2" xfId="5136"/>
    <cellStyle name="Calculation 6 3" xfId="5137"/>
    <cellStyle name="Normal 26 10" xfId="5138"/>
    <cellStyle name="Normal 31 10" xfId="5139"/>
    <cellStyle name="Normal 68 5 3 3" xfId="5140"/>
    <cellStyle name="Comma 3 2 2 6" xfId="5141"/>
    <cellStyle name="Calculation 65" xfId="5142"/>
    <cellStyle name="Normal 26 11" xfId="5143"/>
    <cellStyle name="Normal 31 11" xfId="5144"/>
    <cellStyle name="Normal 68 5 3 4" xfId="5145"/>
    <cellStyle name="Comma 3 2 2 7" xfId="5146"/>
    <cellStyle name="Calculation 66" xfId="5147"/>
    <cellStyle name="Calculation 7" xfId="5148"/>
    <cellStyle name="Percent 24 2 6" xfId="5149"/>
    <cellStyle name="Normal 8 6 2 2 2 2" xfId="5150"/>
    <cellStyle name="Normal 26 2" xfId="5151"/>
    <cellStyle name="Normal 31 2" xfId="5152"/>
    <cellStyle name="Calculation 8" xfId="5153"/>
    <cellStyle name="Normal 26 2 2" xfId="5154"/>
    <cellStyle name="Normal 31 2 2" xfId="5155"/>
    <cellStyle name="Total 10 13" xfId="5156"/>
    <cellStyle name="Percent 2 19" xfId="5157"/>
    <cellStyle name="Calculation 8 2" xfId="5158"/>
    <cellStyle name="Normal 26 2 3" xfId="5159"/>
    <cellStyle name="Calculation 8 3" xfId="5160"/>
    <cellStyle name="Percent 24 2 7" xfId="5161"/>
    <cellStyle name="Normal 8 6 2 2 2 3" xfId="5162"/>
    <cellStyle name="Normal 26 3" xfId="5163"/>
    <cellStyle name="Normal 31 3" xfId="5164"/>
    <cellStyle name="Calculation 9" xfId="5165"/>
    <cellStyle name="Calculation 9 2" xfId="5166"/>
    <cellStyle name="Calculation 9 3" xfId="5167"/>
    <cellStyle name="Normal 37_Commisner" xfId="5168"/>
    <cellStyle name="Normal 68 2 2 2" xfId="5169"/>
    <cellStyle name="case1" xfId="5170"/>
    <cellStyle name="Cella collegata" xfId="5171"/>
    <cellStyle name="Check Cell 10" xfId="5172"/>
    <cellStyle name="Normal 37 4" xfId="5173"/>
    <cellStyle name="Normal 42 4" xfId="5174"/>
    <cellStyle name="Check Cell 10 4" xfId="5175"/>
    <cellStyle name="Check Cell 10 5" xfId="5176"/>
    <cellStyle name="Check Cell 10 6" xfId="5177"/>
    <cellStyle name="Check Cell 11" xfId="5178"/>
    <cellStyle name="Normal 37 5" xfId="5179"/>
    <cellStyle name="Normal 42 5" xfId="5180"/>
    <cellStyle name="Check Cell 12" xfId="5181"/>
    <cellStyle name="Normal 37 6" xfId="5182"/>
    <cellStyle name="Normal 42 6" xfId="5183"/>
    <cellStyle name="Check Cell 13" xfId="5184"/>
    <cellStyle name="Normal 37 7" xfId="5185"/>
    <cellStyle name="Normal 42 7" xfId="5186"/>
    <cellStyle name="Check Cell 14" xfId="5187"/>
    <cellStyle name="Normal 37 8" xfId="5188"/>
    <cellStyle name="Normal 42 8" xfId="5189"/>
    <cellStyle name="Check Cell 20" xfId="5190"/>
    <cellStyle name="Check Cell 15" xfId="5191"/>
    <cellStyle name="Normal 37 9" xfId="5192"/>
    <cellStyle name="Normal 7 10" xfId="5193"/>
    <cellStyle name="Check Cell 21" xfId="5194"/>
    <cellStyle name="Check Cell 16" xfId="5195"/>
    <cellStyle name="Normal 7 11" xfId="5196"/>
    <cellStyle name="Check Cell 22" xfId="5197"/>
    <cellStyle name="Check Cell 17" xfId="5198"/>
    <cellStyle name="Normal 7 12" xfId="5199"/>
    <cellStyle name="Check Cell 23" xfId="5200"/>
    <cellStyle name="Check Cell 18" xfId="5201"/>
    <cellStyle name="Normal 7 13" xfId="5202"/>
    <cellStyle name="Check Cell 24" xfId="5203"/>
    <cellStyle name="Check Cell 19" xfId="5204"/>
    <cellStyle name="Check Cell 2" xfId="5205"/>
    <cellStyle name="Check Cell 2 2" xfId="5206"/>
    <cellStyle name="Check Cell 2 3" xfId="5207"/>
    <cellStyle name="Check Cell 2 4" xfId="5208"/>
    <cellStyle name="Check Cell 2 5" xfId="5209"/>
    <cellStyle name="Check Cell 2_compile" xfId="5210"/>
    <cellStyle name="Normal 7 14" xfId="5211"/>
    <cellStyle name="Check Cell 30" xfId="5212"/>
    <cellStyle name="Check Cell 25" xfId="5213"/>
    <cellStyle name="Normal 4 3 7 2" xfId="5214"/>
    <cellStyle name="Normal 7 20" xfId="5215"/>
    <cellStyle name="Normal 7 15" xfId="5216"/>
    <cellStyle name="Check Cell 31" xfId="5217"/>
    <cellStyle name="Check Cell 26" xfId="5218"/>
    <cellStyle name="Normal 4 3 7 3" xfId="5219"/>
    <cellStyle name="Normal 7 16" xfId="5220"/>
    <cellStyle name="Check Cell 32" xfId="5221"/>
    <cellStyle name="Check Cell 27" xfId="5222"/>
    <cellStyle name="Normal 4 3 7 4" xfId="5223"/>
    <cellStyle name="Normal 7 17" xfId="5224"/>
    <cellStyle name="Check Cell 33" xfId="5225"/>
    <cellStyle name="Check Cell 28" xfId="5226"/>
    <cellStyle name="Normal 4 3 7 5" xfId="5227"/>
    <cellStyle name="Normal 7 18" xfId="5228"/>
    <cellStyle name="Check Cell 34" xfId="5229"/>
    <cellStyle name="Check Cell 29" xfId="5230"/>
    <cellStyle name="Normal 4 3 7 6" xfId="5231"/>
    <cellStyle name="Check Cell 3" xfId="5232"/>
    <cellStyle name="Normal 7 19" xfId="5233"/>
    <cellStyle name="Check Cell 40" xfId="5234"/>
    <cellStyle name="Check Cell 35" xfId="5235"/>
    <cellStyle name="Normal 4 3 7 7" xfId="5236"/>
    <cellStyle name="Check Cell 41" xfId="5237"/>
    <cellStyle name="Check Cell 36" xfId="5238"/>
    <cellStyle name="Normal 4 3 7 8" xfId="5239"/>
    <cellStyle name="Normal 4 10 2" xfId="5240"/>
    <cellStyle name="Check Cell 42" xfId="5241"/>
    <cellStyle name="Check Cell 37" xfId="5242"/>
    <cellStyle name="Normal 4 10 3" xfId="5243"/>
    <cellStyle name="Check Cell 43" xfId="5244"/>
    <cellStyle name="Check Cell 38" xfId="5245"/>
    <cellStyle name="Normal 4 10 4" xfId="5246"/>
    <cellStyle name="Check Cell 44" xfId="5247"/>
    <cellStyle name="Check Cell 39" xfId="5248"/>
    <cellStyle name="Normal 3 2 2 2" xfId="5249"/>
    <cellStyle name="Output 52 2" xfId="5250"/>
    <cellStyle name="Output 47 2" xfId="5251"/>
    <cellStyle name="Check Cell 4" xfId="5252"/>
    <cellStyle name="Normal 4 10 5" xfId="5253"/>
    <cellStyle name="Check Cell 50" xfId="5254"/>
    <cellStyle name="Check Cell 45" xfId="5255"/>
    <cellStyle name="Normal 3 2 2 3" xfId="5256"/>
    <cellStyle name="Percent 2 4 2 3 2 2" xfId="5257"/>
    <cellStyle name="Normal 2 2 2 2 3" xfId="5258"/>
    <cellStyle name="Comma 4_Analysis PR Renewal 2015-16" xfId="5259"/>
    <cellStyle name="Normal 12 8 2 3 2 2 7" xfId="5260"/>
    <cellStyle name="Normal 4 10 6" xfId="5261"/>
    <cellStyle name="Check Cell 51" xfId="5262"/>
    <cellStyle name="Check Cell 46" xfId="5263"/>
    <cellStyle name="Normal 3 2 2 4" xfId="5264"/>
    <cellStyle name="Check Cell 52" xfId="5265"/>
    <cellStyle name="Check Cell 47" xfId="5266"/>
    <cellStyle name="Normal 3 2 2 5" xfId="5267"/>
    <cellStyle name="Check Cell 53" xfId="5268"/>
    <cellStyle name="Check Cell 48" xfId="5269"/>
    <cellStyle name="Normal 3 2 2 6" xfId="5270"/>
    <cellStyle name="Normal 38 2" xfId="5271"/>
    <cellStyle name="Normal 43 2" xfId="5272"/>
    <cellStyle name="Check Cell 54" xfId="5273"/>
    <cellStyle name="Check Cell 49" xfId="5274"/>
    <cellStyle name="Normal 3 2 2 7" xfId="5275"/>
    <cellStyle name="Normal 38 3" xfId="5276"/>
    <cellStyle name="Normal 43 3" xfId="5277"/>
    <cellStyle name="Output 52 3" xfId="5278"/>
    <cellStyle name="Output 47 3" xfId="5279"/>
    <cellStyle name="Check Cell 5" xfId="5280"/>
    <cellStyle name="Check Cell 60" xfId="5281"/>
    <cellStyle name="Check Cell 55" xfId="5282"/>
    <cellStyle name="Normal 3 2 2 8" xfId="5283"/>
    <cellStyle name="Normal 38 4" xfId="5284"/>
    <cellStyle name="Normal 43 4" xfId="5285"/>
    <cellStyle name="Check Cell 62" xfId="5286"/>
    <cellStyle name="Check Cell 57" xfId="5287"/>
    <cellStyle name="Normal 38 6" xfId="5288"/>
    <cellStyle name="Normal 43 6" xfId="5289"/>
    <cellStyle name="Normal 10 2 2 2 2" xfId="5290"/>
    <cellStyle name="Check Cell 63" xfId="5291"/>
    <cellStyle name="Check Cell 58" xfId="5292"/>
    <cellStyle name="Normal 38 7" xfId="5293"/>
    <cellStyle name="Normal 43 7" xfId="5294"/>
    <cellStyle name="Check Cell 64" xfId="5295"/>
    <cellStyle name="Check Cell 59" xfId="5296"/>
    <cellStyle name="Normal 38 8" xfId="5297"/>
    <cellStyle name="Normal 43 8" xfId="5298"/>
    <cellStyle name="Output 52 4" xfId="5299"/>
    <cellStyle name="Output 47 4" xfId="5300"/>
    <cellStyle name="Check Cell 6" xfId="5301"/>
    <cellStyle name="Check Cell 65" xfId="5302"/>
    <cellStyle name="Check Cell 66" xfId="5303"/>
    <cellStyle name="Output 52 5" xfId="5304"/>
    <cellStyle name="Output 47 5" xfId="5305"/>
    <cellStyle name="Check Cell 7" xfId="5306"/>
    <cellStyle name="Output 52 6" xfId="5307"/>
    <cellStyle name="Output 47 6" xfId="5308"/>
    <cellStyle name="Check Cell 8" xfId="5309"/>
    <cellStyle name="Output 52 7" xfId="5310"/>
    <cellStyle name="Output 47 7" xfId="5311"/>
    <cellStyle name="Check Cell 9" xfId="5312"/>
    <cellStyle name="Comma  - Style1" xfId="5313"/>
    <cellStyle name="Heading 3 2 5" xfId="5314"/>
    <cellStyle name="Neutral 3" xfId="5315"/>
    <cellStyle name="Comma 10" xfId="5316"/>
    <cellStyle name="Comma 10 2" xfId="5317"/>
    <cellStyle name="Input 38 5" xfId="5318"/>
    <cellStyle name="Input 43 5" xfId="5319"/>
    <cellStyle name="Comma 10 3" xfId="5320"/>
    <cellStyle name="Input 38 6" xfId="5321"/>
    <cellStyle name="Input 43 6" xfId="5322"/>
    <cellStyle name="Normal 11 5 3 2 3 10" xfId="5323"/>
    <cellStyle name="Comma 10 4" xfId="5324"/>
    <cellStyle name="Input 38 7" xfId="5325"/>
    <cellStyle name="Input 43 7" xfId="5326"/>
    <cellStyle name="Normal 11 5 3 2 3 11" xfId="5327"/>
    <cellStyle name="Comma 10 5" xfId="5328"/>
    <cellStyle name="Input 38 8" xfId="5329"/>
    <cellStyle name="Input 43 8" xfId="5330"/>
    <cellStyle name="Percent 2 7 2" xfId="5331"/>
    <cellStyle name="Comma 10 6" xfId="5332"/>
    <cellStyle name="Percent 2 7 3" xfId="5333"/>
    <cellStyle name="Comma 10 7" xfId="5334"/>
    <cellStyle name="Neutral 10_above 500 population 26col praroop" xfId="5335"/>
    <cellStyle name="Percent 2 7 4" xfId="5336"/>
    <cellStyle name="Comma 10 8" xfId="5337"/>
    <cellStyle name="Percent 2 7 5" xfId="5338"/>
    <cellStyle name="Comma 10 9" xfId="5339"/>
    <cellStyle name="Heading 3 2 6" xfId="5340"/>
    <cellStyle name="Neutral 4" xfId="5341"/>
    <cellStyle name="Comma 11" xfId="5342"/>
    <cellStyle name="Comma 3 11 2" xfId="5343"/>
    <cellStyle name="Heading 3 2 7" xfId="5344"/>
    <cellStyle name="Neutral 5" xfId="5345"/>
    <cellStyle name="Comma 12" xfId="5346"/>
    <cellStyle name="Comma 3 11 3" xfId="5347"/>
    <cellStyle name="Heading 3 2 8" xfId="5348"/>
    <cellStyle name="Neutral 6" xfId="5349"/>
    <cellStyle name="Comma 13" xfId="5350"/>
    <cellStyle name="Comma 2 2" xfId="5351"/>
    <cellStyle name="Comma 2 2 10" xfId="5352"/>
    <cellStyle name="Normal 6 20 2 8" xfId="5353"/>
    <cellStyle name="Comma 2 2 2" xfId="5354"/>
    <cellStyle name="Comma 2 2 2 2" xfId="5355"/>
    <cellStyle name="Normal 49 7" xfId="5356"/>
    <cellStyle name="Normal 54 7" xfId="5357"/>
    <cellStyle name="Comma 2 2 2 3" xfId="5358"/>
    <cellStyle name="Normal 49 8" xfId="5359"/>
    <cellStyle name="Normal 54 8" xfId="5360"/>
    <cellStyle name="Comma 2 2 2 4" xfId="5361"/>
    <cellStyle name="Comma 2 2 3" xfId="5362"/>
    <cellStyle name="Comma 2 2 4" xfId="5363"/>
    <cellStyle name="Comma 2 2 5" xfId="5364"/>
    <cellStyle name="Comma 2 2 6" xfId="5365"/>
    <cellStyle name="Comma 2 2 7" xfId="5366"/>
    <cellStyle name="Comma 2 2 8" xfId="5367"/>
    <cellStyle name="Comma 2 3" xfId="5368"/>
    <cellStyle name="Comma 2 3 10" xfId="5369"/>
    <cellStyle name="Normal 2 2 15" xfId="5370"/>
    <cellStyle name="Percent 32 11" xfId="5371"/>
    <cellStyle name="Comma 2 3 2" xfId="5372"/>
    <cellStyle name="Normal 2 2 3" xfId="5373"/>
    <cellStyle name="Comma 2 3 2 2" xfId="5374"/>
    <cellStyle name="Normal 2 2 3 2" xfId="5375"/>
    <cellStyle name="Comma 2 3 2 3" xfId="5376"/>
    <cellStyle name="Normal 2 2 3 3" xfId="5377"/>
    <cellStyle name="Comma 2 3 2 4" xfId="5378"/>
    <cellStyle name="Normal 2 2 3 4" xfId="5379"/>
    <cellStyle name="Comma 2 3 2 5" xfId="5380"/>
    <cellStyle name="Normal 2 2 3 5" xfId="5381"/>
    <cellStyle name="Comma 2 3 2 6" xfId="5382"/>
    <cellStyle name="Normal 2 2 3 6" xfId="5383"/>
    <cellStyle name="Comma 2 3 2 7" xfId="5384"/>
    <cellStyle name="Normal 2 2 3 7" xfId="5385"/>
    <cellStyle name="Comma 2 3 2 8" xfId="5386"/>
    <cellStyle name="Normal 2 2 3 8" xfId="5387"/>
    <cellStyle name="Percent 32 12" xfId="5388"/>
    <cellStyle name="Comma 2 3 3" xfId="5389"/>
    <cellStyle name="Normal 2 2 4" xfId="5390"/>
    <cellStyle name="Comma 2 3 3 2" xfId="5391"/>
    <cellStyle name="Normal 2 2 4 2" xfId="5392"/>
    <cellStyle name="Percent 32 13" xfId="5393"/>
    <cellStyle name="Comma 2 3 4" xfId="5394"/>
    <cellStyle name="Normal 2 2 5" xfId="5395"/>
    <cellStyle name="Percent 32 15" xfId="5396"/>
    <cellStyle name="Comma 2 3 6" xfId="5397"/>
    <cellStyle name="Normal 2 2 7" xfId="5398"/>
    <cellStyle name="Percent 32 16" xfId="5399"/>
    <cellStyle name="Comma 2 3 7" xfId="5400"/>
    <cellStyle name="Heading 3 10_above 500 population 26col praroop" xfId="5401"/>
    <cellStyle name="Normal 2 2 8" xfId="5402"/>
    <cellStyle name="Percent 32 17" xfId="5403"/>
    <cellStyle name="Comma 2 3 8" xfId="5404"/>
    <cellStyle name="Normal 2 2 9" xfId="5405"/>
    <cellStyle name="Comma 2 3 9" xfId="5406"/>
    <cellStyle name="Comma 2 4" xfId="5407"/>
    <cellStyle name="Comma 2 4 2" xfId="5408"/>
    <cellStyle name="Normal 2 3 3" xfId="5409"/>
    <cellStyle name="Note 7 8" xfId="5410"/>
    <cellStyle name="Currency0 11" xfId="5411"/>
    <cellStyle name="Comma 2 4 3" xfId="5412"/>
    <cellStyle name="Normal 2 3 4" xfId="5413"/>
    <cellStyle name="Note 7 9" xfId="5414"/>
    <cellStyle name="Currency0 12" xfId="5415"/>
    <cellStyle name="Comma 2 4 4" xfId="5416"/>
    <cellStyle name="Normal 2" xfId="5417"/>
    <cellStyle name="Normal 2 3 5" xfId="5418"/>
    <cellStyle name="Currency0 13" xfId="5419"/>
    <cellStyle name="Comma 2 5" xfId="5420"/>
    <cellStyle name="Comma 2 6" xfId="5421"/>
    <cellStyle name="Comma 2 7" xfId="5422"/>
    <cellStyle name="Comma 2 9" xfId="5423"/>
    <cellStyle name="Comma 2_1 a Check List" xfId="5424"/>
    <cellStyle name="Comma 3 10 2" xfId="5425"/>
    <cellStyle name="Comma 3 10 3" xfId="5426"/>
    <cellStyle name="Comma 3 10 4" xfId="5427"/>
    <cellStyle name="Comma 3 10 5" xfId="5428"/>
    <cellStyle name="Comma 3 10 6" xfId="5429"/>
    <cellStyle name="Comma 3 10 7" xfId="5430"/>
    <cellStyle name="Comma 3 10 9" xfId="5431"/>
    <cellStyle name="Comma 3 11 4" xfId="5432"/>
    <cellStyle name="Heading 3 2 9" xfId="5433"/>
    <cellStyle name="Neutral 7" xfId="5434"/>
    <cellStyle name="Comma 3 11 5" xfId="5435"/>
    <cellStyle name="Neutral 8" xfId="5436"/>
    <cellStyle name="Comma 3 11 6" xfId="5437"/>
    <cellStyle name="Neutral 9" xfId="5438"/>
    <cellStyle name="Comma 3 11 7" xfId="5439"/>
    <cellStyle name="Comma 3 11 8" xfId="5440"/>
    <cellStyle name="Comma 3 11 9" xfId="5441"/>
    <cellStyle name="Comma 3 12 2" xfId="5442"/>
    <cellStyle name="Comma 3 12 3" xfId="5443"/>
    <cellStyle name="Comma 3 12 4" xfId="5444"/>
    <cellStyle name="Comma 3 12 5" xfId="5445"/>
    <cellStyle name="Normal 3 3 10" xfId="5446"/>
    <cellStyle name="Comma 3 12 6" xfId="5447"/>
    <cellStyle name="Normal 3 3 11" xfId="5448"/>
    <cellStyle name="Comma 3 12 7" xfId="5449"/>
    <cellStyle name="Normal 3 3 12" xfId="5450"/>
    <cellStyle name="Comma 3 12 8" xfId="5451"/>
    <cellStyle name="Comma 3 12 9" xfId="5452"/>
    <cellStyle name="Heading 3 19 2" xfId="5453"/>
    <cellStyle name="Heading 3 24 2" xfId="5454"/>
    <cellStyle name="Explanatory Text 21" xfId="5455"/>
    <cellStyle name="Explanatory Text 16" xfId="5456"/>
    <cellStyle name="Comma 3 13 3" xfId="5457"/>
    <cellStyle name="Heading 3 4 8" xfId="5458"/>
    <cellStyle name="Heading 3 19 3" xfId="5459"/>
    <cellStyle name="Heading 3 24 3" xfId="5460"/>
    <cellStyle name="Explanatory Text 22" xfId="5461"/>
    <cellStyle name="Explanatory Text 17" xfId="5462"/>
    <cellStyle name="Comma 3 13 4" xfId="5463"/>
    <cellStyle name="Heading 3 19 4" xfId="5464"/>
    <cellStyle name="Heading 3 24 4" xfId="5465"/>
    <cellStyle name="Explanatory Text 23" xfId="5466"/>
    <cellStyle name="Explanatory Text 18" xfId="5467"/>
    <cellStyle name="Comma 3 13 5" xfId="5468"/>
    <cellStyle name="Heading 3 19 5" xfId="5469"/>
    <cellStyle name="Heading 3 24 5" xfId="5470"/>
    <cellStyle name="Explanatory Text 24" xfId="5471"/>
    <cellStyle name="Explanatory Text 19" xfId="5472"/>
    <cellStyle name="Comma 3 13 6" xfId="5473"/>
    <cellStyle name="Heading 3 19 6" xfId="5474"/>
    <cellStyle name="Heading 3 24 6" xfId="5475"/>
    <cellStyle name="Explanatory Text 30" xfId="5476"/>
    <cellStyle name="Explanatory Text 25" xfId="5477"/>
    <cellStyle name="Comma 3 13 7" xfId="5478"/>
    <cellStyle name="Heading 3 19 7" xfId="5479"/>
    <cellStyle name="Heading 3 24 7" xfId="5480"/>
    <cellStyle name="Explanatory Text 31" xfId="5481"/>
    <cellStyle name="Explanatory Text 26" xfId="5482"/>
    <cellStyle name="Comma 3 13 8" xfId="5483"/>
    <cellStyle name="Heading 3 19 8" xfId="5484"/>
    <cellStyle name="Heading 3 24 8" xfId="5485"/>
    <cellStyle name="Explanatory Text 32" xfId="5486"/>
    <cellStyle name="Explanatory Text 27" xfId="5487"/>
    <cellStyle name="Comma 3 13 9" xfId="5488"/>
    <cellStyle name="Explanatory Text 65" xfId="5489"/>
    <cellStyle name="Comma 3 14 2" xfId="5490"/>
    <cellStyle name="Heading 3 5 7" xfId="5491"/>
    <cellStyle name="Heading 3 25 2" xfId="5492"/>
    <cellStyle name="Heading 3 30 2" xfId="5493"/>
    <cellStyle name="Explanatory Text 66" xfId="5494"/>
    <cellStyle name="Comma 3 14 3" xfId="5495"/>
    <cellStyle name="Heading 3 5 8" xfId="5496"/>
    <cellStyle name="Comma 3 14 4" xfId="5497"/>
    <cellStyle name="Comma 3 14 5" xfId="5498"/>
    <cellStyle name="Comma 3 14 6" xfId="5499"/>
    <cellStyle name="Comma 3 14 7" xfId="5500"/>
    <cellStyle name="Comma 3 14 8" xfId="5501"/>
    <cellStyle name="Comma 3 14 9" xfId="5502"/>
    <cellStyle name="Comma 3 15 2" xfId="5503"/>
    <cellStyle name="Heading 3 6 7" xfId="5504"/>
    <cellStyle name="Normal 3 10 7" xfId="5505"/>
    <cellStyle name="Comma 3 16 2" xfId="5506"/>
    <cellStyle name="Heading 3 7 7" xfId="5507"/>
    <cellStyle name="Normal 3 11 7" xfId="5508"/>
    <cellStyle name="Currency 4_1 a Check List" xfId="5509"/>
    <cellStyle name="Comma 3 2" xfId="5510"/>
    <cellStyle name="Comma 3 2 11" xfId="5511"/>
    <cellStyle name="Comma 3 2 12" xfId="5512"/>
    <cellStyle name="Comma 3 2 13" xfId="5513"/>
    <cellStyle name="Comma 3 2 14" xfId="5514"/>
    <cellStyle name="Hyperlink 2_1 a Check List" xfId="5515"/>
    <cellStyle name="Comma 3 2 15" xfId="5516"/>
    <cellStyle name="Comma 3 2 16" xfId="5517"/>
    <cellStyle name="Total 43 3" xfId="5518"/>
    <cellStyle name="Total 38 3" xfId="5519"/>
    <cellStyle name="Normal 10 2_10 Colom" xfId="5520"/>
    <cellStyle name="Comma 3 2 17" xfId="5521"/>
    <cellStyle name="Comma 3 2 18" xfId="5522"/>
    <cellStyle name="Comma 3 2 2" xfId="5523"/>
    <cellStyle name="Normal 26 12" xfId="5524"/>
    <cellStyle name="Normal 31 12" xfId="5525"/>
    <cellStyle name="Normal 68 5 3 5" xfId="5526"/>
    <cellStyle name="Comma 3 2 2 8" xfId="5527"/>
    <cellStyle name="Normal 26 13" xfId="5528"/>
    <cellStyle name="Normal 31 13" xfId="5529"/>
    <cellStyle name="Normal 68 5 3 6" xfId="5530"/>
    <cellStyle name="Comma 3 2 2 9" xfId="5531"/>
    <cellStyle name="Comma 3 2 3" xfId="5532"/>
    <cellStyle name="Comma 3 2 3 3" xfId="5533"/>
    <cellStyle name="Comma 3 2 3 4" xfId="5534"/>
    <cellStyle name="Comma 3 2 3 5" xfId="5535"/>
    <cellStyle name="Comma 3 2 3 6" xfId="5536"/>
    <cellStyle name="Comma 3 2 3 7" xfId="5537"/>
    <cellStyle name="Comma 3 2 4" xfId="5538"/>
    <cellStyle name="Comma 3 2 4 2" xfId="5539"/>
    <cellStyle name="Comma 3 2 4 3" xfId="5540"/>
    <cellStyle name="Normal 11 28 2 2" xfId="5541"/>
    <cellStyle name="Comma 3 2 4 4" xfId="5542"/>
    <cellStyle name="Normal 11 28 2 3" xfId="5543"/>
    <cellStyle name="Comma 3 2 4 5" xfId="5544"/>
    <cellStyle name="Normal 11 28 2 4" xfId="5545"/>
    <cellStyle name="Comma 3 2 4 6" xfId="5546"/>
    <cellStyle name="Normal 11 28 2 5" xfId="5547"/>
    <cellStyle name="Comma 3 2 4 7" xfId="5548"/>
    <cellStyle name="Normal 11 28 2 6" xfId="5549"/>
    <cellStyle name="Comma 3 2 4 8" xfId="5550"/>
    <cellStyle name="Normal 11 28 2 7" xfId="5551"/>
    <cellStyle name="Comma 3 2 5" xfId="5552"/>
    <cellStyle name="Comma 3 2 6" xfId="5553"/>
    <cellStyle name="Comma 3 2 8" xfId="5554"/>
    <cellStyle name="Comma 3 2 9" xfId="5555"/>
    <cellStyle name="Comma 3 3" xfId="5556"/>
    <cellStyle name="Comma 3 3 3" xfId="5557"/>
    <cellStyle name="Normal 3 2 4" xfId="5558"/>
    <cellStyle name="Comma 3 3 4" xfId="5559"/>
    <cellStyle name="Normal 3 2 5" xfId="5560"/>
    <cellStyle name="Percent 2 4 10" xfId="5561"/>
    <cellStyle name="Comma 3 3 5" xfId="5562"/>
    <cellStyle name="Normal 3 2 6" xfId="5563"/>
    <cellStyle name="Percent 2 4 11" xfId="5564"/>
    <cellStyle name="Comma 3 3 6" xfId="5565"/>
    <cellStyle name="Normal 3 2 7" xfId="5566"/>
    <cellStyle name="Percent 2 4 12" xfId="5567"/>
    <cellStyle name="Comma 3 3 7" xfId="5568"/>
    <cellStyle name="Normal 3 2 8" xfId="5569"/>
    <cellStyle name="Percent 2 4 13" xfId="5570"/>
    <cellStyle name="Comma 3 3 8" xfId="5571"/>
    <cellStyle name="Normal 3 2 9" xfId="5572"/>
    <cellStyle name="Comma 3 4" xfId="5573"/>
    <cellStyle name="Comma 3 4 2" xfId="5574"/>
    <cellStyle name="Normal 3 3 3" xfId="5575"/>
    <cellStyle name="Comma 9" xfId="5576"/>
    <cellStyle name="Comma 3 4 3" xfId="5577"/>
    <cellStyle name="Normal 3 3 4" xfId="5578"/>
    <cellStyle name="Comma 3 4 4" xfId="5579"/>
    <cellStyle name="Heading 3 10" xfId="5580"/>
    <cellStyle name="Normal 3 3 5" xfId="5581"/>
    <cellStyle name="Comma 3 4 5" xfId="5582"/>
    <cellStyle name="Heading 3 11" xfId="5583"/>
    <cellStyle name="Normal 3 3 6" xfId="5584"/>
    <cellStyle name="Euro 2 11" xfId="5585"/>
    <cellStyle name="Comma 3 4 7" xfId="5586"/>
    <cellStyle name="Heading 3 13" xfId="5587"/>
    <cellStyle name="Normal 3 3 8" xfId="5588"/>
    <cellStyle name="Euro 2 13" xfId="5589"/>
    <cellStyle name="Comma 3 4 9" xfId="5590"/>
    <cellStyle name="Heading 3 15" xfId="5591"/>
    <cellStyle name="Heading 3 20" xfId="5592"/>
    <cellStyle name="Comma 3 5" xfId="5593"/>
    <cellStyle name="Comma 3 5 2" xfId="5594"/>
    <cellStyle name="Heading 3 48" xfId="5595"/>
    <cellStyle name="Heading 3 53" xfId="5596"/>
    <cellStyle name="Normal 3 4 3" xfId="5597"/>
    <cellStyle name="Comma 3 5 3" xfId="5598"/>
    <cellStyle name="Heading 3 49" xfId="5599"/>
    <cellStyle name="Heading 3 54" xfId="5600"/>
    <cellStyle name="Normal 3 4 4" xfId="5601"/>
    <cellStyle name="Comma 3 5 4" xfId="5602"/>
    <cellStyle name="Heading 3 55" xfId="5603"/>
    <cellStyle name="Heading 3 60" xfId="5604"/>
    <cellStyle name="Normal 3 4 5" xfId="5605"/>
    <cellStyle name="Comma 3 5 5" xfId="5606"/>
    <cellStyle name="Heading 3 56" xfId="5607"/>
    <cellStyle name="Heading 3 61" xfId="5608"/>
    <cellStyle name="Normal 3 4 6" xfId="5609"/>
    <cellStyle name="Comma 3 5 6" xfId="5610"/>
    <cellStyle name="Heading 3 57" xfId="5611"/>
    <cellStyle name="Heading 3 62" xfId="5612"/>
    <cellStyle name="Normal 3 4 7" xfId="5613"/>
    <cellStyle name="Percent 2 2_1 a Check List" xfId="5614"/>
    <cellStyle name="Comma 3 5 7" xfId="5615"/>
    <cellStyle name="Heading 3 58" xfId="5616"/>
    <cellStyle name="Heading 3 63" xfId="5617"/>
    <cellStyle name="Normal 3 4 8" xfId="5618"/>
    <cellStyle name="Comma 3 5 8" xfId="5619"/>
    <cellStyle name="Heading 3 59" xfId="5620"/>
    <cellStyle name="Heading 3 64" xfId="5621"/>
    <cellStyle name="Comma 3 5 9" xfId="5622"/>
    <cellStyle name="Heading 3 65" xfId="5623"/>
    <cellStyle name="Comma 3 6" xfId="5624"/>
    <cellStyle name="Percent 6 10" xfId="5625"/>
    <cellStyle name="Comma 3 6 2" xfId="5626"/>
    <cellStyle name="Normal 3 5 3" xfId="5627"/>
    <cellStyle name="Currency0 5" xfId="5628"/>
    <cellStyle name="Currency0 7" xfId="5629"/>
    <cellStyle name="Normal 6 2 2 3" xfId="5630"/>
    <cellStyle name="Comma 3 6 4" xfId="5631"/>
    <cellStyle name="Normal 3 5 5" xfId="5632"/>
    <cellStyle name="Currency0 8" xfId="5633"/>
    <cellStyle name="Normal 6 2 2 4" xfId="5634"/>
    <cellStyle name="Comma 3 6 5" xfId="5635"/>
    <cellStyle name="Normal 3 5 6" xfId="5636"/>
    <cellStyle name="Currency0 9" xfId="5637"/>
    <cellStyle name="Normal 6 2 2 5" xfId="5638"/>
    <cellStyle name="Comma 3 6 6" xfId="5639"/>
    <cellStyle name="Normal 3 5 7" xfId="5640"/>
    <cellStyle name="Normal 6 2 2 6" xfId="5641"/>
    <cellStyle name="Comma 3 6 7" xfId="5642"/>
    <cellStyle name="Normal 3 5 8" xfId="5643"/>
    <cellStyle name="Normal 6 2 2 7" xfId="5644"/>
    <cellStyle name="Comma 3 6 8" xfId="5645"/>
    <cellStyle name="Normal 3 5 9" xfId="5646"/>
    <cellStyle name="Normal 6 2 2 8" xfId="5647"/>
    <cellStyle name="Comma 3 6 9" xfId="5648"/>
    <cellStyle name="Comma 3 7" xfId="5649"/>
    <cellStyle name="Comma 3 8" xfId="5650"/>
    <cellStyle name="Comma 3 8 2" xfId="5651"/>
    <cellStyle name="Normal 3 7 3" xfId="5652"/>
    <cellStyle name="Comma 3 8 3" xfId="5653"/>
    <cellStyle name="Normal 3 7 4" xfId="5654"/>
    <cellStyle name="Comma 3 8 4" xfId="5655"/>
    <cellStyle name="Normal 3 7 5" xfId="5656"/>
    <cellStyle name="Percent 2 5 10" xfId="5657"/>
    <cellStyle name="Comma 3 8 5" xfId="5658"/>
    <cellStyle name="Normal 3 7 6" xfId="5659"/>
    <cellStyle name="Percent 2 5 11" xfId="5660"/>
    <cellStyle name="Comma 3 8 6" xfId="5661"/>
    <cellStyle name="Normal 3 7 7" xfId="5662"/>
    <cellStyle name="Percent 2 5 12" xfId="5663"/>
    <cellStyle name="Comma 3 8 7" xfId="5664"/>
    <cellStyle name="Normal 3 7 8" xfId="5665"/>
    <cellStyle name="Percent 2 5 13" xfId="5666"/>
    <cellStyle name="Comma 3 8 8" xfId="5667"/>
    <cellStyle name="Normal 3 7 9" xfId="5668"/>
    <cellStyle name="Comma 3 8 9" xfId="5669"/>
    <cellStyle name="Comma 3 9" xfId="5670"/>
    <cellStyle name="Comma 3 9 2" xfId="5671"/>
    <cellStyle name="Normal 3 8 3" xfId="5672"/>
    <cellStyle name="Comma 3 9 3" xfId="5673"/>
    <cellStyle name="Normal 3 8 4" xfId="5674"/>
    <cellStyle name="Comma 3 9 4" xfId="5675"/>
    <cellStyle name="Heading 4 10" xfId="5676"/>
    <cellStyle name="Normal 3 8 5" xfId="5677"/>
    <cellStyle name="Comma 3 9 5" xfId="5678"/>
    <cellStyle name="Heading 4 11" xfId="5679"/>
    <cellStyle name="Normal 3 8 6" xfId="5680"/>
    <cellStyle name="Comma 3 9 6" xfId="5681"/>
    <cellStyle name="Heading 4 12" xfId="5682"/>
    <cellStyle name="Normal 3 8 7" xfId="5683"/>
    <cellStyle name="Comma 3 9 7" xfId="5684"/>
    <cellStyle name="Heading 4 13" xfId="5685"/>
    <cellStyle name="Normal 3 8 8" xfId="5686"/>
    <cellStyle name="Comma 3 9 8" xfId="5687"/>
    <cellStyle name="Heading 4 14" xfId="5688"/>
    <cellStyle name="Normal 3 8 9" xfId="5689"/>
    <cellStyle name="Normal 8 6 2 2 3" xfId="5690"/>
    <cellStyle name="Currency 2 10" xfId="5691"/>
    <cellStyle name="Normal 27" xfId="5692"/>
    <cellStyle name="Normal 32" xfId="5693"/>
    <cellStyle name="Comma 3 9 9" xfId="5694"/>
    <cellStyle name="Heading 4 15" xfId="5695"/>
    <cellStyle name="Heading 4 20" xfId="5696"/>
    <cellStyle name="Comma 4" xfId="5697"/>
    <cellStyle name="Percent 2 13 2 2" xfId="5698"/>
    <cellStyle name="Neutral 17" xfId="5699"/>
    <cellStyle name="Neutral 22" xfId="5700"/>
    <cellStyle name="Percent 3 2 10" xfId="5701"/>
    <cellStyle name="Comma 4 2" xfId="5702"/>
    <cellStyle name="Neutral 18" xfId="5703"/>
    <cellStyle name="Neutral 23" xfId="5704"/>
    <cellStyle name="Percent 3 2 11" xfId="5705"/>
    <cellStyle name="Comma 4 3" xfId="5706"/>
    <cellStyle name="Comma 4 3 2 8" xfId="5707"/>
    <cellStyle name="Normal 4 2 3 8" xfId="5708"/>
    <cellStyle name="Percent 2 9 12" xfId="5709"/>
    <cellStyle name="Comma 4 3 7" xfId="5710"/>
    <cellStyle name="Normal 4 2 8" xfId="5711"/>
    <cellStyle name="Comma 4 3 9" xfId="5712"/>
    <cellStyle name="Normal 12 10" xfId="5713"/>
    <cellStyle name="Neutral 19" xfId="5714"/>
    <cellStyle name="Neutral 24" xfId="5715"/>
    <cellStyle name="Comma 4 4" xfId="5716"/>
    <cellStyle name="Comma 4 4 7" xfId="5717"/>
    <cellStyle name="Normal 4 3 8" xfId="5718"/>
    <cellStyle name="Comma 4 4 8" xfId="5719"/>
    <cellStyle name="Normal 4 3 9" xfId="5720"/>
    <cellStyle name="Neutral 25" xfId="5721"/>
    <cellStyle name="Neutral 30" xfId="5722"/>
    <cellStyle name="Comma 4 5" xfId="5723"/>
    <cellStyle name="Neutral 26" xfId="5724"/>
    <cellStyle name="Neutral 31" xfId="5725"/>
    <cellStyle name="Comma 4 6" xfId="5726"/>
    <cellStyle name="믅됞_PRODUCT DETAIL Q1" xfId="5727"/>
    <cellStyle name="Neutral 27" xfId="5728"/>
    <cellStyle name="Neutral 32" xfId="5729"/>
    <cellStyle name="Comma 4 7" xfId="5730"/>
    <cellStyle name="Neutral 28" xfId="5731"/>
    <cellStyle name="Neutral 33" xfId="5732"/>
    <cellStyle name="Comma 4 8" xfId="5733"/>
    <cellStyle name="Neutral 29" xfId="5734"/>
    <cellStyle name="Neutral 34" xfId="5735"/>
    <cellStyle name="Comma 4 9" xfId="5736"/>
    <cellStyle name="Comma 5" xfId="5737"/>
    <cellStyle name="Input 7 8" xfId="5738"/>
    <cellStyle name="Comma 5 2 7" xfId="5739"/>
    <cellStyle name="Comma 5 2 8" xfId="5740"/>
    <cellStyle name="Comma 5 2 9" xfId="5741"/>
    <cellStyle name="Comma 6" xfId="5742"/>
    <cellStyle name="Normal 12 12 8" xfId="5743"/>
    <cellStyle name="Normal 3 25" xfId="5744"/>
    <cellStyle name="Normal 3 30" xfId="5745"/>
    <cellStyle name="Comma 6 2 2" xfId="5746"/>
    <cellStyle name="Normal 12 12 9" xfId="5747"/>
    <cellStyle name="Normal 3 26" xfId="5748"/>
    <cellStyle name="Normal 3 31" xfId="5749"/>
    <cellStyle name="Comma 6 2 3" xfId="5750"/>
    <cellStyle name="Normal 3 27" xfId="5751"/>
    <cellStyle name="Normal 3 32" xfId="5752"/>
    <cellStyle name="Comma 6 2 4" xfId="5753"/>
    <cellStyle name="Normal 3 28" xfId="5754"/>
    <cellStyle name="Normal 3 33" xfId="5755"/>
    <cellStyle name="Comma 6 2 5" xfId="5756"/>
    <cellStyle name="Normal 3 29" xfId="5757"/>
    <cellStyle name="Normal 3 34" xfId="5758"/>
    <cellStyle name="Comma 6 2 6" xfId="5759"/>
    <cellStyle name="Normal 3 35" xfId="5760"/>
    <cellStyle name="Normal 3 40" xfId="5761"/>
    <cellStyle name="Comma 6 2 7" xfId="5762"/>
    <cellStyle name="Normal 3 36" xfId="5763"/>
    <cellStyle name="Normal 3 41" xfId="5764"/>
    <cellStyle name="Comma 6 2 8" xfId="5765"/>
    <cellStyle name="Normal 12 13 8" xfId="5766"/>
    <cellStyle name="Normal 6 2 3" xfId="5767"/>
    <cellStyle name="Comma 6 3 2" xfId="5768"/>
    <cellStyle name="Normal 6 2 4" xfId="5769"/>
    <cellStyle name="Comma 6 3 3" xfId="5770"/>
    <cellStyle name="Normal 6 2 5" xfId="5771"/>
    <cellStyle name="Comma 6 3 4" xfId="5772"/>
    <cellStyle name="Title 10" xfId="5773"/>
    <cellStyle name="Output 2" xfId="5774"/>
    <cellStyle name="Normal 6 2 6" xfId="5775"/>
    <cellStyle name="Comma 6 3 5" xfId="5776"/>
    <cellStyle name="Title 11" xfId="5777"/>
    <cellStyle name="Output 3" xfId="5778"/>
    <cellStyle name="Normal 6 2 7" xfId="5779"/>
    <cellStyle name="Comma 6 3 6" xfId="5780"/>
    <cellStyle name="Title 12" xfId="5781"/>
    <cellStyle name="Output 4" xfId="5782"/>
    <cellStyle name="Normal 6 2 8" xfId="5783"/>
    <cellStyle name="Comma 6 3 7" xfId="5784"/>
    <cellStyle name="Comma 6 9" xfId="5785"/>
    <cellStyle name="extra" xfId="5786"/>
    <cellStyle name="Comma 7" xfId="5787"/>
    <cellStyle name="Comma 7 2" xfId="5788"/>
    <cellStyle name="Normal 13 9 4" xfId="5789"/>
    <cellStyle name="Comma 7 2 2" xfId="5790"/>
    <cellStyle name="Comma 7 2 3" xfId="5791"/>
    <cellStyle name="Comma 7 2 4" xfId="5792"/>
    <cellStyle name="Normal 8 33" xfId="5793"/>
    <cellStyle name="Normal 8 28" xfId="5794"/>
    <cellStyle name="Normal 3 2 7 2" xfId="5795"/>
    <cellStyle name="Comma 7 2 5" xfId="5796"/>
    <cellStyle name="Normal 8 34" xfId="5797"/>
    <cellStyle name="Normal 8 29" xfId="5798"/>
    <cellStyle name="Normal 3 2 7 3" xfId="5799"/>
    <cellStyle name="Comma 7 2 6" xfId="5800"/>
    <cellStyle name="Normal 3 2 7 4" xfId="5801"/>
    <cellStyle name="Comma 7 2 7" xfId="5802"/>
    <cellStyle name="Normal 3 2 7 5" xfId="5803"/>
    <cellStyle name="Comma 7 2 8" xfId="5804"/>
    <cellStyle name="Comma 7 3" xfId="5805"/>
    <cellStyle name="Normal 13 9 5" xfId="5806"/>
    <cellStyle name="Comma 7 4" xfId="5807"/>
    <cellStyle name="Normal 13 9 6" xfId="5808"/>
    <cellStyle name="Comma 7 5" xfId="5809"/>
    <cellStyle name="Normal 13 9 7" xfId="5810"/>
    <cellStyle name="Comma 7 7" xfId="5811"/>
    <cellStyle name="Normal 13 9 9" xfId="5812"/>
    <cellStyle name="Comma 7 8" xfId="5813"/>
    <cellStyle name="Comma 7 9" xfId="5814"/>
    <cellStyle name="Percent 30 9" xfId="5815"/>
    <cellStyle name="Percent 25 9" xfId="5816"/>
    <cellStyle name="Normal 3 3 2" xfId="5817"/>
    <cellStyle name="Comma 8" xfId="5818"/>
    <cellStyle name="Normal 3 3 2 2" xfId="5819"/>
    <cellStyle name="Comma 8 2" xfId="5820"/>
    <cellStyle name="Comma 8 3" xfId="5821"/>
    <cellStyle name="Comma 8 5" xfId="5822"/>
    <cellStyle name="Comma 8 7" xfId="5823"/>
    <cellStyle name="Comma 8 8" xfId="5824"/>
    <cellStyle name="Linked Cell 2" xfId="5825"/>
    <cellStyle name="Comma 8 9" xfId="5826"/>
    <cellStyle name="Linked Cell 3" xfId="5827"/>
    <cellStyle name="Total 63 4" xfId="5828"/>
    <cellStyle name="Total 58 4" xfId="5829"/>
    <cellStyle name="Comma 88" xfId="5830"/>
    <cellStyle name="Comma 9 6" xfId="5831"/>
    <cellStyle name="Normal 46 10" xfId="5832"/>
    <cellStyle name="Comma 9 7" xfId="5833"/>
    <cellStyle name="Comma 9 8" xfId="5834"/>
    <cellStyle name="Description 5" xfId="5835"/>
    <cellStyle name="Normal 11 3 9 6" xfId="5836"/>
    <cellStyle name="Note 63 2" xfId="5837"/>
    <cellStyle name="Note 58 2" xfId="5838"/>
    <cellStyle name="Comma0 22" xfId="5839"/>
    <cellStyle name="Comma0 17" xfId="5840"/>
    <cellStyle name="Description 6" xfId="5841"/>
    <cellStyle name="Normal 11 3 9 7" xfId="5842"/>
    <cellStyle name="Note 63 3" xfId="5843"/>
    <cellStyle name="Note 58 3" xfId="5844"/>
    <cellStyle name="Comma0 18" xfId="5845"/>
    <cellStyle name="Description 7" xfId="5846"/>
    <cellStyle name="Normal 11 3 9 8" xfId="5847"/>
    <cellStyle name="Note 63 4" xfId="5848"/>
    <cellStyle name="Note 58 4" xfId="5849"/>
    <cellStyle name="Comma0 19" xfId="5850"/>
    <cellStyle name="Normal 2 5 5" xfId="5851"/>
    <cellStyle name="Comma0 8" xfId="5852"/>
    <cellStyle name="Normal 2 5 6" xfId="5853"/>
    <cellStyle name="Comma0 9" xfId="5854"/>
    <cellStyle name="Currency 2 2" xfId="5855"/>
    <cellStyle name="Currency 2 2 2" xfId="5856"/>
    <cellStyle name="Currency 2 2 3" xfId="5857"/>
    <cellStyle name="Currency 2 2 4" xfId="5858"/>
    <cellStyle name="Currency 2 2 5" xfId="5859"/>
    <cellStyle name="Currency 2 2 6" xfId="5860"/>
    <cellStyle name="Currency 2 2 7" xfId="5861"/>
    <cellStyle name="Currency 2 2 9" xfId="5862"/>
    <cellStyle name="Currency 2 3" xfId="5863"/>
    <cellStyle name="Currency 2 4" xfId="5864"/>
    <cellStyle name="Currency 2 5" xfId="5865"/>
    <cellStyle name="Currency 2 6" xfId="5866"/>
    <cellStyle name="Currency 2 7" xfId="5867"/>
    <cellStyle name="Currency 2 8" xfId="5868"/>
    <cellStyle name="Currency 2 9" xfId="5869"/>
    <cellStyle name="Currency 3 2" xfId="5870"/>
    <cellStyle name="Currency 3 3" xfId="5871"/>
    <cellStyle name="Currency 3 5" xfId="5872"/>
    <cellStyle name="Currency 3 7" xfId="5873"/>
    <cellStyle name="Currency 3 8" xfId="5874"/>
    <cellStyle name="Currency 3 9" xfId="5875"/>
    <cellStyle name="Currency 4 10" xfId="5876"/>
    <cellStyle name="Currency 4 2" xfId="5877"/>
    <cellStyle name="Currency 4 3" xfId="5878"/>
    <cellStyle name="Currency 4 4" xfId="5879"/>
    <cellStyle name="Currency 4 5" xfId="5880"/>
    <cellStyle name="Currency 4 6" xfId="5881"/>
    <cellStyle name="Currency 4 7" xfId="5882"/>
    <cellStyle name="Normal 11 5 3 2 10" xfId="5883"/>
    <cellStyle name="Currency 4 8" xfId="5884"/>
    <cellStyle name="Currency 4 9" xfId="5885"/>
    <cellStyle name="Currency 5" xfId="5886"/>
    <cellStyle name="Currency 5 6" xfId="5887"/>
    <cellStyle name="Currency 5 7" xfId="5888"/>
    <cellStyle name="Currency 5 8" xfId="5889"/>
    <cellStyle name="Currency 5 9" xfId="5890"/>
    <cellStyle name="Normal 13 2_Ajenda8" xfId="5891"/>
    <cellStyle name="Currency 6" xfId="5892"/>
    <cellStyle name="Currency 7" xfId="5893"/>
    <cellStyle name="Currency 7 6" xfId="5894"/>
    <cellStyle name="Currency 7 7" xfId="5895"/>
    <cellStyle name="Currency 7 8" xfId="5896"/>
    <cellStyle name="Normal 2 3 2" xfId="5897"/>
    <cellStyle name="Note 7 7" xfId="5898"/>
    <cellStyle name="Currency0 10" xfId="5899"/>
    <cellStyle name="Currency0 2" xfId="5900"/>
    <cellStyle name="Currency0 3" xfId="5901"/>
    <cellStyle name="Percent 32 9" xfId="5902"/>
    <cellStyle name="Normal 3 5 2" xfId="5903"/>
    <cellStyle name="Currency0 4" xfId="5904"/>
    <cellStyle name="Date" xfId="5905"/>
    <cellStyle name="Date 10" xfId="5906"/>
    <cellStyle name="Date 11" xfId="5907"/>
    <cellStyle name="Date 12" xfId="5908"/>
    <cellStyle name="Date 13" xfId="5909"/>
    <cellStyle name="date_CC_Road_GMN_Road-_2_Lane_FFF" xfId="5910"/>
    <cellStyle name="date1 2 2" xfId="5911"/>
    <cellStyle name="date1 4" xfId="5912"/>
    <cellStyle name="Description 8" xfId="5913"/>
    <cellStyle name="Euro 10" xfId="5914"/>
    <cellStyle name="Euro 11" xfId="5915"/>
    <cellStyle name="Euro 12" xfId="5916"/>
    <cellStyle name="Euro 13" xfId="5917"/>
    <cellStyle name="Euro 14" xfId="5918"/>
    <cellStyle name="Euro 15" xfId="5919"/>
    <cellStyle name="Euro 16" xfId="5920"/>
    <cellStyle name="Euro 17" xfId="5921"/>
    <cellStyle name="Normal 67 2" xfId="5922"/>
    <cellStyle name="Euro 18" xfId="5923"/>
    <cellStyle name="Input 2_compile" xfId="5924"/>
    <cellStyle name="Euro 2 14" xfId="5925"/>
    <cellStyle name="Euro 2 15" xfId="5926"/>
    <cellStyle name="Normal 2 10 3" xfId="5927"/>
    <cellStyle name="Note 51 3" xfId="5928"/>
    <cellStyle name="Note 46 3" xfId="5929"/>
    <cellStyle name="Euro 2 2" xfId="5930"/>
    <cellStyle name="Normal 2 10 4" xfId="5931"/>
    <cellStyle name="Note 51 4" xfId="5932"/>
    <cellStyle name="Note 46 4" xfId="5933"/>
    <cellStyle name="Euro 2 3" xfId="5934"/>
    <cellStyle name="Normal 2 10 5" xfId="5935"/>
    <cellStyle name="Note 51 5" xfId="5936"/>
    <cellStyle name="Note 46 5" xfId="5937"/>
    <cellStyle name="Euro 2 4" xfId="5938"/>
    <cellStyle name="Normal 2 10 6" xfId="5939"/>
    <cellStyle name="Note 51 6" xfId="5940"/>
    <cellStyle name="Note 46 6" xfId="5941"/>
    <cellStyle name="Euro 2 5" xfId="5942"/>
    <cellStyle name="Normal 2 10 7" xfId="5943"/>
    <cellStyle name="Note 51 7" xfId="5944"/>
    <cellStyle name="Note 46 7" xfId="5945"/>
    <cellStyle name="Euro 2 6" xfId="5946"/>
    <cellStyle name="Normal 2 10 8" xfId="5947"/>
    <cellStyle name="Note 51 8" xfId="5948"/>
    <cellStyle name="Note 46 8" xfId="5949"/>
    <cellStyle name="Euro 2 7" xfId="5950"/>
    <cellStyle name="Normal 2 10 9" xfId="5951"/>
    <cellStyle name="Euro 2 8" xfId="5952"/>
    <cellStyle name="Euro 2 9" xfId="5953"/>
    <cellStyle name="Percent 13 2 4" xfId="5954"/>
    <cellStyle name="Euro_Shindhiya Tiraha to Jyoti Tiraha wed (R1)" xfId="5955"/>
    <cellStyle name="Excel Built-in Normal" xfId="5956"/>
    <cellStyle name="Normal 2 13 3" xfId="5957"/>
    <cellStyle name="Normal 2 4 2 9" xfId="5958"/>
    <cellStyle name="Explanatory Text 10" xfId="5959"/>
    <cellStyle name="Normal 35 11" xfId="5960"/>
    <cellStyle name="Explanatory Text 10 2" xfId="5961"/>
    <cellStyle name="Normal 29 3" xfId="5962"/>
    <cellStyle name="Normal 34 3" xfId="5963"/>
    <cellStyle name="Normal 35 12" xfId="5964"/>
    <cellStyle name="Explanatory Text 10 3" xfId="5965"/>
    <cellStyle name="Normal 29 4" xfId="5966"/>
    <cellStyle name="Normal 34 4" xfId="5967"/>
    <cellStyle name="Normal 35 13" xfId="5968"/>
    <cellStyle name="Explanatory Text 10 4" xfId="5969"/>
    <cellStyle name="Normal 29 5" xfId="5970"/>
    <cellStyle name="Normal 34 5" xfId="5971"/>
    <cellStyle name="Explanatory Text 10 6" xfId="5972"/>
    <cellStyle name="Normal 29 7" xfId="5973"/>
    <cellStyle name="Normal 34 7" xfId="5974"/>
    <cellStyle name="Explanatory Text 10_above 500 population 26col praroop" xfId="5975"/>
    <cellStyle name="Explanatory Text 11" xfId="5976"/>
    <cellStyle name="Explanatory Text 12" xfId="5977"/>
    <cellStyle name="Explanatory Text 13" xfId="5978"/>
    <cellStyle name="Explanatory Text 14" xfId="5979"/>
    <cellStyle name="Explanatory Text 2" xfId="5980"/>
    <cellStyle name="Normal 48 5" xfId="5981"/>
    <cellStyle name="Normal 53 5" xfId="5982"/>
    <cellStyle name="Explanatory Text 2 2" xfId="5983"/>
    <cellStyle name="Explanatory Text 2 3" xfId="5984"/>
    <cellStyle name="Normal 11 27 2" xfId="5985"/>
    <cellStyle name="Explanatory Text 2 4" xfId="5986"/>
    <cellStyle name="Total 50 2" xfId="5987"/>
    <cellStyle name="Total 45 2" xfId="5988"/>
    <cellStyle name="Normal 11 27 3" xfId="5989"/>
    <cellStyle name="Explanatory Text 2 5" xfId="5990"/>
    <cellStyle name="Explanatory Text 2_VR RENEWAL STATUS SHEET" xfId="5991"/>
    <cellStyle name="Explanatory Text 33" xfId="5992"/>
    <cellStyle name="Explanatory Text 28" xfId="5993"/>
    <cellStyle name="Explanatory Text 3" xfId="5994"/>
    <cellStyle name="Normal 48 6" xfId="5995"/>
    <cellStyle name="Normal 53 6" xfId="5996"/>
    <cellStyle name="Normal 2 2 9 2" xfId="5997"/>
    <cellStyle name="Explanatory Text 40" xfId="5998"/>
    <cellStyle name="Explanatory Text 35" xfId="5999"/>
    <cellStyle name="Normal 2 2 9 3" xfId="6000"/>
    <cellStyle name="Explanatory Text 41" xfId="6001"/>
    <cellStyle name="Explanatory Text 36" xfId="6002"/>
    <cellStyle name="Normal 2 2 9 4" xfId="6003"/>
    <cellStyle name="Explanatory Text 42" xfId="6004"/>
    <cellStyle name="Explanatory Text 37" xfId="6005"/>
    <cellStyle name="Normal 2 2 9 5" xfId="6006"/>
    <cellStyle name="Explanatory Text 43" xfId="6007"/>
    <cellStyle name="Explanatory Text 38" xfId="6008"/>
    <cellStyle name="Explanatory Text 4" xfId="6009"/>
    <cellStyle name="Normal 48 7" xfId="6010"/>
    <cellStyle name="Normal 53 7" xfId="6011"/>
    <cellStyle name="Explanatory Text 54" xfId="6012"/>
    <cellStyle name="Explanatory Text 49" xfId="6013"/>
    <cellStyle name="Explanatory Text 5" xfId="6014"/>
    <cellStyle name="Normal 48 8" xfId="6015"/>
    <cellStyle name="Normal 53 8" xfId="6016"/>
    <cellStyle name="Explanatory Text 60" xfId="6017"/>
    <cellStyle name="Explanatory Text 55" xfId="6018"/>
    <cellStyle name="Explanatory Text 61" xfId="6019"/>
    <cellStyle name="Explanatory Text 56" xfId="6020"/>
    <cellStyle name="Explanatory Text 62" xfId="6021"/>
    <cellStyle name="Explanatory Text 57" xfId="6022"/>
    <cellStyle name="Explanatory Text 63" xfId="6023"/>
    <cellStyle name="Explanatory Text 58" xfId="6024"/>
    <cellStyle name="Explanatory Text 64" xfId="6025"/>
    <cellStyle name="Explanatory Text 59" xfId="6026"/>
    <cellStyle name="Explanatory Text 7" xfId="6027"/>
    <cellStyle name="Explanatory Text 8" xfId="6028"/>
    <cellStyle name="Explanatory Text 9" xfId="6029"/>
    <cellStyle name="Fixed 22" xfId="6030"/>
    <cellStyle name="Fixed 17" xfId="6031"/>
    <cellStyle name="Fixed 18" xfId="6032"/>
    <cellStyle name="Fixed 19" xfId="6033"/>
    <cellStyle name="Normal 5 5 3" xfId="6034"/>
    <cellStyle name="Fixed 2" xfId="6035"/>
    <cellStyle name="Normal 5 5 4" xfId="6036"/>
    <cellStyle name="Fixed 3" xfId="6037"/>
    <cellStyle name="Normal 5 5 6" xfId="6038"/>
    <cellStyle name="Fixed 5" xfId="6039"/>
    <cellStyle name="Fixed 6" xfId="6040"/>
    <cellStyle name="Fixed 7" xfId="6041"/>
    <cellStyle name="Normal 4 2_00SBI to Bharatpur Gate2" xfId="6042"/>
    <cellStyle name="Fixed 8" xfId="6043"/>
    <cellStyle name="Fixed 9" xfId="6044"/>
    <cellStyle name="Heading 3 58 6" xfId="6045"/>
    <cellStyle name="Heading 3 63 6" xfId="6046"/>
    <cellStyle name="Good 10" xfId="6047"/>
    <cellStyle name="Good 10 2" xfId="6048"/>
    <cellStyle name="Good 10 3" xfId="6049"/>
    <cellStyle name="Good 10 4" xfId="6050"/>
    <cellStyle name="Good 10 5" xfId="6051"/>
    <cellStyle name="Good 10 6" xfId="6052"/>
    <cellStyle name="Good 10_above 500 population 26col praroop" xfId="6053"/>
    <cellStyle name="Normal 2 3 3 3" xfId="6054"/>
    <cellStyle name="Good 16" xfId="6055"/>
    <cellStyle name="Good 21" xfId="6056"/>
    <cellStyle name="Normal 2 3 3 4" xfId="6057"/>
    <cellStyle name="Good 17" xfId="6058"/>
    <cellStyle name="Good 22" xfId="6059"/>
    <cellStyle name="Normal 2 3 3 5" xfId="6060"/>
    <cellStyle name="Good 18" xfId="6061"/>
    <cellStyle name="Good 23" xfId="6062"/>
    <cellStyle name="Normal 62 2" xfId="6063"/>
    <cellStyle name="Good 2" xfId="6064"/>
    <cellStyle name="Normal 57 2" xfId="6065"/>
    <cellStyle name="Good 2_VR RENEWAL STATUS SHEET" xfId="6066"/>
    <cellStyle name="Normal 2 3 3 7" xfId="6067"/>
    <cellStyle name="Good 25" xfId="6068"/>
    <cellStyle name="Good 30" xfId="6069"/>
    <cellStyle name="Normal 2 3 3 8" xfId="6070"/>
    <cellStyle name="Note 10 2" xfId="6071"/>
    <cellStyle name="Good 26" xfId="6072"/>
    <cellStyle name="Good 31" xfId="6073"/>
    <cellStyle name="Normal 2 3 3 9" xfId="6074"/>
    <cellStyle name="Note 10 3" xfId="6075"/>
    <cellStyle name="Good 27" xfId="6076"/>
    <cellStyle name="Good 32" xfId="6077"/>
    <cellStyle name="Note 10 4" xfId="6078"/>
    <cellStyle name="Good 28" xfId="6079"/>
    <cellStyle name="Good 33" xfId="6080"/>
    <cellStyle name="Note 10 5" xfId="6081"/>
    <cellStyle name="Good 29" xfId="6082"/>
    <cellStyle name="Good 34" xfId="6083"/>
    <cellStyle name="Normal 62 3" xfId="6084"/>
    <cellStyle name="Good 3" xfId="6085"/>
    <cellStyle name="Normal 57 3" xfId="6086"/>
    <cellStyle name="Note 10 6" xfId="6087"/>
    <cellStyle name="Good 35" xfId="6088"/>
    <cellStyle name="Good 40" xfId="6089"/>
    <cellStyle name="Note 10 7" xfId="6090"/>
    <cellStyle name="Good 36" xfId="6091"/>
    <cellStyle name="Good 41" xfId="6092"/>
    <cellStyle name="Note 10 8" xfId="6093"/>
    <cellStyle name="Normal 9 3 2" xfId="6094"/>
    <cellStyle name="Good 37" xfId="6095"/>
    <cellStyle name="Good 42" xfId="6096"/>
    <cellStyle name="Note 10 9" xfId="6097"/>
    <cellStyle name="Normal 9 3 3" xfId="6098"/>
    <cellStyle name="Good 38" xfId="6099"/>
    <cellStyle name="Good 43" xfId="6100"/>
    <cellStyle name="Normal 9 3 4" xfId="6101"/>
    <cellStyle name="Good 39" xfId="6102"/>
    <cellStyle name="Good 44" xfId="6103"/>
    <cellStyle name="Normal 62 4" xfId="6104"/>
    <cellStyle name="Good 4" xfId="6105"/>
    <cellStyle name="Normal 57 4" xfId="6106"/>
    <cellStyle name="Normal 9 3 5" xfId="6107"/>
    <cellStyle name="Good 45" xfId="6108"/>
    <cellStyle name="Good 50" xfId="6109"/>
    <cellStyle name="Heading 3 59 2" xfId="6110"/>
    <cellStyle name="Heading 3 64 2" xfId="6111"/>
    <cellStyle name="Normal 9 3 6" xfId="6112"/>
    <cellStyle name="Good 46" xfId="6113"/>
    <cellStyle name="Good 51" xfId="6114"/>
    <cellStyle name="Heading 3 59 3" xfId="6115"/>
    <cellStyle name="Heading 3 64 3" xfId="6116"/>
    <cellStyle name="Normal 9 3 7" xfId="6117"/>
    <cellStyle name="Normal 7 4_3_kh_i" xfId="6118"/>
    <cellStyle name="Good 47" xfId="6119"/>
    <cellStyle name="Good 52" xfId="6120"/>
    <cellStyle name="Heading 3 59 4" xfId="6121"/>
    <cellStyle name="Heading 3 64 4" xfId="6122"/>
    <cellStyle name="Good 48" xfId="6123"/>
    <cellStyle name="Good 53" xfId="6124"/>
    <cellStyle name="Heading 3 59 5" xfId="6125"/>
    <cellStyle name="Heading 3 64 5" xfId="6126"/>
    <cellStyle name="Good 49" xfId="6127"/>
    <cellStyle name="Good 54" xfId="6128"/>
    <cellStyle name="Normal 62 5" xfId="6129"/>
    <cellStyle name="Good 5" xfId="6130"/>
    <cellStyle name="Normal 57 5" xfId="6131"/>
    <cellStyle name="Heading 3 59 6" xfId="6132"/>
    <cellStyle name="Heading 3 64 6" xfId="6133"/>
    <cellStyle name="Good 55" xfId="6134"/>
    <cellStyle name="Good 60" xfId="6135"/>
    <cellStyle name="Normal 62 6" xfId="6136"/>
    <cellStyle name="Good 6" xfId="6137"/>
    <cellStyle name="Normal 57 6" xfId="6138"/>
    <cellStyle name="Good 66" xfId="6139"/>
    <cellStyle name="Normal 62 7" xfId="6140"/>
    <cellStyle name="Good 7" xfId="6141"/>
    <cellStyle name="Normal 57 7" xfId="6142"/>
    <cellStyle name="Normal 62 8" xfId="6143"/>
    <cellStyle name="Good 8" xfId="6144"/>
    <cellStyle name="Normal 57 8" xfId="6145"/>
    <cellStyle name="Normal 62 9" xfId="6146"/>
    <cellStyle name="Good 9" xfId="6147"/>
    <cellStyle name="Normal 4 3 3 3 2 2 8" xfId="6148"/>
    <cellStyle name="Heading 1 10" xfId="6149"/>
    <cellStyle name="Heading 1 10_above 500 population 26col praroop" xfId="6150"/>
    <cellStyle name="Heading 1 11" xfId="6151"/>
    <cellStyle name="Heading 1 12" xfId="6152"/>
    <cellStyle name="Heading 1 13" xfId="6153"/>
    <cellStyle name="Heading 1 14" xfId="6154"/>
    <cellStyle name="Heading 1 15" xfId="6155"/>
    <cellStyle name="Heading 1 20" xfId="6156"/>
    <cellStyle name="Heading 1 16" xfId="6157"/>
    <cellStyle name="Heading 1 21" xfId="6158"/>
    <cellStyle name="Heading 1 17" xfId="6159"/>
    <cellStyle name="Heading 1 22" xfId="6160"/>
    <cellStyle name="Heading 1 18" xfId="6161"/>
    <cellStyle name="Heading 1 23" xfId="6162"/>
    <cellStyle name="Heading 1 19" xfId="6163"/>
    <cellStyle name="Heading 1 24" xfId="6164"/>
    <cellStyle name="Heading 1 2" xfId="6165"/>
    <cellStyle name="Percent 10 12" xfId="6166"/>
    <cellStyle name="Heading 1 2 2" xfId="6167"/>
    <cellStyle name="Heading 1 2 3" xfId="6168"/>
    <cellStyle name="Heading 1 2 4" xfId="6169"/>
    <cellStyle name="Heading 1 2 5" xfId="6170"/>
    <cellStyle name="Heading 1 2_compile" xfId="6171"/>
    <cellStyle name="Heading 1 25" xfId="6172"/>
    <cellStyle name="Heading 1 30" xfId="6173"/>
    <cellStyle name="Heading 1 26" xfId="6174"/>
    <cellStyle name="Heading 1 31" xfId="6175"/>
    <cellStyle name="Normal 2 2 2 2 2 2" xfId="6176"/>
    <cellStyle name="Heading 1 27" xfId="6177"/>
    <cellStyle name="Heading 1 32" xfId="6178"/>
    <cellStyle name="Normal 2 2 2 2 2 3" xfId="6179"/>
    <cellStyle name="Heading 1 28" xfId="6180"/>
    <cellStyle name="Heading 1 33" xfId="6181"/>
    <cellStyle name="Normal 2 2 2 2 2 4" xfId="6182"/>
    <cellStyle name="Heading 1 3" xfId="6183"/>
    <cellStyle name="Heading 1 4" xfId="6184"/>
    <cellStyle name="Heading 1 5" xfId="6185"/>
    <cellStyle name="Heading 1 6" xfId="6186"/>
    <cellStyle name="Percent 4_1 a Check List" xfId="6187"/>
    <cellStyle name="Heading 1 7" xfId="6188"/>
    <cellStyle name="Heading 1 8" xfId="6189"/>
    <cellStyle name="Heading 1 9" xfId="6190"/>
    <cellStyle name="Heading 2 10" xfId="6191"/>
    <cellStyle name="Heading 2 11" xfId="6192"/>
    <cellStyle name="Heading 2 12" xfId="6193"/>
    <cellStyle name="Heading 2 13" xfId="6194"/>
    <cellStyle name="Heading 2 14" xfId="6195"/>
    <cellStyle name="Heading 2 15" xfId="6196"/>
    <cellStyle name="Heading 2 20" xfId="6197"/>
    <cellStyle name="Heading 2 16" xfId="6198"/>
    <cellStyle name="Heading 2 21" xfId="6199"/>
    <cellStyle name="Heading 2 17" xfId="6200"/>
    <cellStyle name="Heading 2 22" xfId="6201"/>
    <cellStyle name="Normal 7 6_500 above population prastav" xfId="6202"/>
    <cellStyle name="Heading 2 18" xfId="6203"/>
    <cellStyle name="Heading 2 23" xfId="6204"/>
    <cellStyle name="Heading 2 19" xfId="6205"/>
    <cellStyle name="Heading 2 24" xfId="6206"/>
    <cellStyle name="Heading 2 2" xfId="6207"/>
    <cellStyle name="Heading 2 2 2" xfId="6208"/>
    <cellStyle name="Heading 2 2 3" xfId="6209"/>
    <cellStyle name="Heading 2 2 4" xfId="6210"/>
    <cellStyle name="Heading 2 2 5" xfId="6211"/>
    <cellStyle name="Heading 2 25" xfId="6212"/>
    <cellStyle name="Heading 2 30" xfId="6213"/>
    <cellStyle name="Heading 2 26" xfId="6214"/>
    <cellStyle name="Heading 2 31" xfId="6215"/>
    <cellStyle name="Heading 2 27" xfId="6216"/>
    <cellStyle name="Heading 2 32" xfId="6217"/>
    <cellStyle name="Heading 2 28" xfId="6218"/>
    <cellStyle name="Heading 2 33" xfId="6219"/>
    <cellStyle name="Heading 2 29" xfId="6220"/>
    <cellStyle name="Heading 2 34" xfId="6221"/>
    <cellStyle name="Heading 2 3" xfId="6222"/>
    <cellStyle name="Percent 21 2" xfId="6223"/>
    <cellStyle name="Percent 16 2" xfId="6224"/>
    <cellStyle name="Heading 2 35" xfId="6225"/>
    <cellStyle name="Heading 2 40" xfId="6226"/>
    <cellStyle name="Percent 21 3" xfId="6227"/>
    <cellStyle name="Percent 16 3" xfId="6228"/>
    <cellStyle name="Heading 2 36" xfId="6229"/>
    <cellStyle name="Heading 2 41" xfId="6230"/>
    <cellStyle name="Percent 21 4" xfId="6231"/>
    <cellStyle name="Percent 16 4" xfId="6232"/>
    <cellStyle name="Heading 2 37" xfId="6233"/>
    <cellStyle name="Heading 2 42" xfId="6234"/>
    <cellStyle name="Heading 2 5" xfId="6235"/>
    <cellStyle name="Heading 2 6" xfId="6236"/>
    <cellStyle name="Heading 2 7" xfId="6237"/>
    <cellStyle name="Heading 2 8" xfId="6238"/>
    <cellStyle name="Heading 2 9" xfId="6239"/>
    <cellStyle name="Heading 3 10 10" xfId="6240"/>
    <cellStyle name="Heading 3 10 11" xfId="6241"/>
    <cellStyle name="Heading 3 10 12" xfId="6242"/>
    <cellStyle name="Heading 3 10 13" xfId="6243"/>
    <cellStyle name="Heading 3 10 9" xfId="6244"/>
    <cellStyle name="Normal 8_(1) Khajani Malhanpar Dasvatpur Gopalpur road 02-07-2013" xfId="6245"/>
    <cellStyle name="Heading 3 11 2" xfId="6246"/>
    <cellStyle name="Heading 3 11 3" xfId="6247"/>
    <cellStyle name="Heading 3 11 4" xfId="6248"/>
    <cellStyle name="Heading 3 11 5" xfId="6249"/>
    <cellStyle name="Heading 3 11 6" xfId="6250"/>
    <cellStyle name="Heading 3 11 7" xfId="6251"/>
    <cellStyle name="Heading 3 11 8" xfId="6252"/>
    <cellStyle name="Heading 3 12 2" xfId="6253"/>
    <cellStyle name="Heading 3 12 3" xfId="6254"/>
    <cellStyle name="Heading 3 12 5" xfId="6255"/>
    <cellStyle name="Heading 3 12 6" xfId="6256"/>
    <cellStyle name="Heading 3 12 7" xfId="6257"/>
    <cellStyle name="Heading 3 12 8" xfId="6258"/>
    <cellStyle name="Heading 3 13 2" xfId="6259"/>
    <cellStyle name="Heading 3 13 3" xfId="6260"/>
    <cellStyle name="Heading 3 13 4" xfId="6261"/>
    <cellStyle name="Heading 3 13 5" xfId="6262"/>
    <cellStyle name="Normal 47 10" xfId="6263"/>
    <cellStyle name="Heading 3 13 6" xfId="6264"/>
    <cellStyle name="Normal 3 13 2_Dr. RML Samgr vikash yojna 12-13 CC Road &amp; KC Drian dt 25.10.13 Gkp Zone" xfId="6265"/>
    <cellStyle name="Heading 3 13 7" xfId="6266"/>
    <cellStyle name="Heading 3 13 8" xfId="6267"/>
    <cellStyle name="Heading 3 14 2" xfId="6268"/>
    <cellStyle name="Heading 3 14 3" xfId="6269"/>
    <cellStyle name="Heading 3 14 4" xfId="6270"/>
    <cellStyle name="Heading 3 14 5" xfId="6271"/>
    <cellStyle name="Heading 3 14 6" xfId="6272"/>
    <cellStyle name="Heading 3 14 7" xfId="6273"/>
    <cellStyle name="Normal 12_1 a Check List" xfId="6274"/>
    <cellStyle name="Heading 3 14 8" xfId="6275"/>
    <cellStyle name="Heading 3 15 2" xfId="6276"/>
    <cellStyle name="Heading 3 20 2" xfId="6277"/>
    <cellStyle name="Heading 3 15 3" xfId="6278"/>
    <cellStyle name="Heading 3 20 3" xfId="6279"/>
    <cellStyle name="Heading 3 15 4" xfId="6280"/>
    <cellStyle name="Heading 3 20 4" xfId="6281"/>
    <cellStyle name="Heading 3 15 5" xfId="6282"/>
    <cellStyle name="Heading 3 20 5" xfId="6283"/>
    <cellStyle name="Heading 3 15 6" xfId="6284"/>
    <cellStyle name="Heading 3 20 6" xfId="6285"/>
    <cellStyle name="Heading 3 15 7" xfId="6286"/>
    <cellStyle name="Heading 3 20 7" xfId="6287"/>
    <cellStyle name="Normal 12 9 2 2" xfId="6288"/>
    <cellStyle name="Heading 3 15 8" xfId="6289"/>
    <cellStyle name="Heading 3 20 8" xfId="6290"/>
    <cellStyle name="Heading 3 16" xfId="6291"/>
    <cellStyle name="Heading 3 21" xfId="6292"/>
    <cellStyle name="Heading 3 16 2" xfId="6293"/>
    <cellStyle name="Heading 3 21 2" xfId="6294"/>
    <cellStyle name="Heading 3 16 3" xfId="6295"/>
    <cellStyle name="Heading 3 21 3" xfId="6296"/>
    <cellStyle name="Heading 3 16 4" xfId="6297"/>
    <cellStyle name="Heading 3 21 4" xfId="6298"/>
    <cellStyle name="Heading 3 16 5" xfId="6299"/>
    <cellStyle name="Heading 3 21 5" xfId="6300"/>
    <cellStyle name="Heading 3 16 6" xfId="6301"/>
    <cellStyle name="Heading 3 21 6" xfId="6302"/>
    <cellStyle name="Normal 2 10 2 2" xfId="6303"/>
    <cellStyle name="Normal 32_20 Colom" xfId="6304"/>
    <cellStyle name="Heading 3 16 7" xfId="6305"/>
    <cellStyle name="Heading 3 21 7" xfId="6306"/>
    <cellStyle name="Heading 3 16 8" xfId="6307"/>
    <cellStyle name="Heading 3 21 8" xfId="6308"/>
    <cellStyle name="Heading 3 17" xfId="6309"/>
    <cellStyle name="Heading 3 22" xfId="6310"/>
    <cellStyle name="Heading 3 17 2" xfId="6311"/>
    <cellStyle name="Heading 3 22 2" xfId="6312"/>
    <cellStyle name="Heading 3 17 3" xfId="6313"/>
    <cellStyle name="Heading 3 22 3" xfId="6314"/>
    <cellStyle name="Heading 3 17 4" xfId="6315"/>
    <cellStyle name="Heading 3 22 4" xfId="6316"/>
    <cellStyle name="Heading 3 17 5" xfId="6317"/>
    <cellStyle name="Heading 3 22 5" xfId="6318"/>
    <cellStyle name="Heading 3 17 6" xfId="6319"/>
    <cellStyle name="Heading 3 22 6" xfId="6320"/>
    <cellStyle name="Normal 2 10 3 2" xfId="6321"/>
    <cellStyle name="Heading 3 17 7" xfId="6322"/>
    <cellStyle name="Heading 3 22 7" xfId="6323"/>
    <cellStyle name="Heading 3 17 8" xfId="6324"/>
    <cellStyle name="Heading 3 22 8" xfId="6325"/>
    <cellStyle name="Heading 3 18" xfId="6326"/>
    <cellStyle name="Heading 3 23" xfId="6327"/>
    <cellStyle name="Linked Cell 2 5" xfId="6328"/>
    <cellStyle name="Heading 3 18 2" xfId="6329"/>
    <cellStyle name="Heading 3 23 2" xfId="6330"/>
    <cellStyle name="Heading 3 18 3" xfId="6331"/>
    <cellStyle name="Heading 3 23 3" xfId="6332"/>
    <cellStyle name="Heading 3 18 4" xfId="6333"/>
    <cellStyle name="Heading 3 23 4" xfId="6334"/>
    <cellStyle name="Heading 3 18 5" xfId="6335"/>
    <cellStyle name="Heading 3 23 5" xfId="6336"/>
    <cellStyle name="Normal 48 10" xfId="6337"/>
    <cellStyle name="Heading 3 18 6" xfId="6338"/>
    <cellStyle name="Heading 3 23 6" xfId="6339"/>
    <cellStyle name="Heading 3 18 7" xfId="6340"/>
    <cellStyle name="Heading 3 23 7" xfId="6341"/>
    <cellStyle name="Heading 3 18 8" xfId="6342"/>
    <cellStyle name="Heading 3 23 8" xfId="6343"/>
    <cellStyle name="Heading 3 19" xfId="6344"/>
    <cellStyle name="Heading 3 24" xfId="6345"/>
    <cellStyle name="Heading 3 2" xfId="6346"/>
    <cellStyle name="Heading 3 2 10" xfId="6347"/>
    <cellStyle name="Heading 3 2 11" xfId="6348"/>
    <cellStyle name="Heading 3 2 12" xfId="6349"/>
    <cellStyle name="Heading 3 2 2" xfId="6350"/>
    <cellStyle name="Heading 3 2 3" xfId="6351"/>
    <cellStyle name="Heading 3 2 4" xfId="6352"/>
    <cellStyle name="Neutral 2" xfId="6353"/>
    <cellStyle name="Percent 2 3_1 a Check List" xfId="6354"/>
    <cellStyle name="Normal 7 2 3" xfId="6355"/>
    <cellStyle name="Hyperlink 3" xfId="6356"/>
    <cellStyle name="Heading 3 2_compile" xfId="6357"/>
    <cellStyle name="Heading 3 25" xfId="6358"/>
    <cellStyle name="Heading 3 30" xfId="6359"/>
    <cellStyle name="Heading 3 25 3" xfId="6360"/>
    <cellStyle name="Heading 3 30 3" xfId="6361"/>
    <cellStyle name="Heading 3 25 4" xfId="6362"/>
    <cellStyle name="Heading 3 30 4" xfId="6363"/>
    <cellStyle name="Heading 3 25 5" xfId="6364"/>
    <cellStyle name="Heading 3 30 5" xfId="6365"/>
    <cellStyle name="Heading 3 25 6" xfId="6366"/>
    <cellStyle name="Heading 3 30 6" xfId="6367"/>
    <cellStyle name="Heading 3 25 7" xfId="6368"/>
    <cellStyle name="Heading 3 30 7" xfId="6369"/>
    <cellStyle name="Heading 3 25 8" xfId="6370"/>
    <cellStyle name="Heading 3 30 8" xfId="6371"/>
    <cellStyle name="Heading 3 3" xfId="6372"/>
    <cellStyle name="Heading 3 37 2" xfId="6373"/>
    <cellStyle name="Heading 3 42 2" xfId="6374"/>
    <cellStyle name="Heading 3 37 3" xfId="6375"/>
    <cellStyle name="Heading 3 42 3" xfId="6376"/>
    <cellStyle name="Heading 3 37 4" xfId="6377"/>
    <cellStyle name="Heading 3 42 4" xfId="6378"/>
    <cellStyle name="Heading 3 37 5" xfId="6379"/>
    <cellStyle name="Heading 3 42 5" xfId="6380"/>
    <cellStyle name="Heading 3 37 6" xfId="6381"/>
    <cellStyle name="Heading 3 42 6" xfId="6382"/>
    <cellStyle name="Heading 3 37 7" xfId="6383"/>
    <cellStyle name="Heading 3 42 7" xfId="6384"/>
    <cellStyle name="Heading 3 37 8" xfId="6385"/>
    <cellStyle name="Heading 3 42 8" xfId="6386"/>
    <cellStyle name="Heading 3 38 2" xfId="6387"/>
    <cellStyle name="Heading 3 43 2" xfId="6388"/>
    <cellStyle name="Heading 3 38 3" xfId="6389"/>
    <cellStyle name="Heading 3 43 3" xfId="6390"/>
    <cellStyle name="Heading 3 38 4" xfId="6391"/>
    <cellStyle name="Heading 3 43 4" xfId="6392"/>
    <cellStyle name="Heading 3 38 5" xfId="6393"/>
    <cellStyle name="Heading 3 43 5" xfId="6394"/>
    <cellStyle name="Heading 3 38 6" xfId="6395"/>
    <cellStyle name="Heading 3 43 6" xfId="6396"/>
    <cellStyle name="Heading 3 38 7" xfId="6397"/>
    <cellStyle name="Heading 3 43 7" xfId="6398"/>
    <cellStyle name="Heading 3 38 8" xfId="6399"/>
    <cellStyle name="Heading 3 43 8" xfId="6400"/>
    <cellStyle name="Heading 3 39 2" xfId="6401"/>
    <cellStyle name="Heading 3 44 2" xfId="6402"/>
    <cellStyle name="Normal 28 20 4" xfId="6403"/>
    <cellStyle name="Heading 3 39 3" xfId="6404"/>
    <cellStyle name="Heading 3 44 3" xfId="6405"/>
    <cellStyle name="Normal 28 20 5" xfId="6406"/>
    <cellStyle name="Heading 3 39 4" xfId="6407"/>
    <cellStyle name="Heading 3 44 4" xfId="6408"/>
    <cellStyle name="Normal 28 20 6" xfId="6409"/>
    <cellStyle name="Heading 3 39 5" xfId="6410"/>
    <cellStyle name="Heading 3 44 5" xfId="6411"/>
    <cellStyle name="Normal 28 20 7" xfId="6412"/>
    <cellStyle name="Heading 3 4" xfId="6413"/>
    <cellStyle name="Heading 3 4 2" xfId="6414"/>
    <cellStyle name="Heading 3 4 3" xfId="6415"/>
    <cellStyle name="Heading 3 4 4" xfId="6416"/>
    <cellStyle name="Heading 3 4 5" xfId="6417"/>
    <cellStyle name="Heading 3 4 6" xfId="6418"/>
    <cellStyle name="Percent 31 7" xfId="6419"/>
    <cellStyle name="Percent 26 7" xfId="6420"/>
    <cellStyle name="Heading 3 45" xfId="6421"/>
    <cellStyle name="Heading 3 50" xfId="6422"/>
    <cellStyle name="Heading 3 45 2" xfId="6423"/>
    <cellStyle name="Heading 3 50 2" xfId="6424"/>
    <cellStyle name="Heading 3 45 3" xfId="6425"/>
    <cellStyle name="Heading 3 50 3" xfId="6426"/>
    <cellStyle name="Title 10_above 500 population 26col praroop" xfId="6427"/>
    <cellStyle name="Heading 3 45 4" xfId="6428"/>
    <cellStyle name="Heading 3 50 4" xfId="6429"/>
    <cellStyle name="Percent 14_1 a Check List" xfId="6430"/>
    <cellStyle name="Heading 3 45 5" xfId="6431"/>
    <cellStyle name="Heading 3 50 5" xfId="6432"/>
    <cellStyle name="Normal 5 2 16 2" xfId="6433"/>
    <cellStyle name="Percent 31 8" xfId="6434"/>
    <cellStyle name="Percent 26 8" xfId="6435"/>
    <cellStyle name="Heading 3 46" xfId="6436"/>
    <cellStyle name="Heading 3 51" xfId="6437"/>
    <cellStyle name="Heading 3 46 3" xfId="6438"/>
    <cellStyle name="Heading 3 51 3" xfId="6439"/>
    <cellStyle name="Heading 3 46 4" xfId="6440"/>
    <cellStyle name="Heading 3 51 4" xfId="6441"/>
    <cellStyle name="Heading 3 46 5" xfId="6442"/>
    <cellStyle name="Heading 3 51 5" xfId="6443"/>
    <cellStyle name="Normal 5 2 17 2" xfId="6444"/>
    <cellStyle name="Percent 31 9" xfId="6445"/>
    <cellStyle name="Percent 26 9" xfId="6446"/>
    <cellStyle name="Heading 3 47" xfId="6447"/>
    <cellStyle name="Heading 3 52" xfId="6448"/>
    <cellStyle name="Normal 3 4 2" xfId="6449"/>
    <cellStyle name="Heading 3 47 2" xfId="6450"/>
    <cellStyle name="Heading 3 52 2" xfId="6451"/>
    <cellStyle name="Normal 3 4 2 2" xfId="6452"/>
    <cellStyle name="Heading 3 47 3" xfId="6453"/>
    <cellStyle name="Heading 3 52 3" xfId="6454"/>
    <cellStyle name="Heading 3 47 4" xfId="6455"/>
    <cellStyle name="Heading 3 52 4" xfId="6456"/>
    <cellStyle name="Heading 3 47 5" xfId="6457"/>
    <cellStyle name="Heading 3 52 5" xfId="6458"/>
    <cellStyle name="Normal 5 2 18 2" xfId="6459"/>
    <cellStyle name="Heading 3 48 3" xfId="6460"/>
    <cellStyle name="Heading 3 53 3" xfId="6461"/>
    <cellStyle name="Heading 3 48 4" xfId="6462"/>
    <cellStyle name="Heading 3 53 4" xfId="6463"/>
    <cellStyle name="Heading 3 48 5" xfId="6464"/>
    <cellStyle name="Heading 3 53 5" xfId="6465"/>
    <cellStyle name="Heading 3 49 2" xfId="6466"/>
    <cellStyle name="Heading 3 54 2" xfId="6467"/>
    <cellStyle name="Normal 3 4 4 2" xfId="6468"/>
    <cellStyle name="Heading 3 49 3" xfId="6469"/>
    <cellStyle name="Heading 3 54 3" xfId="6470"/>
    <cellStyle name="Heading 3 49 4" xfId="6471"/>
    <cellStyle name="Heading 3 54 4" xfId="6472"/>
    <cellStyle name="Heading 3 49 5" xfId="6473"/>
    <cellStyle name="Heading 3 54 5" xfId="6474"/>
    <cellStyle name="Heading 3 5 2" xfId="6475"/>
    <cellStyle name="Heading 3 5 3" xfId="6476"/>
    <cellStyle name="Heading 3 5 4" xfId="6477"/>
    <cellStyle name="Heading 3 5 5" xfId="6478"/>
    <cellStyle name="Heading 3 5 6" xfId="6479"/>
    <cellStyle name="Heading 3 55 3" xfId="6480"/>
    <cellStyle name="Heading 3 60 3" xfId="6481"/>
    <cellStyle name="Heading 3 55 4" xfId="6482"/>
    <cellStyle name="Heading 3 60 4" xfId="6483"/>
    <cellStyle name="Heading 3 55 5" xfId="6484"/>
    <cellStyle name="Heading 3 60 5" xfId="6485"/>
    <cellStyle name="Heading 3 56 2" xfId="6486"/>
    <cellStyle name="Heading 3 61 2" xfId="6487"/>
    <cellStyle name="Heading 3 56 4" xfId="6488"/>
    <cellStyle name="Heading 3 61 4" xfId="6489"/>
    <cellStyle name="Heading 3 56 5" xfId="6490"/>
    <cellStyle name="Heading 3 61 5" xfId="6491"/>
    <cellStyle name="Heading 3 57 2" xfId="6492"/>
    <cellStyle name="Heading 3 62 2" xfId="6493"/>
    <cellStyle name="Heading 3 57 3" xfId="6494"/>
    <cellStyle name="Heading 3 62 3" xfId="6495"/>
    <cellStyle name="Heading 3 57 4" xfId="6496"/>
    <cellStyle name="Heading 3 62 4" xfId="6497"/>
    <cellStyle name="Heading 3 57 5" xfId="6498"/>
    <cellStyle name="Heading 3 62 5" xfId="6499"/>
    <cellStyle name="Heading 3 57 6" xfId="6500"/>
    <cellStyle name="Heading 3 62 6" xfId="6501"/>
    <cellStyle name="Heading 3 58 2" xfId="6502"/>
    <cellStyle name="Heading 3 63 2" xfId="6503"/>
    <cellStyle name="Heading 3 58 3" xfId="6504"/>
    <cellStyle name="Heading 3 63 3" xfId="6505"/>
    <cellStyle name="Heading 3 58 4" xfId="6506"/>
    <cellStyle name="Heading 3 63 4" xfId="6507"/>
    <cellStyle name="Heading 3 58 5" xfId="6508"/>
    <cellStyle name="Heading 3 63 5" xfId="6509"/>
    <cellStyle name="Heading 3 6" xfId="6510"/>
    <cellStyle name="Normal 3 10" xfId="6511"/>
    <cellStyle name="Heading 3 6 2" xfId="6512"/>
    <cellStyle name="Normal 3 10 2" xfId="6513"/>
    <cellStyle name="Heading 3 6 3" xfId="6514"/>
    <cellStyle name="Normal 3 10 3" xfId="6515"/>
    <cellStyle name="Heading 3 6 4" xfId="6516"/>
    <cellStyle name="Normal 3 10 4" xfId="6517"/>
    <cellStyle name="Heading 3 6 5" xfId="6518"/>
    <cellStyle name="Normal 3 10 5" xfId="6519"/>
    <cellStyle name="Heading 3 6 6" xfId="6520"/>
    <cellStyle name="Normal 3 10 6" xfId="6521"/>
    <cellStyle name="Normal 12 9 2 2 2" xfId="6522"/>
    <cellStyle name="Heading 3 66" xfId="6523"/>
    <cellStyle name="Heading 3 7" xfId="6524"/>
    <cellStyle name="Normal 3 11" xfId="6525"/>
    <cellStyle name="Heading 3 7 2" xfId="6526"/>
    <cellStyle name="Normal 3 11 2" xfId="6527"/>
    <cellStyle name="Heading 3 7 3" xfId="6528"/>
    <cellStyle name="Normal 3 11 3" xfId="6529"/>
    <cellStyle name="Heading 3 7 4" xfId="6530"/>
    <cellStyle name="Normal 3 11 4" xfId="6531"/>
    <cellStyle name="Heading 3 7 5" xfId="6532"/>
    <cellStyle name="Normal 3 11 5" xfId="6533"/>
    <cellStyle name="Heading 3 7 6" xfId="6534"/>
    <cellStyle name="Normal 3 11 6" xfId="6535"/>
    <cellStyle name="Heading 3 8" xfId="6536"/>
    <cellStyle name="Normal 3 12" xfId="6537"/>
    <cellStyle name="Heading 3 8 3" xfId="6538"/>
    <cellStyle name="Heading 3 8 4" xfId="6539"/>
    <cellStyle name="Heading 3 8 5" xfId="6540"/>
    <cellStyle name="Heading 3 8 6" xfId="6541"/>
    <cellStyle name="Heading 3 8 7" xfId="6542"/>
    <cellStyle name="Heading 3 8 8" xfId="6543"/>
    <cellStyle name="Heading 4 10 2" xfId="6544"/>
    <cellStyle name="Normal 4 3 3 2 3 3" xfId="6545"/>
    <cellStyle name="Heading 4 10 3" xfId="6546"/>
    <cellStyle name="Normal 4 3 3 2 3 4" xfId="6547"/>
    <cellStyle name="Heading 4 10 4" xfId="6548"/>
    <cellStyle name="Normal 4 3 3 2 3 5" xfId="6549"/>
    <cellStyle name="Heading 4 10 5" xfId="6550"/>
    <cellStyle name="Normal 4 3 3 2 3 6" xfId="6551"/>
    <cellStyle name="Titolo 3 4" xfId="6552"/>
    <cellStyle name="Heading 4 10_above 500 population 26col praroop" xfId="6553"/>
    <cellStyle name="Heading 4 16" xfId="6554"/>
    <cellStyle name="Heading 4 21" xfId="6555"/>
    <cellStyle name="Heading 4 17" xfId="6556"/>
    <cellStyle name="Heading 4 22" xfId="6557"/>
    <cellStyle name="Heading 4 18" xfId="6558"/>
    <cellStyle name="Heading 4 23" xfId="6559"/>
    <cellStyle name="Heading 4 19" xfId="6560"/>
    <cellStyle name="Heading 4 24" xfId="6561"/>
    <cellStyle name="Heading 4 2" xfId="6562"/>
    <cellStyle name="Heading 4 2 4" xfId="6563"/>
    <cellStyle name="Normal 4 3 3 3 2 2 6" xfId="6564"/>
    <cellStyle name="Heading 4 2_VR RENEWAL STATUS SHEET" xfId="6565"/>
    <cellStyle name="Heading 4 25" xfId="6566"/>
    <cellStyle name="Heading 4 30" xfId="6567"/>
    <cellStyle name="Output 12 4" xfId="6568"/>
    <cellStyle name="Normal 26 4_New praptra" xfId="6569"/>
    <cellStyle name="Heading 4 26" xfId="6570"/>
    <cellStyle name="Heading 4 31" xfId="6571"/>
    <cellStyle name="Heading 4 27" xfId="6572"/>
    <cellStyle name="Heading 4 32" xfId="6573"/>
    <cellStyle name="Heading 4 28" xfId="6574"/>
    <cellStyle name="Heading 4 33" xfId="6575"/>
    <cellStyle name="Heading 4 29" xfId="6576"/>
    <cellStyle name="Heading 4 34" xfId="6577"/>
    <cellStyle name="Heading 4 3" xfId="6578"/>
    <cellStyle name="Percent 41 2" xfId="6579"/>
    <cellStyle name="Percent 36 2" xfId="6580"/>
    <cellStyle name="Heading 4 35" xfId="6581"/>
    <cellStyle name="Heading 4 40" xfId="6582"/>
    <cellStyle name="Heading 4 36" xfId="6583"/>
    <cellStyle name="Heading 4 41" xfId="6584"/>
    <cellStyle name="Heading 4 37" xfId="6585"/>
    <cellStyle name="Heading 4 42" xfId="6586"/>
    <cellStyle name="Normal 26 2 2 2" xfId="6587"/>
    <cellStyle name="Heading 4 38" xfId="6588"/>
    <cellStyle name="Heading 4 43" xfId="6589"/>
    <cellStyle name="Heading 4 39" xfId="6590"/>
    <cellStyle name="Heading 4 44" xfId="6591"/>
    <cellStyle name="Heading 4 4" xfId="6592"/>
    <cellStyle name="Heading 4 45" xfId="6593"/>
    <cellStyle name="Heading 4 50" xfId="6594"/>
    <cellStyle name="Heading 4 46" xfId="6595"/>
    <cellStyle name="Heading 4 51" xfId="6596"/>
    <cellStyle name="Heading 4 47" xfId="6597"/>
    <cellStyle name="Heading 4 52" xfId="6598"/>
    <cellStyle name="Normal 3 9 2" xfId="6599"/>
    <cellStyle name="Heading 4 48" xfId="6600"/>
    <cellStyle name="Heading 4 53" xfId="6601"/>
    <cellStyle name="Heading 4 49" xfId="6602"/>
    <cellStyle name="Heading 4 54" xfId="6603"/>
    <cellStyle name="Heading 4 5" xfId="6604"/>
    <cellStyle name="Heading 4 55" xfId="6605"/>
    <cellStyle name="Heading 4 60" xfId="6606"/>
    <cellStyle name="Heading 4 56" xfId="6607"/>
    <cellStyle name="Heading 4 61" xfId="6608"/>
    <cellStyle name="Heading 4 57" xfId="6609"/>
    <cellStyle name="Heading 4 62" xfId="6610"/>
    <cellStyle name="Heading 4 58" xfId="6611"/>
    <cellStyle name="Heading 4 63" xfId="6612"/>
    <cellStyle name="Heading 4 6" xfId="6613"/>
    <cellStyle name="Heading 4 65" xfId="6614"/>
    <cellStyle name="Heading 4 66" xfId="6615"/>
    <cellStyle name="Heading 4 7" xfId="6616"/>
    <cellStyle name="Heading 4 8" xfId="6617"/>
    <cellStyle name="Heading 4 9" xfId="6618"/>
    <cellStyle name="Normal 7 2 10" xfId="6619"/>
    <cellStyle name="Hyperlink 10" xfId="6620"/>
    <cellStyle name="Normal 7 2 11" xfId="6621"/>
    <cellStyle name="Hyperlink 11" xfId="6622"/>
    <cellStyle name="Hyperlink 12" xfId="6623"/>
    <cellStyle name="Normal 2 6" xfId="6624"/>
    <cellStyle name="Hyperlink 2 10" xfId="6625"/>
    <cellStyle name="Normal 2 7" xfId="6626"/>
    <cellStyle name="Hyperlink 2 11" xfId="6627"/>
    <cellStyle name="Normal 2 9" xfId="6628"/>
    <cellStyle name="Note 12 3" xfId="6629"/>
    <cellStyle name="Hyperlink 2 13" xfId="6630"/>
    <cellStyle name="Note 12 4" xfId="6631"/>
    <cellStyle name="Hyperlink 2 14" xfId="6632"/>
    <cellStyle name="Note 12 5" xfId="6633"/>
    <cellStyle name="Hyperlink 2 15" xfId="6634"/>
    <cellStyle name="Note 12 6" xfId="6635"/>
    <cellStyle name="Hyperlink 2 16" xfId="6636"/>
    <cellStyle name="Hyperlink 3 10" xfId="6637"/>
    <cellStyle name="Hyperlink 3 11" xfId="6638"/>
    <cellStyle name="Note 22 2" xfId="6639"/>
    <cellStyle name="Note 17 2" xfId="6640"/>
    <cellStyle name="Hyperlink 3 12" xfId="6641"/>
    <cellStyle name="Note 22 5" xfId="6642"/>
    <cellStyle name="Note 17 5" xfId="6643"/>
    <cellStyle name="Hyperlink 3 15" xfId="6644"/>
    <cellStyle name="Note 22 6" xfId="6645"/>
    <cellStyle name="Note 17 6" xfId="6646"/>
    <cellStyle name="Hyperlink 3 16" xfId="6647"/>
    <cellStyle name="Normal 7 2 3 2" xfId="6648"/>
    <cellStyle name="Hyperlink 3 2" xfId="6649"/>
    <cellStyle name="Hyperlink 3 3" xfId="6650"/>
    <cellStyle name="Note 5 2" xfId="6651"/>
    <cellStyle name="Hyperlink 3 4" xfId="6652"/>
    <cellStyle name="Note 5 3" xfId="6653"/>
    <cellStyle name="Hyperlink 3 5" xfId="6654"/>
    <cellStyle name="Percent 3_1 a Check List" xfId="6655"/>
    <cellStyle name="Note 5 4" xfId="6656"/>
    <cellStyle name="Hyperlink 3 6" xfId="6657"/>
    <cellStyle name="Note 5 5" xfId="6658"/>
    <cellStyle name="Hyperlink 3 7" xfId="6659"/>
    <cellStyle name="Note 5 6" xfId="6660"/>
    <cellStyle name="Hyperlink 3 8" xfId="6661"/>
    <cellStyle name="Note 5 7" xfId="6662"/>
    <cellStyle name="Hyperlink 3 9" xfId="6663"/>
    <cellStyle name="Input 2 6" xfId="6664"/>
    <cellStyle name="Hyperlink 3_1 Carore to 5 caror" xfId="6665"/>
    <cellStyle name="Normal 7 2 4" xfId="6666"/>
    <cellStyle name="Hyperlink 4" xfId="6667"/>
    <cellStyle name="Hyperlink 4 2" xfId="6668"/>
    <cellStyle name="Hyperlink 4 3" xfId="6669"/>
    <cellStyle name="Note 6 2" xfId="6670"/>
    <cellStyle name="Hyperlink 4 4" xfId="6671"/>
    <cellStyle name="Note 6 3" xfId="6672"/>
    <cellStyle name="Hyperlink 4 5" xfId="6673"/>
    <cellStyle name="Note 6 4" xfId="6674"/>
    <cellStyle name="Hyperlink 4 6" xfId="6675"/>
    <cellStyle name="Note 6 5" xfId="6676"/>
    <cellStyle name="Hyperlink 4 7" xfId="6677"/>
    <cellStyle name="Note 6 6" xfId="6678"/>
    <cellStyle name="Hyperlink 4 8" xfId="6679"/>
    <cellStyle name="Percent 32 10" xfId="6680"/>
    <cellStyle name="Normal 2 2 2" xfId="6681"/>
    <cellStyle name="Note 6 7" xfId="6682"/>
    <cellStyle name="Hyperlink 4 9" xfId="6683"/>
    <cellStyle name="Hyperlink 5 2" xfId="6684"/>
    <cellStyle name="Hyperlink 5_500 above population prastav" xfId="6685"/>
    <cellStyle name="Normal 3 2 8 2" xfId="6686"/>
    <cellStyle name="Normal 7 2 6" xfId="6687"/>
    <cellStyle name="Hyperlink 6" xfId="6688"/>
    <cellStyle name="Normal 3 2 5_500 above population prastav" xfId="6689"/>
    <cellStyle name="Normal 3 2 8 3" xfId="6690"/>
    <cellStyle name="Normal 7 2 7" xfId="6691"/>
    <cellStyle name="Hyperlink 7" xfId="6692"/>
    <cellStyle name="Normal 3 2 8 4" xfId="6693"/>
    <cellStyle name="Normal 7 2 8" xfId="6694"/>
    <cellStyle name="Hyperlink 8" xfId="6695"/>
    <cellStyle name="Normal 3 2 8 5" xfId="6696"/>
    <cellStyle name="Normal 7 2 9" xfId="6697"/>
    <cellStyle name="Hyperlink 9" xfId="6698"/>
    <cellStyle name="Normal 16 5" xfId="6699"/>
    <cellStyle name="Normal 21 5" xfId="6700"/>
    <cellStyle name="Input 10" xfId="6701"/>
    <cellStyle name="Input 10 13" xfId="6702"/>
    <cellStyle name="Input 10 2" xfId="6703"/>
    <cellStyle name="Input 10 2 2" xfId="6704"/>
    <cellStyle name="Input 10 2 3" xfId="6705"/>
    <cellStyle name="Input 10 2 4" xfId="6706"/>
    <cellStyle name="Input 10 2 5" xfId="6707"/>
    <cellStyle name="Input 10 2 6" xfId="6708"/>
    <cellStyle name="Input 10 2 7" xfId="6709"/>
    <cellStyle name="Input 10 2 8" xfId="6710"/>
    <cellStyle name="Input 10 3 2" xfId="6711"/>
    <cellStyle name="Input 10 3 3" xfId="6712"/>
    <cellStyle name="Input 10 3 4" xfId="6713"/>
    <cellStyle name="Input 10 3 5" xfId="6714"/>
    <cellStyle name="Input 10 3 6" xfId="6715"/>
    <cellStyle name="Input 10 3 7" xfId="6716"/>
    <cellStyle name="Input 10 3 8" xfId="6717"/>
    <cellStyle name="Input 10 4" xfId="6718"/>
    <cellStyle name="Input 10 4 3" xfId="6719"/>
    <cellStyle name="Input 10 4 4" xfId="6720"/>
    <cellStyle name="Normal 10 3_GGic estimate 28.01.2016" xfId="6721"/>
    <cellStyle name="Input 10 4 5" xfId="6722"/>
    <cellStyle name="Input 10 4 6" xfId="6723"/>
    <cellStyle name="Input 10 4 7" xfId="6724"/>
    <cellStyle name="Input 10 4 8" xfId="6725"/>
    <cellStyle name="Контрольная ячейка" xfId="6726"/>
    <cellStyle name="Input 10 5" xfId="6727"/>
    <cellStyle name="Input 10 5 2" xfId="6728"/>
    <cellStyle name="Input 10 5 3" xfId="6729"/>
    <cellStyle name="Input 10 5 4" xfId="6730"/>
    <cellStyle name="Input 10 5 5" xfId="6731"/>
    <cellStyle name="Input 10 5 6" xfId="6732"/>
    <cellStyle name="Input 10 5 7" xfId="6733"/>
    <cellStyle name="Input 10 5 8" xfId="6734"/>
    <cellStyle name="Input 10 6" xfId="6735"/>
    <cellStyle name="Input 10 6 5" xfId="6736"/>
    <cellStyle name="Input 10 6 6" xfId="6737"/>
    <cellStyle name="Input 10 6 7" xfId="6738"/>
    <cellStyle name="Input 10 6 8" xfId="6739"/>
    <cellStyle name="Input 10 7" xfId="6740"/>
    <cellStyle name="Input 10 8" xfId="6741"/>
    <cellStyle name="Input 10 9" xfId="6742"/>
    <cellStyle name="Normal 4 5_3_kh_i" xfId="6743"/>
    <cellStyle name="Input 10_above 500 population 26col praroop" xfId="6744"/>
    <cellStyle name="Normal 16 6" xfId="6745"/>
    <cellStyle name="Normal 21 6" xfId="6746"/>
    <cellStyle name="Input 11" xfId="6747"/>
    <cellStyle name="Input 11 2" xfId="6748"/>
    <cellStyle name="Input 11 3" xfId="6749"/>
    <cellStyle name="Input 11 4" xfId="6750"/>
    <cellStyle name="Input 11 5" xfId="6751"/>
    <cellStyle name="Input 11 6" xfId="6752"/>
    <cellStyle name="Input 11 7" xfId="6753"/>
    <cellStyle name="Input 11 8" xfId="6754"/>
    <cellStyle name="Normal 16 7" xfId="6755"/>
    <cellStyle name="Normal 21 7" xfId="6756"/>
    <cellStyle name="Input 12" xfId="6757"/>
    <cellStyle name="Input 12 2" xfId="6758"/>
    <cellStyle name="Input 12 3" xfId="6759"/>
    <cellStyle name="Input 12 4" xfId="6760"/>
    <cellStyle name="Normal 2 4 2_6-1" xfId="6761"/>
    <cellStyle name="Input 12 5" xfId="6762"/>
    <cellStyle name="Input 12 6" xfId="6763"/>
    <cellStyle name="Input 12 7" xfId="6764"/>
    <cellStyle name="Normal 16 8" xfId="6765"/>
    <cellStyle name="Normal 21 8" xfId="6766"/>
    <cellStyle name="Input 13" xfId="6767"/>
    <cellStyle name="Input 13 2" xfId="6768"/>
    <cellStyle name="Input 13 3" xfId="6769"/>
    <cellStyle name="Input 13 4" xfId="6770"/>
    <cellStyle name="Input 13 5" xfId="6771"/>
    <cellStyle name="Input 13 6" xfId="6772"/>
    <cellStyle name="Input 13 7" xfId="6773"/>
    <cellStyle name="Normal 16 9" xfId="6774"/>
    <cellStyle name="Normal 21 9" xfId="6775"/>
    <cellStyle name="Input 14" xfId="6776"/>
    <cellStyle name="Input 15" xfId="6777"/>
    <cellStyle name="Input 20" xfId="6778"/>
    <cellStyle name="Input 15 2" xfId="6779"/>
    <cellStyle name="Input 20 2" xfId="6780"/>
    <cellStyle name="Input 15 3" xfId="6781"/>
    <cellStyle name="Input 20 3" xfId="6782"/>
    <cellStyle name="Input 15 4" xfId="6783"/>
    <cellStyle name="Input 20 4" xfId="6784"/>
    <cellStyle name="Input 15 5" xfId="6785"/>
    <cellStyle name="Input 20 5" xfId="6786"/>
    <cellStyle name="Input 15 6" xfId="6787"/>
    <cellStyle name="Input 20 6" xfId="6788"/>
    <cellStyle name="Input 15 7" xfId="6789"/>
    <cellStyle name="Input 20 7" xfId="6790"/>
    <cellStyle name="Input 16" xfId="6791"/>
    <cellStyle name="Input 21" xfId="6792"/>
    <cellStyle name="Normal 5 6_500 above population prastav" xfId="6793"/>
    <cellStyle name="Input 16 2" xfId="6794"/>
    <cellStyle name="Input 21 2" xfId="6795"/>
    <cellStyle name="Input 16 3" xfId="6796"/>
    <cellStyle name="Input 21 3" xfId="6797"/>
    <cellStyle name="Input 16 4" xfId="6798"/>
    <cellStyle name="Input 21 4" xfId="6799"/>
    <cellStyle name="Input 16 5" xfId="6800"/>
    <cellStyle name="Input 21 5" xfId="6801"/>
    <cellStyle name="Input 16 6" xfId="6802"/>
    <cellStyle name="Input 21 6" xfId="6803"/>
    <cellStyle name="Input 16 7" xfId="6804"/>
    <cellStyle name="Input 21 7" xfId="6805"/>
    <cellStyle name="Input 17" xfId="6806"/>
    <cellStyle name="Input 22" xfId="6807"/>
    <cellStyle name="Input 17 2" xfId="6808"/>
    <cellStyle name="Input 22 2" xfId="6809"/>
    <cellStyle name="Input 17 3" xfId="6810"/>
    <cellStyle name="Input 22 3" xfId="6811"/>
    <cellStyle name="Input 17 4" xfId="6812"/>
    <cellStyle name="Input 22 4" xfId="6813"/>
    <cellStyle name="Input 17 5" xfId="6814"/>
    <cellStyle name="Input 22 5" xfId="6815"/>
    <cellStyle name="Input 17 6" xfId="6816"/>
    <cellStyle name="Input 22 6" xfId="6817"/>
    <cellStyle name="Input 18" xfId="6818"/>
    <cellStyle name="Input 23" xfId="6819"/>
    <cellStyle name="Normal 11 6 2 2" xfId="6820"/>
    <cellStyle name="Input 18 2" xfId="6821"/>
    <cellStyle name="Input 23 2" xfId="6822"/>
    <cellStyle name="Input 18 3" xfId="6823"/>
    <cellStyle name="Input 23 3" xfId="6824"/>
    <cellStyle name="Input 18 4" xfId="6825"/>
    <cellStyle name="Input 23 4" xfId="6826"/>
    <cellStyle name="Input 18 5" xfId="6827"/>
    <cellStyle name="Input 23 5" xfId="6828"/>
    <cellStyle name="Input 18 6" xfId="6829"/>
    <cellStyle name="Input 23 6" xfId="6830"/>
    <cellStyle name="Input 18 7" xfId="6831"/>
    <cellStyle name="Input 23 7" xfId="6832"/>
    <cellStyle name="Input 19" xfId="6833"/>
    <cellStyle name="Input 24" xfId="6834"/>
    <cellStyle name="Normal 11 6 2 3" xfId="6835"/>
    <cellStyle name="Input 19 3" xfId="6836"/>
    <cellStyle name="Input 24 3" xfId="6837"/>
    <cellStyle name="Input 19 4" xfId="6838"/>
    <cellStyle name="Input 24 4" xfId="6839"/>
    <cellStyle name="Input 19 5" xfId="6840"/>
    <cellStyle name="Input 24 5" xfId="6841"/>
    <cellStyle name="Input 19 6" xfId="6842"/>
    <cellStyle name="Input 24 6" xfId="6843"/>
    <cellStyle name="Input 19 7" xfId="6844"/>
    <cellStyle name="Input 24 7" xfId="6845"/>
    <cellStyle name="Input 2" xfId="6846"/>
    <cellStyle name="Input 2 10" xfId="6847"/>
    <cellStyle name="Input 2 11" xfId="6848"/>
    <cellStyle name="Input 2 12" xfId="6849"/>
    <cellStyle name="Input 2 2" xfId="6850"/>
    <cellStyle name="Input 2 3" xfId="6851"/>
    <cellStyle name="Input 2 4" xfId="6852"/>
    <cellStyle name="Input 2 5" xfId="6853"/>
    <cellStyle name="Input 2 5 2" xfId="6854"/>
    <cellStyle name="Input 55 3" xfId="6855"/>
    <cellStyle name="Input 60 3" xfId="6856"/>
    <cellStyle name="Input 2 5 3" xfId="6857"/>
    <cellStyle name="Input 55 4" xfId="6858"/>
    <cellStyle name="Input 60 4" xfId="6859"/>
    <cellStyle name="Input 2 5 4" xfId="6860"/>
    <cellStyle name="Input 55 5" xfId="6861"/>
    <cellStyle name="Input 60 5" xfId="6862"/>
    <cellStyle name="Input 2 5 5" xfId="6863"/>
    <cellStyle name="Input 55 6" xfId="6864"/>
    <cellStyle name="Input 60 6" xfId="6865"/>
    <cellStyle name="Input 2 5 6" xfId="6866"/>
    <cellStyle name="Input 55 7" xfId="6867"/>
    <cellStyle name="Input 60 7" xfId="6868"/>
    <cellStyle name="Input 2 5 7" xfId="6869"/>
    <cellStyle name="Input 55 8" xfId="6870"/>
    <cellStyle name="Input 60 8" xfId="6871"/>
    <cellStyle name="Input 2 5 8" xfId="6872"/>
    <cellStyle name="Input 2 8" xfId="6873"/>
    <cellStyle name="Normal 68 4 2 2" xfId="6874"/>
    <cellStyle name="Input 2 9" xfId="6875"/>
    <cellStyle name="Input 25" xfId="6876"/>
    <cellStyle name="Input 30" xfId="6877"/>
    <cellStyle name="Normal 11 6 2 4" xfId="6878"/>
    <cellStyle name="Input 25 2" xfId="6879"/>
    <cellStyle name="Input 30 2" xfId="6880"/>
    <cellStyle name="Input 25 3" xfId="6881"/>
    <cellStyle name="Input 30 3" xfId="6882"/>
    <cellStyle name="Input 25 4" xfId="6883"/>
    <cellStyle name="Input 30 4" xfId="6884"/>
    <cellStyle name="Input 25 5" xfId="6885"/>
    <cellStyle name="Input 30 5" xfId="6886"/>
    <cellStyle name="Input 25 6" xfId="6887"/>
    <cellStyle name="Input 30 6" xfId="6888"/>
    <cellStyle name="Input 25 7" xfId="6889"/>
    <cellStyle name="Input 30 7" xfId="6890"/>
    <cellStyle name="Input 25 8" xfId="6891"/>
    <cellStyle name="Input 30 8" xfId="6892"/>
    <cellStyle name="Input 26" xfId="6893"/>
    <cellStyle name="Input 31" xfId="6894"/>
    <cellStyle name="Normal 11 6 2 5" xfId="6895"/>
    <cellStyle name="Input 26 2" xfId="6896"/>
    <cellStyle name="Input 31 2" xfId="6897"/>
    <cellStyle name="Input 26 3" xfId="6898"/>
    <cellStyle name="Input 31 3" xfId="6899"/>
    <cellStyle name="Input 26 4" xfId="6900"/>
    <cellStyle name="Input 31 4" xfId="6901"/>
    <cellStyle name="Input 26 5" xfId="6902"/>
    <cellStyle name="Input 31 5" xfId="6903"/>
    <cellStyle name="Input 26 6" xfId="6904"/>
    <cellStyle name="Input 31 6" xfId="6905"/>
    <cellStyle name="Input 26 7" xfId="6906"/>
    <cellStyle name="Input 31 7" xfId="6907"/>
    <cellStyle name="Input 26 8" xfId="6908"/>
    <cellStyle name="Input 31 8" xfId="6909"/>
    <cellStyle name="Input 27" xfId="6910"/>
    <cellStyle name="Input 32" xfId="6911"/>
    <cellStyle name="Normal 11 6 2 6" xfId="6912"/>
    <cellStyle name="Input 27 2" xfId="6913"/>
    <cellStyle name="Input 32 2" xfId="6914"/>
    <cellStyle name="Input 27 3" xfId="6915"/>
    <cellStyle name="Input 32 3" xfId="6916"/>
    <cellStyle name="Input 27 4" xfId="6917"/>
    <cellStyle name="Input 32 4" xfId="6918"/>
    <cellStyle name="Input 27 5" xfId="6919"/>
    <cellStyle name="Input 32 5" xfId="6920"/>
    <cellStyle name="Input 27 6" xfId="6921"/>
    <cellStyle name="Input 32 6" xfId="6922"/>
    <cellStyle name="Input 27 7" xfId="6923"/>
    <cellStyle name="Input 32 7" xfId="6924"/>
    <cellStyle name="Input 27 8" xfId="6925"/>
    <cellStyle name="Input 32 8" xfId="6926"/>
    <cellStyle name="Input 28" xfId="6927"/>
    <cellStyle name="Input 33" xfId="6928"/>
    <cellStyle name="Normal 11 6 2 7" xfId="6929"/>
    <cellStyle name="Input 28 2" xfId="6930"/>
    <cellStyle name="Input 33 2" xfId="6931"/>
    <cellStyle name="Input 28 3" xfId="6932"/>
    <cellStyle name="Input 33 3" xfId="6933"/>
    <cellStyle name="Input 28 4" xfId="6934"/>
    <cellStyle name="Input 33 4" xfId="6935"/>
    <cellStyle name="Input 28 5" xfId="6936"/>
    <cellStyle name="Input 33 5" xfId="6937"/>
    <cellStyle name="Input 28 6" xfId="6938"/>
    <cellStyle name="Input 33 6" xfId="6939"/>
    <cellStyle name="Input 28 7" xfId="6940"/>
    <cellStyle name="Input 33 7" xfId="6941"/>
    <cellStyle name="Input 28 8" xfId="6942"/>
    <cellStyle name="Input 33 8" xfId="6943"/>
    <cellStyle name="Input 29" xfId="6944"/>
    <cellStyle name="Input 34" xfId="6945"/>
    <cellStyle name="Normal 11 6 2 8" xfId="6946"/>
    <cellStyle name="Input 29 2" xfId="6947"/>
    <cellStyle name="Input 34 2" xfId="6948"/>
    <cellStyle name="Input 29 3" xfId="6949"/>
    <cellStyle name="Input 34 3" xfId="6950"/>
    <cellStyle name="Input 29 4" xfId="6951"/>
    <cellStyle name="Input 34 4" xfId="6952"/>
    <cellStyle name="Input 29 5" xfId="6953"/>
    <cellStyle name="Input 34 5" xfId="6954"/>
    <cellStyle name="Input 29 6" xfId="6955"/>
    <cellStyle name="Input 34 6" xfId="6956"/>
    <cellStyle name="Input 29 7" xfId="6957"/>
    <cellStyle name="Input 34 7" xfId="6958"/>
    <cellStyle name="Input 29 8" xfId="6959"/>
    <cellStyle name="Input 34 8" xfId="6960"/>
    <cellStyle name="Input 3" xfId="6961"/>
    <cellStyle name="Input 3 2" xfId="6962"/>
    <cellStyle name="Input 3 3" xfId="6963"/>
    <cellStyle name="Input 3 4" xfId="6964"/>
    <cellStyle name="Percent 2 10 7 2" xfId="6965"/>
    <cellStyle name="Input 3 6" xfId="6966"/>
    <cellStyle name="Input 3 7" xfId="6967"/>
    <cellStyle name="Input 3 8" xfId="6968"/>
    <cellStyle name="Input 35 2" xfId="6969"/>
    <cellStyle name="Input 40 2" xfId="6970"/>
    <cellStyle name="Input 35 3" xfId="6971"/>
    <cellStyle name="Input 40 3" xfId="6972"/>
    <cellStyle name="Input 35 4" xfId="6973"/>
    <cellStyle name="Input 40 4" xfId="6974"/>
    <cellStyle name="Normal 2_% boq" xfId="6975"/>
    <cellStyle name="Input 35 5" xfId="6976"/>
    <cellStyle name="Input 40 5" xfId="6977"/>
    <cellStyle name="Input 35 6" xfId="6978"/>
    <cellStyle name="Input 40 6" xfId="6979"/>
    <cellStyle name="Input 35 7" xfId="6980"/>
    <cellStyle name="Input 40 7" xfId="6981"/>
    <cellStyle name="Input 35 8" xfId="6982"/>
    <cellStyle name="Input 40 8" xfId="6983"/>
    <cellStyle name="Input 36" xfId="6984"/>
    <cellStyle name="Input 41" xfId="6985"/>
    <cellStyle name="Normal 3 2 6_500 above population prastav" xfId="6986"/>
    <cellStyle name="Input 36 6" xfId="6987"/>
    <cellStyle name="Input 41 6" xfId="6988"/>
    <cellStyle name="Input 36 7" xfId="6989"/>
    <cellStyle name="Input 41 7" xfId="6990"/>
    <cellStyle name="Input 36 8" xfId="6991"/>
    <cellStyle name="Input 41 8" xfId="6992"/>
    <cellStyle name="Хороший" xfId="6993"/>
    <cellStyle name="Input 37" xfId="6994"/>
    <cellStyle name="Input 42" xfId="6995"/>
    <cellStyle name="Input 37 2" xfId="6996"/>
    <cellStyle name="Input 42 2" xfId="6997"/>
    <cellStyle name="Input 37 3" xfId="6998"/>
    <cellStyle name="Input 42 3" xfId="6999"/>
    <cellStyle name="Input 37 4" xfId="7000"/>
    <cellStyle name="Input 42 4" xfId="7001"/>
    <cellStyle name="Output 10 2 3" xfId="7002"/>
    <cellStyle name="Neutral 2 2" xfId="7003"/>
    <cellStyle name="Input 37 5" xfId="7004"/>
    <cellStyle name="Input 42 5" xfId="7005"/>
    <cellStyle name="Output 10 2 4" xfId="7006"/>
    <cellStyle name="Neutral 2 3" xfId="7007"/>
    <cellStyle name="Input 37 6" xfId="7008"/>
    <cellStyle name="Input 42 6" xfId="7009"/>
    <cellStyle name="Output 10 2 5" xfId="7010"/>
    <cellStyle name="Neutral 2 4" xfId="7011"/>
    <cellStyle name="Input 37 7" xfId="7012"/>
    <cellStyle name="Input 42 7" xfId="7013"/>
    <cellStyle name="Output 10 2 6" xfId="7014"/>
    <cellStyle name="Neutral 2 5" xfId="7015"/>
    <cellStyle name="Input 37 8" xfId="7016"/>
    <cellStyle name="Input 42 8" xfId="7017"/>
    <cellStyle name="Input 38" xfId="7018"/>
    <cellStyle name="Input 43" xfId="7019"/>
    <cellStyle name="Input 38 2" xfId="7020"/>
    <cellStyle name="Input 43 2" xfId="7021"/>
    <cellStyle name="Input 38 3" xfId="7022"/>
    <cellStyle name="Input 43 3" xfId="7023"/>
    <cellStyle name="Input 38 4" xfId="7024"/>
    <cellStyle name="Input 43 4" xfId="7025"/>
    <cellStyle name="Input 39" xfId="7026"/>
    <cellStyle name="Input 44" xfId="7027"/>
    <cellStyle name="Input 39 2" xfId="7028"/>
    <cellStyle name="Input 44 2" xfId="7029"/>
    <cellStyle name="Input 39 3" xfId="7030"/>
    <cellStyle name="Input 44 3" xfId="7031"/>
    <cellStyle name="Input 39 4" xfId="7032"/>
    <cellStyle name="Input 44 4" xfId="7033"/>
    <cellStyle name="Input 39 5" xfId="7034"/>
    <cellStyle name="Input 44 5" xfId="7035"/>
    <cellStyle name="Input 39 6" xfId="7036"/>
    <cellStyle name="Input 44 6" xfId="7037"/>
    <cellStyle name="Input 39 7" xfId="7038"/>
    <cellStyle name="Input 44 7" xfId="7039"/>
    <cellStyle name="Input 39 8" xfId="7040"/>
    <cellStyle name="Input 44 8" xfId="7041"/>
    <cellStyle name="Input 4" xfId="7042"/>
    <cellStyle name="Input 45" xfId="7043"/>
    <cellStyle name="Input 50" xfId="7044"/>
    <cellStyle name="Input 45 3" xfId="7045"/>
    <cellStyle name="Input 50 3" xfId="7046"/>
    <cellStyle name="Input 45 4" xfId="7047"/>
    <cellStyle name="Input 50 4" xfId="7048"/>
    <cellStyle name="Input 45 5" xfId="7049"/>
    <cellStyle name="Input 50 5" xfId="7050"/>
    <cellStyle name="Input 45 6" xfId="7051"/>
    <cellStyle name="Input 50 6" xfId="7052"/>
    <cellStyle name="Input 45 7" xfId="7053"/>
    <cellStyle name="Input 50 7" xfId="7054"/>
    <cellStyle name="Input 45 8" xfId="7055"/>
    <cellStyle name="Input 50 8" xfId="7056"/>
    <cellStyle name="Input 46" xfId="7057"/>
    <cellStyle name="Input 51" xfId="7058"/>
    <cellStyle name="Input 46 2" xfId="7059"/>
    <cellStyle name="Input 51 2" xfId="7060"/>
    <cellStyle name="Input 46 3" xfId="7061"/>
    <cellStyle name="Input 51 3" xfId="7062"/>
    <cellStyle name="Input 46 4" xfId="7063"/>
    <cellStyle name="Input 51 4" xfId="7064"/>
    <cellStyle name="Normal 17 2" xfId="7065"/>
    <cellStyle name="Normal 22 2" xfId="7066"/>
    <cellStyle name="Input 47" xfId="7067"/>
    <cellStyle name="Input 52" xfId="7068"/>
    <cellStyle name="Normal 22 2 2" xfId="7069"/>
    <cellStyle name="Input 47 2" xfId="7070"/>
    <cellStyle name="Input 52 2" xfId="7071"/>
    <cellStyle name="Normal 22 2 3" xfId="7072"/>
    <cellStyle name="Input 47 3" xfId="7073"/>
    <cellStyle name="Input 52 3" xfId="7074"/>
    <cellStyle name="Normal 22 2 5" xfId="7075"/>
    <cellStyle name="Input 47 5" xfId="7076"/>
    <cellStyle name="Input 52 5" xfId="7077"/>
    <cellStyle name="Normal 22 2 6" xfId="7078"/>
    <cellStyle name="Input 47 6" xfId="7079"/>
    <cellStyle name="Input 52 6" xfId="7080"/>
    <cellStyle name="Normal 17 3" xfId="7081"/>
    <cellStyle name="Normal 22 3" xfId="7082"/>
    <cellStyle name="Input 48" xfId="7083"/>
    <cellStyle name="Input 53" xfId="7084"/>
    <cellStyle name="Input 48 3" xfId="7085"/>
    <cellStyle name="Input 53 3" xfId="7086"/>
    <cellStyle name="Input 48 5" xfId="7087"/>
    <cellStyle name="Input 53 5" xfId="7088"/>
    <cellStyle name="Input 48 7" xfId="7089"/>
    <cellStyle name="Input 53 7" xfId="7090"/>
    <cellStyle name="Input 48 8" xfId="7091"/>
    <cellStyle name="Input 53 8" xfId="7092"/>
    <cellStyle name="Normal 17 4" xfId="7093"/>
    <cellStyle name="Normal 22 4" xfId="7094"/>
    <cellStyle name="Input 49" xfId="7095"/>
    <cellStyle name="Input 54" xfId="7096"/>
    <cellStyle name="Input 49 2" xfId="7097"/>
    <cellStyle name="Input 54 2" xfId="7098"/>
    <cellStyle name="Input 49 3" xfId="7099"/>
    <cellStyle name="Input 54 3" xfId="7100"/>
    <cellStyle name="Input 49 4" xfId="7101"/>
    <cellStyle name="Input 54 4" xfId="7102"/>
    <cellStyle name="Input 49 5" xfId="7103"/>
    <cellStyle name="Input 54 5" xfId="7104"/>
    <cellStyle name="Input 49 6" xfId="7105"/>
    <cellStyle name="Input 54 6" xfId="7106"/>
    <cellStyle name="Input 49 7" xfId="7107"/>
    <cellStyle name="Input 54 7" xfId="7108"/>
    <cellStyle name="Input 49 8" xfId="7109"/>
    <cellStyle name="Input 54 8" xfId="7110"/>
    <cellStyle name="Input 5" xfId="7111"/>
    <cellStyle name="Input 5 2" xfId="7112"/>
    <cellStyle name="Input 5 3" xfId="7113"/>
    <cellStyle name="Input 5 4" xfId="7114"/>
    <cellStyle name="Input 5 5" xfId="7115"/>
    <cellStyle name="Input 5 6" xfId="7116"/>
    <cellStyle name="Input 5 7" xfId="7117"/>
    <cellStyle name="Normal 11 27 2 2" xfId="7118"/>
    <cellStyle name="Input 5 8" xfId="7119"/>
    <cellStyle name="Normal 11 27 2 3" xfId="7120"/>
    <cellStyle name="Normal 17 5" xfId="7121"/>
    <cellStyle name="Normal 22 5" xfId="7122"/>
    <cellStyle name="Input 55" xfId="7123"/>
    <cellStyle name="Input 60" xfId="7124"/>
    <cellStyle name="Input 55 2" xfId="7125"/>
    <cellStyle name="Input 60 2" xfId="7126"/>
    <cellStyle name="Normal 17 6" xfId="7127"/>
    <cellStyle name="Normal 22 6" xfId="7128"/>
    <cellStyle name="Input 56" xfId="7129"/>
    <cellStyle name="Input 61" xfId="7130"/>
    <cellStyle name="Input 56 2" xfId="7131"/>
    <cellStyle name="Input 61 2" xfId="7132"/>
    <cellStyle name="Normal 12 2 2 2 7" xfId="7133"/>
    <cellStyle name="Input 56 3" xfId="7134"/>
    <cellStyle name="Input 61 3" xfId="7135"/>
    <cellStyle name="Normal 12 2 2 2 8" xfId="7136"/>
    <cellStyle name="Input 56 4" xfId="7137"/>
    <cellStyle name="Input 61 4" xfId="7138"/>
    <cellStyle name="Input 56 7" xfId="7139"/>
    <cellStyle name="Input 61 7" xfId="7140"/>
    <cellStyle name="Input 56 8" xfId="7141"/>
    <cellStyle name="Input 61 8" xfId="7142"/>
    <cellStyle name="Normal 17 7" xfId="7143"/>
    <cellStyle name="Normal 22 7" xfId="7144"/>
    <cellStyle name="Input 57" xfId="7145"/>
    <cellStyle name="Input 62" xfId="7146"/>
    <cellStyle name="Input 57 3" xfId="7147"/>
    <cellStyle name="Input 62 3" xfId="7148"/>
    <cellStyle name="Normal 12 2 2 3 8" xfId="7149"/>
    <cellStyle name="Input 57 4" xfId="7150"/>
    <cellStyle name="Input 62 4" xfId="7151"/>
    <cellStyle name="Input 57 5" xfId="7152"/>
    <cellStyle name="Input 62 5" xfId="7153"/>
    <cellStyle name="Input 57 6" xfId="7154"/>
    <cellStyle name="Input 62 6" xfId="7155"/>
    <cellStyle name="Input 57 7" xfId="7156"/>
    <cellStyle name="Input 62 7" xfId="7157"/>
    <cellStyle name="Normal 17 8" xfId="7158"/>
    <cellStyle name="Normal 22 8" xfId="7159"/>
    <cellStyle name="Input 58" xfId="7160"/>
    <cellStyle name="Input 63" xfId="7161"/>
    <cellStyle name="Input 58 2" xfId="7162"/>
    <cellStyle name="Input 63 2" xfId="7163"/>
    <cellStyle name="Input 58 3" xfId="7164"/>
    <cellStyle name="Input 63 3" xfId="7165"/>
    <cellStyle name="Input 58 4" xfId="7166"/>
    <cellStyle name="Input 63 4" xfId="7167"/>
    <cellStyle name="Normal 21 2_8 Body Mortuary Hospital" xfId="7168"/>
    <cellStyle name="Input 58 5" xfId="7169"/>
    <cellStyle name="Input 63 5" xfId="7170"/>
    <cellStyle name="Input 58 6" xfId="7171"/>
    <cellStyle name="Input 63 6" xfId="7172"/>
    <cellStyle name="Input 58 7" xfId="7173"/>
    <cellStyle name="Input 63 7" xfId="7174"/>
    <cellStyle name="Normal 17 9" xfId="7175"/>
    <cellStyle name="Normal 22 9" xfId="7176"/>
    <cellStyle name="Input 59" xfId="7177"/>
    <cellStyle name="Input 64" xfId="7178"/>
    <cellStyle name="Input 59 2" xfId="7179"/>
    <cellStyle name="Input 64 2" xfId="7180"/>
    <cellStyle name="Input 59 3" xfId="7181"/>
    <cellStyle name="Input 64 3" xfId="7182"/>
    <cellStyle name="Input 59 4" xfId="7183"/>
    <cellStyle name="Input 64 4" xfId="7184"/>
    <cellStyle name="Input 59 5" xfId="7185"/>
    <cellStyle name="Input 64 5" xfId="7186"/>
    <cellStyle name="Input 59 6" xfId="7187"/>
    <cellStyle name="Input 64 6" xfId="7188"/>
    <cellStyle name="Input 59 7" xfId="7189"/>
    <cellStyle name="Input 64 7" xfId="7190"/>
    <cellStyle name="Input 6" xfId="7191"/>
    <cellStyle name="Input 6 2" xfId="7192"/>
    <cellStyle name="Input 6 3" xfId="7193"/>
    <cellStyle name="Normal 12 15 2 2" xfId="7194"/>
    <cellStyle name="Input 6 4" xfId="7195"/>
    <cellStyle name="Normal 12 15 2 3" xfId="7196"/>
    <cellStyle name="Input 6 5" xfId="7197"/>
    <cellStyle name="Normal 12 15 2 4" xfId="7198"/>
    <cellStyle name="Input 6 6" xfId="7199"/>
    <cellStyle name="Normal 12 15 2 5" xfId="7200"/>
    <cellStyle name="Input 6 7" xfId="7201"/>
    <cellStyle name="Normal 12 15 2 6" xfId="7202"/>
    <cellStyle name="Input 6 8" xfId="7203"/>
    <cellStyle name="Normal 5 11" xfId="7204"/>
    <cellStyle name="Input 66" xfId="7205"/>
    <cellStyle name="Input 7" xfId="7206"/>
    <cellStyle name="Input 7 2" xfId="7207"/>
    <cellStyle name="Normal 5 2" xfId="7208"/>
    <cellStyle name="Input 8" xfId="7209"/>
    <cellStyle name="Normal 5 2 2" xfId="7210"/>
    <cellStyle name="Заголовок 3" xfId="7211"/>
    <cellStyle name="Input 8 2" xfId="7212"/>
    <cellStyle name="Normal 5 2 4" xfId="7213"/>
    <cellStyle name="Input 8 4" xfId="7214"/>
    <cellStyle name="Normal 5 2 5" xfId="7215"/>
    <cellStyle name="Input 8 5" xfId="7216"/>
    <cellStyle name="Normal 5 2 6" xfId="7217"/>
    <cellStyle name="Input 8 6" xfId="7218"/>
    <cellStyle name="Normal 5 2 7" xfId="7219"/>
    <cellStyle name="Input 8 7" xfId="7220"/>
    <cellStyle name="Normal 5 2 8" xfId="7221"/>
    <cellStyle name="Input 8 8" xfId="7222"/>
    <cellStyle name="Normal 5 3" xfId="7223"/>
    <cellStyle name="Input 9" xfId="7224"/>
    <cellStyle name="Linked Cell 10" xfId="7225"/>
    <cellStyle name="Linked Cell 10 2" xfId="7226"/>
    <cellStyle name="Linked Cell 10 3" xfId="7227"/>
    <cellStyle name="Linked Cell 10 4" xfId="7228"/>
    <cellStyle name="Linked Cell 10 5" xfId="7229"/>
    <cellStyle name="Linked Cell 10 6" xfId="7230"/>
    <cellStyle name="Linked Cell 11" xfId="7231"/>
    <cellStyle name="Linked Cell 12" xfId="7232"/>
    <cellStyle name="Linked Cell 13" xfId="7233"/>
    <cellStyle name="Linked Cell 14" xfId="7234"/>
    <cellStyle name="Normal 4 2 3_15 FEB.13 CD" xfId="7235"/>
    <cellStyle name="Linked Cell 15" xfId="7236"/>
    <cellStyle name="Linked Cell 20" xfId="7237"/>
    <cellStyle name="Linked Cell 16" xfId="7238"/>
    <cellStyle name="Linked Cell 21" xfId="7239"/>
    <cellStyle name="Linked Cell 17" xfId="7240"/>
    <cellStyle name="Linked Cell 22" xfId="7241"/>
    <cellStyle name="Linked Cell 18" xfId="7242"/>
    <cellStyle name="Linked Cell 23" xfId="7243"/>
    <cellStyle name="Linked Cell 19" xfId="7244"/>
    <cellStyle name="Linked Cell 24" xfId="7245"/>
    <cellStyle name="Linked Cell 2 2" xfId="7246"/>
    <cellStyle name="Linked Cell 2 3" xfId="7247"/>
    <cellStyle name="Linked Cell 2 4" xfId="7248"/>
    <cellStyle name="Linked Cell 25" xfId="7249"/>
    <cellStyle name="Linked Cell 30" xfId="7250"/>
    <cellStyle name="Linked Cell 26" xfId="7251"/>
    <cellStyle name="Linked Cell 31" xfId="7252"/>
    <cellStyle name="Linked Cell 27" xfId="7253"/>
    <cellStyle name="Linked Cell 32" xfId="7254"/>
    <cellStyle name="Linked Cell 28" xfId="7255"/>
    <cellStyle name="Linked Cell 33" xfId="7256"/>
    <cellStyle name="Linked Cell 29" xfId="7257"/>
    <cellStyle name="Linked Cell 34" xfId="7258"/>
    <cellStyle name="Linked Cell 35" xfId="7259"/>
    <cellStyle name="Linked Cell 40" xfId="7260"/>
    <cellStyle name="Linked Cell 36" xfId="7261"/>
    <cellStyle name="Linked Cell 41" xfId="7262"/>
    <cellStyle name="Linked Cell 37" xfId="7263"/>
    <cellStyle name="Linked Cell 42" xfId="7264"/>
    <cellStyle name="Linked Cell 38" xfId="7265"/>
    <cellStyle name="Linked Cell 43" xfId="7266"/>
    <cellStyle name="Linked Cell 39" xfId="7267"/>
    <cellStyle name="Linked Cell 44" xfId="7268"/>
    <cellStyle name="Linked Cell 4" xfId="7269"/>
    <cellStyle name="Linked Cell 45" xfId="7270"/>
    <cellStyle name="Linked Cell 50" xfId="7271"/>
    <cellStyle name="Linked Cell 46" xfId="7272"/>
    <cellStyle name="Linked Cell 51" xfId="7273"/>
    <cellStyle name="Linked Cell 47" xfId="7274"/>
    <cellStyle name="Linked Cell 52" xfId="7275"/>
    <cellStyle name="Linked Cell 48" xfId="7276"/>
    <cellStyle name="Linked Cell 53" xfId="7277"/>
    <cellStyle name="Linked Cell 49" xfId="7278"/>
    <cellStyle name="Linked Cell 54" xfId="7279"/>
    <cellStyle name="Note 6 2 2" xfId="7280"/>
    <cellStyle name="Linked Cell 5" xfId="7281"/>
    <cellStyle name="Linked Cell 55" xfId="7282"/>
    <cellStyle name="Linked Cell 60" xfId="7283"/>
    <cellStyle name="Linked Cell 56" xfId="7284"/>
    <cellStyle name="Linked Cell 61" xfId="7285"/>
    <cellStyle name="Linked Cell 57" xfId="7286"/>
    <cellStyle name="Linked Cell 62" xfId="7287"/>
    <cellStyle name="Linked Cell 58" xfId="7288"/>
    <cellStyle name="Linked Cell 63" xfId="7289"/>
    <cellStyle name="Linked Cell 59" xfId="7290"/>
    <cellStyle name="Linked Cell 64" xfId="7291"/>
    <cellStyle name="Note 6 2 3" xfId="7292"/>
    <cellStyle name="Linked Cell 6" xfId="7293"/>
    <cellStyle name="Linked Cell 65" xfId="7294"/>
    <cellStyle name="Linked Cell 66" xfId="7295"/>
    <cellStyle name="Note 6 2 4" xfId="7296"/>
    <cellStyle name="Linked Cell 7" xfId="7297"/>
    <cellStyle name="Note 6 2 5" xfId="7298"/>
    <cellStyle name="Linked Cell 8" xfId="7299"/>
    <cellStyle name="Note 6 2 6" xfId="7300"/>
    <cellStyle name="Linked Cell 9" xfId="7301"/>
    <cellStyle name="MS_Arabic" xfId="7302"/>
    <cellStyle name="Neutral 10" xfId="7303"/>
    <cellStyle name="Neutral 10 2" xfId="7304"/>
    <cellStyle name="Neutral 10 3" xfId="7305"/>
    <cellStyle name="Neutral 10 5" xfId="7306"/>
    <cellStyle name="Neutral 10 6" xfId="7307"/>
    <cellStyle name="Neutral 11" xfId="7308"/>
    <cellStyle name="Neutral 12" xfId="7309"/>
    <cellStyle name="Neutral 14" xfId="7310"/>
    <cellStyle name="Neutral 15" xfId="7311"/>
    <cellStyle name="Neutral 20" xfId="7312"/>
    <cellStyle name="Neutral 16" xfId="7313"/>
    <cellStyle name="Neutral 21" xfId="7314"/>
    <cellStyle name="Neutral 35" xfId="7315"/>
    <cellStyle name="Neutral 40" xfId="7316"/>
    <cellStyle name="Neutral 36" xfId="7317"/>
    <cellStyle name="Neutral 41" xfId="7318"/>
    <cellStyle name="Neutral 37" xfId="7319"/>
    <cellStyle name="Neutral 42" xfId="7320"/>
    <cellStyle name="Neutral 38" xfId="7321"/>
    <cellStyle name="Neutral 43" xfId="7322"/>
    <cellStyle name="Neutral 39" xfId="7323"/>
    <cellStyle name="Neutral 44" xfId="7324"/>
    <cellStyle name="Neutral 45" xfId="7325"/>
    <cellStyle name="Neutral 50" xfId="7326"/>
    <cellStyle name="Neutral 46" xfId="7327"/>
    <cellStyle name="Neutral 51" xfId="7328"/>
    <cellStyle name="Neutral 47" xfId="7329"/>
    <cellStyle name="Neutral 52" xfId="7330"/>
    <cellStyle name="Neutral 48" xfId="7331"/>
    <cellStyle name="Neutral 53" xfId="7332"/>
    <cellStyle name="Neutral 49" xfId="7333"/>
    <cellStyle name="Neutral 54" xfId="7334"/>
    <cellStyle name="Neutral 55" xfId="7335"/>
    <cellStyle name="Neutral 60" xfId="7336"/>
    <cellStyle name="Neutral 56" xfId="7337"/>
    <cellStyle name="Neutral 61" xfId="7338"/>
    <cellStyle name="Neutral 57" xfId="7339"/>
    <cellStyle name="Neutral 62" xfId="7340"/>
    <cellStyle name="Neutral 58" xfId="7341"/>
    <cellStyle name="Neutral 63" xfId="7342"/>
    <cellStyle name="Neutral 59" xfId="7343"/>
    <cellStyle name="Neutral 64" xfId="7344"/>
    <cellStyle name="Neutral 65" xfId="7345"/>
    <cellStyle name="Neutral 66" xfId="7346"/>
    <cellStyle name="Neutrale" xfId="7347"/>
    <cellStyle name="Normal 10 12" xfId="7348"/>
    <cellStyle name="Normal 10 13" xfId="7349"/>
    <cellStyle name="Normal 10 14" xfId="7350"/>
    <cellStyle name="Normal 10 15" xfId="7351"/>
    <cellStyle name="Normal 10 20" xfId="7352"/>
    <cellStyle name="Normal 3 2 2 2 4" xfId="7353"/>
    <cellStyle name="Normal 10 15 2" xfId="7354"/>
    <cellStyle name="Normal 3 2 2 2 5" xfId="7355"/>
    <cellStyle name="Normal 4 2" xfId="7356"/>
    <cellStyle name="Normal 10 15 3" xfId="7357"/>
    <cellStyle name="Normal 10 16" xfId="7358"/>
    <cellStyle name="Normal 10 21" xfId="7359"/>
    <cellStyle name="Normal 10 17" xfId="7360"/>
    <cellStyle name="Normal 10 22" xfId="7361"/>
    <cellStyle name="Normal 10 18" xfId="7362"/>
    <cellStyle name="Normal 10 23" xfId="7363"/>
    <cellStyle name="Normal 10 19" xfId="7364"/>
    <cellStyle name="Normal 10 24" xfId="7365"/>
    <cellStyle name="Normal 10 2" xfId="7366"/>
    <cellStyle name="Normal 2 2 10 3 8" xfId="7367"/>
    <cellStyle name="Normal 10 2 10" xfId="7368"/>
    <cellStyle name="Normal 10 2 11" xfId="7369"/>
    <cellStyle name="Normal 10 2 12" xfId="7370"/>
    <cellStyle name="Normal 10 2 2 10" xfId="7371"/>
    <cellStyle name="Normal 4 4 2" xfId="7372"/>
    <cellStyle name="Percent 8 12" xfId="7373"/>
    <cellStyle name="Normal 10 2 2 2" xfId="7374"/>
    <cellStyle name="Normal 10 2 2 3" xfId="7375"/>
    <cellStyle name="Normal 10 2 2 4" xfId="7376"/>
    <cellStyle name="Normal 10 2 2 5" xfId="7377"/>
    <cellStyle name="Normal 10 2 2 6" xfId="7378"/>
    <cellStyle name="Normal 10 2 2 7" xfId="7379"/>
    <cellStyle name="Normal 10 2 2 8" xfId="7380"/>
    <cellStyle name="Normal 10 2 2 9" xfId="7381"/>
    <cellStyle name="Normal 10 2 2_Estimate S.C.P. Koribari ka purwa" xfId="7382"/>
    <cellStyle name="Normal 10 25" xfId="7383"/>
    <cellStyle name="Normal 10 26" xfId="7384"/>
    <cellStyle name="Normal 10 27" xfId="7385"/>
    <cellStyle name="Normal 10 3" xfId="7386"/>
    <cellStyle name="Normal 10 3 2" xfId="7387"/>
    <cellStyle name="Normal 10 3 3" xfId="7388"/>
    <cellStyle name="Normal 10 3 4" xfId="7389"/>
    <cellStyle name="Normal 10 3 5" xfId="7390"/>
    <cellStyle name="Normal 10 3 6" xfId="7391"/>
    <cellStyle name="Normal 10 3 7" xfId="7392"/>
    <cellStyle name="Normal 10 3 8" xfId="7393"/>
    <cellStyle name="Normal 10 3 9" xfId="7394"/>
    <cellStyle name="Normal 10 4" xfId="7395"/>
    <cellStyle name="Normal 10 4 2" xfId="7396"/>
    <cellStyle name="Normal 10 4 3" xfId="7397"/>
    <cellStyle name="Normal 10 4 4" xfId="7398"/>
    <cellStyle name="Normal 10 4 5" xfId="7399"/>
    <cellStyle name="Normal 10 4 6" xfId="7400"/>
    <cellStyle name="Normal 10 4 7" xfId="7401"/>
    <cellStyle name="Normal 10 5" xfId="7402"/>
    <cellStyle name="Normal 10 5 2" xfId="7403"/>
    <cellStyle name="Note 14" xfId="7404"/>
    <cellStyle name="Normal 10 5_Meeting 17-01-14" xfId="7405"/>
    <cellStyle name="Normal 10 6" xfId="7406"/>
    <cellStyle name="Normal 10 6 2" xfId="7407"/>
    <cellStyle name="Normal 10 6_Ajenda8" xfId="7408"/>
    <cellStyle name="Normal 10 7" xfId="7409"/>
    <cellStyle name="Normal 10 8" xfId="7410"/>
    <cellStyle name="Normal 10 9" xfId="7411"/>
    <cellStyle name="Normal 10_(1) Repaire Est. of Sikriganj Belghat Loharaiya road Sopaighat Pul Dt 03-2014" xfId="7412"/>
    <cellStyle name="Normal 11" xfId="7413"/>
    <cellStyle name="Output 41 3" xfId="7414"/>
    <cellStyle name="Output 36 3" xfId="7415"/>
    <cellStyle name="Normal 4 3 2 2 5" xfId="7416"/>
    <cellStyle name="Note 2 3 2" xfId="7417"/>
    <cellStyle name="Normal 11 15" xfId="7418"/>
    <cellStyle name="Normal 11 20" xfId="7419"/>
    <cellStyle name="Note 2 3 2 2" xfId="7420"/>
    <cellStyle name="Normal 11 15 2" xfId="7421"/>
    <cellStyle name="Output 41 4" xfId="7422"/>
    <cellStyle name="Output 36 4" xfId="7423"/>
    <cellStyle name="Normal 4 3 2 2 6" xfId="7424"/>
    <cellStyle name="Normal 11 16" xfId="7425"/>
    <cellStyle name="Normal 11 21" xfId="7426"/>
    <cellStyle name="Output 41 5" xfId="7427"/>
    <cellStyle name="Output 36 5" xfId="7428"/>
    <cellStyle name="Normal 4 3 2 2 7" xfId="7429"/>
    <cellStyle name="Normal 11 17" xfId="7430"/>
    <cellStyle name="Normal 11 22" xfId="7431"/>
    <cellStyle name="Output 41 6" xfId="7432"/>
    <cellStyle name="Output 36 6" xfId="7433"/>
    <cellStyle name="Normal 4 3 2 2 8" xfId="7434"/>
    <cellStyle name="Normal 11 18" xfId="7435"/>
    <cellStyle name="Normal 11 23" xfId="7436"/>
    <cellStyle name="Output 41 7" xfId="7437"/>
    <cellStyle name="Output 36 7" xfId="7438"/>
    <cellStyle name="Normal 4 3 2 2 9" xfId="7439"/>
    <cellStyle name="Normal 11 19" xfId="7440"/>
    <cellStyle name="Normal 11 24" xfId="7441"/>
    <cellStyle name="Normal 11 2" xfId="7442"/>
    <cellStyle name="Total 10 9" xfId="7443"/>
    <cellStyle name="Normal 11 2 10" xfId="7444"/>
    <cellStyle name="Normal 11 2 11" xfId="7445"/>
    <cellStyle name="Normal 11 2 2_New praptra" xfId="7446"/>
    <cellStyle name="Normal 11 2_15 FEB.13 CD" xfId="7447"/>
    <cellStyle name="Normal 11 25" xfId="7448"/>
    <cellStyle name="Normal 11 26" xfId="7449"/>
    <cellStyle name="Normal 11 27" xfId="7450"/>
    <cellStyle name="Normal 11 27 2 4" xfId="7451"/>
    <cellStyle name="Normal 11 27 2 5" xfId="7452"/>
    <cellStyle name="Normal 11 27 2 6" xfId="7453"/>
    <cellStyle name="Normal 11 27 2 7" xfId="7454"/>
    <cellStyle name="Normal 4 3 3 4 2" xfId="7455"/>
    <cellStyle name="Normal 11 27 2 8" xfId="7456"/>
    <cellStyle name="Normal 4 3 3 4 3" xfId="7457"/>
    <cellStyle name="Total 50 3" xfId="7458"/>
    <cellStyle name="Total 45 3" xfId="7459"/>
    <cellStyle name="Normal 11 27 4" xfId="7460"/>
    <cellStyle name="Total 50 4" xfId="7461"/>
    <cellStyle name="Total 45 4" xfId="7462"/>
    <cellStyle name="Normal 11 27 5" xfId="7463"/>
    <cellStyle name="Total 50 5" xfId="7464"/>
    <cellStyle name="Total 45 5" xfId="7465"/>
    <cellStyle name="Normal 11 27 6" xfId="7466"/>
    <cellStyle name="Total 50 6" xfId="7467"/>
    <cellStyle name="Total 45 6" xfId="7468"/>
    <cellStyle name="Normal 11 27 7" xfId="7469"/>
    <cellStyle name="Total 50 7" xfId="7470"/>
    <cellStyle name="Total 45 7" xfId="7471"/>
    <cellStyle name="Normal 11 27 8" xfId="7472"/>
    <cellStyle name="Total 50 8" xfId="7473"/>
    <cellStyle name="Total 45 8" xfId="7474"/>
    <cellStyle name="Normal 11 27 9" xfId="7475"/>
    <cellStyle name="Normal 11 28" xfId="7476"/>
    <cellStyle name="Normal 11 28 2" xfId="7477"/>
    <cellStyle name="Normal 11 28 2 8" xfId="7478"/>
    <cellStyle name="Total 51 2" xfId="7479"/>
    <cellStyle name="Total 46 2" xfId="7480"/>
    <cellStyle name="Normal 11 28 3" xfId="7481"/>
    <cellStyle name="Total 51 3" xfId="7482"/>
    <cellStyle name="Total 46 3" xfId="7483"/>
    <cellStyle name="Normal 11 28 4" xfId="7484"/>
    <cellStyle name="Total 51 4" xfId="7485"/>
    <cellStyle name="Total 46 4" xfId="7486"/>
    <cellStyle name="Normal 11 28 5" xfId="7487"/>
    <cellStyle name="Total 51 5" xfId="7488"/>
    <cellStyle name="Total 46 5" xfId="7489"/>
    <cellStyle name="Normal 11 28 6" xfId="7490"/>
    <cellStyle name="Total 51 6" xfId="7491"/>
    <cellStyle name="Total 46 6" xfId="7492"/>
    <cellStyle name="Normal 11 28 7" xfId="7493"/>
    <cellStyle name="Total 51 7" xfId="7494"/>
    <cellStyle name="Total 46 7" xfId="7495"/>
    <cellStyle name="Normal 11 28 8" xfId="7496"/>
    <cellStyle name="Total 51 8" xfId="7497"/>
    <cellStyle name="Total 46 8" xfId="7498"/>
    <cellStyle name="Normal 11 28 9" xfId="7499"/>
    <cellStyle name="Normal 11 29" xfId="7500"/>
    <cellStyle name="Normal 11 29 2" xfId="7501"/>
    <cellStyle name="Normal 11 29 2 8" xfId="7502"/>
    <cellStyle name="Normal 46 5" xfId="7503"/>
    <cellStyle name="Normal 51 5" xfId="7504"/>
    <cellStyle name="Total 52 2" xfId="7505"/>
    <cellStyle name="Total 47 2" xfId="7506"/>
    <cellStyle name="Normal 11 29 3" xfId="7507"/>
    <cellStyle name="Total 52 3" xfId="7508"/>
    <cellStyle name="Total 47 3" xfId="7509"/>
    <cellStyle name="Normal 11 29 4" xfId="7510"/>
    <cellStyle name="Total 52 4" xfId="7511"/>
    <cellStyle name="Total 47 4" xfId="7512"/>
    <cellStyle name="Normal 11 29 5" xfId="7513"/>
    <cellStyle name="Total 52 5" xfId="7514"/>
    <cellStyle name="Total 47 5" xfId="7515"/>
    <cellStyle name="Normal 11 29 6" xfId="7516"/>
    <cellStyle name="Total 52 6" xfId="7517"/>
    <cellStyle name="Total 47 6" xfId="7518"/>
    <cellStyle name="Normal 11 29 7" xfId="7519"/>
    <cellStyle name="Total 52 7" xfId="7520"/>
    <cellStyle name="Total 47 7" xfId="7521"/>
    <cellStyle name="Normal 11 29 8" xfId="7522"/>
    <cellStyle name="Total 52 8" xfId="7523"/>
    <cellStyle name="Total 47 8" xfId="7524"/>
    <cellStyle name="Normal 11 29 9" xfId="7525"/>
    <cellStyle name="Normal 11 3" xfId="7526"/>
    <cellStyle name="Normal 11 3 10" xfId="7527"/>
    <cellStyle name="Normal 11 3 10 2" xfId="7528"/>
    <cellStyle name="Normal 11 3 10 3" xfId="7529"/>
    <cellStyle name="Normal 11 3 10 4" xfId="7530"/>
    <cellStyle name="Normal 11 3 10 5" xfId="7531"/>
    <cellStyle name="Normal 11 3 10 6" xfId="7532"/>
    <cellStyle name="Normal 11 3 10 7" xfId="7533"/>
    <cellStyle name="Normal 11 3 10 8" xfId="7534"/>
    <cellStyle name="Normal 11 3 11" xfId="7535"/>
    <cellStyle name="Normal 6 2 14" xfId="7536"/>
    <cellStyle name="Normal 11 3 11 2" xfId="7537"/>
    <cellStyle name="Normal 6 2 15" xfId="7538"/>
    <cellStyle name="Normal 6 2 20" xfId="7539"/>
    <cellStyle name="Normal 11 3 11 3" xfId="7540"/>
    <cellStyle name="Normal 6 2 16" xfId="7541"/>
    <cellStyle name="Normal 6 2 21" xfId="7542"/>
    <cellStyle name="Normal 11 3 11 4" xfId="7543"/>
    <cellStyle name="Normal 6 2 17" xfId="7544"/>
    <cellStyle name="Normal 6 2 22" xfId="7545"/>
    <cellStyle name="Normal 11 3 11 5" xfId="7546"/>
    <cellStyle name="Normal 6 2 18" xfId="7547"/>
    <cellStyle name="Normal 6 2 23" xfId="7548"/>
    <cellStyle name="Normal 11 3 11 6" xfId="7549"/>
    <cellStyle name="Normal 11 3 11 8" xfId="7550"/>
    <cellStyle name="Normal 11 3 12" xfId="7551"/>
    <cellStyle name="Normal 11 3 13" xfId="7552"/>
    <cellStyle name="Normal 4 3 3 3_Bhandura to Jholi" xfId="7553"/>
    <cellStyle name="Normal 11 3 14" xfId="7554"/>
    <cellStyle name="Normal 11 3 15" xfId="7555"/>
    <cellStyle name="Normal 11 3 16" xfId="7556"/>
    <cellStyle name="Normal 11 3 17" xfId="7557"/>
    <cellStyle name="Normal 4 3 3 3 3 2" xfId="7558"/>
    <cellStyle name="Normal 11 3 18" xfId="7559"/>
    <cellStyle name="Normal 11 3 2" xfId="7560"/>
    <cellStyle name="Normal 11 3 3" xfId="7561"/>
    <cellStyle name="Normal 11 3 4" xfId="7562"/>
    <cellStyle name="Normal 11 3 5" xfId="7563"/>
    <cellStyle name="Normal 11 3 6" xfId="7564"/>
    <cellStyle name="Normal 11 3 7" xfId="7565"/>
    <cellStyle name="Normal 11 3 8" xfId="7566"/>
    <cellStyle name="Normal 11 3 8 2" xfId="7567"/>
    <cellStyle name="Normal 11 5 3 2 3 3 5" xfId="7568"/>
    <cellStyle name="Normal 11 3 8 2 2" xfId="7569"/>
    <cellStyle name="Normal 11 3 8 2 3" xfId="7570"/>
    <cellStyle name="Normal 11 3 8 2 4" xfId="7571"/>
    <cellStyle name="Normal 11 3 8 2 5" xfId="7572"/>
    <cellStyle name="Normal 11 3 8 2 6" xfId="7573"/>
    <cellStyle name="Normal 11 3 8 2 7" xfId="7574"/>
    <cellStyle name="Normal 11 3 8 2 8" xfId="7575"/>
    <cellStyle name="Normal 11 3 8 3" xfId="7576"/>
    <cellStyle name="Normal 11 5 3 2 3 3 6" xfId="7577"/>
    <cellStyle name="Normal 11 3 8 4" xfId="7578"/>
    <cellStyle name="Normal 11 5 3 2 3 3 7" xfId="7579"/>
    <cellStyle name="Normal 11 3 8 5" xfId="7580"/>
    <cellStyle name="Normal 11 5 3 2 3 3 8" xfId="7581"/>
    <cellStyle name="Normal 11 3 8 6" xfId="7582"/>
    <cellStyle name="Normal 11 3 8 8" xfId="7583"/>
    <cellStyle name="Normal 6 4_3_kh_i" xfId="7584"/>
    <cellStyle name="Normal 11 3 8 9" xfId="7585"/>
    <cellStyle name="Normal 11 3 9" xfId="7586"/>
    <cellStyle name="Normal 11 3 9 2" xfId="7587"/>
    <cellStyle name="Normal 11 5 3 2 3 4 5" xfId="7588"/>
    <cellStyle name="Normal 11 4" xfId="7589"/>
    <cellStyle name="Normal 11 4 10" xfId="7590"/>
    <cellStyle name="Normal 11 4 11" xfId="7591"/>
    <cellStyle name="Normal 11 4 12" xfId="7592"/>
    <cellStyle name="Normal 11 4 13" xfId="7593"/>
    <cellStyle name="Normal 11 4 14" xfId="7594"/>
    <cellStyle name="Normal 11 4 2" xfId="7595"/>
    <cellStyle name="Normal 11 4 3" xfId="7596"/>
    <cellStyle name="Normal 11 4 4" xfId="7597"/>
    <cellStyle name="Normal 11 4 5" xfId="7598"/>
    <cellStyle name="Normal 11 4 6" xfId="7599"/>
    <cellStyle name="Normal 11 4 7" xfId="7600"/>
    <cellStyle name="Normal 11 4 8" xfId="7601"/>
    <cellStyle name="Normal 11 4 9" xfId="7602"/>
    <cellStyle name="Normal 11 5" xfId="7603"/>
    <cellStyle name="Normal 11 5 10" xfId="7604"/>
    <cellStyle name="Normal 12 8 2 3 2 2" xfId="7605"/>
    <cellStyle name="Normal 11 5 11" xfId="7606"/>
    <cellStyle name="Normal 12 8 2 3 2 3" xfId="7607"/>
    <cellStyle name="Normal 4 2 2 9" xfId="7608"/>
    <cellStyle name="Normal 11 5 2" xfId="7609"/>
    <cellStyle name="Normal 11 5 2 2" xfId="7610"/>
    <cellStyle name="Normal 11 5 2 3" xfId="7611"/>
    <cellStyle name="Normal 11 5 2 4" xfId="7612"/>
    <cellStyle name="Normal 11 5 2 5" xfId="7613"/>
    <cellStyle name="Normal 11 5 2 6" xfId="7614"/>
    <cellStyle name="Normal 11 5 2 7" xfId="7615"/>
    <cellStyle name="Normal 11 5 2 8" xfId="7616"/>
    <cellStyle name="Normal 11 5 3" xfId="7617"/>
    <cellStyle name="Normal 11 5 3 2" xfId="7618"/>
    <cellStyle name="Normal 11 5 3 2 2 2" xfId="7619"/>
    <cellStyle name="Normal 11 5 3 2 2 3" xfId="7620"/>
    <cellStyle name="Normal 11 5 3 2 2 4" xfId="7621"/>
    <cellStyle name="Normal 2 12 3 2" xfId="7622"/>
    <cellStyle name="Normal 11 5 3 2 2 5" xfId="7623"/>
    <cellStyle name="Normal 2 12 3 3" xfId="7624"/>
    <cellStyle name="Normal 11 5 3 2 2 6" xfId="7625"/>
    <cellStyle name="Normal 2 12 3 4" xfId="7626"/>
    <cellStyle name="Normal 11 5 3 2 2 7" xfId="7627"/>
    <cellStyle name="Normal 2 12 3 5" xfId="7628"/>
    <cellStyle name="Normal 11 5 3 2 2 8" xfId="7629"/>
    <cellStyle name="Normal 2 12 3 6" xfId="7630"/>
    <cellStyle name="Normal 11 5 3 2 2 9" xfId="7631"/>
    <cellStyle name="Normal 2 12 3 7" xfId="7632"/>
    <cellStyle name="Normal 11 5 3 2 3 2" xfId="7633"/>
    <cellStyle name="Normal 11 5 3 2 3 2 2" xfId="7634"/>
    <cellStyle name="Normal 11 5 3 2 3 2 3" xfId="7635"/>
    <cellStyle name="Normal 11 5 3 2 3 2 4" xfId="7636"/>
    <cellStyle name="Normal 11 5 3 2 3 2 5" xfId="7637"/>
    <cellStyle name="Normal 11 5 3 2 3 2 6" xfId="7638"/>
    <cellStyle name="Normal 11 5 3 2 3 2 7" xfId="7639"/>
    <cellStyle name="Normal 11 5 3 2 3 2 8" xfId="7640"/>
    <cellStyle name="Normal 11 5 3 2 3 3" xfId="7641"/>
    <cellStyle name="Normal 11 5 3 2 3 3 2" xfId="7642"/>
    <cellStyle name="Normal 11 5 3 2 3 3 3" xfId="7643"/>
    <cellStyle name="Normal 11 5 3 2 3 3 4" xfId="7644"/>
    <cellStyle name="Normal 11 5 3 2 3 4" xfId="7645"/>
    <cellStyle name="Normal 11 5 3 2 3 4 3" xfId="7646"/>
    <cellStyle name="Normal 11 5 3 2 3 5" xfId="7647"/>
    <cellStyle name="Normal 11 5 3 2 3 6" xfId="7648"/>
    <cellStyle name="Normal 11 5 3 2 3 7" xfId="7649"/>
    <cellStyle name="Normal 11 5 3 2 3 8" xfId="7650"/>
    <cellStyle name="Normal 11 5 3 2 3 9" xfId="7651"/>
    <cellStyle name="Normal 11 5 3 2 4 2" xfId="7652"/>
    <cellStyle name="Normal 11 5 3 2 4 2 2" xfId="7653"/>
    <cellStyle name="Percent 4 2 7" xfId="7654"/>
    <cellStyle name="Normal 11 5 3 2 5" xfId="7655"/>
    <cellStyle name="Percent 4 2 8" xfId="7656"/>
    <cellStyle name="Normal 11 5 3 2 6" xfId="7657"/>
    <cellStyle name="Percent 4 2 9" xfId="7658"/>
    <cellStyle name="Percent 10 2 2 2" xfId="7659"/>
    <cellStyle name="Normal 11 5 3 2 7" xfId="7660"/>
    <cellStyle name="Percent 12 10" xfId="7661"/>
    <cellStyle name="Percent 10 2 2 3" xfId="7662"/>
    <cellStyle name="Normal 11 5 3 2 8" xfId="7663"/>
    <cellStyle name="Normal 11 5 3 3" xfId="7664"/>
    <cellStyle name="Normal 11 5 3 4" xfId="7665"/>
    <cellStyle name="Normal 11 5 3 5" xfId="7666"/>
    <cellStyle name="Normal 11 5 3 6" xfId="7667"/>
    <cellStyle name="Normal 11 5 3 7" xfId="7668"/>
    <cellStyle name="Normal 11 5 3 8" xfId="7669"/>
    <cellStyle name="Normal 11 5 3 9" xfId="7670"/>
    <cellStyle name="Normal 11 5 4" xfId="7671"/>
    <cellStyle name="Normal 11 5 4 8" xfId="7672"/>
    <cellStyle name="Normal 11 5 5" xfId="7673"/>
    <cellStyle name="Normal 11 5 6" xfId="7674"/>
    <cellStyle name="Normal 11 5 7" xfId="7675"/>
    <cellStyle name="Normal 11 5 8" xfId="7676"/>
    <cellStyle name="Normal 11 5 9" xfId="7677"/>
    <cellStyle name="Normal 11 6" xfId="7678"/>
    <cellStyle name="Normal 11 6 10" xfId="7679"/>
    <cellStyle name="Normal 11 6 2" xfId="7680"/>
    <cellStyle name="Normal 11 6 3" xfId="7681"/>
    <cellStyle name="Normal 5 13" xfId="7682"/>
    <cellStyle name="Normal 11 6 3 2" xfId="7683"/>
    <cellStyle name="Normal 5 14" xfId="7684"/>
    <cellStyle name="Normal 11 6 3 3" xfId="7685"/>
    <cellStyle name="Normal 5 15" xfId="7686"/>
    <cellStyle name="Normal 11 6 3 4" xfId="7687"/>
    <cellStyle name="Normal 5 16" xfId="7688"/>
    <cellStyle name="Normal 11 6 3 5" xfId="7689"/>
    <cellStyle name="Normal 5 17" xfId="7690"/>
    <cellStyle name="Normal 11 6 3 6" xfId="7691"/>
    <cellStyle name="Normal 2 2 2 2_10 Colom" xfId="7692"/>
    <cellStyle name="Normal 5 18" xfId="7693"/>
    <cellStyle name="Normal 11 6 3 7" xfId="7694"/>
    <cellStyle name="Normal 5 19" xfId="7695"/>
    <cellStyle name="Normal 11 6 3 8" xfId="7696"/>
    <cellStyle name="Normal 11 6 4" xfId="7697"/>
    <cellStyle name="Normal 11 6 5" xfId="7698"/>
    <cellStyle name="Normal 11 6 6" xfId="7699"/>
    <cellStyle name="Normal 11 6 7" xfId="7700"/>
    <cellStyle name="Normal 11 6 8" xfId="7701"/>
    <cellStyle name="Normal 25 10" xfId="7702"/>
    <cellStyle name="Normal 30 10" xfId="7703"/>
    <cellStyle name="Normal 11 6 9" xfId="7704"/>
    <cellStyle name="Normal 25 11" xfId="7705"/>
    <cellStyle name="Normal 30 11" xfId="7706"/>
    <cellStyle name="Normal 11 7" xfId="7707"/>
    <cellStyle name="Normal 11 8" xfId="7708"/>
    <cellStyle name="Normal 11 9" xfId="7709"/>
    <cellStyle name="Output 54 4" xfId="7710"/>
    <cellStyle name="Output 49 4" xfId="7711"/>
    <cellStyle name="Normal 11_1 a Check List" xfId="7712"/>
    <cellStyle name="Normal 12" xfId="7713"/>
    <cellStyle name="Normal 12 10 2" xfId="7714"/>
    <cellStyle name="Normal 12 10 2 2" xfId="7715"/>
    <cellStyle name="Normal 12 10 2 2 8" xfId="7716"/>
    <cellStyle name="Normal 12 10 2 3" xfId="7717"/>
    <cellStyle name="Normal 12 10 2 4" xfId="7718"/>
    <cellStyle name="Normal 2 10_Patai Road  5.00" xfId="7719"/>
    <cellStyle name="Normal 12 10 2 5" xfId="7720"/>
    <cellStyle name="Normal 12 10 2 6" xfId="7721"/>
    <cellStyle name="Normal 12 10 2 7" xfId="7722"/>
    <cellStyle name="Normal 12 10 2 8" xfId="7723"/>
    <cellStyle name="Normal 12 10 2 9" xfId="7724"/>
    <cellStyle name="Normal 12 10 3" xfId="7725"/>
    <cellStyle name="Normal 12 10 4" xfId="7726"/>
    <cellStyle name="Normal 12 10 5" xfId="7727"/>
    <cellStyle name="Normal 12 10 6" xfId="7728"/>
    <cellStyle name="Normal 12 10 7" xfId="7729"/>
    <cellStyle name="Normal 12 10 8" xfId="7730"/>
    <cellStyle name="Normal 12 10 9" xfId="7731"/>
    <cellStyle name="Normal 12 11" xfId="7732"/>
    <cellStyle name="Normal 12 11 3" xfId="7733"/>
    <cellStyle name="Normal 12 11 4" xfId="7734"/>
    <cellStyle name="Normal 12 11 5" xfId="7735"/>
    <cellStyle name="Normal 12 11 6" xfId="7736"/>
    <cellStyle name="Normal 12 11 7" xfId="7737"/>
    <cellStyle name="Normal 12 11 8" xfId="7738"/>
    <cellStyle name="Normal 12 12" xfId="7739"/>
    <cellStyle name="Normal 12 12 2" xfId="7740"/>
    <cellStyle name="Normal 3 14" xfId="7741"/>
    <cellStyle name="Normal 12 12 2 3" xfId="7742"/>
    <cellStyle name="Normal 12 12 2 4" xfId="7743"/>
    <cellStyle name="Normal 12 12 2 5" xfId="7744"/>
    <cellStyle name="Normal 12 12 2 6" xfId="7745"/>
    <cellStyle name="Normal 12 12 2 7" xfId="7746"/>
    <cellStyle name="Normal 2 2 11 2 2 2" xfId="7747"/>
    <cellStyle name="Normal 12 12 2 8" xfId="7748"/>
    <cellStyle name="Normal 12 12 3" xfId="7749"/>
    <cellStyle name="Normal 3 15" xfId="7750"/>
    <cellStyle name="Normal 3 20" xfId="7751"/>
    <cellStyle name="Normal 12 12 4" xfId="7752"/>
    <cellStyle name="Normal 3 16" xfId="7753"/>
    <cellStyle name="Normal 3 21" xfId="7754"/>
    <cellStyle name="Normal 12 12 5" xfId="7755"/>
    <cellStyle name="Normal 3 17" xfId="7756"/>
    <cellStyle name="Normal 3 22" xfId="7757"/>
    <cellStyle name="Normal 12 12 6" xfId="7758"/>
    <cellStyle name="Normal 3 18" xfId="7759"/>
    <cellStyle name="Normal 3 23" xfId="7760"/>
    <cellStyle name="Normal 12 12 7" xfId="7761"/>
    <cellStyle name="Normal 3 19" xfId="7762"/>
    <cellStyle name="Normal 3 24" xfId="7763"/>
    <cellStyle name="Normal 12 13 2" xfId="7764"/>
    <cellStyle name="Normal 12 13 3" xfId="7765"/>
    <cellStyle name="Normal 12 13 4" xfId="7766"/>
    <cellStyle name="Normal 12 13 5" xfId="7767"/>
    <cellStyle name="Normal 12 13 6" xfId="7768"/>
    <cellStyle name="Normal 6 2 2" xfId="7769"/>
    <cellStyle name="Normal 12 13 7" xfId="7770"/>
    <cellStyle name="Normal 12 14" xfId="7771"/>
    <cellStyle name="Normal 12 14 2" xfId="7772"/>
    <cellStyle name="Normal 4 2 3 2 3" xfId="7773"/>
    <cellStyle name="Normal 12 14 3" xfId="7774"/>
    <cellStyle name="Normal 4 2 3 2 4" xfId="7775"/>
    <cellStyle name="Normal 12 14 4" xfId="7776"/>
    <cellStyle name="Normal 2 8 2 2 2" xfId="7777"/>
    <cellStyle name="Normal 4 2 3 2 5" xfId="7778"/>
    <cellStyle name="Normal 12 14 5" xfId="7779"/>
    <cellStyle name="Normal 4 2 3 2 6" xfId="7780"/>
    <cellStyle name="Normal 12 14 6" xfId="7781"/>
    <cellStyle name="Normal 12 14 7" xfId="7782"/>
    <cellStyle name="Normal 12 14 8" xfId="7783"/>
    <cellStyle name="Normal 12 15" xfId="7784"/>
    <cellStyle name="Normal 12 20" xfId="7785"/>
    <cellStyle name="Normal 12 15 2" xfId="7786"/>
    <cellStyle name="Normal 12 15 2 7" xfId="7787"/>
    <cellStyle name="Normal 12 15 2 8" xfId="7788"/>
    <cellStyle name="Normal 12 15 3" xfId="7789"/>
    <cellStyle name="Normal 12 15 4" xfId="7790"/>
    <cellStyle name="Normal 12 15 5" xfId="7791"/>
    <cellStyle name="Normal 12 15 6" xfId="7792"/>
    <cellStyle name="Normal 12 15 8" xfId="7793"/>
    <cellStyle name="Normal 12 15 9" xfId="7794"/>
    <cellStyle name="Normal 12 16" xfId="7795"/>
    <cellStyle name="Normal 12 21" xfId="7796"/>
    <cellStyle name="Normal 12 17" xfId="7797"/>
    <cellStyle name="Normal 12 22" xfId="7798"/>
    <cellStyle name="Normal 12 18" xfId="7799"/>
    <cellStyle name="Percent 8 3 2" xfId="7800"/>
    <cellStyle name="Normal 12 19" xfId="7801"/>
    <cellStyle name="Normal 12 2" xfId="7802"/>
    <cellStyle name="Normal 12 2 2" xfId="7803"/>
    <cellStyle name="Normal 12 2 2 2" xfId="7804"/>
    <cellStyle name="Normal 12 2 2 2 2" xfId="7805"/>
    <cellStyle name="Normal 12 2 2 2 3" xfId="7806"/>
    <cellStyle name="Normal 12 2 2 2 4" xfId="7807"/>
    <cellStyle name="Normal 12 2 2 2 5" xfId="7808"/>
    <cellStyle name="Normal 12 2 2 2 6" xfId="7809"/>
    <cellStyle name="Normal 12 2 2 3" xfId="7810"/>
    <cellStyle name="Normal 12 2 2 3 2" xfId="7811"/>
    <cellStyle name="Normal 12 2 2 3 3" xfId="7812"/>
    <cellStyle name="Normal 12 2 2 3 4" xfId="7813"/>
    <cellStyle name="Normal 12 2 2 3 5" xfId="7814"/>
    <cellStyle name="Normal 12 2 2 3 6" xfId="7815"/>
    <cellStyle name="Normal 12 2 2 4" xfId="7816"/>
    <cellStyle name="Normal 12 2 2 5" xfId="7817"/>
    <cellStyle name="Normal 12 2 2 6" xfId="7818"/>
    <cellStyle name="Normal 12 2 2 7" xfId="7819"/>
    <cellStyle name="Normal 12 2 2 8" xfId="7820"/>
    <cellStyle name="Normal 12 2 2 9" xfId="7821"/>
    <cellStyle name="Normal 12 2 3" xfId="7822"/>
    <cellStyle name="Normal 12 2 3 2" xfId="7823"/>
    <cellStyle name="Normal 12 2 3 2 2" xfId="7824"/>
    <cellStyle name="Normal 12 2 3 2 3" xfId="7825"/>
    <cellStyle name="Normal 12 2 3 2 4" xfId="7826"/>
    <cellStyle name="Normal 12 2 3 2 5" xfId="7827"/>
    <cellStyle name="Normal 12 2 3 2 6" xfId="7828"/>
    <cellStyle name="Normal 12 2 3 2 8" xfId="7829"/>
    <cellStyle name="Normal 12 2 3 3" xfId="7830"/>
    <cellStyle name="Normal 12 2 3 4" xfId="7831"/>
    <cellStyle name="Normal 12 2 3 5" xfId="7832"/>
    <cellStyle name="Normal 12 2 3 6" xfId="7833"/>
    <cellStyle name="Normal 12 2 3 7" xfId="7834"/>
    <cellStyle name="Normal 12 2 3 8" xfId="7835"/>
    <cellStyle name="Normal 12 2 3 9" xfId="7836"/>
    <cellStyle name="Normal 12 4" xfId="7837"/>
    <cellStyle name="Normal 12 4 2" xfId="7838"/>
    <cellStyle name="Normal 12 9 2 2 3" xfId="7839"/>
    <cellStyle name="Normal 12 4 2 2" xfId="7840"/>
    <cellStyle name="Normal 12 9 2 2 4" xfId="7841"/>
    <cellStyle name="Normal 12 4 2 3" xfId="7842"/>
    <cellStyle name="Normal 12 9 2 2 5" xfId="7843"/>
    <cellStyle name="Normal 12 4 2 4" xfId="7844"/>
    <cellStyle name="Normal 12 9 2 2 6" xfId="7845"/>
    <cellStyle name="Normal 12 4 2 5" xfId="7846"/>
    <cellStyle name="Normal 12 9 2 2 7" xfId="7847"/>
    <cellStyle name="Normal 12 4 2 6" xfId="7848"/>
    <cellStyle name="Normal 12 9 2 2 8" xfId="7849"/>
    <cellStyle name="Normal 12 4 2 7" xfId="7850"/>
    <cellStyle name="Normal 12 4 2 8" xfId="7851"/>
    <cellStyle name="Normal 12 5" xfId="7852"/>
    <cellStyle name="Normal 12 6" xfId="7853"/>
    <cellStyle name="Normal 12 7" xfId="7854"/>
    <cellStyle name="Normal 12 8" xfId="7855"/>
    <cellStyle name="Normal 12 8 2" xfId="7856"/>
    <cellStyle name="Normal 2 2 4_10 Colom" xfId="7857"/>
    <cellStyle name="Normal 12 8 2 10" xfId="7858"/>
    <cellStyle name="Normal 12 8 2 2 2 2" xfId="7859"/>
    <cellStyle name="Normal 12 8 2 2 2 3" xfId="7860"/>
    <cellStyle name="Normal 12 8 2 2 2 4" xfId="7861"/>
    <cellStyle name="Normal 12 8 2 2 2 5" xfId="7862"/>
    <cellStyle name="Normal 12 8 2 2 2 6" xfId="7863"/>
    <cellStyle name="Normal 12 8 2 2 2 8" xfId="7864"/>
    <cellStyle name="Normal 12 8 2 2 7" xfId="7865"/>
    <cellStyle name="Normal 12 8 2 2 8" xfId="7866"/>
    <cellStyle name="Normal 12 8 2 2 9" xfId="7867"/>
    <cellStyle name="Normal 61 5" xfId="7868"/>
    <cellStyle name="Normal 56 5" xfId="7869"/>
    <cellStyle name="Normal 12 8 2 3" xfId="7870"/>
    <cellStyle name="Output 64 8" xfId="7871"/>
    <cellStyle name="Output 59 8" xfId="7872"/>
    <cellStyle name="Normal 12 8 2 3 2" xfId="7873"/>
    <cellStyle name="Normal 12 8 2 3 2 2 2" xfId="7874"/>
    <cellStyle name="Normal 12 8 2 3 2 2 3" xfId="7875"/>
    <cellStyle name="Normal 12 8 2 3 2 2 4" xfId="7876"/>
    <cellStyle name="Normal 12 8 2 3 2 2 5" xfId="7877"/>
    <cellStyle name="Normal 2 2 2 2 2" xfId="7878"/>
    <cellStyle name="Normal 12 8 2 3 2 2 6" xfId="7879"/>
    <cellStyle name="Normal 12 8 2 3 2 2 8" xfId="7880"/>
    <cellStyle name="Normal 12 8 2 3 2 4" xfId="7881"/>
    <cellStyle name="Normal 12 8 2 3 2 5" xfId="7882"/>
    <cellStyle name="Normal 12 8 2 3 2 6" xfId="7883"/>
    <cellStyle name="Normal 12 8 2 3 2 7" xfId="7884"/>
    <cellStyle name="Normal 12 8 2 3 2 8" xfId="7885"/>
    <cellStyle name="Normal 12 8 2 3 2 9" xfId="7886"/>
    <cellStyle name="Normal 12 8 2 3 3" xfId="7887"/>
    <cellStyle name="Normal 12 8 2 3 4" xfId="7888"/>
    <cellStyle name="Normal 12 8 2 3 5" xfId="7889"/>
    <cellStyle name="Normal 12 8 2 3 6" xfId="7890"/>
    <cellStyle name="Normal 12 8 2 3 7" xfId="7891"/>
    <cellStyle name="Normal 12 8 2 3 8" xfId="7892"/>
    <cellStyle name="Normal 12 8 2 3 9" xfId="7893"/>
    <cellStyle name="Normal 61 6" xfId="7894"/>
    <cellStyle name="Normal 56 6" xfId="7895"/>
    <cellStyle name="Normal 12 8 2 4" xfId="7896"/>
    <cellStyle name="Normal 61 7" xfId="7897"/>
    <cellStyle name="Normal 56 7" xfId="7898"/>
    <cellStyle name="Normal 12 8 2 5" xfId="7899"/>
    <cellStyle name="Normal 61 8" xfId="7900"/>
    <cellStyle name="Normal 56 8" xfId="7901"/>
    <cellStyle name="Normal 12 8 2 6" xfId="7902"/>
    <cellStyle name="Normal 12 8 2 7" xfId="7903"/>
    <cellStyle name="Normal 12 9 2" xfId="7904"/>
    <cellStyle name="Normal 12 9 2 10" xfId="7905"/>
    <cellStyle name="Normal 12 9 2 11" xfId="7906"/>
    <cellStyle name="Normal 12 9 2 3" xfId="7907"/>
    <cellStyle name="Normal 12 9 2 3 2" xfId="7908"/>
    <cellStyle name="Normal 6 2 2 9" xfId="7909"/>
    <cellStyle name="Normal 12 9 2 3 3" xfId="7910"/>
    <cellStyle name="Normal 12 9 2 3 4" xfId="7911"/>
    <cellStyle name="Normal 12 9 2 3 5" xfId="7912"/>
    <cellStyle name="Normal 12 9 2 3 6" xfId="7913"/>
    <cellStyle name="Normal 12 9 2 3 7" xfId="7914"/>
    <cellStyle name="Normal 12 9 2 3 8" xfId="7915"/>
    <cellStyle name="Normal 12 9 2 4" xfId="7916"/>
    <cellStyle name="Normal 12 9 2 4 2" xfId="7917"/>
    <cellStyle name="Normal 12 9 2 4 3" xfId="7918"/>
    <cellStyle name="Normal 12 9 2 4 4" xfId="7919"/>
    <cellStyle name="Output 10 2" xfId="7920"/>
    <cellStyle name="Normal 12 9 2 4 5" xfId="7921"/>
    <cellStyle name="Output 10 3" xfId="7922"/>
    <cellStyle name="Normal 12 9 2 4 6" xfId="7923"/>
    <cellStyle name="Output 10 4" xfId="7924"/>
    <cellStyle name="Normal 12 9 2 4 7" xfId="7925"/>
    <cellStyle name="Output 10 5" xfId="7926"/>
    <cellStyle name="Normal 12 9 2 4 8" xfId="7927"/>
    <cellStyle name="Normal 2 2 5 2" xfId="7928"/>
    <cellStyle name="Normal 12 9 2 5" xfId="7929"/>
    <cellStyle name="Normal 2 2 5 3" xfId="7930"/>
    <cellStyle name="Normal 12 9 2 6" xfId="7931"/>
    <cellStyle name="Normal 2 2 5 4" xfId="7932"/>
    <cellStyle name="Normal 12 9 2 7" xfId="7933"/>
    <cellStyle name="Normal 2 2 5 5" xfId="7934"/>
    <cellStyle name="Normal 12 9 2 8" xfId="7935"/>
    <cellStyle name="Normal 2 2 5 6" xfId="7936"/>
    <cellStyle name="Normal 12 9 2 9" xfId="7937"/>
    <cellStyle name="Normal 12 9 3" xfId="7938"/>
    <cellStyle name="Normal 12 9 4" xfId="7939"/>
    <cellStyle name="Normal 12 9 5" xfId="7940"/>
    <cellStyle name="Normal 12 9 6" xfId="7941"/>
    <cellStyle name="Normal 12 9 7" xfId="7942"/>
    <cellStyle name="Normal 37 2" xfId="7943"/>
    <cellStyle name="Normal 42 2" xfId="7944"/>
    <cellStyle name="Normal 12 9 8" xfId="7945"/>
    <cellStyle name="Normal 37 3" xfId="7946"/>
    <cellStyle name="Normal 42 3" xfId="7947"/>
    <cellStyle name="Normal 12 9 9" xfId="7948"/>
    <cellStyle name="Normal 13" xfId="7949"/>
    <cellStyle name="Normal 13 10" xfId="7950"/>
    <cellStyle name="Normal 13 11" xfId="7951"/>
    <cellStyle name="Normal 13 12" xfId="7952"/>
    <cellStyle name="Normal 13 13" xfId="7953"/>
    <cellStyle name="Normal 13 14" xfId="7954"/>
    <cellStyle name="Normal 13 15" xfId="7955"/>
    <cellStyle name="Normal 13 16" xfId="7956"/>
    <cellStyle name="Normal 13 2" xfId="7957"/>
    <cellStyle name="Normal 13 2 2" xfId="7958"/>
    <cellStyle name="Normal 13 2 3" xfId="7959"/>
    <cellStyle name="Normal 13 3" xfId="7960"/>
    <cellStyle name="Normal 13 4" xfId="7961"/>
    <cellStyle name="Normal 13 5" xfId="7962"/>
    <cellStyle name="Normal 13 6" xfId="7963"/>
    <cellStyle name="Normal 13 8" xfId="7964"/>
    <cellStyle name="Normal 13 9" xfId="7965"/>
    <cellStyle name="Normal 13 9 2" xfId="7966"/>
    <cellStyle name="Normal 13 9 3" xfId="7967"/>
    <cellStyle name="Normal 13_1 a Check List" xfId="7968"/>
    <cellStyle name="Normal 14" xfId="7969"/>
    <cellStyle name="Normal 14 10" xfId="7970"/>
    <cellStyle name="Normal 28 11" xfId="7971"/>
    <cellStyle name="Normal 33 11" xfId="7972"/>
    <cellStyle name="Normal 14 3" xfId="7973"/>
    <cellStyle name="Normal 28 12" xfId="7974"/>
    <cellStyle name="Normal 33 12" xfId="7975"/>
    <cellStyle name="Normal 14 4" xfId="7976"/>
    <cellStyle name="Normal 28 13" xfId="7977"/>
    <cellStyle name="Normal 33 13" xfId="7978"/>
    <cellStyle name="Normal 14 5" xfId="7979"/>
    <cellStyle name="Normal 28 14" xfId="7980"/>
    <cellStyle name="Normal 33 14" xfId="7981"/>
    <cellStyle name="Normal 14 6" xfId="7982"/>
    <cellStyle name="Normal 28 15" xfId="7983"/>
    <cellStyle name="Normal 28 20" xfId="7984"/>
    <cellStyle name="Normal 14 7" xfId="7985"/>
    <cellStyle name="Normal 28 17" xfId="7986"/>
    <cellStyle name="Normal 28 22" xfId="7987"/>
    <cellStyle name="Normal 14 9" xfId="7988"/>
    <cellStyle name="Output 32 3" xfId="7989"/>
    <cellStyle name="Output 27 3" xfId="7990"/>
    <cellStyle name="Normal 14_ALTERNATIVE CENTRE chnge CHANGE nov FINAL" xfId="7991"/>
    <cellStyle name="Normal 15" xfId="7992"/>
    <cellStyle name="Normal 20" xfId="7993"/>
    <cellStyle name="Normal 15 10" xfId="7994"/>
    <cellStyle name="Normal 20 10" xfId="7995"/>
    <cellStyle name="year 4" xfId="7996"/>
    <cellStyle name="Normal 15 2" xfId="7997"/>
    <cellStyle name="Normal 20 2" xfId="7998"/>
    <cellStyle name="Normal 15 3" xfId="7999"/>
    <cellStyle name="Normal 20 3" xfId="8000"/>
    <cellStyle name="Normal 15 4" xfId="8001"/>
    <cellStyle name="Normal 20 4" xfId="8002"/>
    <cellStyle name="Normal 15 5" xfId="8003"/>
    <cellStyle name="Normal 20 5" xfId="8004"/>
    <cellStyle name="Normal 15 6" xfId="8005"/>
    <cellStyle name="Normal 20 6" xfId="8006"/>
    <cellStyle name="Normal 15 7" xfId="8007"/>
    <cellStyle name="Normal 20 7" xfId="8008"/>
    <cellStyle name="Normal 15 8" xfId="8009"/>
    <cellStyle name="Normal 20 8" xfId="8010"/>
    <cellStyle name="Normal 15 9" xfId="8011"/>
    <cellStyle name="Normal 20 9" xfId="8012"/>
    <cellStyle name="Normal 15_10 Colom" xfId="8013"/>
    <cellStyle name="Normal 16" xfId="8014"/>
    <cellStyle name="Normal 21" xfId="8015"/>
    <cellStyle name="Normal 16 10" xfId="8016"/>
    <cellStyle name="Normal 21 10" xfId="8017"/>
    <cellStyle name="Normal 16 2" xfId="8018"/>
    <cellStyle name="Normal 21 2" xfId="8019"/>
    <cellStyle name="Normal 16 3" xfId="8020"/>
    <cellStyle name="Normal 21 3" xfId="8021"/>
    <cellStyle name="Normal 16 4" xfId="8022"/>
    <cellStyle name="Normal 21 4" xfId="8023"/>
    <cellStyle name="Normal 17" xfId="8024"/>
    <cellStyle name="Normal 22" xfId="8025"/>
    <cellStyle name="Normal 17 10" xfId="8026"/>
    <cellStyle name="Normal 22 10" xfId="8027"/>
    <cellStyle name="Normal 17_10 Colom" xfId="8028"/>
    <cellStyle name="Normal 3 2 2 2_500 above population prastav" xfId="8029"/>
    <cellStyle name="Normal 18" xfId="8030"/>
    <cellStyle name="Normal 23" xfId="8031"/>
    <cellStyle name="Normal 18 10" xfId="8032"/>
    <cellStyle name="Normal 23 10" xfId="8033"/>
    <cellStyle name="Normal 18 2" xfId="8034"/>
    <cellStyle name="Normal 23 2" xfId="8035"/>
    <cellStyle name="Normal 18 3" xfId="8036"/>
    <cellStyle name="Normal 23 3" xfId="8037"/>
    <cellStyle name="Normal 18 3 2" xfId="8038"/>
    <cellStyle name="Normal 18 3 3" xfId="8039"/>
    <cellStyle name="Normal 18 3 4" xfId="8040"/>
    <cellStyle name="Normal 18 3 5" xfId="8041"/>
    <cellStyle name="Normal 18 3 6" xfId="8042"/>
    <cellStyle name="Normal 18 3 7" xfId="8043"/>
    <cellStyle name="Normal 18 3 8" xfId="8044"/>
    <cellStyle name="Normal 18 4" xfId="8045"/>
    <cellStyle name="Normal 23 4" xfId="8046"/>
    <cellStyle name="Normal 18 5" xfId="8047"/>
    <cellStyle name="Normal 23 5" xfId="8048"/>
    <cellStyle name="Normal 18 6" xfId="8049"/>
    <cellStyle name="Normal 23 6" xfId="8050"/>
    <cellStyle name="Normal 18 7" xfId="8051"/>
    <cellStyle name="Normal 23 7" xfId="8052"/>
    <cellStyle name="Normal 18 7 2" xfId="8053"/>
    <cellStyle name="Normal 18 8" xfId="8054"/>
    <cellStyle name="Normal 23 8" xfId="8055"/>
    <cellStyle name="Normal 18 9" xfId="8056"/>
    <cellStyle name="Normal 23 9" xfId="8057"/>
    <cellStyle name="Normal 19" xfId="8058"/>
    <cellStyle name="Normal 24" xfId="8059"/>
    <cellStyle name="Normal 19 10" xfId="8060"/>
    <cellStyle name="Normal 24 10" xfId="8061"/>
    <cellStyle name="Normal 29 10" xfId="8062"/>
    <cellStyle name="Normal 19 2" xfId="8063"/>
    <cellStyle name="Normal 24 2" xfId="8064"/>
    <cellStyle name="Normal 19 2 10" xfId="8065"/>
    <cellStyle name="Normal 19 2 11" xfId="8066"/>
    <cellStyle name="Normal 19 2 12" xfId="8067"/>
    <cellStyle name="Normal 19 2 13" xfId="8068"/>
    <cellStyle name="Normal 19 2 14" xfId="8069"/>
    <cellStyle name="Normal 19 2 15" xfId="8070"/>
    <cellStyle name="Normal 19 2 2" xfId="8071"/>
    <cellStyle name="Normal 24 2 2" xfId="8072"/>
    <cellStyle name="Normal 19 2 2 2" xfId="8073"/>
    <cellStyle name="Normal 19 2 2 2 2" xfId="8074"/>
    <cellStyle name="Normal 19 2 2 2 3" xfId="8075"/>
    <cellStyle name="Normal 19 2 2 2 4" xfId="8076"/>
    <cellStyle name="Normal 2 6_3_kh_i" xfId="8077"/>
    <cellStyle name="Normal 19 2 2 2 5" xfId="8078"/>
    <cellStyle name="Normal 19 2 2 2 6" xfId="8079"/>
    <cellStyle name="Normal 19 2 2 2 7" xfId="8080"/>
    <cellStyle name="Normal 19 2 2 3" xfId="8081"/>
    <cellStyle name="Normal 19 2 2 3 2" xfId="8082"/>
    <cellStyle name="Normal 19 2 2 3 3" xfId="8083"/>
    <cellStyle name="Normal 19 2 2 3 4" xfId="8084"/>
    <cellStyle name="Normal 19 2 2 3 5" xfId="8085"/>
    <cellStyle name="Normal 19 2 2 3 6" xfId="8086"/>
    <cellStyle name="Normal 19 2 2 3 7" xfId="8087"/>
    <cellStyle name="Normal 19 2 2 3 8" xfId="8088"/>
    <cellStyle name="Normal 19 2 3" xfId="8089"/>
    <cellStyle name="Normal 24 2 3" xfId="8090"/>
    <cellStyle name="Normal 19 2 5" xfId="8091"/>
    <cellStyle name="Normal 24 2 5" xfId="8092"/>
    <cellStyle name="Normal 19 2 6" xfId="8093"/>
    <cellStyle name="Normal 24 2 6" xfId="8094"/>
    <cellStyle name="Normal 19 2_construction work 25 Lakh M_6_12 Rufffff RT" xfId="8095"/>
    <cellStyle name="Normal 29 11" xfId="8096"/>
    <cellStyle name="Normal 19 3" xfId="8097"/>
    <cellStyle name="Normal 24 3" xfId="8098"/>
    <cellStyle name="Normal 29 12" xfId="8099"/>
    <cellStyle name="Normal 4 3 10 2" xfId="8100"/>
    <cellStyle name="Normal 19 4" xfId="8101"/>
    <cellStyle name="Normal 24 4" xfId="8102"/>
    <cellStyle name="Normal 29 13" xfId="8103"/>
    <cellStyle name="Normal 4 3 10 3" xfId="8104"/>
    <cellStyle name="Normal 19 5" xfId="8105"/>
    <cellStyle name="Normal 24 5" xfId="8106"/>
    <cellStyle name="Normal 29 15" xfId="8107"/>
    <cellStyle name="Normal 29 20" xfId="8108"/>
    <cellStyle name="Normal 4 3 10 5" xfId="8109"/>
    <cellStyle name="Normal 19 7" xfId="8110"/>
    <cellStyle name="Normal 24 7" xfId="8111"/>
    <cellStyle name="Normal 29 16" xfId="8112"/>
    <cellStyle name="Normal 29 21" xfId="8113"/>
    <cellStyle name="Normal 4 3 10 6" xfId="8114"/>
    <cellStyle name="Normal 19 8" xfId="8115"/>
    <cellStyle name="Normal 24 8" xfId="8116"/>
    <cellStyle name="Normal 2 10" xfId="8117"/>
    <cellStyle name="Normal 2 10 10" xfId="8118"/>
    <cellStyle name="Normal 2 10 2" xfId="8119"/>
    <cellStyle name="Normal 2 11" xfId="8120"/>
    <cellStyle name="Normal 2 11 2 2" xfId="8121"/>
    <cellStyle name="Normal 2 12" xfId="8122"/>
    <cellStyle name="Normal 30 2_Meeting 17-01-14" xfId="8123"/>
    <cellStyle name="Normal 2 12 10" xfId="8124"/>
    <cellStyle name="Normal 2 13 4" xfId="8125"/>
    <cellStyle name="Normal 2 12 2" xfId="8126"/>
    <cellStyle name="Normal 2 12 3" xfId="8127"/>
    <cellStyle name="Normal 2 12 3 2 2" xfId="8128"/>
    <cellStyle name="Normal 2 12 3 2 3" xfId="8129"/>
    <cellStyle name="Normal 2 12 3 2 4" xfId="8130"/>
    <cellStyle name="Normal 2 12 3 2 5" xfId="8131"/>
    <cellStyle name="Normal 2 12 3 2 6" xfId="8132"/>
    <cellStyle name="Normal 2 12 3 2 7" xfId="8133"/>
    <cellStyle name="Normal 2 12 3 2 8" xfId="8134"/>
    <cellStyle name="Normal 2 12 3 8" xfId="8135"/>
    <cellStyle name="Normal 2 12 3 9" xfId="8136"/>
    <cellStyle name="Normal 2 12 4" xfId="8137"/>
    <cellStyle name="Normal 2 12 5" xfId="8138"/>
    <cellStyle name="Normal 2 12 6" xfId="8139"/>
    <cellStyle name="Normal 2 12 7" xfId="8140"/>
    <cellStyle name="Normal 2 12 8" xfId="8141"/>
    <cellStyle name="Normal 2 13" xfId="8142"/>
    <cellStyle name="Normal 2 13 2" xfId="8143"/>
    <cellStyle name="Normal 2 4 2 8" xfId="8144"/>
    <cellStyle name="Normal 2 13 5" xfId="8145"/>
    <cellStyle name="Normal 2 13 7" xfId="8146"/>
    <cellStyle name="Normal 2 13 8" xfId="8147"/>
    <cellStyle name="Normal 2 13 9" xfId="8148"/>
    <cellStyle name="Normal 2 14" xfId="8149"/>
    <cellStyle name="Normal 2 14 2" xfId="8150"/>
    <cellStyle name="Normal 2 4 3 8" xfId="8151"/>
    <cellStyle name="Normal 2 14 3" xfId="8152"/>
    <cellStyle name="Normal 2 4 3 9" xfId="8153"/>
    <cellStyle name="Normal 2 14 4" xfId="8154"/>
    <cellStyle name="Normal 2 14 5" xfId="8155"/>
    <cellStyle name="Normal 2 14 6" xfId="8156"/>
    <cellStyle name="Normal 2 14 7" xfId="8157"/>
    <cellStyle name="Normal 2 14 8" xfId="8158"/>
    <cellStyle name="Normal 2 14 9" xfId="8159"/>
    <cellStyle name="Normal 2 15" xfId="8160"/>
    <cellStyle name="Normal 2 20" xfId="8161"/>
    <cellStyle name="Normal 2 15 2" xfId="8162"/>
    <cellStyle name="Normal 2 16" xfId="8163"/>
    <cellStyle name="Normal 2 21" xfId="8164"/>
    <cellStyle name="Normal 2 16_1 Carore to 5 caror" xfId="8165"/>
    <cellStyle name="Normal 2 17" xfId="8166"/>
    <cellStyle name="Normal 2 22" xfId="8167"/>
    <cellStyle name="Normal 2 18" xfId="8168"/>
    <cellStyle name="Normal 2 23" xfId="8169"/>
    <cellStyle name="Normal 2 19" xfId="8170"/>
    <cellStyle name="Normal 2 24" xfId="8171"/>
    <cellStyle name="Normal 2 19 2" xfId="8172"/>
    <cellStyle name="Normal 2 2 10" xfId="8173"/>
    <cellStyle name="Normal 2 2 10 2" xfId="8174"/>
    <cellStyle name="Normal 2 2 10 3" xfId="8175"/>
    <cellStyle name="Percent 6 3 2 3" xfId="8176"/>
    <cellStyle name="Normal 2 2 10 3 2" xfId="8177"/>
    <cellStyle name="Percent 6 3 2 5" xfId="8178"/>
    <cellStyle name="Normal 2 2 10 3 4" xfId="8179"/>
    <cellStyle name="Percent 6 3 2 6" xfId="8180"/>
    <cellStyle name="Normal 2 2 10 3 5" xfId="8181"/>
    <cellStyle name="Percent 6 3 2 7" xfId="8182"/>
    <cellStyle name="Normal 2 2 10 3 6" xfId="8183"/>
    <cellStyle name="Percent 6 3 2 8" xfId="8184"/>
    <cellStyle name="Normal 2 2 10 3 7" xfId="8185"/>
    <cellStyle name="Normal 2 2 10 4" xfId="8186"/>
    <cellStyle name="Normal 2 2 11" xfId="8187"/>
    <cellStyle name="Percent 13 2 6" xfId="8188"/>
    <cellStyle name="Normal 2 2 11 2" xfId="8189"/>
    <cellStyle name="Normal 2 2 11 2 2" xfId="8190"/>
    <cellStyle name="Normal 2 2 11 2 2 3" xfId="8191"/>
    <cellStyle name="Normal 2 2 11 2 2 4" xfId="8192"/>
    <cellStyle name="Normal 2 2 11 2 2 5" xfId="8193"/>
    <cellStyle name="Normal 2 2 11 2 2 6" xfId="8194"/>
    <cellStyle name="Normal 2 2 11 2 2 7" xfId="8195"/>
    <cellStyle name="Normal 2 2 11 2 2 8" xfId="8196"/>
    <cellStyle name="Normal 2 2 11 2 3" xfId="8197"/>
    <cellStyle name="Normal 2 2 11 2 4" xfId="8198"/>
    <cellStyle name="Normal 2 2 11 2 5" xfId="8199"/>
    <cellStyle name="Normal 2 2 11 2 6" xfId="8200"/>
    <cellStyle name="Normal 2 2 11 2 7" xfId="8201"/>
    <cellStyle name="Normal 2 2 11 2 8" xfId="8202"/>
    <cellStyle name="Normal 2 2 11 2 9" xfId="8203"/>
    <cellStyle name="Normal 2 2 11 2_Dr. RML Samgr vikash yojna 12-13 CC Road &amp; KC Drian dt 25.10.13 Gkp Zone" xfId="8204"/>
    <cellStyle name="Percent 13 2 7" xfId="8205"/>
    <cellStyle name="Normal 2 2 11 3" xfId="8206"/>
    <cellStyle name="Percent 13 2 8" xfId="8207"/>
    <cellStyle name="Normal 2 2 11 4" xfId="8208"/>
    <cellStyle name="Normal 2 2 11_1 Carore to 5 caror" xfId="8209"/>
    <cellStyle name="Normal 4 7 6" xfId="8210"/>
    <cellStyle name="Normal 2 2 13" xfId="8211"/>
    <cellStyle name="Normal 2 2 14" xfId="8212"/>
    <cellStyle name="Normal 2 2 16" xfId="8213"/>
    <cellStyle name="Normal 2 2 17" xfId="8214"/>
    <cellStyle name="Normal 2 2 2 2" xfId="8215"/>
    <cellStyle name="Normal 2 2 2 3" xfId="8216"/>
    <cellStyle name="Normal 2 2 2 3 2 2" xfId="8217"/>
    <cellStyle name="Normal 2 2 2 4" xfId="8218"/>
    <cellStyle name="Normal 2 2 2 5" xfId="8219"/>
    <cellStyle name="Normal 2 2 2 6" xfId="8220"/>
    <cellStyle name="Normal 2 2 2_(1) Repaire Est. of Sikriganj Belghat Loharaiya road Sopaighat Pul Dt 03-2014" xfId="8221"/>
    <cellStyle name="Normal 2 2 3 13" xfId="8222"/>
    <cellStyle name="Normal 2 2 3 14" xfId="8223"/>
    <cellStyle name="Normal 2 2 3 15" xfId="8224"/>
    <cellStyle name="Normal 2 2 3 2 2" xfId="8225"/>
    <cellStyle name="Normal 2 2 3 2 3" xfId="8226"/>
    <cellStyle name="Normal 2 2 3 2 4" xfId="8227"/>
    <cellStyle name="Normal 2 2 3 2 6" xfId="8228"/>
    <cellStyle name="Normal 2 2 3 2 7" xfId="8229"/>
    <cellStyle name="Normal 2 2 3 2 8" xfId="8230"/>
    <cellStyle name="Normal 2 2 3 2 9" xfId="8231"/>
    <cellStyle name="Normal 2 2 3 2_Shindhiya Tiraha to Jyoti Tiraha wed (R1)" xfId="8232"/>
    <cellStyle name="Normal 2 2 3 5 2" xfId="8233"/>
    <cellStyle name="Normal 2 2 3 5 2 2 2" xfId="8234"/>
    <cellStyle name="Normal 25 2 2" xfId="8235"/>
    <cellStyle name="Normal 30 2 2" xfId="8236"/>
    <cellStyle name="Normal 2 2 3 5 3" xfId="8237"/>
    <cellStyle name="Normal 25 2 3" xfId="8238"/>
    <cellStyle name="Normal 30 2 3" xfId="8239"/>
    <cellStyle name="Normal 2 2 3 5 4" xfId="8240"/>
    <cellStyle name="Normal 25 2 4" xfId="8241"/>
    <cellStyle name="Normal 2 2 3 5 5" xfId="8242"/>
    <cellStyle name="Normal 25 2 5" xfId="8243"/>
    <cellStyle name="Normal 2 2 3 5 6" xfId="8244"/>
    <cellStyle name="Normal 25 2 6" xfId="8245"/>
    <cellStyle name="Normal 2 2 3 5 7" xfId="8246"/>
    <cellStyle name="Normal 25 2 7" xfId="8247"/>
    <cellStyle name="Normal 2 2 3 5 8" xfId="8248"/>
    <cellStyle name="Normal 2 2 3 5 9" xfId="8249"/>
    <cellStyle name="Normal 2 2 3 9" xfId="8250"/>
    <cellStyle name="Percent 8 4 8" xfId="8251"/>
    <cellStyle name="Normal 2 2 3_6221 Basawat (12  &amp; 13col)" xfId="8252"/>
    <cellStyle name="Normal 2 2 4 3" xfId="8253"/>
    <cellStyle name="Normal 2 2 4 4" xfId="8254"/>
    <cellStyle name="Normal 2 2 4 5" xfId="8255"/>
    <cellStyle name="Normal 2 2 5 7" xfId="8256"/>
    <cellStyle name="Normal 2 2 5 8" xfId="8257"/>
    <cellStyle name="Normal 2 2 5 9" xfId="8258"/>
    <cellStyle name="Normal 2 2 6 2" xfId="8259"/>
    <cellStyle name="Normal 2 2 6 3" xfId="8260"/>
    <cellStyle name="Normal 2 2 6 4" xfId="8261"/>
    <cellStyle name="Normal 2 2 6 5" xfId="8262"/>
    <cellStyle name="Normal 2 2 6 6" xfId="8263"/>
    <cellStyle name="Normal 2 2 6 8" xfId="8264"/>
    <cellStyle name="Normal 2 2 6 9" xfId="8265"/>
    <cellStyle name="Normal 2 2 7 2" xfId="8266"/>
    <cellStyle name="Normal 2 2 7 3" xfId="8267"/>
    <cellStyle name="Normal 2 2 7 4" xfId="8268"/>
    <cellStyle name="Normal 2 2 7 5" xfId="8269"/>
    <cellStyle name="Normal 2 2 7 6" xfId="8270"/>
    <cellStyle name="Normal 2 2 7 7" xfId="8271"/>
    <cellStyle name="Normal 2 2 7 8" xfId="8272"/>
    <cellStyle name="Normal 2 2 7 9" xfId="8273"/>
    <cellStyle name="Normal 2 2 8 2" xfId="8274"/>
    <cellStyle name="Normal 2 2 8 3" xfId="8275"/>
    <cellStyle name="Normal 2 2 8 4" xfId="8276"/>
    <cellStyle name="Normal 2 2 8 5" xfId="8277"/>
    <cellStyle name="Normal 2 2 8 6" xfId="8278"/>
    <cellStyle name="Normal 2 2 8 7" xfId="8279"/>
    <cellStyle name="Normal 2 2 8 8" xfId="8280"/>
    <cellStyle name="Normal 2 2 8 9" xfId="8281"/>
    <cellStyle name="Normal 2 2_(1) GGC Liability Estimate 21-01-2014 (MDR)" xfId="8282"/>
    <cellStyle name="Normal 2 25" xfId="8283"/>
    <cellStyle name="Normal 2 30" xfId="8284"/>
    <cellStyle name="Normal 2 26" xfId="8285"/>
    <cellStyle name="Normal 2 31" xfId="8286"/>
    <cellStyle name="Normal 2 3" xfId="8287"/>
    <cellStyle name="Normal 2 3 10" xfId="8288"/>
    <cellStyle name="Плохой" xfId="8289"/>
    <cellStyle name="Normal 2 3 11" xfId="8290"/>
    <cellStyle name="Normal 2 3 12" xfId="8291"/>
    <cellStyle name="Normal 2 3 13" xfId="8292"/>
    <cellStyle name="Normal 2 3 14" xfId="8293"/>
    <cellStyle name="Normal 2 3 15" xfId="8294"/>
    <cellStyle name="Normal 2 3 20" xfId="8295"/>
    <cellStyle name="Normal 2 3 2 10" xfId="8296"/>
    <cellStyle name="Normal 2 3 2 2 7" xfId="8297"/>
    <cellStyle name="Normal 2 3 2 2 8" xfId="8298"/>
    <cellStyle name="Normal 2 3 2 2 9" xfId="8299"/>
    <cellStyle name="Normal 2 3 2 3" xfId="8300"/>
    <cellStyle name="Normal 2 3 2 4" xfId="8301"/>
    <cellStyle name="Normal 2 3 2 5" xfId="8302"/>
    <cellStyle name="Normal 2 3 2 7" xfId="8303"/>
    <cellStyle name="Normal 2 3 2 8" xfId="8304"/>
    <cellStyle name="Normal 2 3 2 9" xfId="8305"/>
    <cellStyle name="Normal 2 3_(1) Bhaisahariharpur Malhanpar" xfId="8306"/>
    <cellStyle name="Normal 2 4" xfId="8307"/>
    <cellStyle name="Normal 2 4 14" xfId="8308"/>
    <cellStyle name="Normal 2 4 2 4" xfId="8309"/>
    <cellStyle name="Normal 2 4 2 5" xfId="8310"/>
    <cellStyle name="Normal 2 4 2 6" xfId="8311"/>
    <cellStyle name="Normal 2 4 2 7" xfId="8312"/>
    <cellStyle name="Normal 2 4 3 2 8" xfId="8313"/>
    <cellStyle name="Normal 2 4 3 4" xfId="8314"/>
    <cellStyle name="Normal 2 4 3 5" xfId="8315"/>
    <cellStyle name="Normal 2 4 3 6" xfId="8316"/>
    <cellStyle name="Normal 2 4 3 7" xfId="8317"/>
    <cellStyle name="Normal 2 5" xfId="8318"/>
    <cellStyle name="Normal 2 5 10" xfId="8319"/>
    <cellStyle name="Normal 2 5 11" xfId="8320"/>
    <cellStyle name="Normal 2 5 12" xfId="8321"/>
    <cellStyle name="Normal 2 5 13" xfId="8322"/>
    <cellStyle name="Normal 2 5 2 4" xfId="8323"/>
    <cellStyle name="Normal 2 5 2 5" xfId="8324"/>
    <cellStyle name="Normal 2 5 2 6" xfId="8325"/>
    <cellStyle name="Normal 2 5 7" xfId="8326"/>
    <cellStyle name="Normal 2 5 8" xfId="8327"/>
    <cellStyle name="Normal 2 5 9" xfId="8328"/>
    <cellStyle name="pankaj" xfId="8329"/>
    <cellStyle name="Normal 2 5_26 colam SCP" xfId="8330"/>
    <cellStyle name="Normal 2 6 10" xfId="8331"/>
    <cellStyle name="Normal 2 6 11" xfId="8332"/>
    <cellStyle name="Normal 2 6 12" xfId="8333"/>
    <cellStyle name="Normal 2 6 13" xfId="8334"/>
    <cellStyle name="Normal 2 6 14" xfId="8335"/>
    <cellStyle name="Normal 2 6 2" xfId="8336"/>
    <cellStyle name="Normal 2 6 3" xfId="8337"/>
    <cellStyle name="Normal 2 6 4" xfId="8338"/>
    <cellStyle name="Normal 2 6 5" xfId="8339"/>
    <cellStyle name="Normal 2 6 6" xfId="8340"/>
    <cellStyle name="Normal 2 6 9" xfId="8341"/>
    <cellStyle name="Normal 2 7 2" xfId="8342"/>
    <cellStyle name="Normal 2 7 3" xfId="8343"/>
    <cellStyle name="Normal 2 7 4" xfId="8344"/>
    <cellStyle name="Normal 2 7 5" xfId="8345"/>
    <cellStyle name="Normal 2 7 6" xfId="8346"/>
    <cellStyle name="Normal 2 7 7" xfId="8347"/>
    <cellStyle name="Normal 2 7 8" xfId="8348"/>
    <cellStyle name="Normal 2 7 9" xfId="8349"/>
    <cellStyle name="Normal 2 8 2" xfId="8350"/>
    <cellStyle name="Normal 2 8 2 3" xfId="8351"/>
    <cellStyle name="Normal 2 8 2_Meeting 17-01-14" xfId="8352"/>
    <cellStyle name="Normal 2 8 3" xfId="8353"/>
    <cellStyle name="Normal 2 8 4" xfId="8354"/>
    <cellStyle name="Normal 2 8 5" xfId="8355"/>
    <cellStyle name="Normal 2 8 6" xfId="8356"/>
    <cellStyle name="Normal 2 8 7" xfId="8357"/>
    <cellStyle name="Normal 2 8 8" xfId="8358"/>
    <cellStyle name="Normal 2 8 9" xfId="8359"/>
    <cellStyle name="Normal 2 8_10 Colom" xfId="8360"/>
    <cellStyle name="Normal 20 2 2" xfId="8361"/>
    <cellStyle name="Normal 20 2 3" xfId="8362"/>
    <cellStyle name="Normal 20 2 4" xfId="8363"/>
    <cellStyle name="Normal 20 2 5" xfId="8364"/>
    <cellStyle name="Normal 20 2 6" xfId="8365"/>
    <cellStyle name="Normal 20_8 Body Mortuary Hospital" xfId="8366"/>
    <cellStyle name="Normal 21 2 2" xfId="8367"/>
    <cellStyle name="Normal 21 2 3" xfId="8368"/>
    <cellStyle name="Normal 21 2 4" xfId="8369"/>
    <cellStyle name="Normal 21 2 4 2" xfId="8370"/>
    <cellStyle name="Normal 21 2 4 3" xfId="8371"/>
    <cellStyle name="Normal 21 2 5" xfId="8372"/>
    <cellStyle name="Normal 21 2 6" xfId="8373"/>
    <cellStyle name="Normal 21 3 2" xfId="8374"/>
    <cellStyle name="Normal 23 2 2" xfId="8375"/>
    <cellStyle name="Normal 23 2 3" xfId="8376"/>
    <cellStyle name="Normal 23 2 4" xfId="8377"/>
    <cellStyle name="Normal 23 2 5" xfId="8378"/>
    <cellStyle name="Normal 23 2 6" xfId="8379"/>
    <cellStyle name="Normal 23_1A_2013_14" xfId="8380"/>
    <cellStyle name="Normal 24 3 2" xfId="8381"/>
    <cellStyle name="Normal 24 3 2 2" xfId="8382"/>
    <cellStyle name="Normal 36 8" xfId="8383"/>
    <cellStyle name="Normal 41 8" xfId="8384"/>
    <cellStyle name="Normal 24 3 2 3" xfId="8385"/>
    <cellStyle name="Normal 36 9" xfId="8386"/>
    <cellStyle name="Normal 24 3 2 4" xfId="8387"/>
    <cellStyle name="Normal 24 3 2 6" xfId="8388"/>
    <cellStyle name="Normal 24 3 2 8" xfId="8389"/>
    <cellStyle name="Normal 25" xfId="8390"/>
    <cellStyle name="Normal 30" xfId="8391"/>
    <cellStyle name="Normal 25 12" xfId="8392"/>
    <cellStyle name="Normal 30 12" xfId="8393"/>
    <cellStyle name="Normal 25 13" xfId="8394"/>
    <cellStyle name="Normal 30 13" xfId="8395"/>
    <cellStyle name="Normal 25 14" xfId="8396"/>
    <cellStyle name="Normal 30 14" xfId="8397"/>
    <cellStyle name="Normal 25 16" xfId="8398"/>
    <cellStyle name="Normal 25 21" xfId="8399"/>
    <cellStyle name="Normal 25 17" xfId="8400"/>
    <cellStyle name="Normal 25 22" xfId="8401"/>
    <cellStyle name="Normal 25 18" xfId="8402"/>
    <cellStyle name="Normal 25 23" xfId="8403"/>
    <cellStyle name="Normal 25 19" xfId="8404"/>
    <cellStyle name="Normal 25 24" xfId="8405"/>
    <cellStyle name="Normal 25 2" xfId="8406"/>
    <cellStyle name="Normal 30 2" xfId="8407"/>
    <cellStyle name="Normal 25 25" xfId="8408"/>
    <cellStyle name="Normal 25 3" xfId="8409"/>
    <cellStyle name="Normal 30 3" xfId="8410"/>
    <cellStyle name="Normal 4 2 10" xfId="8411"/>
    <cellStyle name="Normal 4 3 11 2" xfId="8412"/>
    <cellStyle name="Normal 25 4" xfId="8413"/>
    <cellStyle name="Normal 30 4" xfId="8414"/>
    <cellStyle name="Normal 4 2 11" xfId="8415"/>
    <cellStyle name="Normal 4 3 11 3" xfId="8416"/>
    <cellStyle name="Normal 25 5" xfId="8417"/>
    <cellStyle name="Normal 30 5" xfId="8418"/>
    <cellStyle name="Normal 4 2 12" xfId="8419"/>
    <cellStyle name="Normal 4 3 11 4" xfId="8420"/>
    <cellStyle name="Normal 25 6" xfId="8421"/>
    <cellStyle name="Normal 30 6" xfId="8422"/>
    <cellStyle name="Normal 4 2 13" xfId="8423"/>
    <cellStyle name="Normal 4 3 11 5" xfId="8424"/>
    <cellStyle name="Normal 25 7" xfId="8425"/>
    <cellStyle name="Normal 30 7" xfId="8426"/>
    <cellStyle name="Normal 4 2 14" xfId="8427"/>
    <cellStyle name="Normal 4 3 11 6" xfId="8428"/>
    <cellStyle name="Normal 25 8" xfId="8429"/>
    <cellStyle name="Normal 30 8" xfId="8430"/>
    <cellStyle name="Normal 25_19-12-2013 video conferencing" xfId="8431"/>
    <cellStyle name="Normal 8 6 2 2 2" xfId="8432"/>
    <cellStyle name="Normal 26" xfId="8433"/>
    <cellStyle name="Normal 31" xfId="8434"/>
    <cellStyle name="Normal 26 14" xfId="8435"/>
    <cellStyle name="Normal 31 14" xfId="8436"/>
    <cellStyle name="Normal 26 15" xfId="8437"/>
    <cellStyle name="Normal 26 20" xfId="8438"/>
    <cellStyle name="Normal 26 16" xfId="8439"/>
    <cellStyle name="Normal 26 21" xfId="8440"/>
    <cellStyle name="Normal 26 17" xfId="8441"/>
    <cellStyle name="Normal 26 22" xfId="8442"/>
    <cellStyle name="Normal 26 18" xfId="8443"/>
    <cellStyle name="Normal 26 23" xfId="8444"/>
    <cellStyle name="Normal 26 19" xfId="8445"/>
    <cellStyle name="Normal 26 24" xfId="8446"/>
    <cellStyle name="Normal 26 25" xfId="8447"/>
    <cellStyle name="Normal 26 26" xfId="8448"/>
    <cellStyle name="Percent 24 2 8" xfId="8449"/>
    <cellStyle name="Normal 8 6 2 2 2 4" xfId="8450"/>
    <cellStyle name="Normal 26 4" xfId="8451"/>
    <cellStyle name="Normal 31 4" xfId="8452"/>
    <cellStyle name="Normal 26 4 2" xfId="8453"/>
    <cellStyle name="Percent 24 2 9" xfId="8454"/>
    <cellStyle name="Normal 8 6 2 2 2 5" xfId="8455"/>
    <cellStyle name="Normal 26 5" xfId="8456"/>
    <cellStyle name="Normal 31 5" xfId="8457"/>
    <cellStyle name="Normal 8 6 2 2 2 6" xfId="8458"/>
    <cellStyle name="Normal 26 6" xfId="8459"/>
    <cellStyle name="Normal 31 6" xfId="8460"/>
    <cellStyle name="Normal 8 6 2 2 2 7" xfId="8461"/>
    <cellStyle name="Normal 26 7" xfId="8462"/>
    <cellStyle name="Normal 31 7" xfId="8463"/>
    <cellStyle name="Normal 8 6 2 2 2 8" xfId="8464"/>
    <cellStyle name="Normal 26 8" xfId="8465"/>
    <cellStyle name="Normal 31 8" xfId="8466"/>
    <cellStyle name="Normal 26 9" xfId="8467"/>
    <cellStyle name="Normal 31 9" xfId="8468"/>
    <cellStyle name="Normal 26_19 Colom (Divisionvar) (PWD)" xfId="8469"/>
    <cellStyle name="Title 14" xfId="8470"/>
    <cellStyle name="Output 6" xfId="8471"/>
    <cellStyle name="Normal 27 10" xfId="8472"/>
    <cellStyle name="Normal 32 10" xfId="8473"/>
    <cellStyle name="Title 20" xfId="8474"/>
    <cellStyle name="Title 15" xfId="8475"/>
    <cellStyle name="Output 7" xfId="8476"/>
    <cellStyle name="Normal 27 11" xfId="8477"/>
    <cellStyle name="Normal 32 11" xfId="8478"/>
    <cellStyle name="Title 21" xfId="8479"/>
    <cellStyle name="Title 16" xfId="8480"/>
    <cellStyle name="Output 8" xfId="8481"/>
    <cellStyle name="Normal 27 12" xfId="8482"/>
    <cellStyle name="Normal 32 12" xfId="8483"/>
    <cellStyle name="Title 22" xfId="8484"/>
    <cellStyle name="Title 17" xfId="8485"/>
    <cellStyle name="Output 9" xfId="8486"/>
    <cellStyle name="Normal 27 13" xfId="8487"/>
    <cellStyle name="Normal 32 13" xfId="8488"/>
    <cellStyle name="Title 23" xfId="8489"/>
    <cellStyle name="Title 18" xfId="8490"/>
    <cellStyle name="Normal 27 14" xfId="8491"/>
    <cellStyle name="Normal 32 14" xfId="8492"/>
    <cellStyle name="Title 24" xfId="8493"/>
    <cellStyle name="Title 19" xfId="8494"/>
    <cellStyle name="Normal 27 15" xfId="8495"/>
    <cellStyle name="Normal 27 20" xfId="8496"/>
    <cellStyle name="Title 30" xfId="8497"/>
    <cellStyle name="Title 25" xfId="8498"/>
    <cellStyle name="Normal 27 16" xfId="8499"/>
    <cellStyle name="Normal 27 21" xfId="8500"/>
    <cellStyle name="Title 32" xfId="8501"/>
    <cellStyle name="Title 27" xfId="8502"/>
    <cellStyle name="Normal 27 18" xfId="8503"/>
    <cellStyle name="Normal 27 23" xfId="8504"/>
    <cellStyle name="Title 33" xfId="8505"/>
    <cellStyle name="Title 28" xfId="8506"/>
    <cellStyle name="Normal 27 19" xfId="8507"/>
    <cellStyle name="Normal 27 24" xfId="8508"/>
    <cellStyle name="Normal 27 2 2" xfId="8509"/>
    <cellStyle name="Normal 27 2 3" xfId="8510"/>
    <cellStyle name="Output 14 2" xfId="8511"/>
    <cellStyle name="Normal 27 2 4" xfId="8512"/>
    <cellStyle name="Output 14 3" xfId="8513"/>
    <cellStyle name="Normal 27 2 5" xfId="8514"/>
    <cellStyle name="Output 14 4" xfId="8515"/>
    <cellStyle name="Normal 27 2 6" xfId="8516"/>
    <cellStyle name="Output 14 5" xfId="8517"/>
    <cellStyle name="Normal 27 2 7" xfId="8518"/>
    <cellStyle name="Title 34" xfId="8519"/>
    <cellStyle name="Title 29" xfId="8520"/>
    <cellStyle name="Normal 9 27 2" xfId="8521"/>
    <cellStyle name="Normal 27 25" xfId="8522"/>
    <cellStyle name="Normal 27 3" xfId="8523"/>
    <cellStyle name="Normal 32 3" xfId="8524"/>
    <cellStyle name="Normal 27 4" xfId="8525"/>
    <cellStyle name="Normal 32 4" xfId="8526"/>
    <cellStyle name="Normal 27 5" xfId="8527"/>
    <cellStyle name="Normal 32 5" xfId="8528"/>
    <cellStyle name="Normal 27 6" xfId="8529"/>
    <cellStyle name="Normal 32 6" xfId="8530"/>
    <cellStyle name="Normal 27 7" xfId="8531"/>
    <cellStyle name="Normal 32 7" xfId="8532"/>
    <cellStyle name="Normal 27 8" xfId="8533"/>
    <cellStyle name="Normal 32 8" xfId="8534"/>
    <cellStyle name="Normal 27 9" xfId="8535"/>
    <cellStyle name="Normal 32 9" xfId="8536"/>
    <cellStyle name="Normal 8 6 2 2 4" xfId="8537"/>
    <cellStyle name="Normal 28" xfId="8538"/>
    <cellStyle name="Normal 33" xfId="8539"/>
    <cellStyle name="Normal 28 18" xfId="8540"/>
    <cellStyle name="Normal 28 23" xfId="8541"/>
    <cellStyle name="Normal 28 19" xfId="8542"/>
    <cellStyle name="Normal 28 24" xfId="8543"/>
    <cellStyle name="Normal 28 2" xfId="8544"/>
    <cellStyle name="Normal 33 2" xfId="8545"/>
    <cellStyle name="Normal 28 2 2" xfId="8546"/>
    <cellStyle name="Normal 28 2 3" xfId="8547"/>
    <cellStyle name="Output 64 2" xfId="8548"/>
    <cellStyle name="Output 59 2" xfId="8549"/>
    <cellStyle name="Normal 28 2 4" xfId="8550"/>
    <cellStyle name="Output 64 3" xfId="8551"/>
    <cellStyle name="Output 59 3" xfId="8552"/>
    <cellStyle name="Normal 28 2 5" xfId="8553"/>
    <cellStyle name="Output 64 4" xfId="8554"/>
    <cellStyle name="Output 59 4" xfId="8555"/>
    <cellStyle name="Normal 28 2 6" xfId="8556"/>
    <cellStyle name="Output 64 5" xfId="8557"/>
    <cellStyle name="Output 59 5" xfId="8558"/>
    <cellStyle name="Normal 28 2 7" xfId="8559"/>
    <cellStyle name="Normal 28 20 2" xfId="8560"/>
    <cellStyle name="Normal 28 20 3" xfId="8561"/>
    <cellStyle name="Normal 28 25" xfId="8562"/>
    <cellStyle name="Normal 28 26" xfId="8563"/>
    <cellStyle name="Normal 28 27" xfId="8564"/>
    <cellStyle name="Normal 28 3" xfId="8565"/>
    <cellStyle name="Normal 33 3" xfId="8566"/>
    <cellStyle name="Normal 28 4" xfId="8567"/>
    <cellStyle name="Normal 33 4" xfId="8568"/>
    <cellStyle name="Normal 28 5" xfId="8569"/>
    <cellStyle name="Normal 33 5" xfId="8570"/>
    <cellStyle name="Normal 28 6" xfId="8571"/>
    <cellStyle name="Normal 33 6" xfId="8572"/>
    <cellStyle name="Normal 28 8" xfId="8573"/>
    <cellStyle name="Normal 33 8" xfId="8574"/>
    <cellStyle name="Normal 28 9" xfId="8575"/>
    <cellStyle name="Normal 33 9" xfId="8576"/>
    <cellStyle name="Normal 28_Commisner" xfId="8577"/>
    <cellStyle name="Normal 33_Commisner" xfId="8578"/>
    <cellStyle name="Normal 8 6 2 2 5" xfId="8579"/>
    <cellStyle name="Normal 29" xfId="8580"/>
    <cellStyle name="Normal 34" xfId="8581"/>
    <cellStyle name="Normal 29 18" xfId="8582"/>
    <cellStyle name="Normal 29 23" xfId="8583"/>
    <cellStyle name="Normal 4 3 10 8" xfId="8584"/>
    <cellStyle name="Normal 29 19" xfId="8585"/>
    <cellStyle name="Normal 29 24" xfId="8586"/>
    <cellStyle name="Normal 35 10" xfId="8587"/>
    <cellStyle name="Normal 29 2" xfId="8588"/>
    <cellStyle name="Normal 34 2" xfId="8589"/>
    <cellStyle name="Normal 29 2 2" xfId="8590"/>
    <cellStyle name="Normal 29 2 4" xfId="8591"/>
    <cellStyle name="Normal 29 2 6" xfId="8592"/>
    <cellStyle name="Normal 29 2 7" xfId="8593"/>
    <cellStyle name="Normal 29 25" xfId="8594"/>
    <cellStyle name="Normal 29 8" xfId="8595"/>
    <cellStyle name="Normal 34 8" xfId="8596"/>
    <cellStyle name="Normal 29 9" xfId="8597"/>
    <cellStyle name="Normal 34 9" xfId="8598"/>
    <cellStyle name="Normal 3 13 2 2 2" xfId="8599"/>
    <cellStyle name="Normal 3 13_Dr. RML Samgr vikash yojna 12-13 CC Road &amp; KC Drian dt 25.10.13 Gkp Zone" xfId="8600"/>
    <cellStyle name="Normal 3 2 10" xfId="8601"/>
    <cellStyle name="Normal 3 2 11" xfId="8602"/>
    <cellStyle name="Normal 3 2 12" xfId="8603"/>
    <cellStyle name="Normal 3 2 13" xfId="8604"/>
    <cellStyle name="Normal 3 2 14" xfId="8605"/>
    <cellStyle name="Normal 3 2 15" xfId="8606"/>
    <cellStyle name="Normal 3 2 20" xfId="8607"/>
    <cellStyle name="Normal 3 2 16" xfId="8608"/>
    <cellStyle name="Normal 3 2 21" xfId="8609"/>
    <cellStyle name="Normal 4 5 2 4 2" xfId="8610"/>
    <cellStyle name="Normal 3 2 17" xfId="8611"/>
    <cellStyle name="Normal 3 2 22" xfId="8612"/>
    <cellStyle name="Normal 4 5 2 4 3" xfId="8613"/>
    <cellStyle name="Normal 3 2 18" xfId="8614"/>
    <cellStyle name="Normal 3 2 23" xfId="8615"/>
    <cellStyle name="Normal 4 5 2 4 4" xfId="8616"/>
    <cellStyle name="Normal 3 2 19" xfId="8617"/>
    <cellStyle name="Normal 3 2 24" xfId="8618"/>
    <cellStyle name="Percent 24 9" xfId="8619"/>
    <cellStyle name="Percent 19 9" xfId="8620"/>
    <cellStyle name="Normal 3 2 2" xfId="8621"/>
    <cellStyle name="Normal 3 2 2 2 10" xfId="8622"/>
    <cellStyle name="Normal 3 2 2 2 2" xfId="8623"/>
    <cellStyle name="Normal 3 2 2 2 3" xfId="8624"/>
    <cellStyle name="Normal 3 2 2 2 6" xfId="8625"/>
    <cellStyle name="Normal 4 3" xfId="8626"/>
    <cellStyle name="Normal 3 2 2 2 7" xfId="8627"/>
    <cellStyle name="Normal 4 4" xfId="8628"/>
    <cellStyle name="Normal 3 2 2 2 8" xfId="8629"/>
    <cellStyle name="Normal 4 5" xfId="8630"/>
    <cellStyle name="Normal 3 2 2 2 9" xfId="8631"/>
    <cellStyle name="Normal 4 6" xfId="8632"/>
    <cellStyle name="Normal 3 2 2_19 Colom (Divisionvar) (PWD)" xfId="8633"/>
    <cellStyle name="Normal 4 5 2 4 5" xfId="8634"/>
    <cellStyle name="Normal 3 2 25" xfId="8635"/>
    <cellStyle name="Normal 3 2 30" xfId="8636"/>
    <cellStyle name="Normal 3 2 26" xfId="8637"/>
    <cellStyle name="Normal 3 2 31" xfId="8638"/>
    <cellStyle name="Normal 3 2 27" xfId="8639"/>
    <cellStyle name="Normal 3 2 32" xfId="8640"/>
    <cellStyle name="Normal 3 2 28" xfId="8641"/>
    <cellStyle name="Normal 3 2 33" xfId="8642"/>
    <cellStyle name="Normal 3 2 3 10" xfId="8643"/>
    <cellStyle name="Normal 3 2 3 11" xfId="8644"/>
    <cellStyle name="Normal 3 2 3 12" xfId="8645"/>
    <cellStyle name="Normal 3 2 3 13" xfId="8646"/>
    <cellStyle name="Normal 3 2 3 14" xfId="8647"/>
    <cellStyle name="Normal 3 2 3 2" xfId="8648"/>
    <cellStyle name="Normal 3 2 3 4" xfId="8649"/>
    <cellStyle name="Normal 3 2 3 5" xfId="8650"/>
    <cellStyle name="Normal 3 2 3 6" xfId="8651"/>
    <cellStyle name="Normal 39 2" xfId="8652"/>
    <cellStyle name="Normal 44 2" xfId="8653"/>
    <cellStyle name="Normal 36 10" xfId="8654"/>
    <cellStyle name="Normal 3 2 3 7" xfId="8655"/>
    <cellStyle name="Normal 39 3" xfId="8656"/>
    <cellStyle name="Normal 44 3" xfId="8657"/>
    <cellStyle name="Normal 36 11" xfId="8658"/>
    <cellStyle name="Normal 3 2 3 8" xfId="8659"/>
    <cellStyle name="Normal 39 4" xfId="8660"/>
    <cellStyle name="Normal 44 4" xfId="8661"/>
    <cellStyle name="Normal 36 12" xfId="8662"/>
    <cellStyle name="Normal 3 2 3 9" xfId="8663"/>
    <cellStyle name="Normal 39 5" xfId="8664"/>
    <cellStyle name="Normal 44 5" xfId="8665"/>
    <cellStyle name="Normal 36 13" xfId="8666"/>
    <cellStyle name="Normal 3 2 6 2" xfId="8667"/>
    <cellStyle name="Normal 3 2 6 3" xfId="8668"/>
    <cellStyle name="Normal 3 2 6 4" xfId="8669"/>
    <cellStyle name="Normal 3 2 6 5" xfId="8670"/>
    <cellStyle name="Normal 3 2 6 6" xfId="8671"/>
    <cellStyle name="Normal 47 2" xfId="8672"/>
    <cellStyle name="Normal 52 2" xfId="8673"/>
    <cellStyle name="Normal 3 2 6 7" xfId="8674"/>
    <cellStyle name="Normal 47 3" xfId="8675"/>
    <cellStyle name="Normal 52 3" xfId="8676"/>
    <cellStyle name="Normal 3 2 7 6" xfId="8677"/>
    <cellStyle name="Normal 48 2" xfId="8678"/>
    <cellStyle name="Normal 53 2" xfId="8679"/>
    <cellStyle name="Normal 3 2 7_500 above population prastav" xfId="8680"/>
    <cellStyle name="Normal 3 2 8 6" xfId="8681"/>
    <cellStyle name="Normal 49 2" xfId="8682"/>
    <cellStyle name="Normal 54 2" xfId="8683"/>
    <cellStyle name="Normal 37 10" xfId="8684"/>
    <cellStyle name="Normal 3 2 8_500 above population prastav" xfId="8685"/>
    <cellStyle name="Normal 3 2 9_500 above population prastav" xfId="8686"/>
    <cellStyle name="Normal 3 2_(1) Repaire Est. of Sikriganj Belghat Loharaiya road Sopaighat Pul Dt 03-2014" xfId="8687"/>
    <cellStyle name="Normal 3 3" xfId="8688"/>
    <cellStyle name="Normal 3 3_8 Body Mortuary Hospital" xfId="8689"/>
    <cellStyle name="Percent 2 12" xfId="8690"/>
    <cellStyle name="Normal 3 34 3" xfId="8691"/>
    <cellStyle name="Percent 2 13" xfId="8692"/>
    <cellStyle name="Normal 3 34 4" xfId="8693"/>
    <cellStyle name="Percent 2 14" xfId="8694"/>
    <cellStyle name="NOW" xfId="8695"/>
    <cellStyle name="Normal 3 34 5" xfId="8696"/>
    <cellStyle name="Percent 2 20" xfId="8697"/>
    <cellStyle name="Percent 2 15" xfId="8698"/>
    <cellStyle name="Normal 3 34 6" xfId="8699"/>
    <cellStyle name="Total 10 10" xfId="8700"/>
    <cellStyle name="Percent 2 21" xfId="8701"/>
    <cellStyle name="Percent 2 16" xfId="8702"/>
    <cellStyle name="Normal 3 34 7" xfId="8703"/>
    <cellStyle name="Total 10 11" xfId="8704"/>
    <cellStyle name="Percent 2 22" xfId="8705"/>
    <cellStyle name="Percent 2 17" xfId="8706"/>
    <cellStyle name="Normal 3 34 8" xfId="8707"/>
    <cellStyle name="Normal 3 37" xfId="8708"/>
    <cellStyle name="Normal 3 38" xfId="8709"/>
    <cellStyle name="Normal 3 39" xfId="8710"/>
    <cellStyle name="Normal 3 4" xfId="8711"/>
    <cellStyle name="Normal 3 4_1 a Check List" xfId="8712"/>
    <cellStyle name="Normal 3 5" xfId="8713"/>
    <cellStyle name="Normal 3 5_Patai Road  5.00" xfId="8714"/>
    <cellStyle name="Normal 3 6" xfId="8715"/>
    <cellStyle name="Percent 33 9" xfId="8716"/>
    <cellStyle name="Percent 28 9" xfId="8717"/>
    <cellStyle name="Normal 3 6 2" xfId="8718"/>
    <cellStyle name="Normal 3 7" xfId="8719"/>
    <cellStyle name="Percent 29 9" xfId="8720"/>
    <cellStyle name="Normal 3 7 2" xfId="8721"/>
    <cellStyle name="Normal 3 8" xfId="8722"/>
    <cellStyle name="Normal 3 8 2" xfId="8723"/>
    <cellStyle name="Normal 3 9" xfId="8724"/>
    <cellStyle name="Normal 3 9_6-83 S.C.P." xfId="8725"/>
    <cellStyle name="Normal 30_10 Colom" xfId="8726"/>
    <cellStyle name="Normal 31 2_GKP-2 Zone" xfId="8727"/>
    <cellStyle name="Normal 8 6 2 2 6" xfId="8728"/>
    <cellStyle name="Normal 35" xfId="8729"/>
    <cellStyle name="Normal 40" xfId="8730"/>
    <cellStyle name="Normal 35 2" xfId="8731"/>
    <cellStyle name="Normal 40 2" xfId="8732"/>
    <cellStyle name="Normal 35 3" xfId="8733"/>
    <cellStyle name="Normal 40 3" xfId="8734"/>
    <cellStyle name="Normal 35 4" xfId="8735"/>
    <cellStyle name="Normal 40 4" xfId="8736"/>
    <cellStyle name="Normal 4 3 10" xfId="8737"/>
    <cellStyle name="Normal 35 5" xfId="8738"/>
    <cellStyle name="Normal 40 5" xfId="8739"/>
    <cellStyle name="Normal 4 3 11" xfId="8740"/>
    <cellStyle name="Normal 35 6" xfId="8741"/>
    <cellStyle name="Normal 40 6" xfId="8742"/>
    <cellStyle name="Normal 35 7" xfId="8743"/>
    <cellStyle name="Normal 40 7" xfId="8744"/>
    <cellStyle name="Normal 35 8" xfId="8745"/>
    <cellStyle name="Normal 40 8" xfId="8746"/>
    <cellStyle name="Normal 35 9" xfId="8747"/>
    <cellStyle name="Normal 35_Commisner" xfId="8748"/>
    <cellStyle name="Normal 39 6" xfId="8749"/>
    <cellStyle name="Normal 44 6" xfId="8750"/>
    <cellStyle name="Normal 36 14" xfId="8751"/>
    <cellStyle name="Normal 36 2" xfId="8752"/>
    <cellStyle name="Normal 41 2" xfId="8753"/>
    <cellStyle name="Normal 36 3" xfId="8754"/>
    <cellStyle name="Normal 41 3" xfId="8755"/>
    <cellStyle name="Normal 36 4" xfId="8756"/>
    <cellStyle name="Normal 41 4" xfId="8757"/>
    <cellStyle name="Normal 36 5" xfId="8758"/>
    <cellStyle name="Normal 41 5" xfId="8759"/>
    <cellStyle name="Normal 36 6" xfId="8760"/>
    <cellStyle name="Normal 41 6" xfId="8761"/>
    <cellStyle name="Normal 36 7" xfId="8762"/>
    <cellStyle name="Normal 41 7" xfId="8763"/>
    <cellStyle name="Normal 49 3" xfId="8764"/>
    <cellStyle name="Normal 54 3" xfId="8765"/>
    <cellStyle name="Normal 37 11" xfId="8766"/>
    <cellStyle name="Normal 49 4" xfId="8767"/>
    <cellStyle name="Normal 54 4" xfId="8768"/>
    <cellStyle name="Normal 37 12" xfId="8769"/>
    <cellStyle name="Normal 49 5" xfId="8770"/>
    <cellStyle name="Normal 54 5" xfId="8771"/>
    <cellStyle name="Normal 37 13" xfId="8772"/>
    <cellStyle name="Normal 49 6" xfId="8773"/>
    <cellStyle name="Normal 54 6" xfId="8774"/>
    <cellStyle name="Normal 37 14" xfId="8775"/>
    <cellStyle name="Normal 39 7" xfId="8776"/>
    <cellStyle name="Normal 44 7" xfId="8777"/>
    <cellStyle name="Normal 39 8" xfId="8778"/>
    <cellStyle name="Normal 44 8" xfId="8779"/>
    <cellStyle name="Normal 4 10" xfId="8780"/>
    <cellStyle name="Normal 4 10_500 above population prastav" xfId="8781"/>
    <cellStyle name="Normal 4 11" xfId="8782"/>
    <cellStyle name="Normal 4 3 8 9" xfId="8783"/>
    <cellStyle name="Normal 4 11 2" xfId="8784"/>
    <cellStyle name="Normal 4 12" xfId="8785"/>
    <cellStyle name="Normal 4 3 9 9" xfId="8786"/>
    <cellStyle name="Normal 4 12 2" xfId="8787"/>
    <cellStyle name="Normal 4 13" xfId="8788"/>
    <cellStyle name="Normal 4 14" xfId="8789"/>
    <cellStyle name="Normal 4 15" xfId="8790"/>
    <cellStyle name="Normal 4 20" xfId="8791"/>
    <cellStyle name="Normal 4 16" xfId="8792"/>
    <cellStyle name="Normal 4 21" xfId="8793"/>
    <cellStyle name="Normal 4 17" xfId="8794"/>
    <cellStyle name="Normal 4 18" xfId="8795"/>
    <cellStyle name="Normal 4 19" xfId="8796"/>
    <cellStyle name="Normal 4 2 16" xfId="8797"/>
    <cellStyle name="Normal 4 2 21" xfId="8798"/>
    <cellStyle name="Normal 4 3 11 8" xfId="8799"/>
    <cellStyle name="Normal 4 2 17" xfId="8800"/>
    <cellStyle name="Normal 4 2 22" xfId="8801"/>
    <cellStyle name="Normal 4 2 18" xfId="8802"/>
    <cellStyle name="Normal 4 2 23" xfId="8803"/>
    <cellStyle name="Normal 4 2 19" xfId="8804"/>
    <cellStyle name="Normal 4 2 24" xfId="8805"/>
    <cellStyle name="Warning Text 64" xfId="8806"/>
    <cellStyle name="Warning Text 59" xfId="8807"/>
    <cellStyle name="Normal 4 2 2" xfId="8808"/>
    <cellStyle name="Normal 4 2 2 10" xfId="8809"/>
    <cellStyle name="Normal 4 2 2 11" xfId="8810"/>
    <cellStyle name="Normal 4 2 2 12" xfId="8811"/>
    <cellStyle name="Normal 4 2 2 13" xfId="8812"/>
    <cellStyle name="Normal 4 2 2 2" xfId="8813"/>
    <cellStyle name="Normal 4 2 2 3" xfId="8814"/>
    <cellStyle name="Normal 4 2 2 4" xfId="8815"/>
    <cellStyle name="Normal 4 2 2 5" xfId="8816"/>
    <cellStyle name="Normal 4 2 2 6" xfId="8817"/>
    <cellStyle name="Normal 4 2 2 7" xfId="8818"/>
    <cellStyle name="Normal 4 2 3 2 2" xfId="8819"/>
    <cellStyle name="Normal 4 2 3 2_above 500 population 26col praroop" xfId="8820"/>
    <cellStyle name="Normal 4 2 3 8 2" xfId="8821"/>
    <cellStyle name="Normal 4 3 2" xfId="8822"/>
    <cellStyle name="Normal 4 3 2 2" xfId="8823"/>
    <cellStyle name="Normal 6 14" xfId="8824"/>
    <cellStyle name="Normal 4 3 2 2 2 4" xfId="8825"/>
    <cellStyle name="Normal 4 3 2 2 2 5" xfId="8826"/>
    <cellStyle name="Normal 4 3 2 2 2 6" xfId="8827"/>
    <cellStyle name="Normal 4 3 2 2 2 7" xfId="8828"/>
    <cellStyle name="Normal 4 3 2 2 2 8" xfId="8829"/>
    <cellStyle name="Normal 6 20" xfId="8830"/>
    <cellStyle name="Normal 4 3 2 3" xfId="8831"/>
    <cellStyle name="Normal 6 15" xfId="8832"/>
    <cellStyle name="Normal 6 20 3" xfId="8833"/>
    <cellStyle name="Normal 4 3 2 3 3" xfId="8834"/>
    <cellStyle name="Normal 4 3 3 2 2 2 7" xfId="8835"/>
    <cellStyle name="Output 42 2" xfId="8836"/>
    <cellStyle name="Output 37 2" xfId="8837"/>
    <cellStyle name="Normal 6 20 4" xfId="8838"/>
    <cellStyle name="Normal 4 3 2 3 4" xfId="8839"/>
    <cellStyle name="Normal 4 3 3 2 2 2 8" xfId="8840"/>
    <cellStyle name="Output 42 3" xfId="8841"/>
    <cellStyle name="Output 37 3" xfId="8842"/>
    <cellStyle name="Normal 6 20 5" xfId="8843"/>
    <cellStyle name="Normal 4 3 2 3 5" xfId="8844"/>
    <cellStyle name="Output 42 4" xfId="8845"/>
    <cellStyle name="Output 37 4" xfId="8846"/>
    <cellStyle name="Normal 6 20 6" xfId="8847"/>
    <cellStyle name="Normal 4 3 2 3 6" xfId="8848"/>
    <cellStyle name="Output 42 5" xfId="8849"/>
    <cellStyle name="Output 37 5" xfId="8850"/>
    <cellStyle name="Normal 6 20 7" xfId="8851"/>
    <cellStyle name="Normal 4 3 2 3 7" xfId="8852"/>
    <cellStyle name="Normal 4 3 3 2" xfId="8853"/>
    <cellStyle name="Normal 4 3 3 2 2 2" xfId="8854"/>
    <cellStyle name="Normal 4 3 3 2 2 2 2" xfId="8855"/>
    <cellStyle name="Normal 4 3 3 2 2 2 3" xfId="8856"/>
    <cellStyle name="Normal 4 3 3 2 2 2 4" xfId="8857"/>
    <cellStyle name="Normal 4 3 3 2 2 2 5" xfId="8858"/>
    <cellStyle name="Normal 4 3 3 2 3 2" xfId="8859"/>
    <cellStyle name="Normal 4 3 3 2_Bhandura to Jholi" xfId="8860"/>
    <cellStyle name="Normal 4 3 3 3" xfId="8861"/>
    <cellStyle name="Примечание 5" xfId="8862"/>
    <cellStyle name="Normal 4 3 3 3 2 2" xfId="8863"/>
    <cellStyle name="Normal 4 3 3 3 2 2 2" xfId="8864"/>
    <cellStyle name="Normal 4 3 3 3 2 2 3" xfId="8865"/>
    <cellStyle name="Normal 4 3 3 3 2 2 4" xfId="8866"/>
    <cellStyle name="Output 10_above 500 population 26col praroop" xfId="8867"/>
    <cellStyle name="Normal 4 3 3 3 2 2 5" xfId="8868"/>
    <cellStyle name="Normal 4 3 3 3 2 2 7" xfId="8869"/>
    <cellStyle name="Normal 4 3 3 3 3 3" xfId="8870"/>
    <cellStyle name="Normal 4 3 3 3 3 4" xfId="8871"/>
    <cellStyle name="Normal 4 3 3 3 3 5" xfId="8872"/>
    <cellStyle name="Normal 4 3 3 4" xfId="8873"/>
    <cellStyle name="Normal 4 3 3 4 4" xfId="8874"/>
    <cellStyle name="Normal 4 3 3 4 5" xfId="8875"/>
    <cellStyle name="Normal 4 3 3 4 6" xfId="8876"/>
    <cellStyle name="Normal 4 3 3 4 7" xfId="8877"/>
    <cellStyle name="Normal 4 3 3 4 8" xfId="8878"/>
    <cellStyle name="Normal 4 3 3_Bhandura to Jholi" xfId="8879"/>
    <cellStyle name="Normal 4 3 8 10" xfId="8880"/>
    <cellStyle name="Normal 4 3 8 2" xfId="8881"/>
    <cellStyle name="Normal 4 3 8 3" xfId="8882"/>
    <cellStyle name="Normal 4 3 8 3 7" xfId="8883"/>
    <cellStyle name="Normal 4 3 8 3 8" xfId="8884"/>
    <cellStyle name="Normal 4 3 8 4" xfId="8885"/>
    <cellStyle name="Normal 4 3 8 5" xfId="8886"/>
    <cellStyle name="Normal 4 3 8 6" xfId="8887"/>
    <cellStyle name="Normal 4 3 8 7" xfId="8888"/>
    <cellStyle name="Normal 4 3 8 8" xfId="8889"/>
    <cellStyle name="Normal 4 3 9 2" xfId="8890"/>
    <cellStyle name="Normal 4 3 9 2 5" xfId="8891"/>
    <cellStyle name="Normal 4 3 9 2 6" xfId="8892"/>
    <cellStyle name="Normal 4 3 9 2 7" xfId="8893"/>
    <cellStyle name="Normal 4 3 9 2 8" xfId="8894"/>
    <cellStyle name="Normal 4 3 9 3" xfId="8895"/>
    <cellStyle name="Normal 4 3 9 4" xfId="8896"/>
    <cellStyle name="Normal 4 3 9 5" xfId="8897"/>
    <cellStyle name="Normal 4 3 9 6" xfId="8898"/>
    <cellStyle name="Normal 4 3 9 7" xfId="8899"/>
    <cellStyle name="Normal 4 3 9 8" xfId="8900"/>
    <cellStyle name="Normal 4 4 3" xfId="8901"/>
    <cellStyle name="Normal 4 4 4" xfId="8902"/>
    <cellStyle name="Normal 4 4 5" xfId="8903"/>
    <cellStyle name="Normal 4 4 6" xfId="8904"/>
    <cellStyle name="Normal 4 4 9" xfId="8905"/>
    <cellStyle name="Normal 4 4_3_kh_i" xfId="8906"/>
    <cellStyle name="Normal 7 3 13" xfId="8907"/>
    <cellStyle name="Normal 4 5 2 3" xfId="8908"/>
    <cellStyle name="Normal 7 3 14" xfId="8909"/>
    <cellStyle name="Normal 4 5 2 4" xfId="8910"/>
    <cellStyle name="Normal 4 5 3" xfId="8911"/>
    <cellStyle name="Normal 4 5 4" xfId="8912"/>
    <cellStyle name="Normal 4 5 5" xfId="8913"/>
    <cellStyle name="Normal 4 5 6" xfId="8914"/>
    <cellStyle name="Normal 4 5 7" xfId="8915"/>
    <cellStyle name="Normal 4 6 2" xfId="8916"/>
    <cellStyle name="Normal 4 6 3" xfId="8917"/>
    <cellStyle name="Normal 4 6 4" xfId="8918"/>
    <cellStyle name="Normal 4 6 5" xfId="8919"/>
    <cellStyle name="Normal 4 6 6" xfId="8920"/>
    <cellStyle name="Normal 4 6_500 above population prastav" xfId="8921"/>
    <cellStyle name="Normal 4 7" xfId="8922"/>
    <cellStyle name="Normal 4 7 2" xfId="8923"/>
    <cellStyle name="Normal 4 7 3" xfId="8924"/>
    <cellStyle name="Normal 4 7 4" xfId="8925"/>
    <cellStyle name="Normal 4 7 5" xfId="8926"/>
    <cellStyle name="Normal 4 7_500 above population prastav" xfId="8927"/>
    <cellStyle name="Normal 4 8" xfId="8928"/>
    <cellStyle name="Normal 4 8 2" xfId="8929"/>
    <cellStyle name="Normal 4 8 3" xfId="8930"/>
    <cellStyle name="Normal 4 8 4" xfId="8931"/>
    <cellStyle name="Normal 4 8 5" xfId="8932"/>
    <cellStyle name="Normal 4 8 6" xfId="8933"/>
    <cellStyle name="Normal 4 8_500 above population prastav" xfId="8934"/>
    <cellStyle name="Normal 4 9" xfId="8935"/>
    <cellStyle name="Normal 4 9 2" xfId="8936"/>
    <cellStyle name="Normal 4 9 3" xfId="8937"/>
    <cellStyle name="Normal 4 9 4" xfId="8938"/>
    <cellStyle name="Normal 4 9 5" xfId="8939"/>
    <cellStyle name="Normal 4 9 6" xfId="8940"/>
    <cellStyle name="Normal 4 9_500 above population prastav" xfId="8941"/>
    <cellStyle name="Normal 46 6" xfId="8942"/>
    <cellStyle name="Normal 51 6" xfId="8943"/>
    <cellStyle name="Normal 46 7" xfId="8944"/>
    <cellStyle name="Normal 51 7" xfId="8945"/>
    <cellStyle name="Normal 46 8" xfId="8946"/>
    <cellStyle name="Normal 51 8" xfId="8947"/>
    <cellStyle name="Normal 47 4" xfId="8948"/>
    <cellStyle name="Normal 52 4" xfId="8949"/>
    <cellStyle name="Normal 47 5" xfId="8950"/>
    <cellStyle name="Normal 52 5" xfId="8951"/>
    <cellStyle name="Normal 47 6" xfId="8952"/>
    <cellStyle name="Normal 52 6" xfId="8953"/>
    <cellStyle name="Normal 47 7" xfId="8954"/>
    <cellStyle name="Normal 52 7" xfId="8955"/>
    <cellStyle name="Normal 47 8" xfId="8956"/>
    <cellStyle name="Normal 52 8" xfId="8957"/>
    <cellStyle name="Normal 47 9" xfId="8958"/>
    <cellStyle name="Normal 48 3" xfId="8959"/>
    <cellStyle name="Normal 53 3" xfId="8960"/>
    <cellStyle name="Normal 48 4" xfId="8961"/>
    <cellStyle name="Normal 53 4" xfId="8962"/>
    <cellStyle name="Normal 5 11 2" xfId="8963"/>
    <cellStyle name="Normal 5 11 3" xfId="8964"/>
    <cellStyle name="Normal 5 11 4" xfId="8965"/>
    <cellStyle name="Normal 5 11 5" xfId="8966"/>
    <cellStyle name="Normal 5 11 6" xfId="8967"/>
    <cellStyle name="Normal 5 11 7" xfId="8968"/>
    <cellStyle name="Normal 5 12" xfId="8969"/>
    <cellStyle name="Normal 5 2 16 8" xfId="8970"/>
    <cellStyle name="Normal 5 2 17 8" xfId="8971"/>
    <cellStyle name="Normal 5 2 18" xfId="8972"/>
    <cellStyle name="Normal 5 2 23" xfId="8973"/>
    <cellStyle name="Normal 5 2 18 8" xfId="8974"/>
    <cellStyle name="Normal 5 2 9" xfId="8975"/>
    <cellStyle name="Normal 5 4" xfId="8976"/>
    <cellStyle name="Normal 5 4 2" xfId="8977"/>
    <cellStyle name="Normal 5 4 4" xfId="8978"/>
    <cellStyle name="Normal 5 4 5" xfId="8979"/>
    <cellStyle name="Normal 5 4 6" xfId="8980"/>
    <cellStyle name="Normal 5 4_500 above population prastav" xfId="8981"/>
    <cellStyle name="Normal 5 5" xfId="8982"/>
    <cellStyle name="Normal 5 5 2" xfId="8983"/>
    <cellStyle name="Normal 5 6" xfId="8984"/>
    <cellStyle name="Normal 5 6 2" xfId="8985"/>
    <cellStyle name="Normal 5 6 3" xfId="8986"/>
    <cellStyle name="Normal 5 6 5" xfId="8987"/>
    <cellStyle name="Normal 5 6 6" xfId="8988"/>
    <cellStyle name="Normal 5 7" xfId="8989"/>
    <cellStyle name="Normal 5 7 2" xfId="8990"/>
    <cellStyle name="Normal 5 7 3" xfId="8991"/>
    <cellStyle name="Normal 5 7 4" xfId="8992"/>
    <cellStyle name="Normal 5 7 5" xfId="8993"/>
    <cellStyle name="Normal 5 7 6" xfId="8994"/>
    <cellStyle name="Normal 5 8" xfId="8995"/>
    <cellStyle name="Note 30 6" xfId="8996"/>
    <cellStyle name="Note 25 6" xfId="8997"/>
    <cellStyle name="Normal 5 8_500 above population prastav" xfId="8998"/>
    <cellStyle name="Normal 5 9" xfId="8999"/>
    <cellStyle name="Normal 5 9 2" xfId="9000"/>
    <cellStyle name="Normal 5 9 3" xfId="9001"/>
    <cellStyle name="Normal 5 9 4" xfId="9002"/>
    <cellStyle name="Normal 5 9 5" xfId="9003"/>
    <cellStyle name="Normal 5 9 6" xfId="9004"/>
    <cellStyle name="Warning Text 9" xfId="9005"/>
    <cellStyle name="Normal 5 9_500 above population prastav" xfId="9006"/>
    <cellStyle name="Normal 61" xfId="9007"/>
    <cellStyle name="Normal 56" xfId="9008"/>
    <cellStyle name="Normal 63" xfId="9009"/>
    <cellStyle name="Normal 58" xfId="9010"/>
    <cellStyle name="Normal 63 2" xfId="9011"/>
    <cellStyle name="Normal 58 2" xfId="9012"/>
    <cellStyle name="Normal 63 3" xfId="9013"/>
    <cellStyle name="Normal 58 3" xfId="9014"/>
    <cellStyle name="Normal 63 4" xfId="9015"/>
    <cellStyle name="Normal 58 4" xfId="9016"/>
    <cellStyle name="Normal 63 5" xfId="9017"/>
    <cellStyle name="Normal 58 5" xfId="9018"/>
    <cellStyle name="Normal 63 6" xfId="9019"/>
    <cellStyle name="Normal 58 6" xfId="9020"/>
    <cellStyle name="Normal 64" xfId="9021"/>
    <cellStyle name="Normal 59" xfId="9022"/>
    <cellStyle name="Normal 59 3" xfId="9023"/>
    <cellStyle name="Normal 59 5" xfId="9024"/>
    <cellStyle name="Normal 59 6" xfId="9025"/>
    <cellStyle name="Normal 59 7" xfId="9026"/>
    <cellStyle name="Normal 59 8" xfId="9027"/>
    <cellStyle name="Normal 6 10" xfId="9028"/>
    <cellStyle name="Normal 6 11" xfId="9029"/>
    <cellStyle name="Normal 6 12" xfId="9030"/>
    <cellStyle name="Normal 6 13" xfId="9031"/>
    <cellStyle name="Normal 6 21" xfId="9032"/>
    <cellStyle name="Normal 6 16" xfId="9033"/>
    <cellStyle name="Normal 6 23" xfId="9034"/>
    <cellStyle name="Normal 6 18" xfId="9035"/>
    <cellStyle name="Normal 6 24" xfId="9036"/>
    <cellStyle name="Normal 6 19" xfId="9037"/>
    <cellStyle name="Normal 6 2" xfId="9038"/>
    <cellStyle name="Output 14 8" xfId="9039"/>
    <cellStyle name="Normal 6 2 10" xfId="9040"/>
    <cellStyle name="Normal 6 2 11" xfId="9041"/>
    <cellStyle name="Normal 6 2 12" xfId="9042"/>
    <cellStyle name="Normal 6 2 13" xfId="9043"/>
    <cellStyle name="Note 8 2" xfId="9044"/>
    <cellStyle name="Normal 6 2 2 10" xfId="9045"/>
    <cellStyle name="Total 24 8" xfId="9046"/>
    <cellStyle name="Total 19 8" xfId="9047"/>
    <cellStyle name="Normal 6 2 2_gajendra" xfId="9048"/>
    <cellStyle name="Normal 6 2_1 Carore to 5 caror" xfId="9049"/>
    <cellStyle name="Normal 6 20 2 2" xfId="9050"/>
    <cellStyle name="Normal 6 20 2 3" xfId="9051"/>
    <cellStyle name="Normal 6 20 2 4" xfId="9052"/>
    <cellStyle name="Normal 6 20 2 5" xfId="9053"/>
    <cellStyle name="Normal 6 20 2 6" xfId="9054"/>
    <cellStyle name="Normal 6 20 2 7" xfId="9055"/>
    <cellStyle name="Output 42 7" xfId="9056"/>
    <cellStyle name="Output 37 7" xfId="9057"/>
    <cellStyle name="Normal 6 20 9" xfId="9058"/>
    <cellStyle name="Normal 6 21 2" xfId="9059"/>
    <cellStyle name="Normal 6 21 3" xfId="9060"/>
    <cellStyle name="Output 43 2" xfId="9061"/>
    <cellStyle name="Output 38 2" xfId="9062"/>
    <cellStyle name="Normal 6 21 4" xfId="9063"/>
    <cellStyle name="Output 43 3" xfId="9064"/>
    <cellStyle name="Output 38 3" xfId="9065"/>
    <cellStyle name="Normal 6 21 5" xfId="9066"/>
    <cellStyle name="Output 43 4" xfId="9067"/>
    <cellStyle name="Output 38 4" xfId="9068"/>
    <cellStyle name="Normal 6 21 6" xfId="9069"/>
    <cellStyle name="Output 43 5" xfId="9070"/>
    <cellStyle name="Output 38 5" xfId="9071"/>
    <cellStyle name="Normal 6 21 7" xfId="9072"/>
    <cellStyle name="Output 43 6" xfId="9073"/>
    <cellStyle name="Output 38 6" xfId="9074"/>
    <cellStyle name="Normal 6 21 8" xfId="9075"/>
    <cellStyle name="Normal 6 22 2" xfId="9076"/>
    <cellStyle name="Normal 6 22 3" xfId="9077"/>
    <cellStyle name="Output 44 2" xfId="9078"/>
    <cellStyle name="Output 39 2" xfId="9079"/>
    <cellStyle name="Normal 6 22 4" xfId="9080"/>
    <cellStyle name="Output 44 3" xfId="9081"/>
    <cellStyle name="Output 39 3" xfId="9082"/>
    <cellStyle name="Normal 6 22 5" xfId="9083"/>
    <cellStyle name="Output 44 4" xfId="9084"/>
    <cellStyle name="Output 39 4" xfId="9085"/>
    <cellStyle name="Normal 6 22 6" xfId="9086"/>
    <cellStyle name="Output 44 5" xfId="9087"/>
    <cellStyle name="Output 39 5" xfId="9088"/>
    <cellStyle name="Normal 6 22 7" xfId="9089"/>
    <cellStyle name="Output 44 6" xfId="9090"/>
    <cellStyle name="Output 39 6" xfId="9091"/>
    <cellStyle name="Normal 6 22 8" xfId="9092"/>
    <cellStyle name="Normal 6 26" xfId="9093"/>
    <cellStyle name="Normal 6 27" xfId="9094"/>
    <cellStyle name="Normal 6 28" xfId="9095"/>
    <cellStyle name="Normal 6 29" xfId="9096"/>
    <cellStyle name="Normal 6 3" xfId="9097"/>
    <cellStyle name="Output 24 8" xfId="9098"/>
    <cellStyle name="Output 19 8" xfId="9099"/>
    <cellStyle name="Normal 6 3 10" xfId="9100"/>
    <cellStyle name="Normal 6 3 11" xfId="9101"/>
    <cellStyle name="Normal 6 3 12" xfId="9102"/>
    <cellStyle name="Normal 6 3 13" xfId="9103"/>
    <cellStyle name="Title 51" xfId="9104"/>
    <cellStyle name="Title 46" xfId="9105"/>
    <cellStyle name="Normal 6 3 2" xfId="9106"/>
    <cellStyle name="Title 52" xfId="9107"/>
    <cellStyle name="Title 47" xfId="9108"/>
    <cellStyle name="Normal 6 3 3" xfId="9109"/>
    <cellStyle name="Title 53" xfId="9110"/>
    <cellStyle name="Title 48" xfId="9111"/>
    <cellStyle name="Normal 6 3 4" xfId="9112"/>
    <cellStyle name="Title 54" xfId="9113"/>
    <cellStyle name="Title 49" xfId="9114"/>
    <cellStyle name="Normal 6 3 5" xfId="9115"/>
    <cellStyle name="Title 60" xfId="9116"/>
    <cellStyle name="Title 55" xfId="9117"/>
    <cellStyle name="Normal 6 3 6" xfId="9118"/>
    <cellStyle name="Title 61" xfId="9119"/>
    <cellStyle name="Title 56" xfId="9120"/>
    <cellStyle name="Normal 6 3 7" xfId="9121"/>
    <cellStyle name="Title 62" xfId="9122"/>
    <cellStyle name="Title 57" xfId="9123"/>
    <cellStyle name="Normal 6 3 8" xfId="9124"/>
    <cellStyle name="Title 63" xfId="9125"/>
    <cellStyle name="Title 58" xfId="9126"/>
    <cellStyle name="Normal 6 3 9" xfId="9127"/>
    <cellStyle name="Normal 6 3_1 Carore to 5 caror" xfId="9128"/>
    <cellStyle name="Normal 6 4" xfId="9129"/>
    <cellStyle name="Output 34 8" xfId="9130"/>
    <cellStyle name="Output 29 8" xfId="9131"/>
    <cellStyle name="Normal 6 4 10" xfId="9132"/>
    <cellStyle name="Normal 6 4 11" xfId="9133"/>
    <cellStyle name="Normal 6 4 12" xfId="9134"/>
    <cellStyle name="Normal 6 4 13" xfId="9135"/>
    <cellStyle name="Normal 6 4 14" xfId="9136"/>
    <cellStyle name="Normal 6 4 2" xfId="9137"/>
    <cellStyle name="Normal 6 4 3" xfId="9138"/>
    <cellStyle name="Normal 6 4 4" xfId="9139"/>
    <cellStyle name="Normal 6 4 5" xfId="9140"/>
    <cellStyle name="Normal 6 4 6" xfId="9141"/>
    <cellStyle name="Normal 6 4 7" xfId="9142"/>
    <cellStyle name="Normal 6 4 7 2" xfId="9143"/>
    <cellStyle name="Normal 6 4 7 3" xfId="9144"/>
    <cellStyle name="Normal 6 4 7 4" xfId="9145"/>
    <cellStyle name="Normal 6 4 7 5" xfId="9146"/>
    <cellStyle name="Normal 6 4 7 6" xfId="9147"/>
    <cellStyle name="Normal 6 4 7 7" xfId="9148"/>
    <cellStyle name="Normal 6 4 7 8" xfId="9149"/>
    <cellStyle name="Normal 6 4 8" xfId="9150"/>
    <cellStyle name="Normal 6 4 9" xfId="9151"/>
    <cellStyle name="Normal 6 5" xfId="9152"/>
    <cellStyle name="Normal 6 5 2" xfId="9153"/>
    <cellStyle name="Normal 6 5 3" xfId="9154"/>
    <cellStyle name="Normal 6 5 4" xfId="9155"/>
    <cellStyle name="Normal 6 5 5" xfId="9156"/>
    <cellStyle name="Normal 6 5 6" xfId="9157"/>
    <cellStyle name="Normal 6 5 7" xfId="9158"/>
    <cellStyle name="Normal 6 6" xfId="9159"/>
    <cellStyle name="Normal 6 6 2" xfId="9160"/>
    <cellStyle name="Normal 6 6 3" xfId="9161"/>
    <cellStyle name="Normal 6 6 4" xfId="9162"/>
    <cellStyle name="Normal 6 6 5" xfId="9163"/>
    <cellStyle name="Normal 6 6 6" xfId="9164"/>
    <cellStyle name="Normal 6 6_3_kh_i" xfId="9165"/>
    <cellStyle name="Normal 6 7" xfId="9166"/>
    <cellStyle name="Normal 6 7 2" xfId="9167"/>
    <cellStyle name="Normal 6 7 3" xfId="9168"/>
    <cellStyle name="Normal 6 7 4" xfId="9169"/>
    <cellStyle name="Normal 6 7 5" xfId="9170"/>
    <cellStyle name="Normal 6 8" xfId="9171"/>
    <cellStyle name="Normal 6 8 2" xfId="9172"/>
    <cellStyle name="Normal 6 8 3" xfId="9173"/>
    <cellStyle name="Normal 6 8 4" xfId="9174"/>
    <cellStyle name="Normal 6 8 5" xfId="9175"/>
    <cellStyle name="Normal 6 8 6" xfId="9176"/>
    <cellStyle name="Normal 6 8_500 above population prastav" xfId="9177"/>
    <cellStyle name="Normal 6 9" xfId="9178"/>
    <cellStyle name="Normal 6 9 2" xfId="9179"/>
    <cellStyle name="Normal 6 9 3" xfId="9180"/>
    <cellStyle name="Normal 6 9 4" xfId="9181"/>
    <cellStyle name="Normal 6 9 5" xfId="9182"/>
    <cellStyle name="Normal 6 9 6" xfId="9183"/>
    <cellStyle name="Normal 68 4 2 8" xfId="9184"/>
    <cellStyle name="Normal 6 9_500 above population prastav" xfId="9185"/>
    <cellStyle name="Normal 63 9" xfId="9186"/>
    <cellStyle name="Normal 70" xfId="9187"/>
    <cellStyle name="Normal 65" xfId="9188"/>
    <cellStyle name="Normal 71" xfId="9189"/>
    <cellStyle name="Normal 66" xfId="9190"/>
    <cellStyle name="Normal 66 2 2" xfId="9191"/>
    <cellStyle name="Note 20 2" xfId="9192"/>
    <cellStyle name="Note 15 2" xfId="9193"/>
    <cellStyle name="Normal 66 2 3" xfId="9194"/>
    <cellStyle name="Note 20 3" xfId="9195"/>
    <cellStyle name="Note 15 3" xfId="9196"/>
    <cellStyle name="Normal 66 2 4" xfId="9197"/>
    <cellStyle name="Note 20 4" xfId="9198"/>
    <cellStyle name="Note 15 4" xfId="9199"/>
    <cellStyle name="Normal 66 2 5" xfId="9200"/>
    <cellStyle name="Note 20 5" xfId="9201"/>
    <cellStyle name="Note 15 5" xfId="9202"/>
    <cellStyle name="Normal 66 2 6" xfId="9203"/>
    <cellStyle name="Note 20 6" xfId="9204"/>
    <cellStyle name="Note 15 6" xfId="9205"/>
    <cellStyle name="Normal 66 2 7" xfId="9206"/>
    <cellStyle name="Note 20 7" xfId="9207"/>
    <cellStyle name="Note 15 7" xfId="9208"/>
    <cellStyle name="Normal 66 2 8" xfId="9209"/>
    <cellStyle name="Normal 72" xfId="9210"/>
    <cellStyle name="Normal 67" xfId="9211"/>
    <cellStyle name="Normal 67 2 2" xfId="9212"/>
    <cellStyle name="Normal 67 3" xfId="9213"/>
    <cellStyle name="Normal 67 3 2" xfId="9214"/>
    <cellStyle name="Normal 67 4" xfId="9215"/>
    <cellStyle name="Normal 67 5" xfId="9216"/>
    <cellStyle name="Normal 67 6" xfId="9217"/>
    <cellStyle name="Normal 67 7" xfId="9218"/>
    <cellStyle name="Normal 67 8" xfId="9219"/>
    <cellStyle name="Normal 67 9" xfId="9220"/>
    <cellStyle name="Normal 73" xfId="9221"/>
    <cellStyle name="Normal 68" xfId="9222"/>
    <cellStyle name="Normal 68 10" xfId="9223"/>
    <cellStyle name="Normal 68 11" xfId="9224"/>
    <cellStyle name="Normal 68 12" xfId="9225"/>
    <cellStyle name="Normal 68 13" xfId="9226"/>
    <cellStyle name="Normal 73 2" xfId="9227"/>
    <cellStyle name="Normal 68 2" xfId="9228"/>
    <cellStyle name="Normal 68 2 2" xfId="9229"/>
    <cellStyle name="Normal 68 2 2 3" xfId="9230"/>
    <cellStyle name="Normal 68 2 2 4" xfId="9231"/>
    <cellStyle name="Normal 68 2 2 5" xfId="9232"/>
    <cellStyle name="Normal 68 2 2 6" xfId="9233"/>
    <cellStyle name="Normal 68 2 2 7" xfId="9234"/>
    <cellStyle name="Normal 68 2 2 8" xfId="9235"/>
    <cellStyle name="Normal 68 2 3" xfId="9236"/>
    <cellStyle name="Normal 68 2 4" xfId="9237"/>
    <cellStyle name="Normal 68 2 5" xfId="9238"/>
    <cellStyle name="Normal 68 2 6" xfId="9239"/>
    <cellStyle name="Normal 68 2 7" xfId="9240"/>
    <cellStyle name="Normal 68 2 8" xfId="9241"/>
    <cellStyle name="Normal 68 2 9" xfId="9242"/>
    <cellStyle name="Normal 68 3" xfId="9243"/>
    <cellStyle name="Normal 68 3 2" xfId="9244"/>
    <cellStyle name="Normal 68 3 2 2" xfId="9245"/>
    <cellStyle name="Normal 68 3 2 3" xfId="9246"/>
    <cellStyle name="Normal 68 3 2 4" xfId="9247"/>
    <cellStyle name="Normal 68 3 2 5" xfId="9248"/>
    <cellStyle name="Normal 68 3 2 6" xfId="9249"/>
    <cellStyle name="Output 40 2" xfId="9250"/>
    <cellStyle name="Output 35 2" xfId="9251"/>
    <cellStyle name="Normal 68 3 2 7" xfId="9252"/>
    <cellStyle name="Output 40 3" xfId="9253"/>
    <cellStyle name="Output 35 3" xfId="9254"/>
    <cellStyle name="Normal 68 3 2 8" xfId="9255"/>
    <cellStyle name="Normal 68 3 3" xfId="9256"/>
    <cellStyle name="Normal 68 3 4" xfId="9257"/>
    <cellStyle name="Normal 68 3 5" xfId="9258"/>
    <cellStyle name="Normal 68 3 6" xfId="9259"/>
    <cellStyle name="Normal 68 3 7" xfId="9260"/>
    <cellStyle name="Normal 68 3 8" xfId="9261"/>
    <cellStyle name="Normal 68 3 9" xfId="9262"/>
    <cellStyle name="Normal 68 4" xfId="9263"/>
    <cellStyle name="Normal 68 4 10" xfId="9264"/>
    <cellStyle name="Normal 68 4 2" xfId="9265"/>
    <cellStyle name="Normal 68 4 2 3" xfId="9266"/>
    <cellStyle name="Normal 68 4 2 4" xfId="9267"/>
    <cellStyle name="Normal 68 4 2 5" xfId="9268"/>
    <cellStyle name="Normal 68 4 2 6" xfId="9269"/>
    <cellStyle name="Percent 13_1 a Check List" xfId="9270"/>
    <cellStyle name="Normal 68 4 2 7" xfId="9271"/>
    <cellStyle name="Normal 68 4 3" xfId="9272"/>
    <cellStyle name="Normal 68 4 3 2" xfId="9273"/>
    <cellStyle name="Normal 68 4 3 3" xfId="9274"/>
    <cellStyle name="Normal 68 4 3 4" xfId="9275"/>
    <cellStyle name="Normal 68 4 3 7" xfId="9276"/>
    <cellStyle name="Normal 68 4 3 8" xfId="9277"/>
    <cellStyle name="Normal 68 4 4" xfId="9278"/>
    <cellStyle name="Normal 68 4 5" xfId="9279"/>
    <cellStyle name="Normal 68 4 6" xfId="9280"/>
    <cellStyle name="Normal 68 4 7" xfId="9281"/>
    <cellStyle name="Normal 68 4 8" xfId="9282"/>
    <cellStyle name="Normal 68 5" xfId="9283"/>
    <cellStyle name="Normal 68 5 10" xfId="9284"/>
    <cellStyle name="Normal 68 5 2" xfId="9285"/>
    <cellStyle name="Normal 68 5 3" xfId="9286"/>
    <cellStyle name="Normal 68 5 3 7" xfId="9287"/>
    <cellStyle name="Normal 68 5 3 8" xfId="9288"/>
    <cellStyle name="Normal 68 5 4" xfId="9289"/>
    <cellStyle name="Normal 68 5 5" xfId="9290"/>
    <cellStyle name="Normal 68 5 6" xfId="9291"/>
    <cellStyle name="Normal 68 5 7" xfId="9292"/>
    <cellStyle name="Normal 68 5 8" xfId="9293"/>
    <cellStyle name="Normal 68 5 9" xfId="9294"/>
    <cellStyle name="Normal 68 6" xfId="9295"/>
    <cellStyle name="Normal 68 6 2" xfId="9296"/>
    <cellStyle name="Normal 68 6 3" xfId="9297"/>
    <cellStyle name="Normal 68 6 4" xfId="9298"/>
    <cellStyle name="Normal 68 6 5" xfId="9299"/>
    <cellStyle name="Normal 68 6 6" xfId="9300"/>
    <cellStyle name="Normal 68 6 7" xfId="9301"/>
    <cellStyle name="Normal 68 6 8" xfId="9302"/>
    <cellStyle name="Normal 68 7" xfId="9303"/>
    <cellStyle name="Normal 68 8" xfId="9304"/>
    <cellStyle name="Normal 68 9" xfId="9305"/>
    <cellStyle name="Normal 74" xfId="9306"/>
    <cellStyle name="Normal 69" xfId="9307"/>
    <cellStyle name="Normal 74 2" xfId="9308"/>
    <cellStyle name="Normal 69 2" xfId="9309"/>
    <cellStyle name="Normal 74 3" xfId="9310"/>
    <cellStyle name="Normal 69 3" xfId="9311"/>
    <cellStyle name="Normal 74 4" xfId="9312"/>
    <cellStyle name="Normal 69 4" xfId="9313"/>
    <cellStyle name="Normal 74 5" xfId="9314"/>
    <cellStyle name="Normal 69 5" xfId="9315"/>
    <cellStyle name="Normal 74 6" xfId="9316"/>
    <cellStyle name="Normal 69 6" xfId="9317"/>
    <cellStyle name="Normal 74 7" xfId="9318"/>
    <cellStyle name="Normal 69 7" xfId="9319"/>
    <cellStyle name="Normal 74 8" xfId="9320"/>
    <cellStyle name="Normal 69 8" xfId="9321"/>
    <cellStyle name="Normal 69 9" xfId="9322"/>
    <cellStyle name="Normal 7 10_Karimpur jabti - Copy (2)" xfId="9323"/>
    <cellStyle name="Normal 7 2_15 FEB.13 CD" xfId="9324"/>
    <cellStyle name="Normal 7 3" xfId="9325"/>
    <cellStyle name="Normal 7 3 10" xfId="9326"/>
    <cellStyle name="Normal 7 3 11" xfId="9327"/>
    <cellStyle name="Normal 7 3 15" xfId="9328"/>
    <cellStyle name="Normal 7 3 2" xfId="9329"/>
    <cellStyle name="Normal 7 3 3" xfId="9330"/>
    <cellStyle name="Normal 7 3 4" xfId="9331"/>
    <cellStyle name="Normal 7 3 5" xfId="9332"/>
    <cellStyle name="Normal 7 3 6" xfId="9333"/>
    <cellStyle name="Normal 7 3 7" xfId="9334"/>
    <cellStyle name="Normal 7 3 8" xfId="9335"/>
    <cellStyle name="Normal 7 3 9" xfId="9336"/>
    <cellStyle name="Normal 7 3_3_kh_i" xfId="9337"/>
    <cellStyle name="Normal 7 4" xfId="9338"/>
    <cellStyle name="Normal 7 4 2" xfId="9339"/>
    <cellStyle name="Normal 7 4 3" xfId="9340"/>
    <cellStyle name="Normal 7 4 4" xfId="9341"/>
    <cellStyle name="Вывод" xfId="9342"/>
    <cellStyle name="Normal 7 4 5" xfId="9343"/>
    <cellStyle name="Normal 7 4 6" xfId="9344"/>
    <cellStyle name="Normal 7 4 7" xfId="9345"/>
    <cellStyle name="Normal 7 5" xfId="9346"/>
    <cellStyle name="Normal 7 5 2" xfId="9347"/>
    <cellStyle name="Normal 7 5 3" xfId="9348"/>
    <cellStyle name="Normal 7 5 4" xfId="9349"/>
    <cellStyle name="Normal 7 5 5" xfId="9350"/>
    <cellStyle name="Normal 7 5 6" xfId="9351"/>
    <cellStyle name="Normal 7 5_500 above population prastav" xfId="9352"/>
    <cellStyle name="Normal 7 6" xfId="9353"/>
    <cellStyle name="Normal 7 6 2" xfId="9354"/>
    <cellStyle name="Normal 7 6 3" xfId="9355"/>
    <cellStyle name="Normal 7 6 4" xfId="9356"/>
    <cellStyle name="Normal 7 6 5" xfId="9357"/>
    <cellStyle name="Normal 7 6 6" xfId="9358"/>
    <cellStyle name="Normal 7 7" xfId="9359"/>
    <cellStyle name="Normal 7 7 2" xfId="9360"/>
    <cellStyle name="Normal 7 7 3" xfId="9361"/>
    <cellStyle name="Normal 7 7 4" xfId="9362"/>
    <cellStyle name="Normal 7 7 5" xfId="9363"/>
    <cellStyle name="Normal 7 7 6" xfId="9364"/>
    <cellStyle name="Normal 7 7_500 above population prastav" xfId="9365"/>
    <cellStyle name="Normal 7 8" xfId="9366"/>
    <cellStyle name="Normal 7 8 2" xfId="9367"/>
    <cellStyle name="Normal 7 8 3" xfId="9368"/>
    <cellStyle name="Normal 7 8 4" xfId="9369"/>
    <cellStyle name="Normal 7 8 5" xfId="9370"/>
    <cellStyle name="Normal 7 8 6" xfId="9371"/>
    <cellStyle name="Percent 2 4 4 2" xfId="9372"/>
    <cellStyle name="Normal 7 8_500 above population prastav" xfId="9373"/>
    <cellStyle name="Normal 7 9 2" xfId="9374"/>
    <cellStyle name="Normal 7 9 3" xfId="9375"/>
    <cellStyle name="Normal 7 9 4" xfId="9376"/>
    <cellStyle name="Normal 7 9 5" xfId="9377"/>
    <cellStyle name="Normal 7 9 6" xfId="9378"/>
    <cellStyle name="Normal 7 9_500 above population prastav" xfId="9379"/>
    <cellStyle name="Normal 7_1 a Check List" xfId="9380"/>
    <cellStyle name="Normal 80" xfId="9381"/>
    <cellStyle name="Normal 75" xfId="9382"/>
    <cellStyle name="Normal 8 6 2 3 2" xfId="9383"/>
    <cellStyle name="Normal 76" xfId="9384"/>
    <cellStyle name="Normal 76 5" xfId="9385"/>
    <cellStyle name="Normal 76 6" xfId="9386"/>
    <cellStyle name="Normal 76 7" xfId="9387"/>
    <cellStyle name="Normal 76 8" xfId="9388"/>
    <cellStyle name="Normal 8 6 2 3 3" xfId="9389"/>
    <cellStyle name="Normal 77" xfId="9390"/>
    <cellStyle name="Normal 77 2" xfId="9391"/>
    <cellStyle name="Normal 77 3" xfId="9392"/>
    <cellStyle name="Normal 77 4" xfId="9393"/>
    <cellStyle name="Normal 77 5" xfId="9394"/>
    <cellStyle name="Normal 77 6" xfId="9395"/>
    <cellStyle name="Normal 77 7" xfId="9396"/>
    <cellStyle name="Normal 77 8" xfId="9397"/>
    <cellStyle name="Normal 8 6 2 3 4" xfId="9398"/>
    <cellStyle name="Normal 78" xfId="9399"/>
    <cellStyle name="Normal 78 2" xfId="9400"/>
    <cellStyle name="Normal 8 6 2 3 5" xfId="9401"/>
    <cellStyle name="Normal 79" xfId="9402"/>
    <cellStyle name="Normal 8 10" xfId="9403"/>
    <cellStyle name="Normal 8 11" xfId="9404"/>
    <cellStyle name="Normal 8 12" xfId="9405"/>
    <cellStyle name="Normal 8 13" xfId="9406"/>
    <cellStyle name="Normal 8 14" xfId="9407"/>
    <cellStyle name="Normal 8 20" xfId="9408"/>
    <cellStyle name="Normal 8 15" xfId="9409"/>
    <cellStyle name="Normal 8 21" xfId="9410"/>
    <cellStyle name="Normal 8 16" xfId="9411"/>
    <cellStyle name="Normal 8 22" xfId="9412"/>
    <cellStyle name="Normal 8 17" xfId="9413"/>
    <cellStyle name="Normal 8 23" xfId="9414"/>
    <cellStyle name="Normal 8 18" xfId="9415"/>
    <cellStyle name="Normal 8 24" xfId="9416"/>
    <cellStyle name="Normal 8 19" xfId="9417"/>
    <cellStyle name="Normal 8 2" xfId="9418"/>
    <cellStyle name="Normal 8 2 2" xfId="9419"/>
    <cellStyle name="Normal 8 2 3" xfId="9420"/>
    <cellStyle name="Normal 8 2_Patai Road  5.00" xfId="9421"/>
    <cellStyle name="Normal 8 30" xfId="9422"/>
    <cellStyle name="Normal 8 25" xfId="9423"/>
    <cellStyle name="Normal 8 31" xfId="9424"/>
    <cellStyle name="Normal 8 26" xfId="9425"/>
    <cellStyle name="Normal 8 32" xfId="9426"/>
    <cellStyle name="Normal 8 27" xfId="9427"/>
    <cellStyle name="Normal 8 3" xfId="9428"/>
    <cellStyle name="Normal 8 3 2" xfId="9429"/>
    <cellStyle name="Normal 8 3 3" xfId="9430"/>
    <cellStyle name="Normal 8 3 4" xfId="9431"/>
    <cellStyle name="Normal 8 3 5" xfId="9432"/>
    <cellStyle name="Normal 8 3 6" xfId="9433"/>
    <cellStyle name="Normal 8 3 7" xfId="9434"/>
    <cellStyle name="Normal 8 4" xfId="9435"/>
    <cellStyle name="Normal 8 4 2" xfId="9436"/>
    <cellStyle name="Normal 8 4 3" xfId="9437"/>
    <cellStyle name="Normal 8 4 4" xfId="9438"/>
    <cellStyle name="Normal 8 4 5" xfId="9439"/>
    <cellStyle name="Normal 8 4 6" xfId="9440"/>
    <cellStyle name="Normal 8 4 7" xfId="9441"/>
    <cellStyle name="Normal 8 5" xfId="9442"/>
    <cellStyle name="Normal 8 6" xfId="9443"/>
    <cellStyle name="Normal 8 6 2" xfId="9444"/>
    <cellStyle name="Normal 8 6 2 2" xfId="9445"/>
    <cellStyle name="Normal 8 6 2 3" xfId="9446"/>
    <cellStyle name="Normal 90" xfId="9447"/>
    <cellStyle name="Normal 8 6 2 3 6" xfId="9448"/>
    <cellStyle name="Normal 8 6 2 9" xfId="9449"/>
    <cellStyle name="Normal 8 7" xfId="9450"/>
    <cellStyle name="Normal 8 7 2" xfId="9451"/>
    <cellStyle name="Normal 8 8" xfId="9452"/>
    <cellStyle name="Normal 8 9" xfId="9453"/>
    <cellStyle name="Normal 88 2" xfId="9454"/>
    <cellStyle name="Normal 9 10" xfId="9455"/>
    <cellStyle name="Normal 9 11" xfId="9456"/>
    <cellStyle name="Normal 9 12" xfId="9457"/>
    <cellStyle name="Normal 9 13" xfId="9458"/>
    <cellStyle name="Normal 9 14" xfId="9459"/>
    <cellStyle name="Normal 9 20" xfId="9460"/>
    <cellStyle name="Normal 9 15" xfId="9461"/>
    <cellStyle name="Normal 9 21" xfId="9462"/>
    <cellStyle name="Normal 9 16" xfId="9463"/>
    <cellStyle name="Normal 9 22" xfId="9464"/>
    <cellStyle name="Normal 9 17" xfId="9465"/>
    <cellStyle name="Normal 9 23" xfId="9466"/>
    <cellStyle name="Normal 9 18" xfId="9467"/>
    <cellStyle name="Normal 9 24" xfId="9468"/>
    <cellStyle name="Normal 9 19" xfId="9469"/>
    <cellStyle name="Normal 9 2" xfId="9470"/>
    <cellStyle name="Normal 9 2 2" xfId="9471"/>
    <cellStyle name="Normal 9 2 2 2" xfId="9472"/>
    <cellStyle name="Normal 9 2 2 3" xfId="9473"/>
    <cellStyle name="Normal 9 2 3" xfId="9474"/>
    <cellStyle name="Normal 9 2 4" xfId="9475"/>
    <cellStyle name="Normal 9 2 5" xfId="9476"/>
    <cellStyle name="Normal 9 2 6" xfId="9477"/>
    <cellStyle name="Normal 9 2 7" xfId="9478"/>
    <cellStyle name="Normal 9 2 8" xfId="9479"/>
    <cellStyle name="Normal 9 2 9" xfId="9480"/>
    <cellStyle name="Normal 9 30" xfId="9481"/>
    <cellStyle name="Normal 9 25" xfId="9482"/>
    <cellStyle name="Normal 9 31" xfId="9483"/>
    <cellStyle name="Normal 9 26" xfId="9484"/>
    <cellStyle name="Normal 9 32" xfId="9485"/>
    <cellStyle name="Normal 9 27" xfId="9486"/>
    <cellStyle name="Title 40" xfId="9487"/>
    <cellStyle name="Title 35" xfId="9488"/>
    <cellStyle name="Normal 9 27 3" xfId="9489"/>
    <cellStyle name="Title 41" xfId="9490"/>
    <cellStyle name="Title 36" xfId="9491"/>
    <cellStyle name="Normal 9 27 4" xfId="9492"/>
    <cellStyle name="Title 42" xfId="9493"/>
    <cellStyle name="Title 37" xfId="9494"/>
    <cellStyle name="Normal 9 27 5" xfId="9495"/>
    <cellStyle name="Title 43" xfId="9496"/>
    <cellStyle name="Title 38" xfId="9497"/>
    <cellStyle name="Normal 9 27 6" xfId="9498"/>
    <cellStyle name="Title 44" xfId="9499"/>
    <cellStyle name="Title 39" xfId="9500"/>
    <cellStyle name="Normal 9 27 7" xfId="9501"/>
    <cellStyle name="Title 50" xfId="9502"/>
    <cellStyle name="Title 45" xfId="9503"/>
    <cellStyle name="Normal 9 27 8" xfId="9504"/>
    <cellStyle name="Normal 9 33" xfId="9505"/>
    <cellStyle name="Normal 9 28" xfId="9506"/>
    <cellStyle name="Normal 9 34" xfId="9507"/>
    <cellStyle name="Normal 9 29" xfId="9508"/>
    <cellStyle name="Normal 9 3" xfId="9509"/>
    <cellStyle name="Normal 9 3 2 2" xfId="9510"/>
    <cellStyle name="Normal 9 3 2 3" xfId="9511"/>
    <cellStyle name="Normal 9 3 2 4" xfId="9512"/>
    <cellStyle name="Normal 9 3 2 5" xfId="9513"/>
    <cellStyle name="Percent 13 2 2" xfId="9514"/>
    <cellStyle name="Normal 9 3 2 6" xfId="9515"/>
    <cellStyle name="Normal 9 3 2_19, 23 &amp; 24 col (ram manohar lohia pragati akhya)" xfId="9516"/>
    <cellStyle name="Normal 9 4" xfId="9517"/>
    <cellStyle name="Note 11 8" xfId="9518"/>
    <cellStyle name="Normal 9 4 2" xfId="9519"/>
    <cellStyle name="Normal 9 4 3" xfId="9520"/>
    <cellStyle name="Normal 9 4 4" xfId="9521"/>
    <cellStyle name="Normal 9 4 5" xfId="9522"/>
    <cellStyle name="Normal 9 4 6" xfId="9523"/>
    <cellStyle name="Normal 9 4 7" xfId="9524"/>
    <cellStyle name="Normal 9 5" xfId="9525"/>
    <cellStyle name="Normal 9 6" xfId="9526"/>
    <cellStyle name="Normal 9 7" xfId="9527"/>
    <cellStyle name="Normal 9 8" xfId="9528"/>
    <cellStyle name="Normal 9 9" xfId="9529"/>
    <cellStyle name="Normal 9_(1) Repaire Est. of Sikriganj Belghat Loharaiya road Sopaighat Pul Dt 03-2014" xfId="9530"/>
    <cellStyle name="Total 10 5 4" xfId="9531"/>
    <cellStyle name="Percent 2 6 9" xfId="9532"/>
    <cellStyle name="Nota" xfId="9533"/>
    <cellStyle name="Nota 2" xfId="9534"/>
    <cellStyle name="Nota 3" xfId="9535"/>
    <cellStyle name="Nota 4" xfId="9536"/>
    <cellStyle name="Valore non valido" xfId="9537"/>
    <cellStyle name="Nota 5" xfId="9538"/>
    <cellStyle name="Nota 6" xfId="9539"/>
    <cellStyle name="Nota 7" xfId="9540"/>
    <cellStyle name="Nota 8" xfId="9541"/>
    <cellStyle name="Note 10 2 2" xfId="9542"/>
    <cellStyle name="Note 10 2 3" xfId="9543"/>
    <cellStyle name="Note 10 2 4" xfId="9544"/>
    <cellStyle name="Note 10 2 5" xfId="9545"/>
    <cellStyle name="Total 2 10" xfId="9546"/>
    <cellStyle name="Note 10 2 6" xfId="9547"/>
    <cellStyle name="Total 2 11" xfId="9548"/>
    <cellStyle name="Note 10 2 7" xfId="9549"/>
    <cellStyle name="Total 2 12" xfId="9550"/>
    <cellStyle name="Note 10 2 8" xfId="9551"/>
    <cellStyle name="Note 10 3 2" xfId="9552"/>
    <cellStyle name="Note 10 3 3" xfId="9553"/>
    <cellStyle name="Note 10 3 4" xfId="9554"/>
    <cellStyle name="Note 10 3 5" xfId="9555"/>
    <cellStyle name="Note 10 3 6" xfId="9556"/>
    <cellStyle name="Note 10 3 7" xfId="9557"/>
    <cellStyle name="Note 10 3 8" xfId="9558"/>
    <cellStyle name="Note 10 4 2" xfId="9559"/>
    <cellStyle name="Note 10 4 3" xfId="9560"/>
    <cellStyle name="Note 10 4 4" xfId="9561"/>
    <cellStyle name="Titolo 1" xfId="9562"/>
    <cellStyle name="Note 10 4 5" xfId="9563"/>
    <cellStyle name="Titolo 2" xfId="9564"/>
    <cellStyle name="Note 10 4 6" xfId="9565"/>
    <cellStyle name="Titolo 3" xfId="9566"/>
    <cellStyle name="Note 10 4 7" xfId="9567"/>
    <cellStyle name="Titolo 4" xfId="9568"/>
    <cellStyle name="Note 10 4 8" xfId="9569"/>
    <cellStyle name="Note 10 5 2" xfId="9570"/>
    <cellStyle name="Note 10 5 3" xfId="9571"/>
    <cellStyle name="Note 10 5 4" xfId="9572"/>
    <cellStyle name="Note 10 5 5" xfId="9573"/>
    <cellStyle name="Note 10 5 6" xfId="9574"/>
    <cellStyle name="Note 10 5 7" xfId="9575"/>
    <cellStyle name="Note 10 5 8" xfId="9576"/>
    <cellStyle name="Note 10 6 2" xfId="9577"/>
    <cellStyle name="Note 10 6 3" xfId="9578"/>
    <cellStyle name="Note 10 6 4" xfId="9579"/>
    <cellStyle name="Note 10 6 5" xfId="9580"/>
    <cellStyle name="Note 10 6 6" xfId="9581"/>
    <cellStyle name="Note 10 6 7" xfId="9582"/>
    <cellStyle name="Note 10 6 8" xfId="9583"/>
    <cellStyle name="Note 10_ajanda 2, 7,12" xfId="9584"/>
    <cellStyle name="Note 11" xfId="9585"/>
    <cellStyle name="Note 11 2" xfId="9586"/>
    <cellStyle name="Note 11 3" xfId="9587"/>
    <cellStyle name="Note 11 4" xfId="9588"/>
    <cellStyle name="Note 11 5" xfId="9589"/>
    <cellStyle name="Note 11 6" xfId="9590"/>
    <cellStyle name="Note 11 7" xfId="9591"/>
    <cellStyle name="Note 12" xfId="9592"/>
    <cellStyle name="Note 12 7" xfId="9593"/>
    <cellStyle name="Note 12 8" xfId="9594"/>
    <cellStyle name="Note 13" xfId="9595"/>
    <cellStyle name="Note 13 2" xfId="9596"/>
    <cellStyle name="Note 13 3" xfId="9597"/>
    <cellStyle name="Note 13 4" xfId="9598"/>
    <cellStyle name="Note 13 5" xfId="9599"/>
    <cellStyle name="Note 13 6" xfId="9600"/>
    <cellStyle name="Note 13 7" xfId="9601"/>
    <cellStyle name="Note 13 8" xfId="9602"/>
    <cellStyle name="Note 14 2" xfId="9603"/>
    <cellStyle name="Note 14 3" xfId="9604"/>
    <cellStyle name="Note 14 4" xfId="9605"/>
    <cellStyle name="Note 14 5" xfId="9606"/>
    <cellStyle name="Note 14 6" xfId="9607"/>
    <cellStyle name="Note 14 7" xfId="9608"/>
    <cellStyle name="Note 14 8" xfId="9609"/>
    <cellStyle name="Note 20" xfId="9610"/>
    <cellStyle name="Note 15" xfId="9611"/>
    <cellStyle name="Note 20 8" xfId="9612"/>
    <cellStyle name="Note 15 8" xfId="9613"/>
    <cellStyle name="Note 21" xfId="9614"/>
    <cellStyle name="Note 16" xfId="9615"/>
    <cellStyle name="Note 21 2" xfId="9616"/>
    <cellStyle name="Note 16 2" xfId="9617"/>
    <cellStyle name="Note 21 3" xfId="9618"/>
    <cellStyle name="Note 16 3" xfId="9619"/>
    <cellStyle name="Note 21 5" xfId="9620"/>
    <cellStyle name="Note 16 5" xfId="9621"/>
    <cellStyle name="Note 21 6" xfId="9622"/>
    <cellStyle name="Note 16 6" xfId="9623"/>
    <cellStyle name="Note 21 7" xfId="9624"/>
    <cellStyle name="Note 16 7" xfId="9625"/>
    <cellStyle name="Note 21 8" xfId="9626"/>
    <cellStyle name="Note 16 8" xfId="9627"/>
    <cellStyle name="Note 22" xfId="9628"/>
    <cellStyle name="Note 17" xfId="9629"/>
    <cellStyle name="Note 22 7" xfId="9630"/>
    <cellStyle name="Note 17 7" xfId="9631"/>
    <cellStyle name="Note 22 8" xfId="9632"/>
    <cellStyle name="Note 17 8" xfId="9633"/>
    <cellStyle name="Note 23" xfId="9634"/>
    <cellStyle name="Note 18" xfId="9635"/>
    <cellStyle name="Note 23 2" xfId="9636"/>
    <cellStyle name="Note 18 2" xfId="9637"/>
    <cellStyle name="Note 23 3" xfId="9638"/>
    <cellStyle name="Note 18 3" xfId="9639"/>
    <cellStyle name="Note 23 4" xfId="9640"/>
    <cellStyle name="Note 18 4" xfId="9641"/>
    <cellStyle name="Note 23 5" xfId="9642"/>
    <cellStyle name="Note 18 5" xfId="9643"/>
    <cellStyle name="Note 23 6" xfId="9644"/>
    <cellStyle name="Note 18 6" xfId="9645"/>
    <cellStyle name="Note 23 7" xfId="9646"/>
    <cellStyle name="Note 18 7" xfId="9647"/>
    <cellStyle name="Note 23 8" xfId="9648"/>
    <cellStyle name="Note 18 8" xfId="9649"/>
    <cellStyle name="Note 24" xfId="9650"/>
    <cellStyle name="Note 19" xfId="9651"/>
    <cellStyle name="Note 24 2" xfId="9652"/>
    <cellStyle name="Note 19 2" xfId="9653"/>
    <cellStyle name="Note 24 3" xfId="9654"/>
    <cellStyle name="Note 19 3" xfId="9655"/>
    <cellStyle name="Note 24 4" xfId="9656"/>
    <cellStyle name="Note 19 4" xfId="9657"/>
    <cellStyle name="Note 24 5" xfId="9658"/>
    <cellStyle name="Note 19 5" xfId="9659"/>
    <cellStyle name="Note 24 6" xfId="9660"/>
    <cellStyle name="Note 19 6" xfId="9661"/>
    <cellStyle name="Note 24 7" xfId="9662"/>
    <cellStyle name="Note 19 7" xfId="9663"/>
    <cellStyle name="Note 24 8" xfId="9664"/>
    <cellStyle name="Note 19 8" xfId="9665"/>
    <cellStyle name="Note 2" xfId="9666"/>
    <cellStyle name="Note 2 10" xfId="9667"/>
    <cellStyle name="Note 2 11" xfId="9668"/>
    <cellStyle name="Note 2 2" xfId="9669"/>
    <cellStyle name="Note 2 2 2" xfId="9670"/>
    <cellStyle name="Note 2 2 3" xfId="9671"/>
    <cellStyle name="Note 2 2 4" xfId="9672"/>
    <cellStyle name="Note 2 2 5" xfId="9673"/>
    <cellStyle name="Note 2 2 6" xfId="9674"/>
    <cellStyle name="Note 2 2 7" xfId="9675"/>
    <cellStyle name="Note 2 2 8" xfId="9676"/>
    <cellStyle name="Note 2 3" xfId="9677"/>
    <cellStyle name="Total 33 2" xfId="9678"/>
    <cellStyle name="Total 28 2" xfId="9679"/>
    <cellStyle name="Note 2 3 2 3" xfId="9680"/>
    <cellStyle name="Total 33 3" xfId="9681"/>
    <cellStyle name="Total 28 3" xfId="9682"/>
    <cellStyle name="Note 2 3 2 4" xfId="9683"/>
    <cellStyle name="Total 33 4" xfId="9684"/>
    <cellStyle name="Total 28 4" xfId="9685"/>
    <cellStyle name="Note 2 3 2 5" xfId="9686"/>
    <cellStyle name="Total 33 5" xfId="9687"/>
    <cellStyle name="Total 28 5" xfId="9688"/>
    <cellStyle name="Note 2 3 2 6" xfId="9689"/>
    <cellStyle name="Total 33 6" xfId="9690"/>
    <cellStyle name="Total 28 6" xfId="9691"/>
    <cellStyle name="Note 2 3 2 7" xfId="9692"/>
    <cellStyle name="Total 33 7" xfId="9693"/>
    <cellStyle name="Total 28 7" xfId="9694"/>
    <cellStyle name="Note 2 3 2 8" xfId="9695"/>
    <cellStyle name="Note 2 5" xfId="9696"/>
    <cellStyle name="Note 2 5 2" xfId="9697"/>
    <cellStyle name="Note 2 5 3" xfId="9698"/>
    <cellStyle name="Note 2 5 4" xfId="9699"/>
    <cellStyle name="Note 2 5 5" xfId="9700"/>
    <cellStyle name="Note 2 5 6" xfId="9701"/>
    <cellStyle name="Note 2 5 7" xfId="9702"/>
    <cellStyle name="Note 2 6" xfId="9703"/>
    <cellStyle name="Note 2 7" xfId="9704"/>
    <cellStyle name="Note 2 8" xfId="9705"/>
    <cellStyle name="Note 2_compile" xfId="9706"/>
    <cellStyle name="Note 30" xfId="9707"/>
    <cellStyle name="Note 25" xfId="9708"/>
    <cellStyle name="Note 30 2" xfId="9709"/>
    <cellStyle name="Note 25 2" xfId="9710"/>
    <cellStyle name="Note 30 3" xfId="9711"/>
    <cellStyle name="Note 25 3" xfId="9712"/>
    <cellStyle name="Note 30 4" xfId="9713"/>
    <cellStyle name="Note 25 4" xfId="9714"/>
    <cellStyle name="Note 30 5" xfId="9715"/>
    <cellStyle name="Note 25 5" xfId="9716"/>
    <cellStyle name="Note 30 7" xfId="9717"/>
    <cellStyle name="Note 25 7" xfId="9718"/>
    <cellStyle name="Note 30 8" xfId="9719"/>
    <cellStyle name="Note 25 8" xfId="9720"/>
    <cellStyle name="Note 31" xfId="9721"/>
    <cellStyle name="Note 26" xfId="9722"/>
    <cellStyle name="Note 31 2" xfId="9723"/>
    <cellStyle name="Note 26 2" xfId="9724"/>
    <cellStyle name="Note 31 3" xfId="9725"/>
    <cellStyle name="Note 26 3" xfId="9726"/>
    <cellStyle name="Note 31 4" xfId="9727"/>
    <cellStyle name="Note 26 4" xfId="9728"/>
    <cellStyle name="Note 31 5" xfId="9729"/>
    <cellStyle name="Note 26 5" xfId="9730"/>
    <cellStyle name="Note 31 6" xfId="9731"/>
    <cellStyle name="Note 26 6" xfId="9732"/>
    <cellStyle name="Note 31 7" xfId="9733"/>
    <cellStyle name="Note 26 7" xfId="9734"/>
    <cellStyle name="Note 31 8" xfId="9735"/>
    <cellStyle name="Note 26 8" xfId="9736"/>
    <cellStyle name="Note 32" xfId="9737"/>
    <cellStyle name="Note 27" xfId="9738"/>
    <cellStyle name="Note 32 2" xfId="9739"/>
    <cellStyle name="Note 27 2" xfId="9740"/>
    <cellStyle name="Note 32 3" xfId="9741"/>
    <cellStyle name="Note 27 3" xfId="9742"/>
    <cellStyle name="Note 32 4" xfId="9743"/>
    <cellStyle name="Note 27 4" xfId="9744"/>
    <cellStyle name="Note 32 5" xfId="9745"/>
    <cellStyle name="Note 27 5" xfId="9746"/>
    <cellStyle name="Note 32 6" xfId="9747"/>
    <cellStyle name="Note 27 6" xfId="9748"/>
    <cellStyle name="Note 32 7" xfId="9749"/>
    <cellStyle name="Note 27 7" xfId="9750"/>
    <cellStyle name="Note 32 8" xfId="9751"/>
    <cellStyle name="Note 27 8" xfId="9752"/>
    <cellStyle name="Note 33" xfId="9753"/>
    <cellStyle name="Note 28" xfId="9754"/>
    <cellStyle name="Note 33 2" xfId="9755"/>
    <cellStyle name="Note 28 2" xfId="9756"/>
    <cellStyle name="Note 33 3" xfId="9757"/>
    <cellStyle name="Note 28 3" xfId="9758"/>
    <cellStyle name="Note 33 4" xfId="9759"/>
    <cellStyle name="Note 28 4" xfId="9760"/>
    <cellStyle name="Note 33 5" xfId="9761"/>
    <cellStyle name="Note 28 5" xfId="9762"/>
    <cellStyle name="Note 33 6" xfId="9763"/>
    <cellStyle name="Note 28 6" xfId="9764"/>
    <cellStyle name="Note 33 7" xfId="9765"/>
    <cellStyle name="Note 28 7" xfId="9766"/>
    <cellStyle name="Note 33 8" xfId="9767"/>
    <cellStyle name="Note 28 8" xfId="9768"/>
    <cellStyle name="Note 34" xfId="9769"/>
    <cellStyle name="Note 29" xfId="9770"/>
    <cellStyle name="Note 34 2" xfId="9771"/>
    <cellStyle name="Note 29 2" xfId="9772"/>
    <cellStyle name="Note 34 3" xfId="9773"/>
    <cellStyle name="Note 29 3" xfId="9774"/>
    <cellStyle name="Note 34 4" xfId="9775"/>
    <cellStyle name="Note 29 4" xfId="9776"/>
    <cellStyle name="Note 34 5" xfId="9777"/>
    <cellStyle name="Note 29 5" xfId="9778"/>
    <cellStyle name="Note 34 6" xfId="9779"/>
    <cellStyle name="Note 29 6" xfId="9780"/>
    <cellStyle name="Note 34 7" xfId="9781"/>
    <cellStyle name="Note 29 7" xfId="9782"/>
    <cellStyle name="Note 34 8" xfId="9783"/>
    <cellStyle name="Note 29 8" xfId="9784"/>
    <cellStyle name="Note 3" xfId="9785"/>
    <cellStyle name="Note 3 10" xfId="9786"/>
    <cellStyle name="Note 3 2" xfId="9787"/>
    <cellStyle name="Note 3 2 2" xfId="9788"/>
    <cellStyle name="Note 3 2 3" xfId="9789"/>
    <cellStyle name="Note 3 2 4" xfId="9790"/>
    <cellStyle name="Note 3 2 5" xfId="9791"/>
    <cellStyle name="Note 3 2 6" xfId="9792"/>
    <cellStyle name="Note 3 2 7" xfId="9793"/>
    <cellStyle name="Note 3 2 8" xfId="9794"/>
    <cellStyle name="Note 3 3 2 2" xfId="9795"/>
    <cellStyle name="Note 3 3 2 3" xfId="9796"/>
    <cellStyle name="Note 3 3 2 4" xfId="9797"/>
    <cellStyle name="Note 3 3 2 5" xfId="9798"/>
    <cellStyle name="Note 3 3 2 6" xfId="9799"/>
    <cellStyle name="Note 3 3 2 7" xfId="9800"/>
    <cellStyle name="Note 40" xfId="9801"/>
    <cellStyle name="Note 35" xfId="9802"/>
    <cellStyle name="Note 40 2" xfId="9803"/>
    <cellStyle name="Note 35 2" xfId="9804"/>
    <cellStyle name="Note 40 3" xfId="9805"/>
    <cellStyle name="Note 35 3" xfId="9806"/>
    <cellStyle name="Note 40 4" xfId="9807"/>
    <cellStyle name="Note 35 4" xfId="9808"/>
    <cellStyle name="Note 40 5" xfId="9809"/>
    <cellStyle name="Note 35 5" xfId="9810"/>
    <cellStyle name="Note 40 6" xfId="9811"/>
    <cellStyle name="Note 35 6" xfId="9812"/>
    <cellStyle name="Note 40 7" xfId="9813"/>
    <cellStyle name="Note 35 7" xfId="9814"/>
    <cellStyle name="Note 40 8" xfId="9815"/>
    <cellStyle name="Note 35 8" xfId="9816"/>
    <cellStyle name="Note 41" xfId="9817"/>
    <cellStyle name="Note 36" xfId="9818"/>
    <cellStyle name="Note 41 2" xfId="9819"/>
    <cellStyle name="Note 36 2" xfId="9820"/>
    <cellStyle name="Note 41 3" xfId="9821"/>
    <cellStyle name="Note 36 3" xfId="9822"/>
    <cellStyle name="Note 41 4" xfId="9823"/>
    <cellStyle name="Note 36 4" xfId="9824"/>
    <cellStyle name="Note 41 5" xfId="9825"/>
    <cellStyle name="Note 36 5" xfId="9826"/>
    <cellStyle name="Note 41 7" xfId="9827"/>
    <cellStyle name="Note 36 7" xfId="9828"/>
    <cellStyle name="Note 41 8" xfId="9829"/>
    <cellStyle name="Note 36 8" xfId="9830"/>
    <cellStyle name="Note 42" xfId="9831"/>
    <cellStyle name="Note 37" xfId="9832"/>
    <cellStyle name="Note 42 2" xfId="9833"/>
    <cellStyle name="Note 37 2" xfId="9834"/>
    <cellStyle name="Note 42 3" xfId="9835"/>
    <cellStyle name="Note 37 3" xfId="9836"/>
    <cellStyle name="Note 42 4" xfId="9837"/>
    <cellStyle name="Note 37 4" xfId="9838"/>
    <cellStyle name="Note 42 5" xfId="9839"/>
    <cellStyle name="Note 37 5" xfId="9840"/>
    <cellStyle name="Note 42 6" xfId="9841"/>
    <cellStyle name="Note 37 6" xfId="9842"/>
    <cellStyle name="Note 42 7" xfId="9843"/>
    <cellStyle name="Note 37 7" xfId="9844"/>
    <cellStyle name="Note 42 8" xfId="9845"/>
    <cellStyle name="Note 37 8" xfId="9846"/>
    <cellStyle name="Note 43" xfId="9847"/>
    <cellStyle name="Note 38" xfId="9848"/>
    <cellStyle name="Note 43 2" xfId="9849"/>
    <cellStyle name="Note 38 2" xfId="9850"/>
    <cellStyle name="Note 43 3" xfId="9851"/>
    <cellStyle name="Note 38 3" xfId="9852"/>
    <cellStyle name="Note 43 4" xfId="9853"/>
    <cellStyle name="Note 38 4" xfId="9854"/>
    <cellStyle name="Note 43 5" xfId="9855"/>
    <cellStyle name="Note 38 5" xfId="9856"/>
    <cellStyle name="Note 43 6" xfId="9857"/>
    <cellStyle name="Note 38 6" xfId="9858"/>
    <cellStyle name="Note 43 7" xfId="9859"/>
    <cellStyle name="Note 38 7" xfId="9860"/>
    <cellStyle name="Note 43 8" xfId="9861"/>
    <cellStyle name="Note 38 8" xfId="9862"/>
    <cellStyle name="Note 44" xfId="9863"/>
    <cellStyle name="Note 39" xfId="9864"/>
    <cellStyle name="Note 8 2 8" xfId="9865"/>
    <cellStyle name="Note 44 2" xfId="9866"/>
    <cellStyle name="Note 39 2" xfId="9867"/>
    <cellStyle name="Note 44 3" xfId="9868"/>
    <cellStyle name="Note 39 3" xfId="9869"/>
    <cellStyle name="Note 44 4" xfId="9870"/>
    <cellStyle name="Note 39 4" xfId="9871"/>
    <cellStyle name="Note 44 5" xfId="9872"/>
    <cellStyle name="Note 39 5" xfId="9873"/>
    <cellStyle name="Note 44 6" xfId="9874"/>
    <cellStyle name="Note 39 6" xfId="9875"/>
    <cellStyle name="Note 44 7" xfId="9876"/>
    <cellStyle name="Note 39 7" xfId="9877"/>
    <cellStyle name="Note 44 8" xfId="9878"/>
    <cellStyle name="Note 39 8" xfId="9879"/>
    <cellStyle name="Note 4" xfId="9880"/>
    <cellStyle name="Note 4 2 2" xfId="9881"/>
    <cellStyle name="Note 4 2 3" xfId="9882"/>
    <cellStyle name="Note 4 2 4" xfId="9883"/>
    <cellStyle name="Note 4 2 5" xfId="9884"/>
    <cellStyle name="Note 4 2 6" xfId="9885"/>
    <cellStyle name="Note 4 2 7" xfId="9886"/>
    <cellStyle name="Note 4 2 8" xfId="9887"/>
    <cellStyle name="Note 50" xfId="9888"/>
    <cellStyle name="Note 45" xfId="9889"/>
    <cellStyle name="Note 50 2" xfId="9890"/>
    <cellStyle name="Note 45 2" xfId="9891"/>
    <cellStyle name="Note 50 3" xfId="9892"/>
    <cellStyle name="Note 45 3" xfId="9893"/>
    <cellStyle name="Note 50 4" xfId="9894"/>
    <cellStyle name="Note 45 4" xfId="9895"/>
    <cellStyle name="Note 50 5" xfId="9896"/>
    <cellStyle name="Note 45 5" xfId="9897"/>
    <cellStyle name="Note 50 6" xfId="9898"/>
    <cellStyle name="Note 45 6" xfId="9899"/>
    <cellStyle name="Note 50 7" xfId="9900"/>
    <cellStyle name="Note 45 7" xfId="9901"/>
    <cellStyle name="Note 50 8" xfId="9902"/>
    <cellStyle name="Note 45 8" xfId="9903"/>
    <cellStyle name="Note 51" xfId="9904"/>
    <cellStyle name="Note 46" xfId="9905"/>
    <cellStyle name="Note 51 2" xfId="9906"/>
    <cellStyle name="Note 46 2" xfId="9907"/>
    <cellStyle name="Note 52" xfId="9908"/>
    <cellStyle name="Note 47" xfId="9909"/>
    <cellStyle name="Note 52 2" xfId="9910"/>
    <cellStyle name="Note 47 2" xfId="9911"/>
    <cellStyle name="Note 52 3" xfId="9912"/>
    <cellStyle name="Note 47 3" xfId="9913"/>
    <cellStyle name="Note 52 4" xfId="9914"/>
    <cellStyle name="Note 47 4" xfId="9915"/>
    <cellStyle name="Note 52 5" xfId="9916"/>
    <cellStyle name="Note 47 5" xfId="9917"/>
    <cellStyle name="Note 52 6" xfId="9918"/>
    <cellStyle name="Note 47 6" xfId="9919"/>
    <cellStyle name="Note 52 7" xfId="9920"/>
    <cellStyle name="Note 47 7" xfId="9921"/>
    <cellStyle name="Note 52 8" xfId="9922"/>
    <cellStyle name="Note 47 8" xfId="9923"/>
    <cellStyle name="Note 53" xfId="9924"/>
    <cellStyle name="Note 48" xfId="9925"/>
    <cellStyle name="Note 53 2" xfId="9926"/>
    <cellStyle name="Note 48 2" xfId="9927"/>
    <cellStyle name="Note 53 3" xfId="9928"/>
    <cellStyle name="Note 48 3" xfId="9929"/>
    <cellStyle name="Note 53 4" xfId="9930"/>
    <cellStyle name="Note 48 4" xfId="9931"/>
    <cellStyle name="Note 53 5" xfId="9932"/>
    <cellStyle name="Note 48 5" xfId="9933"/>
    <cellStyle name="Note 53 6" xfId="9934"/>
    <cellStyle name="Note 48 6" xfId="9935"/>
    <cellStyle name="Note 53 7" xfId="9936"/>
    <cellStyle name="Note 48 7" xfId="9937"/>
    <cellStyle name="Note 53 8" xfId="9938"/>
    <cellStyle name="Note 48 8" xfId="9939"/>
    <cellStyle name="Note 54" xfId="9940"/>
    <cellStyle name="Note 49" xfId="9941"/>
    <cellStyle name="Note 54 2" xfId="9942"/>
    <cellStyle name="Note 49 2" xfId="9943"/>
    <cellStyle name="Note 54 3" xfId="9944"/>
    <cellStyle name="Note 49 3" xfId="9945"/>
    <cellStyle name="Note 54 4" xfId="9946"/>
    <cellStyle name="Note 49 4" xfId="9947"/>
    <cellStyle name="Note 54 5" xfId="9948"/>
    <cellStyle name="Note 49 5" xfId="9949"/>
    <cellStyle name="Note 54 7" xfId="9950"/>
    <cellStyle name="Note 49 7" xfId="9951"/>
    <cellStyle name="Note 54 8" xfId="9952"/>
    <cellStyle name="Note 49 8" xfId="9953"/>
    <cellStyle name="Note 5 2 2" xfId="9954"/>
    <cellStyle name="Percent 36 2 2 2" xfId="9955"/>
    <cellStyle name="Note 5 2 3" xfId="9956"/>
    <cellStyle name="Note 5 2 4" xfId="9957"/>
    <cellStyle name="Note 5 2 5" xfId="9958"/>
    <cellStyle name="Note 5 2 7" xfId="9959"/>
    <cellStyle name="Note 5 2 8" xfId="9960"/>
    <cellStyle name="Note 5 8" xfId="9961"/>
    <cellStyle name="Note 5 9" xfId="9962"/>
    <cellStyle name="Note 60" xfId="9963"/>
    <cellStyle name="Note 55" xfId="9964"/>
    <cellStyle name="Note 60 2" xfId="9965"/>
    <cellStyle name="Note 55 2" xfId="9966"/>
    <cellStyle name="Note 60 3" xfId="9967"/>
    <cellStyle name="Note 55 3" xfId="9968"/>
    <cellStyle name="Note 60 4" xfId="9969"/>
    <cellStyle name="Note 55 4" xfId="9970"/>
    <cellStyle name="Note 60 5" xfId="9971"/>
    <cellStyle name="Note 55 5" xfId="9972"/>
    <cellStyle name="Note 60 6" xfId="9973"/>
    <cellStyle name="Note 55 6" xfId="9974"/>
    <cellStyle name="Note 60 7" xfId="9975"/>
    <cellStyle name="Note 55 7" xfId="9976"/>
    <cellStyle name="Note 60 8" xfId="9977"/>
    <cellStyle name="Note 55 8" xfId="9978"/>
    <cellStyle name="Note 61" xfId="9979"/>
    <cellStyle name="Note 56" xfId="9980"/>
    <cellStyle name="Note 61 2" xfId="9981"/>
    <cellStyle name="Note 56 2" xfId="9982"/>
    <cellStyle name="Note 61 3" xfId="9983"/>
    <cellStyle name="Note 56 3" xfId="9984"/>
    <cellStyle name="Note 61 4" xfId="9985"/>
    <cellStyle name="Note 56 4" xfId="9986"/>
    <cellStyle name="Note 61 5" xfId="9987"/>
    <cellStyle name="Note 56 5" xfId="9988"/>
    <cellStyle name="Note 61 6" xfId="9989"/>
    <cellStyle name="Note 56 6" xfId="9990"/>
    <cellStyle name="Note 61 7" xfId="9991"/>
    <cellStyle name="Note 56 7" xfId="9992"/>
    <cellStyle name="Note 61 8" xfId="9993"/>
    <cellStyle name="Note 56 8" xfId="9994"/>
    <cellStyle name="Note 62" xfId="9995"/>
    <cellStyle name="Note 57" xfId="9996"/>
    <cellStyle name="Note 62 2" xfId="9997"/>
    <cellStyle name="Note 57 2" xfId="9998"/>
    <cellStyle name="Note 62 3" xfId="9999"/>
    <cellStyle name="Note 57 3" xfId="10000"/>
    <cellStyle name="Note 62 4" xfId="10001"/>
    <cellStyle name="Note 57 4" xfId="10002"/>
    <cellStyle name="Note 62 5" xfId="10003"/>
    <cellStyle name="Note 57 5" xfId="10004"/>
    <cellStyle name="Note 62 6" xfId="10005"/>
    <cellStyle name="Note 57 6" xfId="10006"/>
    <cellStyle name="Note 62 7" xfId="10007"/>
    <cellStyle name="Note 57 7" xfId="10008"/>
    <cellStyle name="Note 63" xfId="10009"/>
    <cellStyle name="Note 58" xfId="10010"/>
    <cellStyle name="Note 63 5" xfId="10011"/>
    <cellStyle name="Note 58 5" xfId="10012"/>
    <cellStyle name="Note 63 6" xfId="10013"/>
    <cellStyle name="Note 58 6" xfId="10014"/>
    <cellStyle name="Note 63 7" xfId="10015"/>
    <cellStyle name="Note 58 7" xfId="10016"/>
    <cellStyle name="Note 63 8" xfId="10017"/>
    <cellStyle name="Note 58 8" xfId="10018"/>
    <cellStyle name="Note 64" xfId="10019"/>
    <cellStyle name="Note 59" xfId="10020"/>
    <cellStyle name="Note 64 2" xfId="10021"/>
    <cellStyle name="Note 59 2" xfId="10022"/>
    <cellStyle name="Note 64 3" xfId="10023"/>
    <cellStyle name="Note 59 3" xfId="10024"/>
    <cellStyle name="Note 64 4" xfId="10025"/>
    <cellStyle name="Note 59 4" xfId="10026"/>
    <cellStyle name="Note 64 5" xfId="10027"/>
    <cellStyle name="Note 59 5" xfId="10028"/>
    <cellStyle name="Note 64 6" xfId="10029"/>
    <cellStyle name="Note 59 6" xfId="10030"/>
    <cellStyle name="Note 64 7" xfId="10031"/>
    <cellStyle name="Note 59 7" xfId="10032"/>
    <cellStyle name="Note 64 8" xfId="10033"/>
    <cellStyle name="Note 59 8" xfId="10034"/>
    <cellStyle name="Note 6" xfId="10035"/>
    <cellStyle name="Note 6 2 7" xfId="10036"/>
    <cellStyle name="Note 6 2 8" xfId="10037"/>
    <cellStyle name="Note 6 8" xfId="10038"/>
    <cellStyle name="Note 6 9" xfId="10039"/>
    <cellStyle name="Note 65" xfId="10040"/>
    <cellStyle name="Note 66" xfId="10041"/>
    <cellStyle name="Note 7" xfId="10042"/>
    <cellStyle name="Note 7 2" xfId="10043"/>
    <cellStyle name="Note 7 2 2" xfId="10044"/>
    <cellStyle name="Note 7 2 3" xfId="10045"/>
    <cellStyle name="Note 7 2 4" xfId="10046"/>
    <cellStyle name="Note 7 2 5" xfId="10047"/>
    <cellStyle name="Note 7 2 6" xfId="10048"/>
    <cellStyle name="Note 7 2 7" xfId="10049"/>
    <cellStyle name="Note 7 2 8" xfId="10050"/>
    <cellStyle name="Note 7 3" xfId="10051"/>
    <cellStyle name="Note 7 4" xfId="10052"/>
    <cellStyle name="Percent 24_1 a Check List" xfId="10053"/>
    <cellStyle name="Note 7 5" xfId="10054"/>
    <cellStyle name="Note 7 6" xfId="10055"/>
    <cellStyle name="Note 8" xfId="10056"/>
    <cellStyle name="Note 8 2 7" xfId="10057"/>
    <cellStyle name="Note 9" xfId="10058"/>
    <cellStyle name="Note 9 2 2" xfId="10059"/>
    <cellStyle name="Total 6 2" xfId="10060"/>
    <cellStyle name="Note 9 2 3" xfId="10061"/>
    <cellStyle name="Total 6 3" xfId="10062"/>
    <cellStyle name="Note 9 2 4" xfId="10063"/>
    <cellStyle name="Total 6 4" xfId="10064"/>
    <cellStyle name="Note 9 2 5" xfId="10065"/>
    <cellStyle name="Total 6 5" xfId="10066"/>
    <cellStyle name="Note 9 2 6" xfId="10067"/>
    <cellStyle name="Total 6 6" xfId="10068"/>
    <cellStyle name="Note 9 2 7" xfId="10069"/>
    <cellStyle name="Total 6 7" xfId="10070"/>
    <cellStyle name="Note 9 2 8" xfId="10071"/>
    <cellStyle name="Output 20 3" xfId="10072"/>
    <cellStyle name="Output 15 3" xfId="10073"/>
    <cellStyle name="Output 10" xfId="10074"/>
    <cellStyle name="Output 10 10" xfId="10075"/>
    <cellStyle name="Output 10 11" xfId="10076"/>
    <cellStyle name="Output 10 12" xfId="10077"/>
    <cellStyle name="Output 10 13" xfId="10078"/>
    <cellStyle name="Output 10 2 2" xfId="10079"/>
    <cellStyle name="Output 10 2 7" xfId="10080"/>
    <cellStyle name="Output 10 2 8" xfId="10081"/>
    <cellStyle name="Output 10 3 2" xfId="10082"/>
    <cellStyle name="Output 10 3 3" xfId="10083"/>
    <cellStyle name="Output 10 3 4" xfId="10084"/>
    <cellStyle name="Output 10 3 5" xfId="10085"/>
    <cellStyle name="Output 10 3 6" xfId="10086"/>
    <cellStyle name="Output 10 3 7" xfId="10087"/>
    <cellStyle name="Output 10 3 8" xfId="10088"/>
    <cellStyle name="Output 10 4 2" xfId="10089"/>
    <cellStyle name="Output 10 4 3" xfId="10090"/>
    <cellStyle name="Output 10 4 4" xfId="10091"/>
    <cellStyle name="Output 10 4 5" xfId="10092"/>
    <cellStyle name="Output 10 4 6" xfId="10093"/>
    <cellStyle name="Output 10 4 7" xfId="10094"/>
    <cellStyle name="Output 10 4 8" xfId="10095"/>
    <cellStyle name="Output 10 5 2" xfId="10096"/>
    <cellStyle name="Output 10 5 3" xfId="10097"/>
    <cellStyle name="Output 10 5 4" xfId="10098"/>
    <cellStyle name="Output 10 5 5" xfId="10099"/>
    <cellStyle name="Output 10 5 6" xfId="10100"/>
    <cellStyle name="Output 10 5 7" xfId="10101"/>
    <cellStyle name="Output 10 5 8" xfId="10102"/>
    <cellStyle name="Output 10 6" xfId="10103"/>
    <cellStyle name="Output 10 6 2" xfId="10104"/>
    <cellStyle name="Output 10 6 3" xfId="10105"/>
    <cellStyle name="Output 10 6 4" xfId="10106"/>
    <cellStyle name="Output 10 6 5" xfId="10107"/>
    <cellStyle name="Output 10 6 6" xfId="10108"/>
    <cellStyle name="Output 10 6 7" xfId="10109"/>
    <cellStyle name="Output 10 6 8" xfId="10110"/>
    <cellStyle name="Output 10 7" xfId="10111"/>
    <cellStyle name="Output 10 8" xfId="10112"/>
    <cellStyle name="Output 10 9" xfId="10113"/>
    <cellStyle name="Output 20 4" xfId="10114"/>
    <cellStyle name="Output 15 4" xfId="10115"/>
    <cellStyle name="Output 11" xfId="10116"/>
    <cellStyle name="Output 11 2" xfId="10117"/>
    <cellStyle name="Output 11 3" xfId="10118"/>
    <cellStyle name="Output 11 4" xfId="10119"/>
    <cellStyle name="Output 11 5" xfId="10120"/>
    <cellStyle name="Output 11 6" xfId="10121"/>
    <cellStyle name="Output 11 7" xfId="10122"/>
    <cellStyle name="Output 11 8" xfId="10123"/>
    <cellStyle name="Output 20 5" xfId="10124"/>
    <cellStyle name="Output 15 5" xfId="10125"/>
    <cellStyle name="Output 12" xfId="10126"/>
    <cellStyle name="Output 12 2" xfId="10127"/>
    <cellStyle name="Output 12 3" xfId="10128"/>
    <cellStyle name="Output 12 5" xfId="10129"/>
    <cellStyle name="Output 12 6" xfId="10130"/>
    <cellStyle name="Output 12 7" xfId="10131"/>
    <cellStyle name="Output 12 8" xfId="10132"/>
    <cellStyle name="Output 13 2" xfId="10133"/>
    <cellStyle name="Output 13 3" xfId="10134"/>
    <cellStyle name="Output 13 4" xfId="10135"/>
    <cellStyle name="Title 2 2" xfId="10136"/>
    <cellStyle name="Output 13 5" xfId="10137"/>
    <cellStyle name="Title 2 3" xfId="10138"/>
    <cellStyle name="Output 13 6" xfId="10139"/>
    <cellStyle name="Title 2 4" xfId="10140"/>
    <cellStyle name="Output 13 7" xfId="10141"/>
    <cellStyle name="Title 2 5" xfId="10142"/>
    <cellStyle name="Output 13 8" xfId="10143"/>
    <cellStyle name="Output 14 6" xfId="10144"/>
    <cellStyle name="Output 14 7" xfId="10145"/>
    <cellStyle name="Output 20 2" xfId="10146"/>
    <cellStyle name="Output 15 2" xfId="10147"/>
    <cellStyle name="Output 54" xfId="10148"/>
    <cellStyle name="Output 49" xfId="10149"/>
    <cellStyle name="Output 21 2" xfId="10150"/>
    <cellStyle name="Output 16 2" xfId="10151"/>
    <cellStyle name="Output 60" xfId="10152"/>
    <cellStyle name="Output 55" xfId="10153"/>
    <cellStyle name="Output 21 3" xfId="10154"/>
    <cellStyle name="Output 16 3" xfId="10155"/>
    <cellStyle name="Output 61" xfId="10156"/>
    <cellStyle name="Output 56" xfId="10157"/>
    <cellStyle name="Output 21 4" xfId="10158"/>
    <cellStyle name="Output 16 4" xfId="10159"/>
    <cellStyle name="Output 62" xfId="10160"/>
    <cellStyle name="Output 57" xfId="10161"/>
    <cellStyle name="Output 21 5" xfId="10162"/>
    <cellStyle name="Output 16 5" xfId="10163"/>
    <cellStyle name="Output 63" xfId="10164"/>
    <cellStyle name="Output 58" xfId="10165"/>
    <cellStyle name="Output 21 6" xfId="10166"/>
    <cellStyle name="Output 16 6" xfId="10167"/>
    <cellStyle name="Output 64" xfId="10168"/>
    <cellStyle name="Output 59" xfId="10169"/>
    <cellStyle name="Output 21 7" xfId="10170"/>
    <cellStyle name="Output 16 7" xfId="10171"/>
    <cellStyle name="Output 65" xfId="10172"/>
    <cellStyle name="Output 21 8" xfId="10173"/>
    <cellStyle name="Output 16 8" xfId="10174"/>
    <cellStyle name="Output 22 2" xfId="10175"/>
    <cellStyle name="Output 17 2" xfId="10176"/>
    <cellStyle name="Output 22 3" xfId="10177"/>
    <cellStyle name="Output 17 3" xfId="10178"/>
    <cellStyle name="Output 22 4" xfId="10179"/>
    <cellStyle name="Output 17 4" xfId="10180"/>
    <cellStyle name="Output 22 5" xfId="10181"/>
    <cellStyle name="Output 17 5" xfId="10182"/>
    <cellStyle name="Output 22 6" xfId="10183"/>
    <cellStyle name="Output 17 6" xfId="10184"/>
    <cellStyle name="Output 22 7" xfId="10185"/>
    <cellStyle name="Output 17 7" xfId="10186"/>
    <cellStyle name="Output 22 8" xfId="10187"/>
    <cellStyle name="Output 17 8" xfId="10188"/>
    <cellStyle name="Output 23 2" xfId="10189"/>
    <cellStyle name="Output 18 2" xfId="10190"/>
    <cellStyle name="Output 23 3" xfId="10191"/>
    <cellStyle name="Output 18 3" xfId="10192"/>
    <cellStyle name="Output 23 4" xfId="10193"/>
    <cellStyle name="Output 18 4" xfId="10194"/>
    <cellStyle name="Output 23 5" xfId="10195"/>
    <cellStyle name="Output 18 5" xfId="10196"/>
    <cellStyle name="Output 23 6" xfId="10197"/>
    <cellStyle name="Output 18 6" xfId="10198"/>
    <cellStyle name="Output 23 7" xfId="10199"/>
    <cellStyle name="Output 18 7" xfId="10200"/>
    <cellStyle name="Output 23 8" xfId="10201"/>
    <cellStyle name="Output 18 8" xfId="10202"/>
    <cellStyle name="Output 24" xfId="10203"/>
    <cellStyle name="Output 19" xfId="10204"/>
    <cellStyle name="Output 24 2" xfId="10205"/>
    <cellStyle name="Output 19 2" xfId="10206"/>
    <cellStyle name="Output 24 3" xfId="10207"/>
    <cellStyle name="Output 19 3" xfId="10208"/>
    <cellStyle name="Output 24 4" xfId="10209"/>
    <cellStyle name="Output 19 4" xfId="10210"/>
    <cellStyle name="Output 24 5" xfId="10211"/>
    <cellStyle name="Output 19 5" xfId="10212"/>
    <cellStyle name="Output 24 6" xfId="10213"/>
    <cellStyle name="Output 19 6" xfId="10214"/>
    <cellStyle name="Output 24 7" xfId="10215"/>
    <cellStyle name="Output 19 7" xfId="10216"/>
    <cellStyle name="Output 2 10" xfId="10217"/>
    <cellStyle name="Title 10 2" xfId="10218"/>
    <cellStyle name="Output 2 2" xfId="10219"/>
    <cellStyle name="Title 10 3" xfId="10220"/>
    <cellStyle name="Output 2 3" xfId="10221"/>
    <cellStyle name="Title 10 4" xfId="10222"/>
    <cellStyle name="Output 2 4" xfId="10223"/>
    <cellStyle name="Title 10 5" xfId="10224"/>
    <cellStyle name="Output 2 5" xfId="10225"/>
    <cellStyle name="Output 2 5 2" xfId="10226"/>
    <cellStyle name="Output 2 5 3" xfId="10227"/>
    <cellStyle name="Output 2 5 4" xfId="10228"/>
    <cellStyle name="Output 2 5 5" xfId="10229"/>
    <cellStyle name="Output 2 5 6" xfId="10230"/>
    <cellStyle name="Title 10 6" xfId="10231"/>
    <cellStyle name="Output 2 6" xfId="10232"/>
    <cellStyle name="Output 2 8" xfId="10233"/>
    <cellStyle name="Output 2 9" xfId="10234"/>
    <cellStyle name="Output 2_compile" xfId="10235"/>
    <cellStyle name="Output 30" xfId="10236"/>
    <cellStyle name="Output 25" xfId="10237"/>
    <cellStyle name="Output 30 2" xfId="10238"/>
    <cellStyle name="Output 25 2" xfId="10239"/>
    <cellStyle name="Output 30 3" xfId="10240"/>
    <cellStyle name="Output 25 3" xfId="10241"/>
    <cellStyle name="Output 30 4" xfId="10242"/>
    <cellStyle name="Output 25 4" xfId="10243"/>
    <cellStyle name="Output 30 5" xfId="10244"/>
    <cellStyle name="Output 25 5" xfId="10245"/>
    <cellStyle name="Output 30 7" xfId="10246"/>
    <cellStyle name="Output 25 7" xfId="10247"/>
    <cellStyle name="Output 30 8" xfId="10248"/>
    <cellStyle name="Output 25 8" xfId="10249"/>
    <cellStyle name="Output 31" xfId="10250"/>
    <cellStyle name="Output 26" xfId="10251"/>
    <cellStyle name="Output 31 2" xfId="10252"/>
    <cellStyle name="Output 26 2" xfId="10253"/>
    <cellStyle name="Output 31 3" xfId="10254"/>
    <cellStyle name="Output 26 3" xfId="10255"/>
    <cellStyle name="Output 31 4" xfId="10256"/>
    <cellStyle name="Output 26 4" xfId="10257"/>
    <cellStyle name="Output 31 5" xfId="10258"/>
    <cellStyle name="Output 26 5" xfId="10259"/>
    <cellStyle name="Output 31 6" xfId="10260"/>
    <cellStyle name="Output 26 6" xfId="10261"/>
    <cellStyle name="Output 31 7" xfId="10262"/>
    <cellStyle name="Output 26 7" xfId="10263"/>
    <cellStyle name="Output 31 8" xfId="10264"/>
    <cellStyle name="Output 26 8" xfId="10265"/>
    <cellStyle name="Output 32" xfId="10266"/>
    <cellStyle name="Output 27" xfId="10267"/>
    <cellStyle name="Output 32 2" xfId="10268"/>
    <cellStyle name="Output 27 2" xfId="10269"/>
    <cellStyle name="Output 32 4" xfId="10270"/>
    <cellStyle name="Output 27 4" xfId="10271"/>
    <cellStyle name="Output 32 5" xfId="10272"/>
    <cellStyle name="Output 27 5" xfId="10273"/>
    <cellStyle name="Output 32 6" xfId="10274"/>
    <cellStyle name="Output 27 6" xfId="10275"/>
    <cellStyle name="Output 32 7" xfId="10276"/>
    <cellStyle name="Output 27 7" xfId="10277"/>
    <cellStyle name="Output 32 8" xfId="10278"/>
    <cellStyle name="Output 27 8" xfId="10279"/>
    <cellStyle name="Output 33" xfId="10280"/>
    <cellStyle name="Output 28" xfId="10281"/>
    <cellStyle name="Output 33 2" xfId="10282"/>
    <cellStyle name="Output 28 2" xfId="10283"/>
    <cellStyle name="Output 33 3" xfId="10284"/>
    <cellStyle name="Output 28 3" xfId="10285"/>
    <cellStyle name="Output 33 4" xfId="10286"/>
    <cellStyle name="Output 28 4" xfId="10287"/>
    <cellStyle name="Output 33 5" xfId="10288"/>
    <cellStyle name="Output 28 5" xfId="10289"/>
    <cellStyle name="Output 33 6" xfId="10290"/>
    <cellStyle name="Output 28 6" xfId="10291"/>
    <cellStyle name="Output 33 7" xfId="10292"/>
    <cellStyle name="Output 28 7" xfId="10293"/>
    <cellStyle name="Output 33 8" xfId="10294"/>
    <cellStyle name="Output 28 8" xfId="10295"/>
    <cellStyle name="Output 5 2" xfId="10296"/>
    <cellStyle name="Output 34" xfId="10297"/>
    <cellStyle name="Output 29" xfId="10298"/>
    <cellStyle name="Output 34 2" xfId="10299"/>
    <cellStyle name="Output 29 2" xfId="10300"/>
    <cellStyle name="Output 34 3" xfId="10301"/>
    <cellStyle name="Output 29 3" xfId="10302"/>
    <cellStyle name="Output 34 4" xfId="10303"/>
    <cellStyle name="Output 29 4" xfId="10304"/>
    <cellStyle name="Output 34 5" xfId="10305"/>
    <cellStyle name="Output 29 5" xfId="10306"/>
    <cellStyle name="Output 34 6" xfId="10307"/>
    <cellStyle name="Output 29 6" xfId="10308"/>
    <cellStyle name="Output 34 7" xfId="10309"/>
    <cellStyle name="Output 29 7" xfId="10310"/>
    <cellStyle name="Output 3 2" xfId="10311"/>
    <cellStyle name="Output 3 3" xfId="10312"/>
    <cellStyle name="Output 3 4" xfId="10313"/>
    <cellStyle name="Output 3 5" xfId="10314"/>
    <cellStyle name="Output 3 6" xfId="10315"/>
    <cellStyle name="Output 3 7" xfId="10316"/>
    <cellStyle name="Output 3 8" xfId="10317"/>
    <cellStyle name="Output 5 3" xfId="10318"/>
    <cellStyle name="Output 40" xfId="10319"/>
    <cellStyle name="Output 35" xfId="10320"/>
    <cellStyle name="Output 40 4" xfId="10321"/>
    <cellStyle name="Output 35 4" xfId="10322"/>
    <cellStyle name="Output 40 5" xfId="10323"/>
    <cellStyle name="Output 35 5" xfId="10324"/>
    <cellStyle name="Output 40 6" xfId="10325"/>
    <cellStyle name="Output 35 6" xfId="10326"/>
    <cellStyle name="Output 40 7" xfId="10327"/>
    <cellStyle name="Output 35 7" xfId="10328"/>
    <cellStyle name="Output 40 8" xfId="10329"/>
    <cellStyle name="Output 35 8" xfId="10330"/>
    <cellStyle name="Output 5 4" xfId="10331"/>
    <cellStyle name="Output 41" xfId="10332"/>
    <cellStyle name="Output 36" xfId="10333"/>
    <cellStyle name="Output 41 8" xfId="10334"/>
    <cellStyle name="Output 36 8" xfId="10335"/>
    <cellStyle name="Output 5 5" xfId="10336"/>
    <cellStyle name="Output 42" xfId="10337"/>
    <cellStyle name="Output 37" xfId="10338"/>
    <cellStyle name="Output 42 8" xfId="10339"/>
    <cellStyle name="Output 37 8" xfId="10340"/>
    <cellStyle name="Output 5 6" xfId="10341"/>
    <cellStyle name="Output 43" xfId="10342"/>
    <cellStyle name="Output 38" xfId="10343"/>
    <cellStyle name="Output 43 8" xfId="10344"/>
    <cellStyle name="Output 38 8" xfId="10345"/>
    <cellStyle name="Output 5 7" xfId="10346"/>
    <cellStyle name="Output 44" xfId="10347"/>
    <cellStyle name="Output 39" xfId="10348"/>
    <cellStyle name="Output 44 7" xfId="10349"/>
    <cellStyle name="Output 39 7" xfId="10350"/>
    <cellStyle name="Output 44 8" xfId="10351"/>
    <cellStyle name="Output 39 8" xfId="10352"/>
    <cellStyle name="Output 4 3" xfId="10353"/>
    <cellStyle name="Output 4 4" xfId="10354"/>
    <cellStyle name="Output 4 5" xfId="10355"/>
    <cellStyle name="Output 4 6" xfId="10356"/>
    <cellStyle name="Output 4 7" xfId="10357"/>
    <cellStyle name="Output 4 8" xfId="10358"/>
    <cellStyle name="Output 50" xfId="10359"/>
    <cellStyle name="Output 5 8" xfId="10360"/>
    <cellStyle name="Output 45" xfId="10361"/>
    <cellStyle name="Output 50 2" xfId="10362"/>
    <cellStyle name="Output 45 2" xfId="10363"/>
    <cellStyle name="Output 50 3" xfId="10364"/>
    <cellStyle name="Output 45 3" xfId="10365"/>
    <cellStyle name="Output 50 4" xfId="10366"/>
    <cellStyle name="Output 45 4" xfId="10367"/>
    <cellStyle name="Output 50 5" xfId="10368"/>
    <cellStyle name="Output 45 5" xfId="10369"/>
    <cellStyle name="Output 50 6" xfId="10370"/>
    <cellStyle name="Output 45 6" xfId="10371"/>
    <cellStyle name="Output 50 7" xfId="10372"/>
    <cellStyle name="Output 45 7" xfId="10373"/>
    <cellStyle name="Output 50 8" xfId="10374"/>
    <cellStyle name="Output 45 8" xfId="10375"/>
    <cellStyle name="Output 51" xfId="10376"/>
    <cellStyle name="Output 46" xfId="10377"/>
    <cellStyle name="Output 51 2" xfId="10378"/>
    <cellStyle name="Output 46 2" xfId="10379"/>
    <cellStyle name="Output 51 3" xfId="10380"/>
    <cellStyle name="Output 46 3" xfId="10381"/>
    <cellStyle name="Output 51 4" xfId="10382"/>
    <cellStyle name="Output 46 4" xfId="10383"/>
    <cellStyle name="Output 51 5" xfId="10384"/>
    <cellStyle name="Output 46 5" xfId="10385"/>
    <cellStyle name="Output 51 6" xfId="10386"/>
    <cellStyle name="Output 46 6" xfId="10387"/>
    <cellStyle name="Output 51 7" xfId="10388"/>
    <cellStyle name="Output 46 7" xfId="10389"/>
    <cellStyle name="Вывод 2" xfId="10390"/>
    <cellStyle name="Output 51 8" xfId="10391"/>
    <cellStyle name="Output 46 8" xfId="10392"/>
    <cellStyle name="Output 52" xfId="10393"/>
    <cellStyle name="Output 47" xfId="10394"/>
    <cellStyle name="Output 52 8" xfId="10395"/>
    <cellStyle name="Output 47 8" xfId="10396"/>
    <cellStyle name="Output 53" xfId="10397"/>
    <cellStyle name="Output 48" xfId="10398"/>
    <cellStyle name="Output 53 2" xfId="10399"/>
    <cellStyle name="Output 48 2" xfId="10400"/>
    <cellStyle name="Output 53 3" xfId="10401"/>
    <cellStyle name="Output 48 3" xfId="10402"/>
    <cellStyle name="Output 53 4" xfId="10403"/>
    <cellStyle name="Output 48 4" xfId="10404"/>
    <cellStyle name="Output 53 5" xfId="10405"/>
    <cellStyle name="Output 48 5" xfId="10406"/>
    <cellStyle name="Output 53 6" xfId="10407"/>
    <cellStyle name="Output 48 6" xfId="10408"/>
    <cellStyle name="Output 53 7" xfId="10409"/>
    <cellStyle name="Output 48 7" xfId="10410"/>
    <cellStyle name="Output 53 8" xfId="10411"/>
    <cellStyle name="Output 48 8" xfId="10412"/>
    <cellStyle name="Output 54 2" xfId="10413"/>
    <cellStyle name="Output 49 2" xfId="10414"/>
    <cellStyle name="Output 54 3" xfId="10415"/>
    <cellStyle name="Output 49 3" xfId="10416"/>
    <cellStyle name="Output 54 5" xfId="10417"/>
    <cellStyle name="Output 49 5" xfId="10418"/>
    <cellStyle name="Output 54 6" xfId="10419"/>
    <cellStyle name="Output 49 6" xfId="10420"/>
    <cellStyle name="Output 54 7" xfId="10421"/>
    <cellStyle name="Output 49 7" xfId="10422"/>
    <cellStyle name="Output 54 8" xfId="10423"/>
    <cellStyle name="Output 49 8" xfId="10424"/>
    <cellStyle name="Output 60 6" xfId="10425"/>
    <cellStyle name="Output 55 6" xfId="10426"/>
    <cellStyle name="Output 60 7" xfId="10427"/>
    <cellStyle name="Output 55 7" xfId="10428"/>
    <cellStyle name="Output 60 8" xfId="10429"/>
    <cellStyle name="Output 55 8" xfId="10430"/>
    <cellStyle name="Output 61 2" xfId="10431"/>
    <cellStyle name="Output 56 2" xfId="10432"/>
    <cellStyle name="Output 61 3" xfId="10433"/>
    <cellStyle name="Output 56 3" xfId="10434"/>
    <cellStyle name="Output 61 4" xfId="10435"/>
    <cellStyle name="Output 56 4" xfId="10436"/>
    <cellStyle name="Output 61 5" xfId="10437"/>
    <cellStyle name="Output 56 5" xfId="10438"/>
    <cellStyle name="Output 61 6" xfId="10439"/>
    <cellStyle name="Output 56 6" xfId="10440"/>
    <cellStyle name="Output 61 7" xfId="10441"/>
    <cellStyle name="Output 56 7" xfId="10442"/>
    <cellStyle name="Output 61 8" xfId="10443"/>
    <cellStyle name="Output 56 8" xfId="10444"/>
    <cellStyle name="Output 62 2" xfId="10445"/>
    <cellStyle name="Output 57 2" xfId="10446"/>
    <cellStyle name="Output 62 3" xfId="10447"/>
    <cellStyle name="Output 57 3" xfId="10448"/>
    <cellStyle name="Output 62 4" xfId="10449"/>
    <cellStyle name="Output 57 4" xfId="10450"/>
    <cellStyle name="Output 62 5" xfId="10451"/>
    <cellStyle name="Output 57 5" xfId="10452"/>
    <cellStyle name="Output 62 6" xfId="10453"/>
    <cellStyle name="Output 57 6" xfId="10454"/>
    <cellStyle name="Output 62 7" xfId="10455"/>
    <cellStyle name="Output 57 7" xfId="10456"/>
    <cellStyle name="Output 62 8" xfId="10457"/>
    <cellStyle name="Output 57 8" xfId="10458"/>
    <cellStyle name="Output 63 2" xfId="10459"/>
    <cellStyle name="Output 58 2" xfId="10460"/>
    <cellStyle name="Output 63 3" xfId="10461"/>
    <cellStyle name="Output 58 3" xfId="10462"/>
    <cellStyle name="Output 63 4" xfId="10463"/>
    <cellStyle name="Output 58 4" xfId="10464"/>
    <cellStyle name="Output 63 5" xfId="10465"/>
    <cellStyle name="Output 58 5" xfId="10466"/>
    <cellStyle name="Output 63 6" xfId="10467"/>
    <cellStyle name="Output 58 6" xfId="10468"/>
    <cellStyle name="Output 63 7" xfId="10469"/>
    <cellStyle name="Output 58 7" xfId="10470"/>
    <cellStyle name="Output 64 6" xfId="10471"/>
    <cellStyle name="Output 59 6" xfId="10472"/>
    <cellStyle name="Output 64 7" xfId="10473"/>
    <cellStyle name="Output 59 7" xfId="10474"/>
    <cellStyle name="Output 6 2" xfId="10475"/>
    <cellStyle name="Output 6 3" xfId="10476"/>
    <cellStyle name="Output 6 4" xfId="10477"/>
    <cellStyle name="Output 6 5" xfId="10478"/>
    <cellStyle name="Output 6 6" xfId="10479"/>
    <cellStyle name="Output 6 7" xfId="10480"/>
    <cellStyle name="Output 6 8" xfId="10481"/>
    <cellStyle name="Output 66" xfId="10482"/>
    <cellStyle name="Output 7 2" xfId="10483"/>
    <cellStyle name="Output 7 3" xfId="10484"/>
    <cellStyle name="Output 7 4" xfId="10485"/>
    <cellStyle name="Output 8 2" xfId="10486"/>
    <cellStyle name="Output 8 3" xfId="10487"/>
    <cellStyle name="Output 8 4" xfId="10488"/>
    <cellStyle name="Output 8 5" xfId="10489"/>
    <cellStyle name="Output 8 6" xfId="10490"/>
    <cellStyle name="Output 8 7" xfId="10491"/>
    <cellStyle name="Output 8 8" xfId="10492"/>
    <cellStyle name="Output 9 2" xfId="10493"/>
    <cellStyle name="Output 9 3" xfId="10494"/>
    <cellStyle name="Output 9 4" xfId="10495"/>
    <cellStyle name="Output 9 5" xfId="10496"/>
    <cellStyle name="Output 9 6" xfId="10497"/>
    <cellStyle name="Output 9 7" xfId="10498"/>
    <cellStyle name="Output 9 8" xfId="10499"/>
    <cellStyle name="Percent 10 10" xfId="10500"/>
    <cellStyle name="Percent 10 11" xfId="10501"/>
    <cellStyle name="Percent 10 2" xfId="10502"/>
    <cellStyle name="Percent 10 2 10" xfId="10503"/>
    <cellStyle name="Percent 10 2 2 5" xfId="10504"/>
    <cellStyle name="Percent 10 2 2 6" xfId="10505"/>
    <cellStyle name="Percent 10 2 2 7" xfId="10506"/>
    <cellStyle name="Percent 10 2 2 8" xfId="10507"/>
    <cellStyle name="Percent 10 2 2 9" xfId="10508"/>
    <cellStyle name="Percent 10 2 4" xfId="10509"/>
    <cellStyle name="Percent 10 2 5" xfId="10510"/>
    <cellStyle name="Percent 10 2 6" xfId="10511"/>
    <cellStyle name="Percent 10 2 8" xfId="10512"/>
    <cellStyle name="Percent 10 2 9" xfId="10513"/>
    <cellStyle name="Percent 10 2_1 a Check List" xfId="10514"/>
    <cellStyle name="Percent 10 3" xfId="10515"/>
    <cellStyle name="Total 2 9" xfId="10516"/>
    <cellStyle name="Percent 10 3 2" xfId="10517"/>
    <cellStyle name="Percent 10 5" xfId="10518"/>
    <cellStyle name="Percent 10 6" xfId="10519"/>
    <cellStyle name="Percent 10 7" xfId="10520"/>
    <cellStyle name="Percent 10 8" xfId="10521"/>
    <cellStyle name="Percent 10 9" xfId="10522"/>
    <cellStyle name="Warning Text 2 4" xfId="10523"/>
    <cellStyle name="Percent 10_1 a Check List" xfId="10524"/>
    <cellStyle name="Percent 11 10" xfId="10525"/>
    <cellStyle name="Percent 11 11" xfId="10526"/>
    <cellStyle name="Percent 11 2 2" xfId="10527"/>
    <cellStyle name="Percent 11 2 3" xfId="10528"/>
    <cellStyle name="Percent 11 2 4" xfId="10529"/>
    <cellStyle name="Percent 11 2 5" xfId="10530"/>
    <cellStyle name="Percent 11 2 6" xfId="10531"/>
    <cellStyle name="Percent 11 2 7" xfId="10532"/>
    <cellStyle name="Percent 11 2 8" xfId="10533"/>
    <cellStyle name="Percent 11 3 2" xfId="10534"/>
    <cellStyle name="Percent 11 3 3" xfId="10535"/>
    <cellStyle name="Percent 12 2 2" xfId="10536"/>
    <cellStyle name="Percent 12 2 3" xfId="10537"/>
    <cellStyle name="Percent 12 2 4" xfId="10538"/>
    <cellStyle name="Percent 12 2 5" xfId="10539"/>
    <cellStyle name="Percent 12 2 6" xfId="10540"/>
    <cellStyle name="Percent 12 2 7" xfId="10541"/>
    <cellStyle name="Percent 12 2 8" xfId="10542"/>
    <cellStyle name="Percent 12 2 9" xfId="10543"/>
    <cellStyle name="Percent 12 8" xfId="10544"/>
    <cellStyle name="Percent 12 9" xfId="10545"/>
    <cellStyle name="Percent 13" xfId="10546"/>
    <cellStyle name="Percent 13 10" xfId="10547"/>
    <cellStyle name="Percent 13 11" xfId="10548"/>
    <cellStyle name="Percent 13 12" xfId="10549"/>
    <cellStyle name="Percent 13 13" xfId="10550"/>
    <cellStyle name="Percent 13 14" xfId="10551"/>
    <cellStyle name="Percent 13 15" xfId="10552"/>
    <cellStyle name="Percent 13 16" xfId="10553"/>
    <cellStyle name="Percent 13 2" xfId="10554"/>
    <cellStyle name="Percent 13 2 3" xfId="10555"/>
    <cellStyle name="Percent 13 2 5" xfId="10556"/>
    <cellStyle name="Percent 13 2 9" xfId="10557"/>
    <cellStyle name="Percent 13 3" xfId="10558"/>
    <cellStyle name="Percent 13 3 10" xfId="10559"/>
    <cellStyle name="Percent 13 3 2" xfId="10560"/>
    <cellStyle name="Percent 13 3 3" xfId="10561"/>
    <cellStyle name="Percent 13 3 4" xfId="10562"/>
    <cellStyle name="Percent 13 3 5" xfId="10563"/>
    <cellStyle name="Percent 13 3 6" xfId="10564"/>
    <cellStyle name="Percent 13 3 7" xfId="10565"/>
    <cellStyle name="Percent 13 3 8" xfId="10566"/>
    <cellStyle name="Percent 13 3 9" xfId="10567"/>
    <cellStyle name="Percent 13 4" xfId="10568"/>
    <cellStyle name="Percent 13 5" xfId="10569"/>
    <cellStyle name="Percent 13 6" xfId="10570"/>
    <cellStyle name="Percent 13 7" xfId="10571"/>
    <cellStyle name="Percent 13 8" xfId="10572"/>
    <cellStyle name="Percent 13 9" xfId="10573"/>
    <cellStyle name="Percent 14" xfId="10574"/>
    <cellStyle name="Percent 14 10" xfId="10575"/>
    <cellStyle name="Percent 14 2" xfId="10576"/>
    <cellStyle name="Percent 14 2 2" xfId="10577"/>
    <cellStyle name="Percent 14 2 3" xfId="10578"/>
    <cellStyle name="Percent 14 2 4" xfId="10579"/>
    <cellStyle name="Percent 14 2 5" xfId="10580"/>
    <cellStyle name="Percent 14 2 6" xfId="10581"/>
    <cellStyle name="Percent 14 2 7" xfId="10582"/>
    <cellStyle name="Percent 14 2 8" xfId="10583"/>
    <cellStyle name="Percent 14 2 9" xfId="10584"/>
    <cellStyle name="Percent 14 3" xfId="10585"/>
    <cellStyle name="Percent 14 4" xfId="10586"/>
    <cellStyle name="Percent 14 5" xfId="10587"/>
    <cellStyle name="Percent 14 6" xfId="10588"/>
    <cellStyle name="Percent 14 7" xfId="10589"/>
    <cellStyle name="Percent 14 8" xfId="10590"/>
    <cellStyle name="Percent 14 9" xfId="10591"/>
    <cellStyle name="Percent 20" xfId="10592"/>
    <cellStyle name="Percent 15" xfId="10593"/>
    <cellStyle name="Percent 20 2" xfId="10594"/>
    <cellStyle name="Percent 15 2" xfId="10595"/>
    <cellStyle name="Percent 20 3" xfId="10596"/>
    <cellStyle name="Percent 15 3" xfId="10597"/>
    <cellStyle name="Percent 20 4" xfId="10598"/>
    <cellStyle name="Percent 15 4" xfId="10599"/>
    <cellStyle name="Percent 20 5" xfId="10600"/>
    <cellStyle name="Percent 15 5" xfId="10601"/>
    <cellStyle name="Percent 20 6" xfId="10602"/>
    <cellStyle name="Percent 15 6" xfId="10603"/>
    <cellStyle name="Percent 20 7" xfId="10604"/>
    <cellStyle name="Percent 15 7" xfId="10605"/>
    <cellStyle name="Percent 20 8" xfId="10606"/>
    <cellStyle name="Percent 15 8" xfId="10607"/>
    <cellStyle name="Percent 20 9" xfId="10608"/>
    <cellStyle name="Percent 15 9" xfId="10609"/>
    <cellStyle name="Percent 21" xfId="10610"/>
    <cellStyle name="Percent 16" xfId="10611"/>
    <cellStyle name="Percent 22" xfId="10612"/>
    <cellStyle name="Percent 17" xfId="10613"/>
    <cellStyle name="Percent 22 2" xfId="10614"/>
    <cellStyle name="Percent 17 2" xfId="10615"/>
    <cellStyle name="Percent 22 3" xfId="10616"/>
    <cellStyle name="Percent 17 3" xfId="10617"/>
    <cellStyle name="Percent 22 4" xfId="10618"/>
    <cellStyle name="Percent 17 4" xfId="10619"/>
    <cellStyle name="Percent 22 5" xfId="10620"/>
    <cellStyle name="Percent 2 10 2" xfId="10621"/>
    <cellStyle name="Percent 17 5" xfId="10622"/>
    <cellStyle name="Percent 22 6" xfId="10623"/>
    <cellStyle name="Percent 2 10 3" xfId="10624"/>
    <cellStyle name="Percent 17 6" xfId="10625"/>
    <cellStyle name="Percent 22 7" xfId="10626"/>
    <cellStyle name="Percent 2 10 4" xfId="10627"/>
    <cellStyle name="Percent 17 7" xfId="10628"/>
    <cellStyle name="Percent 22 8" xfId="10629"/>
    <cellStyle name="Percent 2 10 5" xfId="10630"/>
    <cellStyle name="Percent 17 8" xfId="10631"/>
    <cellStyle name="Percent 22 9" xfId="10632"/>
    <cellStyle name="Percent 2 10 6" xfId="10633"/>
    <cellStyle name="Percent 17 9" xfId="10634"/>
    <cellStyle name="Percent 23" xfId="10635"/>
    <cellStyle name="Percent 18" xfId="10636"/>
    <cellStyle name="Percent 23 2" xfId="10637"/>
    <cellStyle name="Percent 18 2" xfId="10638"/>
    <cellStyle name="Percent 23 3" xfId="10639"/>
    <cellStyle name="Percent 18 3" xfId="10640"/>
    <cellStyle name="Percent 23 4" xfId="10641"/>
    <cellStyle name="Percent 18 4" xfId="10642"/>
    <cellStyle name="Percent 23 5" xfId="10643"/>
    <cellStyle name="Percent 2 11 2" xfId="10644"/>
    <cellStyle name="Percent 18 5" xfId="10645"/>
    <cellStyle name="Percent 23 6" xfId="10646"/>
    <cellStyle name="Percent 2 11 3" xfId="10647"/>
    <cellStyle name="Percent 18 6" xfId="10648"/>
    <cellStyle name="Percent 23 7" xfId="10649"/>
    <cellStyle name="Percent 2 11 4" xfId="10650"/>
    <cellStyle name="Percent 18 7" xfId="10651"/>
    <cellStyle name="Percent 23 8" xfId="10652"/>
    <cellStyle name="Percent 2 11 5" xfId="10653"/>
    <cellStyle name="Percent 18 8" xfId="10654"/>
    <cellStyle name="Percent 23 9" xfId="10655"/>
    <cellStyle name="Percent 2 11 6" xfId="10656"/>
    <cellStyle name="Percent 18 9" xfId="10657"/>
    <cellStyle name="Percent 24" xfId="10658"/>
    <cellStyle name="Percent 19" xfId="10659"/>
    <cellStyle name="Percent 7 2 3" xfId="10660"/>
    <cellStyle name="Percent 24 2" xfId="10661"/>
    <cellStyle name="Percent 19 2" xfId="10662"/>
    <cellStyle name="Percent 7 2 4" xfId="10663"/>
    <cellStyle name="Percent 24 3" xfId="10664"/>
    <cellStyle name="Percent 19 3" xfId="10665"/>
    <cellStyle name="Percent 7 2 5" xfId="10666"/>
    <cellStyle name="Percent 24 4" xfId="10667"/>
    <cellStyle name="Percent 19 4" xfId="10668"/>
    <cellStyle name="Percent 7 2 6" xfId="10669"/>
    <cellStyle name="Percent 24 5" xfId="10670"/>
    <cellStyle name="Percent 19 5" xfId="10671"/>
    <cellStyle name="Percent 7 2 7" xfId="10672"/>
    <cellStyle name="Percent 24 6" xfId="10673"/>
    <cellStyle name="Percent 19 6" xfId="10674"/>
    <cellStyle name="Percent 7 2 8" xfId="10675"/>
    <cellStyle name="Percent 24 7" xfId="10676"/>
    <cellStyle name="Percent 19 7" xfId="10677"/>
    <cellStyle name="Percent 7 2 9" xfId="10678"/>
    <cellStyle name="Percent 24 8" xfId="10679"/>
    <cellStyle name="Percent 19 8" xfId="10680"/>
    <cellStyle name="Percent 2" xfId="10681"/>
    <cellStyle name="Percent 2 10" xfId="10682"/>
    <cellStyle name="Percent 5 10" xfId="10683"/>
    <cellStyle name="Percent 2 10 7" xfId="10684"/>
    <cellStyle name="Percent 5 11" xfId="10685"/>
    <cellStyle name="Percent 2 10 8" xfId="10686"/>
    <cellStyle name="Percent 7 3 6" xfId="10687"/>
    <cellStyle name="Percent 30 5" xfId="10688"/>
    <cellStyle name="Percent 25 5" xfId="10689"/>
    <cellStyle name="Percent 2 13 2" xfId="10690"/>
    <cellStyle name="Percent 2 13 2 2 2" xfId="10691"/>
    <cellStyle name="Percent 7 3 7" xfId="10692"/>
    <cellStyle name="Percent 30 6" xfId="10693"/>
    <cellStyle name="Percent 25 6" xfId="10694"/>
    <cellStyle name="Percent 2 13 3" xfId="10695"/>
    <cellStyle name="Total 10 12" xfId="10696"/>
    <cellStyle name="Percent 2 23" xfId="10697"/>
    <cellStyle name="Percent 2 18" xfId="10698"/>
    <cellStyle name="Percent 2 2" xfId="10699"/>
    <cellStyle name="Percent 2 2 2" xfId="10700"/>
    <cellStyle name="Percent 2 2 2 2" xfId="10701"/>
    <cellStyle name="Percent 2 2 2 3" xfId="10702"/>
    <cellStyle name="Percent 2 2 2 4" xfId="10703"/>
    <cellStyle name="Percent 2 2 2 5" xfId="10704"/>
    <cellStyle name="Percent 2 2 2 6" xfId="10705"/>
    <cellStyle name="Percent 2 2 2 8" xfId="10706"/>
    <cellStyle name="Percent 2 2 2 9" xfId="10707"/>
    <cellStyle name="Percent 2 2 3" xfId="10708"/>
    <cellStyle name="Percent 2 2 4" xfId="10709"/>
    <cellStyle name="Percent 2 3" xfId="10710"/>
    <cellStyle name="Percent 2 3 2" xfId="10711"/>
    <cellStyle name="Percent 2 3 2 2" xfId="10712"/>
    <cellStyle name="Percent 2 3 2 3" xfId="10713"/>
    <cellStyle name="Percent 2 3 2 4" xfId="10714"/>
    <cellStyle name="Percent 2 3 2 5" xfId="10715"/>
    <cellStyle name="Percent 2 3 2 6" xfId="10716"/>
    <cellStyle name="Percent 2 3 2 7" xfId="10717"/>
    <cellStyle name="Percent 2 3 2 8" xfId="10718"/>
    <cellStyle name="Percent 2 3 2 9" xfId="10719"/>
    <cellStyle name="Percent 2 3 3" xfId="10720"/>
    <cellStyle name="Percent 2 3 4" xfId="10721"/>
    <cellStyle name="Percent 2 3 4 2" xfId="10722"/>
    <cellStyle name="Percent 2 3 5" xfId="10723"/>
    <cellStyle name="Percent 2 3 6" xfId="10724"/>
    <cellStyle name="Total 10 2 3" xfId="10725"/>
    <cellStyle name="Percent 2 3 8" xfId="10726"/>
    <cellStyle name="Total 10 2 4" xfId="10727"/>
    <cellStyle name="Percent 2 3 9" xfId="10728"/>
    <cellStyle name="Percent 2 4" xfId="10729"/>
    <cellStyle name="Percent 2 4 2" xfId="10730"/>
    <cellStyle name="Percent 2 4 2 2" xfId="10731"/>
    <cellStyle name="Percent 2 4 2 2 2" xfId="10732"/>
    <cellStyle name="Percent 2 4 2 3" xfId="10733"/>
    <cellStyle name="Percent 2 4 2 3 2" xfId="10734"/>
    <cellStyle name="Percent 2 4 2 3 2 3" xfId="10735"/>
    <cellStyle name="Percent 2 4 2 4" xfId="10736"/>
    <cellStyle name="Percent 2 4 2 4 2" xfId="10737"/>
    <cellStyle name="Percent 2 5" xfId="10738"/>
    <cellStyle name="Percent 2 5 2" xfId="10739"/>
    <cellStyle name="Percent 2 5 2 2" xfId="10740"/>
    <cellStyle name="Percent 2 5 3" xfId="10741"/>
    <cellStyle name="Percent 2 5 3 2" xfId="10742"/>
    <cellStyle name="Percent 2 5 4" xfId="10743"/>
    <cellStyle name="Percent 2 5 5" xfId="10744"/>
    <cellStyle name="Percent 2 5 6" xfId="10745"/>
    <cellStyle name="Total 10 4 2" xfId="10746"/>
    <cellStyle name="Percent 2 5 7" xfId="10747"/>
    <cellStyle name="Total 10 4 3" xfId="10748"/>
    <cellStyle name="Percent 2 5 8" xfId="10749"/>
    <cellStyle name="Total 10 4 4" xfId="10750"/>
    <cellStyle name="Percent 2 5 9" xfId="10751"/>
    <cellStyle name="Percent 2 6" xfId="10752"/>
    <cellStyle name="Percent 2 6 10" xfId="10753"/>
    <cellStyle name="Percent 2 6 11" xfId="10754"/>
    <cellStyle name="Percent 2 6 12" xfId="10755"/>
    <cellStyle name="Percent 2 6 13" xfId="10756"/>
    <cellStyle name="Percent 2 6 2" xfId="10757"/>
    <cellStyle name="Percent 2 6 3" xfId="10758"/>
    <cellStyle name="Percent 2 6 4" xfId="10759"/>
    <cellStyle name="Percent 2 6 5" xfId="10760"/>
    <cellStyle name="Percent 2 6 6" xfId="10761"/>
    <cellStyle name="Total 10 5 2" xfId="10762"/>
    <cellStyle name="Percent 2 6 7" xfId="10763"/>
    <cellStyle name="Total 10 5 3" xfId="10764"/>
    <cellStyle name="Percent 2 6 8" xfId="10765"/>
    <cellStyle name="Percent 2 7" xfId="10766"/>
    <cellStyle name="Percent 2 7 6" xfId="10767"/>
    <cellStyle name="Total 10 6 2" xfId="10768"/>
    <cellStyle name="Percent 2 7 7" xfId="10769"/>
    <cellStyle name="Total 10 6 3" xfId="10770"/>
    <cellStyle name="Percent 3 2 2 2" xfId="10771"/>
    <cellStyle name="Percent 2 7 8" xfId="10772"/>
    <cellStyle name="Total 10 6 4" xfId="10773"/>
    <cellStyle name="Percent 3 2 2 3" xfId="10774"/>
    <cellStyle name="Percent 2 7 9" xfId="10775"/>
    <cellStyle name="Percent 2 8" xfId="10776"/>
    <cellStyle name="Percent 2 8 10" xfId="10777"/>
    <cellStyle name="Percent 2 8 11" xfId="10778"/>
    <cellStyle name="Percent 2 8 12" xfId="10779"/>
    <cellStyle name="Percent 2 8 13" xfId="10780"/>
    <cellStyle name="Percent 2 8 2" xfId="10781"/>
    <cellStyle name="Percent 2 8 3" xfId="10782"/>
    <cellStyle name="Percent 2 8 4" xfId="10783"/>
    <cellStyle name="Percent 2 8 5" xfId="10784"/>
    <cellStyle name="Percent 2 8 6" xfId="10785"/>
    <cellStyle name="Percent 2 8 7" xfId="10786"/>
    <cellStyle name="Percent 3 2 3 2" xfId="10787"/>
    <cellStyle name="Percent 2 8 8" xfId="10788"/>
    <cellStyle name="Percent 3 2 3 3" xfId="10789"/>
    <cellStyle name="Percent 2 8 9" xfId="10790"/>
    <cellStyle name="Percent 2 9" xfId="10791"/>
    <cellStyle name="Percent 2 9 2" xfId="10792"/>
    <cellStyle name="Percent 2 9 3" xfId="10793"/>
    <cellStyle name="Percent 2 9 4" xfId="10794"/>
    <cellStyle name="Percent 2 9 5" xfId="10795"/>
    <cellStyle name="Percent 2 9 7" xfId="10796"/>
    <cellStyle name="Percent 2 9 8" xfId="10797"/>
    <cellStyle name="Percent 2 9 9" xfId="10798"/>
    <cellStyle name="Percent 2_1 a Check List" xfId="10799"/>
    <cellStyle name="Percent 24 10" xfId="10800"/>
    <cellStyle name="Percent 24 2 2" xfId="10801"/>
    <cellStyle name="Percent 24 2 3" xfId="10802"/>
    <cellStyle name="Percent 24 2 4" xfId="10803"/>
    <cellStyle name="Percent 24 2 5" xfId="10804"/>
    <cellStyle name="Percent 30" xfId="10805"/>
    <cellStyle name="Percent 25" xfId="10806"/>
    <cellStyle name="Percent 7 3 3" xfId="10807"/>
    <cellStyle name="Percent 30 2" xfId="10808"/>
    <cellStyle name="Percent 25 2" xfId="10809"/>
    <cellStyle name="Percent 7 3 4" xfId="10810"/>
    <cellStyle name="Percent 30 3" xfId="10811"/>
    <cellStyle name="Percent 25 3" xfId="10812"/>
    <cellStyle name="Percent 7 3 5" xfId="10813"/>
    <cellStyle name="Percent 30 4" xfId="10814"/>
    <cellStyle name="Percent 25 4" xfId="10815"/>
    <cellStyle name="Percent 7 3 8" xfId="10816"/>
    <cellStyle name="Percent 30 7" xfId="10817"/>
    <cellStyle name="Percent 25 7" xfId="10818"/>
    <cellStyle name="Percent 7 3 9" xfId="10819"/>
    <cellStyle name="Percent 30 8" xfId="10820"/>
    <cellStyle name="Percent 25 8" xfId="10821"/>
    <cellStyle name="Percent 26 10" xfId="10822"/>
    <cellStyle name="Percent 26 11" xfId="10823"/>
    <cellStyle name="Percent 32 2" xfId="10824"/>
    <cellStyle name="Percent 27 2" xfId="10825"/>
    <cellStyle name="Percent 27 2 2" xfId="10826"/>
    <cellStyle name="Percent 27 2 3" xfId="10827"/>
    <cellStyle name="Percent 27 2 4" xfId="10828"/>
    <cellStyle name="Percent 27 2 5" xfId="10829"/>
    <cellStyle name="Percent 27 2 6" xfId="10830"/>
    <cellStyle name="Percent 32 3" xfId="10831"/>
    <cellStyle name="Percent 27 3" xfId="10832"/>
    <cellStyle name="Percent 32 4" xfId="10833"/>
    <cellStyle name="Percent 27 4" xfId="10834"/>
    <cellStyle name="Percent 32 5" xfId="10835"/>
    <cellStyle name="Percent 27 5" xfId="10836"/>
    <cellStyle name="Percent 32 6" xfId="10837"/>
    <cellStyle name="Percent 27 6" xfId="10838"/>
    <cellStyle name="Percent 32 7" xfId="10839"/>
    <cellStyle name="Percent 27 7" xfId="10840"/>
    <cellStyle name="Percent 33 2" xfId="10841"/>
    <cellStyle name="Percent 28 2" xfId="10842"/>
    <cellStyle name="Percent 33 3" xfId="10843"/>
    <cellStyle name="Percent 28 3" xfId="10844"/>
    <cellStyle name="Percent 33 4" xfId="10845"/>
    <cellStyle name="Percent 28 4" xfId="10846"/>
    <cellStyle name="Percent 33 5" xfId="10847"/>
    <cellStyle name="Percent 28 5" xfId="10848"/>
    <cellStyle name="Percent 33 6" xfId="10849"/>
    <cellStyle name="Percent 28 6" xfId="10850"/>
    <cellStyle name="Percent 33 7" xfId="10851"/>
    <cellStyle name="Percent 28 7" xfId="10852"/>
    <cellStyle name="Percent 33 8" xfId="10853"/>
    <cellStyle name="Percent 28 8" xfId="10854"/>
    <cellStyle name="Percent 34 2" xfId="10855"/>
    <cellStyle name="Percent 29 2" xfId="10856"/>
    <cellStyle name="Percent 34 3" xfId="10857"/>
    <cellStyle name="Percent 29 3" xfId="10858"/>
    <cellStyle name="Percent 34 4" xfId="10859"/>
    <cellStyle name="Percent 29 4" xfId="10860"/>
    <cellStyle name="Percent 34 5" xfId="10861"/>
    <cellStyle name="Percent 29 5" xfId="10862"/>
    <cellStyle name="Percent 34 6" xfId="10863"/>
    <cellStyle name="Percent 29 6" xfId="10864"/>
    <cellStyle name="Percent 29 7" xfId="10865"/>
    <cellStyle name="Percent 29 8" xfId="10866"/>
    <cellStyle name="Percent 3" xfId="10867"/>
    <cellStyle name="Percent 3 10" xfId="10868"/>
    <cellStyle name="Percent 3 11" xfId="10869"/>
    <cellStyle name="Percent 3 12" xfId="10870"/>
    <cellStyle name="Percent 3 2 2" xfId="10871"/>
    <cellStyle name="Total 10 6 5" xfId="10872"/>
    <cellStyle name="Percent 3 2 2 4" xfId="10873"/>
    <cellStyle name="Total 10 6 6" xfId="10874"/>
    <cellStyle name="Percent 3 2 2 5" xfId="10875"/>
    <cellStyle name="Percent 3 2 3" xfId="10876"/>
    <cellStyle name="Percent 3 2 3 4" xfId="10877"/>
    <cellStyle name="Percent 3 2 4" xfId="10878"/>
    <cellStyle name="Percent 3 2 5" xfId="10879"/>
    <cellStyle name="Percent 3 2 6" xfId="10880"/>
    <cellStyle name="Percent 3 2 7" xfId="10881"/>
    <cellStyle name="Percent 3 2 8" xfId="10882"/>
    <cellStyle name="Percent 3 2 9" xfId="10883"/>
    <cellStyle name="Percent 3 3" xfId="10884"/>
    <cellStyle name="Percent 3 3 2" xfId="10885"/>
    <cellStyle name="Percent 3 3 2 2" xfId="10886"/>
    <cellStyle name="Percent 3 3 2 3" xfId="10887"/>
    <cellStyle name="Percent 3 3 2 4" xfId="10888"/>
    <cellStyle name="Percent 3 3 2 5" xfId="10889"/>
    <cellStyle name="Percent 3 3 2 6" xfId="10890"/>
    <cellStyle name="Percent 3 3 2 7" xfId="10891"/>
    <cellStyle name="Percent 3 3 2 8" xfId="10892"/>
    <cellStyle name="Percent 3 3 2 9" xfId="10893"/>
    <cellStyle name="Percent 3 3 3" xfId="10894"/>
    <cellStyle name="Percent 3 3 4" xfId="10895"/>
    <cellStyle name="Percent 3 3 5" xfId="10896"/>
    <cellStyle name="Percent 3 3 6" xfId="10897"/>
    <cellStyle name="Percent 3 3 7" xfId="10898"/>
    <cellStyle name="Percent 3 3 8" xfId="10899"/>
    <cellStyle name="Percent 3 3 9" xfId="10900"/>
    <cellStyle name="Percent 3 4" xfId="10901"/>
    <cellStyle name="Percent 3 4 2" xfId="10902"/>
    <cellStyle name="Percent 3 4 3" xfId="10903"/>
    <cellStyle name="Percent 3 4 4" xfId="10904"/>
    <cellStyle name="Percent 3 4 5" xfId="10905"/>
    <cellStyle name="Percent 3 4 6" xfId="10906"/>
    <cellStyle name="Percent 3 4 7" xfId="10907"/>
    <cellStyle name="Percent 3 4 8" xfId="10908"/>
    <cellStyle name="Percent 3 4 9" xfId="10909"/>
    <cellStyle name="Percent 3 5" xfId="10910"/>
    <cellStyle name="Percent 3 6" xfId="10911"/>
    <cellStyle name="Percent 3 7" xfId="10912"/>
    <cellStyle name="Percent 3 8" xfId="10913"/>
    <cellStyle name="Percent 3 9" xfId="10914"/>
    <cellStyle name="Percent 32 8" xfId="10915"/>
    <cellStyle name="Percent 35 2" xfId="10916"/>
    <cellStyle name="Percent 35 2 2" xfId="10917"/>
    <cellStyle name="Percent 35 2 2 2" xfId="10918"/>
    <cellStyle name="Percent 36 2 2" xfId="10919"/>
    <cellStyle name="Percent 36 2 3" xfId="10920"/>
    <cellStyle name="Percent 42 2" xfId="10921"/>
    <cellStyle name="Percent 37 2" xfId="10922"/>
    <cellStyle name="Percent 42 2 2" xfId="10923"/>
    <cellStyle name="Percent 37 2 2" xfId="10924"/>
    <cellStyle name="Percent 37 3" xfId="10925"/>
    <cellStyle name="Percent 37 4" xfId="10926"/>
    <cellStyle name="Percent 43 2" xfId="10927"/>
    <cellStyle name="Percent 38 2" xfId="10928"/>
    <cellStyle name="Percent 39 2" xfId="10929"/>
    <cellStyle name="Percent 4" xfId="10930"/>
    <cellStyle name="Percent 4 10" xfId="10931"/>
    <cellStyle name="Percent 4 2" xfId="10932"/>
    <cellStyle name="Percent 4 2 2" xfId="10933"/>
    <cellStyle name="Percent 4 2 3" xfId="10934"/>
    <cellStyle name="Percent 4 3" xfId="10935"/>
    <cellStyle name="Percent 4 4" xfId="10936"/>
    <cellStyle name="Percent 4 5" xfId="10937"/>
    <cellStyle name="Percent 4 6" xfId="10938"/>
    <cellStyle name="Percent 5" xfId="10939"/>
    <cellStyle name="Percent 5 2" xfId="10940"/>
    <cellStyle name="Percent 5 2 10" xfId="10941"/>
    <cellStyle name="Percent 5 2 2" xfId="10942"/>
    <cellStyle name="Percent 5 2 2 2" xfId="10943"/>
    <cellStyle name="Percent 5 2 2 3" xfId="10944"/>
    <cellStyle name="Percent 5 2 2 4" xfId="10945"/>
    <cellStyle name="Percent 5 2 2 5" xfId="10946"/>
    <cellStyle name="Percent 5 2 2 6" xfId="10947"/>
    <cellStyle name="Percent 5 2 2 7" xfId="10948"/>
    <cellStyle name="Percent 5 2 2 8" xfId="10949"/>
    <cellStyle name="Percent 5 2 3" xfId="10950"/>
    <cellStyle name="Percent 5 2 4" xfId="10951"/>
    <cellStyle name="Percent 5 2 5" xfId="10952"/>
    <cellStyle name="Percent 5 2 6" xfId="10953"/>
    <cellStyle name="Percent 5 2 7" xfId="10954"/>
    <cellStyle name="Percent 5 2 8" xfId="10955"/>
    <cellStyle name="Percent 5 2 9" xfId="10956"/>
    <cellStyle name="Percent 5 2_1 a Check List" xfId="10957"/>
    <cellStyle name="Percent 5 3" xfId="10958"/>
    <cellStyle name="Percent 5 3 2" xfId="10959"/>
    <cellStyle name="Percent 5 3 3" xfId="10960"/>
    <cellStyle name="Percent 5 3 4" xfId="10961"/>
    <cellStyle name="Percent 5 3 5" xfId="10962"/>
    <cellStyle name="Percent 5 3 6" xfId="10963"/>
    <cellStyle name="Percent 5 3 7" xfId="10964"/>
    <cellStyle name="Percent 5 3 8" xfId="10965"/>
    <cellStyle name="Percent 5 3 9" xfId="10966"/>
    <cellStyle name="Percent 5 4" xfId="10967"/>
    <cellStyle name="Percent 5 5" xfId="10968"/>
    <cellStyle name="Percent 5 6" xfId="10969"/>
    <cellStyle name="Percent 5 7" xfId="10970"/>
    <cellStyle name="Percent 5 8" xfId="10971"/>
    <cellStyle name="Percent 5 9" xfId="10972"/>
    <cellStyle name="Percent 50 2" xfId="10973"/>
    <cellStyle name="Percent 50 3" xfId="10974"/>
    <cellStyle name="Percent 50 4" xfId="10975"/>
    <cellStyle name="Percent 50 5" xfId="10976"/>
    <cellStyle name="Percent 50 6" xfId="10977"/>
    <cellStyle name="Percent 50 7" xfId="10978"/>
    <cellStyle name="Percent 50 8" xfId="10979"/>
    <cellStyle name="Percent 50 9" xfId="10980"/>
    <cellStyle name="Percent 6" xfId="10981"/>
    <cellStyle name="Percent 6 2" xfId="10982"/>
    <cellStyle name="Percent 6 2 10" xfId="10983"/>
    <cellStyle name="Percent 6 2 11" xfId="10984"/>
    <cellStyle name="Percent 6 2 12" xfId="10985"/>
    <cellStyle name="Percent 6 2 2" xfId="10986"/>
    <cellStyle name="Percent 6 2 2 10" xfId="10987"/>
    <cellStyle name="Percent 6 2 2 11" xfId="10988"/>
    <cellStyle name="Percent 6 2 2 12" xfId="10989"/>
    <cellStyle name="Percent 6 2 2 13" xfId="10990"/>
    <cellStyle name="Percent 6 2 3" xfId="10991"/>
    <cellStyle name="Percent 6 2 3 2" xfId="10992"/>
    <cellStyle name="Percent 6 2 3 3" xfId="10993"/>
    <cellStyle name="Percent 6 2 3 4" xfId="10994"/>
    <cellStyle name="Percent 6 2 3 5" xfId="10995"/>
    <cellStyle name="Percent 6 2 3 6" xfId="10996"/>
    <cellStyle name="Percent 6 2 4" xfId="10997"/>
    <cellStyle name="Percent 6 2 4 2" xfId="10998"/>
    <cellStyle name="Percent 6 2 4 3" xfId="10999"/>
    <cellStyle name="Percent 6 2 4 4" xfId="11000"/>
    <cellStyle name="Percent 6 2 4 5" xfId="11001"/>
    <cellStyle name="Percent 6 2 4 6" xfId="11002"/>
    <cellStyle name="Percent 6 2 4 7" xfId="11003"/>
    <cellStyle name="Percent 6 2 4 8" xfId="11004"/>
    <cellStyle name="Percent 6 2 5" xfId="11005"/>
    <cellStyle name="Percent 6 2 6" xfId="11006"/>
    <cellStyle name="Percent 6 2 7" xfId="11007"/>
    <cellStyle name="Percent 6 2 8" xfId="11008"/>
    <cellStyle name="Percent 6 2 9" xfId="11009"/>
    <cellStyle name="Percent 6 3" xfId="11010"/>
    <cellStyle name="Percent 6 3 2" xfId="11011"/>
    <cellStyle name="Percent 6 3 2 2" xfId="11012"/>
    <cellStyle name="Percent 6 3 3" xfId="11013"/>
    <cellStyle name="Percent 6 3 4" xfId="11014"/>
    <cellStyle name="Percent 6 3 5" xfId="11015"/>
    <cellStyle name="Percent 6 3 6" xfId="11016"/>
    <cellStyle name="Percent 6 3 7" xfId="11017"/>
    <cellStyle name="Percent 6 3 8" xfId="11018"/>
    <cellStyle name="Percent 6 3 9" xfId="11019"/>
    <cellStyle name="Percent 6 4" xfId="11020"/>
    <cellStyle name="Percent 6 4 2" xfId="11021"/>
    <cellStyle name="Percent 6 4 3" xfId="11022"/>
    <cellStyle name="Percent 6 5" xfId="11023"/>
    <cellStyle name="Percent 6 6" xfId="11024"/>
    <cellStyle name="Percent 6 7" xfId="11025"/>
    <cellStyle name="Percent 6 8" xfId="11026"/>
    <cellStyle name="Percent 6 9" xfId="11027"/>
    <cellStyle name="Percent 6_1 a Check List" xfId="11028"/>
    <cellStyle name="Percent 7" xfId="11029"/>
    <cellStyle name="Percent 7 2" xfId="11030"/>
    <cellStyle name="Percent 7 2 2" xfId="11031"/>
    <cellStyle name="Percent 7 3" xfId="11032"/>
    <cellStyle name="Percent 7 3 2" xfId="11033"/>
    <cellStyle name="Percent 7 4" xfId="11034"/>
    <cellStyle name="Percent 7 5" xfId="11035"/>
    <cellStyle name="Percent 7 5 2" xfId="11036"/>
    <cellStyle name="Percent 7_1 a Check List" xfId="11037"/>
    <cellStyle name="Percent 8" xfId="11038"/>
    <cellStyle name="Percent 8 10" xfId="11039"/>
    <cellStyle name="Percent 8 11" xfId="11040"/>
    <cellStyle name="Percent 8 2" xfId="11041"/>
    <cellStyle name="Percent 8 2 10" xfId="11042"/>
    <cellStyle name="Warning Text 51" xfId="11043"/>
    <cellStyle name="Warning Text 46" xfId="11044"/>
    <cellStyle name="Percent 8 2 2" xfId="11045"/>
    <cellStyle name="Percent 8 2 2 2" xfId="11046"/>
    <cellStyle name="Percent 8 2 2 3" xfId="11047"/>
    <cellStyle name="Percent 8 2 2 4" xfId="11048"/>
    <cellStyle name="Percent 8 2 2 5" xfId="11049"/>
    <cellStyle name="Percent 8 2 2 6" xfId="11050"/>
    <cellStyle name="Percent 8 2 2 7" xfId="11051"/>
    <cellStyle name="Percent 8 2 2 8" xfId="11052"/>
    <cellStyle name="Percent 8 2 2 9" xfId="11053"/>
    <cellStyle name="Warning Text 52" xfId="11054"/>
    <cellStyle name="Warning Text 47" xfId="11055"/>
    <cellStyle name="Percent 8 2 3" xfId="11056"/>
    <cellStyle name="Warning Text 53" xfId="11057"/>
    <cellStyle name="Warning Text 48" xfId="11058"/>
    <cellStyle name="Percent 8 2 4" xfId="11059"/>
    <cellStyle name="Warning Text 54" xfId="11060"/>
    <cellStyle name="Warning Text 49" xfId="11061"/>
    <cellStyle name="Percent 8 2 5" xfId="11062"/>
    <cellStyle name="Warning Text 60" xfId="11063"/>
    <cellStyle name="Warning Text 55" xfId="11064"/>
    <cellStyle name="Percent 8 2 6" xfId="11065"/>
    <cellStyle name="Warning Text 61" xfId="11066"/>
    <cellStyle name="Warning Text 56" xfId="11067"/>
    <cellStyle name="Percent 8 2 7" xfId="11068"/>
    <cellStyle name="Warning Text 62" xfId="11069"/>
    <cellStyle name="Warning Text 57" xfId="11070"/>
    <cellStyle name="Percent 8 2 8" xfId="11071"/>
    <cellStyle name="Warning Text 63" xfId="11072"/>
    <cellStyle name="Warning Text 58" xfId="11073"/>
    <cellStyle name="Percent 8 2 9" xfId="11074"/>
    <cellStyle name="Percent 8 2_1 a Check List" xfId="11075"/>
    <cellStyle name="Percent 8 3" xfId="11076"/>
    <cellStyle name="Percent 8 3 3" xfId="11077"/>
    <cellStyle name="Percent 8 3 4" xfId="11078"/>
    <cellStyle name="Percent 8 3 5" xfId="11079"/>
    <cellStyle name="Percent 8 3 6" xfId="11080"/>
    <cellStyle name="Percent 8 3 7" xfId="11081"/>
    <cellStyle name="Percent 8 3 8" xfId="11082"/>
    <cellStyle name="Percent 8 3 9" xfId="11083"/>
    <cellStyle name="Percent 8 4" xfId="11084"/>
    <cellStyle name="Percent 8 4 2" xfId="11085"/>
    <cellStyle name="Percent 8 4 3" xfId="11086"/>
    <cellStyle name="Percent 8 4 4" xfId="11087"/>
    <cellStyle name="Percent 8 4 5" xfId="11088"/>
    <cellStyle name="Percent 8 4 6" xfId="11089"/>
    <cellStyle name="Percent 8 4 7" xfId="11090"/>
    <cellStyle name="Percent 8 4 9" xfId="11091"/>
    <cellStyle name="Percent 8 5" xfId="11092"/>
    <cellStyle name="Percent 8 6" xfId="11093"/>
    <cellStyle name="Percent 8 7" xfId="11094"/>
    <cellStyle name="Percent 8 8" xfId="11095"/>
    <cellStyle name="Percent 8 9" xfId="11096"/>
    <cellStyle name="Percent 8_1 a Check List" xfId="11097"/>
    <cellStyle name="Percent 9" xfId="11098"/>
    <cellStyle name="Percent 9 10" xfId="11099"/>
    <cellStyle name="Percent 9 2" xfId="11100"/>
    <cellStyle name="Percent 9 2 2" xfId="11101"/>
    <cellStyle name="Percent 9 3" xfId="11102"/>
    <cellStyle name="Percent 9 4" xfId="11103"/>
    <cellStyle name="Percent 9 5" xfId="11104"/>
    <cellStyle name="Percent 9 6" xfId="11105"/>
    <cellStyle name="Percent 9 7" xfId="11106"/>
    <cellStyle name="Percent 9 8" xfId="11107"/>
    <cellStyle name="Percent 9 9" xfId="11108"/>
    <cellStyle name="Standard_NEGS" xfId="11109"/>
    <cellStyle name="STYLE" xfId="11110"/>
    <cellStyle name="Style 1 10" xfId="11111"/>
    <cellStyle name="Style 1 11" xfId="11112"/>
    <cellStyle name="Style 1 12" xfId="11113"/>
    <cellStyle name="Style 1 13" xfId="11114"/>
    <cellStyle name="Style 1 14" xfId="11115"/>
    <cellStyle name="Style 1 15" xfId="11116"/>
    <cellStyle name="Style 1 16" xfId="11117"/>
    <cellStyle name="Style 1 17" xfId="11118"/>
    <cellStyle name="Style 1 2" xfId="11119"/>
    <cellStyle name="Style 1 3" xfId="11120"/>
    <cellStyle name="Style 1 4" xfId="11121"/>
    <cellStyle name="Style 1 5" xfId="11122"/>
    <cellStyle name="Style 1 6" xfId="11123"/>
    <cellStyle name="Style 1 7" xfId="11124"/>
    <cellStyle name="Style 1 8" xfId="11125"/>
    <cellStyle name="Style 1 9" xfId="11126"/>
    <cellStyle name="Style 1_3_kh_i" xfId="11127"/>
    <cellStyle name="Testo avviso" xfId="11128"/>
    <cellStyle name="Testo descrittivo" xfId="11129"/>
    <cellStyle name="Total 6 8" xfId="11130"/>
    <cellStyle name="Title 2_VR RENEWAL STATUS SHEET" xfId="11131"/>
    <cellStyle name="Title 64" xfId="11132"/>
    <cellStyle name="Title 59" xfId="11133"/>
    <cellStyle name="Title 65" xfId="11134"/>
    <cellStyle name="Title 66" xfId="11135"/>
    <cellStyle name="Title 8" xfId="11136"/>
    <cellStyle name="Title 9" xfId="11137"/>
    <cellStyle name="Titolo" xfId="11138"/>
    <cellStyle name="Titolo 3 2" xfId="11139"/>
    <cellStyle name="Titolo 3 3" xfId="11140"/>
    <cellStyle name="Titolo 3 5" xfId="11141"/>
    <cellStyle name="Titolo 3 6" xfId="11142"/>
    <cellStyle name="Titolo 3 7" xfId="11143"/>
    <cellStyle name="Titolo 3 8" xfId="11144"/>
    <cellStyle name="Total 10" xfId="11145"/>
    <cellStyle name="Total 10 2" xfId="11146"/>
    <cellStyle name="Total 10 2 5" xfId="11147"/>
    <cellStyle name="Total 10 2 6" xfId="11148"/>
    <cellStyle name="Total 10 3" xfId="11149"/>
    <cellStyle name="Total 10 4" xfId="11150"/>
    <cellStyle name="Total 10 4 5" xfId="11151"/>
    <cellStyle name="Total 10 4 6" xfId="11152"/>
    <cellStyle name="Total 10 5" xfId="11153"/>
    <cellStyle name="Total 10 5 5" xfId="11154"/>
    <cellStyle name="Total 10 5 6" xfId="11155"/>
    <cellStyle name="Total 10 6" xfId="11156"/>
    <cellStyle name="Total 10 7" xfId="11157"/>
    <cellStyle name="Total 10 8" xfId="11158"/>
    <cellStyle name="Total 10_above 500 population 26col praroop" xfId="11159"/>
    <cellStyle name="Total 11" xfId="11160"/>
    <cellStyle name="Total 11 2" xfId="11161"/>
    <cellStyle name="Total 11 3" xfId="11162"/>
    <cellStyle name="Total 11 4" xfId="11163"/>
    <cellStyle name="Total 11 5" xfId="11164"/>
    <cellStyle name="Total 11 6" xfId="11165"/>
    <cellStyle name="Total 11 7" xfId="11166"/>
    <cellStyle name="Total 11 8" xfId="11167"/>
    <cellStyle name="Total 12" xfId="11168"/>
    <cellStyle name="Total 12 2" xfId="11169"/>
    <cellStyle name="Total 12 3" xfId="11170"/>
    <cellStyle name="Total 12 4" xfId="11171"/>
    <cellStyle name="Total 12 5" xfId="11172"/>
    <cellStyle name="Total 12 6" xfId="11173"/>
    <cellStyle name="Total 12 7" xfId="11174"/>
    <cellStyle name="Total 12 8" xfId="11175"/>
    <cellStyle name="Total 13" xfId="11176"/>
    <cellStyle name="Total 13 2" xfId="11177"/>
    <cellStyle name="Total 13 3" xfId="11178"/>
    <cellStyle name="Total 13 5" xfId="11179"/>
    <cellStyle name="Total 13 6" xfId="11180"/>
    <cellStyle name="Total 13 7" xfId="11181"/>
    <cellStyle name="Total 13 8" xfId="11182"/>
    <cellStyle name="Total 14" xfId="11183"/>
    <cellStyle name="Total 14 2" xfId="11184"/>
    <cellStyle name="Total 14 3" xfId="11185"/>
    <cellStyle name="Total 14 4" xfId="11186"/>
    <cellStyle name="Total 14 5" xfId="11187"/>
    <cellStyle name="Total 14 7" xfId="11188"/>
    <cellStyle name="Total 14 8" xfId="11189"/>
    <cellStyle name="Total 20" xfId="11190"/>
    <cellStyle name="Total 15" xfId="11191"/>
    <cellStyle name="Total 20 3" xfId="11192"/>
    <cellStyle name="Total 15 3" xfId="11193"/>
    <cellStyle name="Total 20 4" xfId="11194"/>
    <cellStyle name="Total 15 4" xfId="11195"/>
    <cellStyle name="Total 20 5" xfId="11196"/>
    <cellStyle name="Total 15 5" xfId="11197"/>
    <cellStyle name="Total 20 6" xfId="11198"/>
    <cellStyle name="Total 15 6" xfId="11199"/>
    <cellStyle name="Total 20 7" xfId="11200"/>
    <cellStyle name="Total 15 7" xfId="11201"/>
    <cellStyle name="Total 20 8" xfId="11202"/>
    <cellStyle name="Total 15 8" xfId="11203"/>
    <cellStyle name="Total 21" xfId="11204"/>
    <cellStyle name="Total 16" xfId="11205"/>
    <cellStyle name="Total 21 3" xfId="11206"/>
    <cellStyle name="Total 16 3" xfId="11207"/>
    <cellStyle name="Total 21 4" xfId="11208"/>
    <cellStyle name="Total 16 4" xfId="11209"/>
    <cellStyle name="Total 21 5" xfId="11210"/>
    <cellStyle name="Total 16 5" xfId="11211"/>
    <cellStyle name="Total 21 6" xfId="11212"/>
    <cellStyle name="Total 16 6" xfId="11213"/>
    <cellStyle name="Total 21 7" xfId="11214"/>
    <cellStyle name="Total 16 7" xfId="11215"/>
    <cellStyle name="Total 21 8" xfId="11216"/>
    <cellStyle name="Total 16 8" xfId="11217"/>
    <cellStyle name="Total 22" xfId="11218"/>
    <cellStyle name="Total 17" xfId="11219"/>
    <cellStyle name="Total 22 3" xfId="11220"/>
    <cellStyle name="Total 17 3" xfId="11221"/>
    <cellStyle name="Total 22 4" xfId="11222"/>
    <cellStyle name="Total 17 4" xfId="11223"/>
    <cellStyle name="Total 22 5" xfId="11224"/>
    <cellStyle name="Total 17 5" xfId="11225"/>
    <cellStyle name="Total 22 6" xfId="11226"/>
    <cellStyle name="Total 17 6" xfId="11227"/>
    <cellStyle name="Total 22 7" xfId="11228"/>
    <cellStyle name="Total 17 7" xfId="11229"/>
    <cellStyle name="Total 22 8" xfId="11230"/>
    <cellStyle name="Total 17 8" xfId="11231"/>
    <cellStyle name="Total 23" xfId="11232"/>
    <cellStyle name="Total 18" xfId="11233"/>
    <cellStyle name="Total 23 3" xfId="11234"/>
    <cellStyle name="Total 18 3" xfId="11235"/>
    <cellStyle name="Total 23 4" xfId="11236"/>
    <cellStyle name="Total 18 4" xfId="11237"/>
    <cellStyle name="Total 23 5" xfId="11238"/>
    <cellStyle name="Total 18 5" xfId="11239"/>
    <cellStyle name="Total 23 6" xfId="11240"/>
    <cellStyle name="Total 18 6" xfId="11241"/>
    <cellStyle name="Total 23 7" xfId="11242"/>
    <cellStyle name="Total 18 7" xfId="11243"/>
    <cellStyle name="Total 23 8" xfId="11244"/>
    <cellStyle name="Total 18 8" xfId="11245"/>
    <cellStyle name="Total 24" xfId="11246"/>
    <cellStyle name="Total 19" xfId="11247"/>
    <cellStyle name="Акцент5" xfId="11248"/>
    <cellStyle name="Total 24 3" xfId="11249"/>
    <cellStyle name="Total 19 3" xfId="11250"/>
    <cellStyle name="Акцент6" xfId="11251"/>
    <cellStyle name="Total 24 4" xfId="11252"/>
    <cellStyle name="Total 19 4" xfId="11253"/>
    <cellStyle name="Total 24 5" xfId="11254"/>
    <cellStyle name="Total 19 5" xfId="11255"/>
    <cellStyle name="Total 24 6" xfId="11256"/>
    <cellStyle name="Total 19 6" xfId="11257"/>
    <cellStyle name="Total 24 7" xfId="11258"/>
    <cellStyle name="Total 19 7" xfId="11259"/>
    <cellStyle name="Total 2" xfId="11260"/>
    <cellStyle name="Total 2 2" xfId="11261"/>
    <cellStyle name="Total 2 3" xfId="11262"/>
    <cellStyle name="Total 2 4" xfId="11263"/>
    <cellStyle name="Total 2 5" xfId="11264"/>
    <cellStyle name="Total 2 5 2" xfId="11265"/>
    <cellStyle name="Total 2 5 3" xfId="11266"/>
    <cellStyle name="Total 2 5 4" xfId="11267"/>
    <cellStyle name="Total 2 5 5" xfId="11268"/>
    <cellStyle name="Total 2 5 6" xfId="11269"/>
    <cellStyle name="Total 2 5 7" xfId="11270"/>
    <cellStyle name="Total 2 5 8" xfId="11271"/>
    <cellStyle name="Total 2 6" xfId="11272"/>
    <cellStyle name="Total 2 7" xfId="11273"/>
    <cellStyle name="Total 2 8" xfId="11274"/>
    <cellStyle name="Total 30" xfId="11275"/>
    <cellStyle name="Total 25" xfId="11276"/>
    <cellStyle name="Total 30 3" xfId="11277"/>
    <cellStyle name="Total 25 3" xfId="11278"/>
    <cellStyle name="Total 30 4" xfId="11279"/>
    <cellStyle name="Total 25 4" xfId="11280"/>
    <cellStyle name="Total 30 5" xfId="11281"/>
    <cellStyle name="Total 25 5" xfId="11282"/>
    <cellStyle name="Total 30 6" xfId="11283"/>
    <cellStyle name="Total 25 6" xfId="11284"/>
    <cellStyle name="Total 30 7" xfId="11285"/>
    <cellStyle name="Total 25 7" xfId="11286"/>
    <cellStyle name="Total 30 8" xfId="11287"/>
    <cellStyle name="Total 25 8" xfId="11288"/>
    <cellStyle name="Total 31" xfId="11289"/>
    <cellStyle name="Total 26" xfId="11290"/>
    <cellStyle name="Total 31 3" xfId="11291"/>
    <cellStyle name="Total 26 3" xfId="11292"/>
    <cellStyle name="Total 31 4" xfId="11293"/>
    <cellStyle name="Total 26 4" xfId="11294"/>
    <cellStyle name="Total 31 5" xfId="11295"/>
    <cellStyle name="Total 26 5" xfId="11296"/>
    <cellStyle name="Total 31 6" xfId="11297"/>
    <cellStyle name="Total 26 6" xfId="11298"/>
    <cellStyle name="Total 31 7" xfId="11299"/>
    <cellStyle name="Total 26 7" xfId="11300"/>
    <cellStyle name="Total 31 8" xfId="11301"/>
    <cellStyle name="Total 26 8" xfId="11302"/>
    <cellStyle name="Total 32" xfId="11303"/>
    <cellStyle name="Total 27" xfId="11304"/>
    <cellStyle name="Total 32 3" xfId="11305"/>
    <cellStyle name="Total 27 3" xfId="11306"/>
    <cellStyle name="Total 32 4" xfId="11307"/>
    <cellStyle name="Total 27 4" xfId="11308"/>
    <cellStyle name="Total 32 5" xfId="11309"/>
    <cellStyle name="Total 27 5" xfId="11310"/>
    <cellStyle name="Total 32 6" xfId="11311"/>
    <cellStyle name="Total 27 6" xfId="11312"/>
    <cellStyle name="Total 32 7" xfId="11313"/>
    <cellStyle name="Total 27 7" xfId="11314"/>
    <cellStyle name="Total 32 8" xfId="11315"/>
    <cellStyle name="Total 27 8" xfId="11316"/>
    <cellStyle name="Total 33" xfId="11317"/>
    <cellStyle name="Total 28" xfId="11318"/>
    <cellStyle name="Total 33 8" xfId="11319"/>
    <cellStyle name="Total 28 8" xfId="11320"/>
    <cellStyle name="Total 34" xfId="11321"/>
    <cellStyle name="Total 29" xfId="11322"/>
    <cellStyle name="Total 34 2" xfId="11323"/>
    <cellStyle name="Total 29 2" xfId="11324"/>
    <cellStyle name="Total 34 3" xfId="11325"/>
    <cellStyle name="Total 29 3" xfId="11326"/>
    <cellStyle name="Total 34 4" xfId="11327"/>
    <cellStyle name="Total 29 4" xfId="11328"/>
    <cellStyle name="Total 34 5" xfId="11329"/>
    <cellStyle name="Total 29 5" xfId="11330"/>
    <cellStyle name="Total 34 6" xfId="11331"/>
    <cellStyle name="Total 29 6" xfId="11332"/>
    <cellStyle name="Total 34 7" xfId="11333"/>
    <cellStyle name="Total 29 7" xfId="11334"/>
    <cellStyle name="Total 34 8" xfId="11335"/>
    <cellStyle name="Total 29 8" xfId="11336"/>
    <cellStyle name="Total 3" xfId="11337"/>
    <cellStyle name="Total 3 2" xfId="11338"/>
    <cellStyle name="Total 3 3" xfId="11339"/>
    <cellStyle name="Total 3 4" xfId="11340"/>
    <cellStyle name="Total 3 5" xfId="11341"/>
    <cellStyle name="Total 3 6" xfId="11342"/>
    <cellStyle name="Total 3 7" xfId="11343"/>
    <cellStyle name="Total 3 8" xfId="11344"/>
    <cellStyle name="Total 40" xfId="11345"/>
    <cellStyle name="Total 35" xfId="11346"/>
    <cellStyle name="Total 40 2" xfId="11347"/>
    <cellStyle name="Total 35 2" xfId="11348"/>
    <cellStyle name="Total 40 3" xfId="11349"/>
    <cellStyle name="Total 35 3" xfId="11350"/>
    <cellStyle name="Total 40 4" xfId="11351"/>
    <cellStyle name="Total 35 4" xfId="11352"/>
    <cellStyle name="Total 40 5" xfId="11353"/>
    <cellStyle name="Total 35 5" xfId="11354"/>
    <cellStyle name="Total 40 7" xfId="11355"/>
    <cellStyle name="Total 35 7" xfId="11356"/>
    <cellStyle name="Total 40 8" xfId="11357"/>
    <cellStyle name="Total 35 8" xfId="11358"/>
    <cellStyle name="Total 41" xfId="11359"/>
    <cellStyle name="Total 36" xfId="11360"/>
    <cellStyle name="Total 41 2" xfId="11361"/>
    <cellStyle name="Total 36 2" xfId="11362"/>
    <cellStyle name="Total 41 3" xfId="11363"/>
    <cellStyle name="Total 36 3" xfId="11364"/>
    <cellStyle name="Total 41 4" xfId="11365"/>
    <cellStyle name="Total 36 4" xfId="11366"/>
    <cellStyle name="Total 41 5" xfId="11367"/>
    <cellStyle name="Total 36 5" xfId="11368"/>
    <cellStyle name="Total 41 6" xfId="11369"/>
    <cellStyle name="Total 36 6" xfId="11370"/>
    <cellStyle name="Total 41 7" xfId="11371"/>
    <cellStyle name="Total 36 7" xfId="11372"/>
    <cellStyle name="Total 41 8" xfId="11373"/>
    <cellStyle name="Total 36 8" xfId="11374"/>
    <cellStyle name="Total 42" xfId="11375"/>
    <cellStyle name="Total 37" xfId="11376"/>
    <cellStyle name="Total 42 2" xfId="11377"/>
    <cellStyle name="Total 37 2" xfId="11378"/>
    <cellStyle name="Total 42 3" xfId="11379"/>
    <cellStyle name="Total 37 3" xfId="11380"/>
    <cellStyle name="Total 42 4" xfId="11381"/>
    <cellStyle name="Total 37 4" xfId="11382"/>
    <cellStyle name="Total 42 5" xfId="11383"/>
    <cellStyle name="Total 37 5" xfId="11384"/>
    <cellStyle name="Total 42 6" xfId="11385"/>
    <cellStyle name="Total 37 6" xfId="11386"/>
    <cellStyle name="Total 42 7" xfId="11387"/>
    <cellStyle name="Total 37 7" xfId="11388"/>
    <cellStyle name="Total 42 8" xfId="11389"/>
    <cellStyle name="Total 37 8" xfId="11390"/>
    <cellStyle name="Total 43" xfId="11391"/>
    <cellStyle name="Total 38" xfId="11392"/>
    <cellStyle name="Total 43 2" xfId="11393"/>
    <cellStyle name="Total 38 2" xfId="11394"/>
    <cellStyle name="Total 43 4" xfId="11395"/>
    <cellStyle name="Total 38 4" xfId="11396"/>
    <cellStyle name="Total 43 5" xfId="11397"/>
    <cellStyle name="Total 38 5" xfId="11398"/>
    <cellStyle name="Total 43 6" xfId="11399"/>
    <cellStyle name="Total 38 6" xfId="11400"/>
    <cellStyle name="Total 43 7" xfId="11401"/>
    <cellStyle name="Total 38 7" xfId="11402"/>
    <cellStyle name="Total 43 8" xfId="11403"/>
    <cellStyle name="Total 38 8" xfId="11404"/>
    <cellStyle name="Total 44" xfId="11405"/>
    <cellStyle name="Total 39" xfId="11406"/>
    <cellStyle name="Total 44 2" xfId="11407"/>
    <cellStyle name="Total 39 2" xfId="11408"/>
    <cellStyle name="Total 44 3" xfId="11409"/>
    <cellStyle name="Total 39 3" xfId="11410"/>
    <cellStyle name="Total 44 4" xfId="11411"/>
    <cellStyle name="Total 39 4" xfId="11412"/>
    <cellStyle name="Total 44 5" xfId="11413"/>
    <cellStyle name="Total 39 5" xfId="11414"/>
    <cellStyle name="Total 44 6" xfId="11415"/>
    <cellStyle name="Total 39 6" xfId="11416"/>
    <cellStyle name="Total 44 7" xfId="11417"/>
    <cellStyle name="Total 39 7" xfId="11418"/>
    <cellStyle name="Total 44 8" xfId="11419"/>
    <cellStyle name="Total 39 8" xfId="11420"/>
    <cellStyle name="Total 4" xfId="11421"/>
    <cellStyle name="Total 4 2" xfId="11422"/>
    <cellStyle name="Total 50" xfId="11423"/>
    <cellStyle name="Total 45" xfId="11424"/>
    <cellStyle name="Total 51" xfId="11425"/>
    <cellStyle name="Total 46" xfId="11426"/>
    <cellStyle name="Total 52" xfId="11427"/>
    <cellStyle name="Total 47" xfId="11428"/>
    <cellStyle name="Total 53" xfId="11429"/>
    <cellStyle name="Total 48" xfId="11430"/>
    <cellStyle name="Total 53 2" xfId="11431"/>
    <cellStyle name="Total 48 2" xfId="11432"/>
    <cellStyle name="Total 53 3" xfId="11433"/>
    <cellStyle name="Total 48 3" xfId="11434"/>
    <cellStyle name="Total 53 4" xfId="11435"/>
    <cellStyle name="Total 48 4" xfId="11436"/>
    <cellStyle name="Total 53 6" xfId="11437"/>
    <cellStyle name="Total 48 6" xfId="11438"/>
    <cellStyle name="Total 53 7" xfId="11439"/>
    <cellStyle name="Total 48 7" xfId="11440"/>
    <cellStyle name="Total 54" xfId="11441"/>
    <cellStyle name="Total 49" xfId="11442"/>
    <cellStyle name="Total 54 2" xfId="11443"/>
    <cellStyle name="Total 49 2" xfId="11444"/>
    <cellStyle name="Total 54 3" xfId="11445"/>
    <cellStyle name="Total 49 3" xfId="11446"/>
    <cellStyle name="Total 54 4" xfId="11447"/>
    <cellStyle name="Total 49 4" xfId="11448"/>
    <cellStyle name="Total 54 5" xfId="11449"/>
    <cellStyle name="Total 49 5" xfId="11450"/>
    <cellStyle name="Total 54 6" xfId="11451"/>
    <cellStyle name="Total 49 6" xfId="11452"/>
    <cellStyle name="Total 54 7" xfId="11453"/>
    <cellStyle name="Total 49 7" xfId="11454"/>
    <cellStyle name="Total 54 8" xfId="11455"/>
    <cellStyle name="Total 49 8" xfId="11456"/>
    <cellStyle name="Total 5" xfId="11457"/>
    <cellStyle name="Total 5 2" xfId="11458"/>
    <cellStyle name="Total 5 3" xfId="11459"/>
    <cellStyle name="Total 5 4" xfId="11460"/>
    <cellStyle name="Total 5 5" xfId="11461"/>
    <cellStyle name="Total 5 6" xfId="11462"/>
    <cellStyle name="Total 5 7" xfId="11463"/>
    <cellStyle name="Total 5 8" xfId="11464"/>
    <cellStyle name="Total 60" xfId="11465"/>
    <cellStyle name="Total 55" xfId="11466"/>
    <cellStyle name="Total 60 2" xfId="11467"/>
    <cellStyle name="Total 55 2" xfId="11468"/>
    <cellStyle name="Total 60 3" xfId="11469"/>
    <cellStyle name="Total 55 3" xfId="11470"/>
    <cellStyle name="Total 60 4" xfId="11471"/>
    <cellStyle name="Total 55 4" xfId="11472"/>
    <cellStyle name="Total 60 5" xfId="11473"/>
    <cellStyle name="Total 55 5" xfId="11474"/>
    <cellStyle name="Total 60 6" xfId="11475"/>
    <cellStyle name="Total 55 6" xfId="11476"/>
    <cellStyle name="Total 60 7" xfId="11477"/>
    <cellStyle name="Total 55 7" xfId="11478"/>
    <cellStyle name="Total 60 8" xfId="11479"/>
    <cellStyle name="Total 55 8" xfId="11480"/>
    <cellStyle name="Total 61" xfId="11481"/>
    <cellStyle name="Total 56" xfId="11482"/>
    <cellStyle name="Total 61 2" xfId="11483"/>
    <cellStyle name="Total 56 2" xfId="11484"/>
    <cellStyle name="Total 61 3" xfId="11485"/>
    <cellStyle name="Total 56 3" xfId="11486"/>
    <cellStyle name="Total 61 4" xfId="11487"/>
    <cellStyle name="Total 56 4" xfId="11488"/>
    <cellStyle name="Total 61 5" xfId="11489"/>
    <cellStyle name="Total 56 5" xfId="11490"/>
    <cellStyle name="Total 61 6" xfId="11491"/>
    <cellStyle name="Total 56 6" xfId="11492"/>
    <cellStyle name="Total 61 7" xfId="11493"/>
    <cellStyle name="Total 56 7" xfId="11494"/>
    <cellStyle name="Total 61 8" xfId="11495"/>
    <cellStyle name="Total 56 8" xfId="11496"/>
    <cellStyle name="Total 62" xfId="11497"/>
    <cellStyle name="Total 57" xfId="11498"/>
    <cellStyle name="Total 62 2" xfId="11499"/>
    <cellStyle name="Total 57 2" xfId="11500"/>
    <cellStyle name="Total 62 3" xfId="11501"/>
    <cellStyle name="Total 57 3" xfId="11502"/>
    <cellStyle name="Total 62 4" xfId="11503"/>
    <cellStyle name="Total 57 4" xfId="11504"/>
    <cellStyle name="Total 62 6" xfId="11505"/>
    <cellStyle name="Total 57 6" xfId="11506"/>
    <cellStyle name="Total 62 7" xfId="11507"/>
    <cellStyle name="Total 57 7" xfId="11508"/>
    <cellStyle name="Total 62 8" xfId="11509"/>
    <cellStyle name="Total 57 8" xfId="11510"/>
    <cellStyle name="Total 63" xfId="11511"/>
    <cellStyle name="Total 58" xfId="11512"/>
    <cellStyle name="Total 63 2" xfId="11513"/>
    <cellStyle name="Total 58 2" xfId="11514"/>
    <cellStyle name="Total 63 3" xfId="11515"/>
    <cellStyle name="Total 58 3" xfId="11516"/>
    <cellStyle name="Total 63 5" xfId="11517"/>
    <cellStyle name="Total 58 5" xfId="11518"/>
    <cellStyle name="Total 63 6" xfId="11519"/>
    <cellStyle name="Total 58 6" xfId="11520"/>
    <cellStyle name="Total 63 7" xfId="11521"/>
    <cellStyle name="Total 58 7" xfId="11522"/>
    <cellStyle name="Total 63 8" xfId="11523"/>
    <cellStyle name="Total 58 8" xfId="11524"/>
    <cellStyle name="Total 64 7" xfId="11525"/>
    <cellStyle name="Total 59 7" xfId="11526"/>
    <cellStyle name="Total 64 8" xfId="11527"/>
    <cellStyle name="Total 59 8" xfId="11528"/>
    <cellStyle name="Total 6" xfId="11529"/>
    <cellStyle name="Total 7" xfId="11530"/>
    <cellStyle name="Total 7 2" xfId="11531"/>
    <cellStyle name="Total 7 3" xfId="11532"/>
    <cellStyle name="Total 7 4" xfId="11533"/>
    <cellStyle name="Total 7 5" xfId="11534"/>
    <cellStyle name="Total 7 6" xfId="11535"/>
    <cellStyle name="Total 7 7" xfId="11536"/>
    <cellStyle name="Total 7 8" xfId="11537"/>
    <cellStyle name="Total 8 2" xfId="11538"/>
    <cellStyle name="Total 8 3" xfId="11539"/>
    <cellStyle name="Total 8 4" xfId="11540"/>
    <cellStyle name="Total 8 5" xfId="11541"/>
    <cellStyle name="Total 8 6" xfId="11542"/>
    <cellStyle name="Total 8 7" xfId="11543"/>
    <cellStyle name="Total 8 8" xfId="11544"/>
    <cellStyle name="Total 9" xfId="11545"/>
    <cellStyle name="Total 9 2" xfId="11546"/>
    <cellStyle name="Total 9 3" xfId="11547"/>
    <cellStyle name="Total 9 4" xfId="11548"/>
    <cellStyle name="Total 9 5" xfId="11549"/>
    <cellStyle name="Total 9 6" xfId="11550"/>
    <cellStyle name="Total 9 8" xfId="11551"/>
    <cellStyle name="Totale" xfId="11552"/>
    <cellStyle name="Totale 2" xfId="11553"/>
    <cellStyle name="Totale 5" xfId="11554"/>
    <cellStyle name="Totale 6" xfId="11555"/>
    <cellStyle name="Totale 7" xfId="11556"/>
    <cellStyle name="Totale 8" xfId="11557"/>
    <cellStyle name="Valore valido" xfId="11558"/>
    <cellStyle name="Warning Text 10" xfId="11559"/>
    <cellStyle name="Warning Text 10 2" xfId="11560"/>
    <cellStyle name="Warning Text 10 3" xfId="11561"/>
    <cellStyle name="Warning Text 10 4" xfId="11562"/>
    <cellStyle name="Warning Text 10 5" xfId="11563"/>
    <cellStyle name="Warning Text 10 6" xfId="11564"/>
    <cellStyle name="Warning Text 10_above 500 population 26col praroop" xfId="11565"/>
    <cellStyle name="Warning Text 11" xfId="11566"/>
    <cellStyle name="Warning Text 12" xfId="11567"/>
    <cellStyle name="Warning Text 13" xfId="11568"/>
    <cellStyle name="Warning Text 14" xfId="11569"/>
    <cellStyle name="Warning Text 2" xfId="11570"/>
    <cellStyle name="Warning Text 2 2" xfId="11571"/>
    <cellStyle name="Warning Text 2 3" xfId="11572"/>
    <cellStyle name="Warning Text 2 5" xfId="11573"/>
    <cellStyle name="Warning Text 33" xfId="11574"/>
    <cellStyle name="Warning Text 28" xfId="11575"/>
    <cellStyle name="Warning Text 34" xfId="11576"/>
    <cellStyle name="Warning Text 29" xfId="11577"/>
    <cellStyle name="Warning Text 3" xfId="11578"/>
    <cellStyle name="Warning Text 40" xfId="11579"/>
    <cellStyle name="Warning Text 35" xfId="11580"/>
    <cellStyle name="Warning Text 41" xfId="11581"/>
    <cellStyle name="Warning Text 36" xfId="11582"/>
    <cellStyle name="Warning Text 42" xfId="11583"/>
    <cellStyle name="Warning Text 37" xfId="11584"/>
    <cellStyle name="Warning Text 43" xfId="11585"/>
    <cellStyle name="Warning Text 38" xfId="11586"/>
    <cellStyle name="Warning Text 44" xfId="11587"/>
    <cellStyle name="Warning Text 39" xfId="11588"/>
    <cellStyle name="Warning Text 4" xfId="11589"/>
    <cellStyle name="Warning Text 50" xfId="11590"/>
    <cellStyle name="Warning Text 45" xfId="11591"/>
    <cellStyle name="Warning Text 5" xfId="11592"/>
    <cellStyle name="Warning Text 6" xfId="11593"/>
    <cellStyle name="Warning Text 7" xfId="11594"/>
    <cellStyle name="Warning Text 8" xfId="11595"/>
    <cellStyle name="year" xfId="11596"/>
    <cellStyle name="year 2" xfId="11597"/>
    <cellStyle name="year 3" xfId="11598"/>
    <cellStyle name="year 3 2" xfId="11599"/>
    <cellStyle name="zero" xfId="11600"/>
    <cellStyle name="zero 2" xfId="11601"/>
    <cellStyle name="zero 3" xfId="11602"/>
    <cellStyle name="zero 3 2" xfId="11603"/>
    <cellStyle name="zero 4" xfId="11604"/>
    <cellStyle name="Ввод " xfId="11605"/>
    <cellStyle name="Ввод  2" xfId="11606"/>
    <cellStyle name="Ввод  3" xfId="11607"/>
    <cellStyle name="Ввод  4" xfId="11608"/>
    <cellStyle name="Ввод  5" xfId="11609"/>
    <cellStyle name="Ввод  6" xfId="11610"/>
    <cellStyle name="Ввод  7" xfId="11611"/>
    <cellStyle name="Вывод 3" xfId="11612"/>
    <cellStyle name="Вывод 4" xfId="11613"/>
    <cellStyle name="Вывод 5" xfId="11614"/>
    <cellStyle name="Вывод 6" xfId="11615"/>
    <cellStyle name="Вывод 7" xfId="11616"/>
    <cellStyle name="Вывод 8" xfId="11617"/>
    <cellStyle name="Вычисление" xfId="11618"/>
    <cellStyle name="Вычисление 2" xfId="11619"/>
    <cellStyle name="Вычисление 3" xfId="11620"/>
    <cellStyle name="Вычисление 4" xfId="11621"/>
    <cellStyle name="Вычисление 5" xfId="11622"/>
    <cellStyle name="Вычисление 6" xfId="11623"/>
    <cellStyle name="Вычисление 7" xfId="11624"/>
    <cellStyle name="Вычисление 8" xfId="11625"/>
    <cellStyle name="Заголовок 1" xfId="11626"/>
    <cellStyle name="Заголовок 2" xfId="11627"/>
    <cellStyle name="Заголовок 3 2" xfId="11628"/>
    <cellStyle name="Заголовок 3 3" xfId="11629"/>
    <cellStyle name="Заголовок 3 4" xfId="11630"/>
    <cellStyle name="Заголовок 3 5" xfId="11631"/>
    <cellStyle name="Заголовок 3 6" xfId="11632"/>
    <cellStyle name="Заголовок 3 7" xfId="11633"/>
    <cellStyle name="Заголовок 3 8" xfId="11634"/>
    <cellStyle name="Итог" xfId="11635"/>
    <cellStyle name="Итог 2" xfId="11636"/>
    <cellStyle name="Итог 3" xfId="11637"/>
    <cellStyle name="Итог 4" xfId="11638"/>
    <cellStyle name="Итог 5" xfId="11639"/>
    <cellStyle name="Итог 6" xfId="11640"/>
    <cellStyle name="Итог 7" xfId="11641"/>
    <cellStyle name="Итог 8" xfId="11642"/>
    <cellStyle name="Пояснение" xfId="11643"/>
    <cellStyle name="Примечание" xfId="11644"/>
    <cellStyle name="Примечание 2" xfId="11645"/>
    <cellStyle name="Примечание 3" xfId="11646"/>
    <cellStyle name="Примечание 4" xfId="11647"/>
    <cellStyle name="Примечание 6" xfId="11648"/>
    <cellStyle name="Примечание 7" xfId="11649"/>
    <cellStyle name="Примечание 8" xfId="11650"/>
    <cellStyle name="Связанная ячейка" xfId="11651"/>
    <cellStyle name="똿뗦먛귟_PRODUCT DETAIL Q1" xfId="11652"/>
    <cellStyle name="믅됞 [0.00]_PRODUCT DETAIL Q1" xfId="11653"/>
    <cellStyle name="백분율_HOBONG" xfId="11654"/>
    <cellStyle name="뷭?_BOOKSHIP" xfId="11655"/>
    <cellStyle name="콤마 [0]_1202" xfId="11656"/>
    <cellStyle name="콤마_1202" xfId="11657"/>
    <cellStyle name="통화 [0]_1202" xfId="11658"/>
    <cellStyle name="표준_(정보부문)월별인원계획" xfId="11659"/>
    <cellStyle name="一般_07069.74ID10.0925" xfId="1166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workbookViewId="0">
      <selection activeCell="A1" sqref="A1:R1"/>
    </sheetView>
  </sheetViews>
  <sheetFormatPr defaultColWidth="9.14285714285714" defaultRowHeight="20.25"/>
  <cols>
    <col min="1" max="1" width="12" style="13" customWidth="1"/>
    <col min="2" max="2" width="8.42857142857143" style="13" customWidth="1"/>
    <col min="3" max="3" width="9.14285714285714" style="13" customWidth="1"/>
    <col min="4" max="4" width="9.42857142857143" style="13" customWidth="1"/>
    <col min="5" max="5" width="13.1428571428571" style="13" customWidth="1"/>
    <col min="6" max="6" width="9.28571428571429" style="13" customWidth="1"/>
    <col min="7" max="7" width="11.5714285714286" style="14" customWidth="1"/>
    <col min="8" max="8" width="6.42857142857143" style="15" customWidth="1"/>
    <col min="9" max="9" width="6.28571428571429" style="15" customWidth="1"/>
    <col min="10" max="10" width="6.57142857142857" style="15" customWidth="1"/>
    <col min="11" max="11" width="3.57142857142857" style="13" customWidth="1"/>
    <col min="12" max="12" width="4.28571428571429" style="13" customWidth="1"/>
    <col min="13" max="13" width="6" style="13" customWidth="1"/>
    <col min="14" max="14" width="6.85714285714286" style="13" customWidth="1"/>
    <col min="15" max="15" width="6.42857142857143" style="13" customWidth="1"/>
    <col min="16" max="16" width="7.42857142857143" style="13" customWidth="1"/>
    <col min="17" max="17" width="5.42857142857143" style="13" customWidth="1"/>
    <col min="18" max="18" width="6.42857142857143" style="13" customWidth="1"/>
    <col min="19" max="245" width="9.14285714285714" style="13"/>
    <col min="246" max="246" width="5.28571428571429" style="13" customWidth="1"/>
    <col min="247" max="247" width="25.4285714285714" style="13" customWidth="1"/>
    <col min="248" max="249" width="6.42857142857143" style="13" customWidth="1"/>
    <col min="250" max="250" width="6.28571428571429" style="13" customWidth="1"/>
    <col min="251" max="251" width="8" style="13" customWidth="1"/>
    <col min="252" max="252" width="6" style="13" customWidth="1"/>
    <col min="253" max="253" width="14.7142857142857" style="13" customWidth="1"/>
    <col min="254" max="254" width="14.4285714285714" style="13" customWidth="1"/>
    <col min="255" max="501" width="9.14285714285714" style="13"/>
    <col min="502" max="502" width="5.28571428571429" style="13" customWidth="1"/>
    <col min="503" max="503" width="25.4285714285714" style="13" customWidth="1"/>
    <col min="504" max="505" width="6.42857142857143" style="13" customWidth="1"/>
    <col min="506" max="506" width="6.28571428571429" style="13" customWidth="1"/>
    <col min="507" max="507" width="8" style="13" customWidth="1"/>
    <col min="508" max="508" width="6" style="13" customWidth="1"/>
    <col min="509" max="509" width="14.7142857142857" style="13" customWidth="1"/>
    <col min="510" max="510" width="14.4285714285714" style="13" customWidth="1"/>
    <col min="511" max="757" width="9.14285714285714" style="13"/>
    <col min="758" max="758" width="5.28571428571429" style="13" customWidth="1"/>
    <col min="759" max="759" width="25.4285714285714" style="13" customWidth="1"/>
    <col min="760" max="761" width="6.42857142857143" style="13" customWidth="1"/>
    <col min="762" max="762" width="6.28571428571429" style="13" customWidth="1"/>
    <col min="763" max="763" width="8" style="13" customWidth="1"/>
    <col min="764" max="764" width="6" style="13" customWidth="1"/>
    <col min="765" max="765" width="14.7142857142857" style="13" customWidth="1"/>
    <col min="766" max="766" width="14.4285714285714" style="13" customWidth="1"/>
    <col min="767" max="1013" width="9.14285714285714" style="13"/>
    <col min="1014" max="1014" width="5.28571428571429" style="13" customWidth="1"/>
    <col min="1015" max="1015" width="25.4285714285714" style="13" customWidth="1"/>
    <col min="1016" max="1017" width="6.42857142857143" style="13" customWidth="1"/>
    <col min="1018" max="1018" width="6.28571428571429" style="13" customWidth="1"/>
    <col min="1019" max="1019" width="8" style="13" customWidth="1"/>
    <col min="1020" max="1020" width="6" style="13" customWidth="1"/>
    <col min="1021" max="1021" width="14.7142857142857" style="13" customWidth="1"/>
    <col min="1022" max="1022" width="14.4285714285714" style="13" customWidth="1"/>
    <col min="1023" max="1269" width="9.14285714285714" style="13"/>
    <col min="1270" max="1270" width="5.28571428571429" style="13" customWidth="1"/>
    <col min="1271" max="1271" width="25.4285714285714" style="13" customWidth="1"/>
    <col min="1272" max="1273" width="6.42857142857143" style="13" customWidth="1"/>
    <col min="1274" max="1274" width="6.28571428571429" style="13" customWidth="1"/>
    <col min="1275" max="1275" width="8" style="13" customWidth="1"/>
    <col min="1276" max="1276" width="6" style="13" customWidth="1"/>
    <col min="1277" max="1277" width="14.7142857142857" style="13" customWidth="1"/>
    <col min="1278" max="1278" width="14.4285714285714" style="13" customWidth="1"/>
    <col min="1279" max="1525" width="9.14285714285714" style="13"/>
    <col min="1526" max="1526" width="5.28571428571429" style="13" customWidth="1"/>
    <col min="1527" max="1527" width="25.4285714285714" style="13" customWidth="1"/>
    <col min="1528" max="1529" width="6.42857142857143" style="13" customWidth="1"/>
    <col min="1530" max="1530" width="6.28571428571429" style="13" customWidth="1"/>
    <col min="1531" max="1531" width="8" style="13" customWidth="1"/>
    <col min="1532" max="1532" width="6" style="13" customWidth="1"/>
    <col min="1533" max="1533" width="14.7142857142857" style="13" customWidth="1"/>
    <col min="1534" max="1534" width="14.4285714285714" style="13" customWidth="1"/>
    <col min="1535" max="1781" width="9.14285714285714" style="13"/>
    <col min="1782" max="1782" width="5.28571428571429" style="13" customWidth="1"/>
    <col min="1783" max="1783" width="25.4285714285714" style="13" customWidth="1"/>
    <col min="1784" max="1785" width="6.42857142857143" style="13" customWidth="1"/>
    <col min="1786" max="1786" width="6.28571428571429" style="13" customWidth="1"/>
    <col min="1787" max="1787" width="8" style="13" customWidth="1"/>
    <col min="1788" max="1788" width="6" style="13" customWidth="1"/>
    <col min="1789" max="1789" width="14.7142857142857" style="13" customWidth="1"/>
    <col min="1790" max="1790" width="14.4285714285714" style="13" customWidth="1"/>
    <col min="1791" max="2037" width="9.14285714285714" style="13"/>
    <col min="2038" max="2038" width="5.28571428571429" style="13" customWidth="1"/>
    <col min="2039" max="2039" width="25.4285714285714" style="13" customWidth="1"/>
    <col min="2040" max="2041" width="6.42857142857143" style="13" customWidth="1"/>
    <col min="2042" max="2042" width="6.28571428571429" style="13" customWidth="1"/>
    <col min="2043" max="2043" width="8" style="13" customWidth="1"/>
    <col min="2044" max="2044" width="6" style="13" customWidth="1"/>
    <col min="2045" max="2045" width="14.7142857142857" style="13" customWidth="1"/>
    <col min="2046" max="2046" width="14.4285714285714" style="13" customWidth="1"/>
    <col min="2047" max="2293" width="9.14285714285714" style="13"/>
    <col min="2294" max="2294" width="5.28571428571429" style="13" customWidth="1"/>
    <col min="2295" max="2295" width="25.4285714285714" style="13" customWidth="1"/>
    <col min="2296" max="2297" width="6.42857142857143" style="13" customWidth="1"/>
    <col min="2298" max="2298" width="6.28571428571429" style="13" customWidth="1"/>
    <col min="2299" max="2299" width="8" style="13" customWidth="1"/>
    <col min="2300" max="2300" width="6" style="13" customWidth="1"/>
    <col min="2301" max="2301" width="14.7142857142857" style="13" customWidth="1"/>
    <col min="2302" max="2302" width="14.4285714285714" style="13" customWidth="1"/>
    <col min="2303" max="2549" width="9.14285714285714" style="13"/>
    <col min="2550" max="2550" width="5.28571428571429" style="13" customWidth="1"/>
    <col min="2551" max="2551" width="25.4285714285714" style="13" customWidth="1"/>
    <col min="2552" max="2553" width="6.42857142857143" style="13" customWidth="1"/>
    <col min="2554" max="2554" width="6.28571428571429" style="13" customWidth="1"/>
    <col min="2555" max="2555" width="8" style="13" customWidth="1"/>
    <col min="2556" max="2556" width="6" style="13" customWidth="1"/>
    <col min="2557" max="2557" width="14.7142857142857" style="13" customWidth="1"/>
    <col min="2558" max="2558" width="14.4285714285714" style="13" customWidth="1"/>
    <col min="2559" max="2805" width="9.14285714285714" style="13"/>
    <col min="2806" max="2806" width="5.28571428571429" style="13" customWidth="1"/>
    <col min="2807" max="2807" width="25.4285714285714" style="13" customWidth="1"/>
    <col min="2808" max="2809" width="6.42857142857143" style="13" customWidth="1"/>
    <col min="2810" max="2810" width="6.28571428571429" style="13" customWidth="1"/>
    <col min="2811" max="2811" width="8" style="13" customWidth="1"/>
    <col min="2812" max="2812" width="6" style="13" customWidth="1"/>
    <col min="2813" max="2813" width="14.7142857142857" style="13" customWidth="1"/>
    <col min="2814" max="2814" width="14.4285714285714" style="13" customWidth="1"/>
    <col min="2815" max="3061" width="9.14285714285714" style="13"/>
    <col min="3062" max="3062" width="5.28571428571429" style="13" customWidth="1"/>
    <col min="3063" max="3063" width="25.4285714285714" style="13" customWidth="1"/>
    <col min="3064" max="3065" width="6.42857142857143" style="13" customWidth="1"/>
    <col min="3066" max="3066" width="6.28571428571429" style="13" customWidth="1"/>
    <col min="3067" max="3067" width="8" style="13" customWidth="1"/>
    <col min="3068" max="3068" width="6" style="13" customWidth="1"/>
    <col min="3069" max="3069" width="14.7142857142857" style="13" customWidth="1"/>
    <col min="3070" max="3070" width="14.4285714285714" style="13" customWidth="1"/>
    <col min="3071" max="3317" width="9.14285714285714" style="13"/>
    <col min="3318" max="3318" width="5.28571428571429" style="13" customWidth="1"/>
    <col min="3319" max="3319" width="25.4285714285714" style="13" customWidth="1"/>
    <col min="3320" max="3321" width="6.42857142857143" style="13" customWidth="1"/>
    <col min="3322" max="3322" width="6.28571428571429" style="13" customWidth="1"/>
    <col min="3323" max="3323" width="8" style="13" customWidth="1"/>
    <col min="3324" max="3324" width="6" style="13" customWidth="1"/>
    <col min="3325" max="3325" width="14.7142857142857" style="13" customWidth="1"/>
    <col min="3326" max="3326" width="14.4285714285714" style="13" customWidth="1"/>
    <col min="3327" max="3573" width="9.14285714285714" style="13"/>
    <col min="3574" max="3574" width="5.28571428571429" style="13" customWidth="1"/>
    <col min="3575" max="3575" width="25.4285714285714" style="13" customWidth="1"/>
    <col min="3576" max="3577" width="6.42857142857143" style="13" customWidth="1"/>
    <col min="3578" max="3578" width="6.28571428571429" style="13" customWidth="1"/>
    <col min="3579" max="3579" width="8" style="13" customWidth="1"/>
    <col min="3580" max="3580" width="6" style="13" customWidth="1"/>
    <col min="3581" max="3581" width="14.7142857142857" style="13" customWidth="1"/>
    <col min="3582" max="3582" width="14.4285714285714" style="13" customWidth="1"/>
    <col min="3583" max="3829" width="9.14285714285714" style="13"/>
    <col min="3830" max="3830" width="5.28571428571429" style="13" customWidth="1"/>
    <col min="3831" max="3831" width="25.4285714285714" style="13" customWidth="1"/>
    <col min="3832" max="3833" width="6.42857142857143" style="13" customWidth="1"/>
    <col min="3834" max="3834" width="6.28571428571429" style="13" customWidth="1"/>
    <col min="3835" max="3835" width="8" style="13" customWidth="1"/>
    <col min="3836" max="3836" width="6" style="13" customWidth="1"/>
    <col min="3837" max="3837" width="14.7142857142857" style="13" customWidth="1"/>
    <col min="3838" max="3838" width="14.4285714285714" style="13" customWidth="1"/>
    <col min="3839" max="4085" width="9.14285714285714" style="13"/>
    <col min="4086" max="4086" width="5.28571428571429" style="13" customWidth="1"/>
    <col min="4087" max="4087" width="25.4285714285714" style="13" customWidth="1"/>
    <col min="4088" max="4089" width="6.42857142857143" style="13" customWidth="1"/>
    <col min="4090" max="4090" width="6.28571428571429" style="13" customWidth="1"/>
    <col min="4091" max="4091" width="8" style="13" customWidth="1"/>
    <col min="4092" max="4092" width="6" style="13" customWidth="1"/>
    <col min="4093" max="4093" width="14.7142857142857" style="13" customWidth="1"/>
    <col min="4094" max="4094" width="14.4285714285714" style="13" customWidth="1"/>
    <col min="4095" max="4341" width="9.14285714285714" style="13"/>
    <col min="4342" max="4342" width="5.28571428571429" style="13" customWidth="1"/>
    <col min="4343" max="4343" width="25.4285714285714" style="13" customWidth="1"/>
    <col min="4344" max="4345" width="6.42857142857143" style="13" customWidth="1"/>
    <col min="4346" max="4346" width="6.28571428571429" style="13" customWidth="1"/>
    <col min="4347" max="4347" width="8" style="13" customWidth="1"/>
    <col min="4348" max="4348" width="6" style="13" customWidth="1"/>
    <col min="4349" max="4349" width="14.7142857142857" style="13" customWidth="1"/>
    <col min="4350" max="4350" width="14.4285714285714" style="13" customWidth="1"/>
    <col min="4351" max="4597" width="9.14285714285714" style="13"/>
    <col min="4598" max="4598" width="5.28571428571429" style="13" customWidth="1"/>
    <col min="4599" max="4599" width="25.4285714285714" style="13" customWidth="1"/>
    <col min="4600" max="4601" width="6.42857142857143" style="13" customWidth="1"/>
    <col min="4602" max="4602" width="6.28571428571429" style="13" customWidth="1"/>
    <col min="4603" max="4603" width="8" style="13" customWidth="1"/>
    <col min="4604" max="4604" width="6" style="13" customWidth="1"/>
    <col min="4605" max="4605" width="14.7142857142857" style="13" customWidth="1"/>
    <col min="4606" max="4606" width="14.4285714285714" style="13" customWidth="1"/>
    <col min="4607" max="4853" width="9.14285714285714" style="13"/>
    <col min="4854" max="4854" width="5.28571428571429" style="13" customWidth="1"/>
    <col min="4855" max="4855" width="25.4285714285714" style="13" customWidth="1"/>
    <col min="4856" max="4857" width="6.42857142857143" style="13" customWidth="1"/>
    <col min="4858" max="4858" width="6.28571428571429" style="13" customWidth="1"/>
    <col min="4859" max="4859" width="8" style="13" customWidth="1"/>
    <col min="4860" max="4860" width="6" style="13" customWidth="1"/>
    <col min="4861" max="4861" width="14.7142857142857" style="13" customWidth="1"/>
    <col min="4862" max="4862" width="14.4285714285714" style="13" customWidth="1"/>
    <col min="4863" max="5109" width="9.14285714285714" style="13"/>
    <col min="5110" max="5110" width="5.28571428571429" style="13" customWidth="1"/>
    <col min="5111" max="5111" width="25.4285714285714" style="13" customWidth="1"/>
    <col min="5112" max="5113" width="6.42857142857143" style="13" customWidth="1"/>
    <col min="5114" max="5114" width="6.28571428571429" style="13" customWidth="1"/>
    <col min="5115" max="5115" width="8" style="13" customWidth="1"/>
    <col min="5116" max="5116" width="6" style="13" customWidth="1"/>
    <col min="5117" max="5117" width="14.7142857142857" style="13" customWidth="1"/>
    <col min="5118" max="5118" width="14.4285714285714" style="13" customWidth="1"/>
    <col min="5119" max="5365" width="9.14285714285714" style="13"/>
    <col min="5366" max="5366" width="5.28571428571429" style="13" customWidth="1"/>
    <col min="5367" max="5367" width="25.4285714285714" style="13" customWidth="1"/>
    <col min="5368" max="5369" width="6.42857142857143" style="13" customWidth="1"/>
    <col min="5370" max="5370" width="6.28571428571429" style="13" customWidth="1"/>
    <col min="5371" max="5371" width="8" style="13" customWidth="1"/>
    <col min="5372" max="5372" width="6" style="13" customWidth="1"/>
    <col min="5373" max="5373" width="14.7142857142857" style="13" customWidth="1"/>
    <col min="5374" max="5374" width="14.4285714285714" style="13" customWidth="1"/>
    <col min="5375" max="5621" width="9.14285714285714" style="13"/>
    <col min="5622" max="5622" width="5.28571428571429" style="13" customWidth="1"/>
    <col min="5623" max="5623" width="25.4285714285714" style="13" customWidth="1"/>
    <col min="5624" max="5625" width="6.42857142857143" style="13" customWidth="1"/>
    <col min="5626" max="5626" width="6.28571428571429" style="13" customWidth="1"/>
    <col min="5627" max="5627" width="8" style="13" customWidth="1"/>
    <col min="5628" max="5628" width="6" style="13" customWidth="1"/>
    <col min="5629" max="5629" width="14.7142857142857" style="13" customWidth="1"/>
    <col min="5630" max="5630" width="14.4285714285714" style="13" customWidth="1"/>
    <col min="5631" max="5877" width="9.14285714285714" style="13"/>
    <col min="5878" max="5878" width="5.28571428571429" style="13" customWidth="1"/>
    <col min="5879" max="5879" width="25.4285714285714" style="13" customWidth="1"/>
    <col min="5880" max="5881" width="6.42857142857143" style="13" customWidth="1"/>
    <col min="5882" max="5882" width="6.28571428571429" style="13" customWidth="1"/>
    <col min="5883" max="5883" width="8" style="13" customWidth="1"/>
    <col min="5884" max="5884" width="6" style="13" customWidth="1"/>
    <col min="5885" max="5885" width="14.7142857142857" style="13" customWidth="1"/>
    <col min="5886" max="5886" width="14.4285714285714" style="13" customWidth="1"/>
    <col min="5887" max="6133" width="9.14285714285714" style="13"/>
    <col min="6134" max="6134" width="5.28571428571429" style="13" customWidth="1"/>
    <col min="6135" max="6135" width="25.4285714285714" style="13" customWidth="1"/>
    <col min="6136" max="6137" width="6.42857142857143" style="13" customWidth="1"/>
    <col min="6138" max="6138" width="6.28571428571429" style="13" customWidth="1"/>
    <col min="6139" max="6139" width="8" style="13" customWidth="1"/>
    <col min="6140" max="6140" width="6" style="13" customWidth="1"/>
    <col min="6141" max="6141" width="14.7142857142857" style="13" customWidth="1"/>
    <col min="6142" max="6142" width="14.4285714285714" style="13" customWidth="1"/>
    <col min="6143" max="6389" width="9.14285714285714" style="13"/>
    <col min="6390" max="6390" width="5.28571428571429" style="13" customWidth="1"/>
    <col min="6391" max="6391" width="25.4285714285714" style="13" customWidth="1"/>
    <col min="6392" max="6393" width="6.42857142857143" style="13" customWidth="1"/>
    <col min="6394" max="6394" width="6.28571428571429" style="13" customWidth="1"/>
    <col min="6395" max="6395" width="8" style="13" customWidth="1"/>
    <col min="6396" max="6396" width="6" style="13" customWidth="1"/>
    <col min="6397" max="6397" width="14.7142857142857" style="13" customWidth="1"/>
    <col min="6398" max="6398" width="14.4285714285714" style="13" customWidth="1"/>
    <col min="6399" max="6645" width="9.14285714285714" style="13"/>
    <col min="6646" max="6646" width="5.28571428571429" style="13" customWidth="1"/>
    <col min="6647" max="6647" width="25.4285714285714" style="13" customWidth="1"/>
    <col min="6648" max="6649" width="6.42857142857143" style="13" customWidth="1"/>
    <col min="6650" max="6650" width="6.28571428571429" style="13" customWidth="1"/>
    <col min="6651" max="6651" width="8" style="13" customWidth="1"/>
    <col min="6652" max="6652" width="6" style="13" customWidth="1"/>
    <col min="6653" max="6653" width="14.7142857142857" style="13" customWidth="1"/>
    <col min="6654" max="6654" width="14.4285714285714" style="13" customWidth="1"/>
    <col min="6655" max="6901" width="9.14285714285714" style="13"/>
    <col min="6902" max="6902" width="5.28571428571429" style="13" customWidth="1"/>
    <col min="6903" max="6903" width="25.4285714285714" style="13" customWidth="1"/>
    <col min="6904" max="6905" width="6.42857142857143" style="13" customWidth="1"/>
    <col min="6906" max="6906" width="6.28571428571429" style="13" customWidth="1"/>
    <col min="6907" max="6907" width="8" style="13" customWidth="1"/>
    <col min="6908" max="6908" width="6" style="13" customWidth="1"/>
    <col min="6909" max="6909" width="14.7142857142857" style="13" customWidth="1"/>
    <col min="6910" max="6910" width="14.4285714285714" style="13" customWidth="1"/>
    <col min="6911" max="7157" width="9.14285714285714" style="13"/>
    <col min="7158" max="7158" width="5.28571428571429" style="13" customWidth="1"/>
    <col min="7159" max="7159" width="25.4285714285714" style="13" customWidth="1"/>
    <col min="7160" max="7161" width="6.42857142857143" style="13" customWidth="1"/>
    <col min="7162" max="7162" width="6.28571428571429" style="13" customWidth="1"/>
    <col min="7163" max="7163" width="8" style="13" customWidth="1"/>
    <col min="7164" max="7164" width="6" style="13" customWidth="1"/>
    <col min="7165" max="7165" width="14.7142857142857" style="13" customWidth="1"/>
    <col min="7166" max="7166" width="14.4285714285714" style="13" customWidth="1"/>
    <col min="7167" max="7413" width="9.14285714285714" style="13"/>
    <col min="7414" max="7414" width="5.28571428571429" style="13" customWidth="1"/>
    <col min="7415" max="7415" width="25.4285714285714" style="13" customWidth="1"/>
    <col min="7416" max="7417" width="6.42857142857143" style="13" customWidth="1"/>
    <col min="7418" max="7418" width="6.28571428571429" style="13" customWidth="1"/>
    <col min="7419" max="7419" width="8" style="13" customWidth="1"/>
    <col min="7420" max="7420" width="6" style="13" customWidth="1"/>
    <col min="7421" max="7421" width="14.7142857142857" style="13" customWidth="1"/>
    <col min="7422" max="7422" width="14.4285714285714" style="13" customWidth="1"/>
    <col min="7423" max="7669" width="9.14285714285714" style="13"/>
    <col min="7670" max="7670" width="5.28571428571429" style="13" customWidth="1"/>
    <col min="7671" max="7671" width="25.4285714285714" style="13" customWidth="1"/>
    <col min="7672" max="7673" width="6.42857142857143" style="13" customWidth="1"/>
    <col min="7674" max="7674" width="6.28571428571429" style="13" customWidth="1"/>
    <col min="7675" max="7675" width="8" style="13" customWidth="1"/>
    <col min="7676" max="7676" width="6" style="13" customWidth="1"/>
    <col min="7677" max="7677" width="14.7142857142857" style="13" customWidth="1"/>
    <col min="7678" max="7678" width="14.4285714285714" style="13" customWidth="1"/>
    <col min="7679" max="7925" width="9.14285714285714" style="13"/>
    <col min="7926" max="7926" width="5.28571428571429" style="13" customWidth="1"/>
    <col min="7927" max="7927" width="25.4285714285714" style="13" customWidth="1"/>
    <col min="7928" max="7929" width="6.42857142857143" style="13" customWidth="1"/>
    <col min="7930" max="7930" width="6.28571428571429" style="13" customWidth="1"/>
    <col min="7931" max="7931" width="8" style="13" customWidth="1"/>
    <col min="7932" max="7932" width="6" style="13" customWidth="1"/>
    <col min="7933" max="7933" width="14.7142857142857" style="13" customWidth="1"/>
    <col min="7934" max="7934" width="14.4285714285714" style="13" customWidth="1"/>
    <col min="7935" max="8181" width="9.14285714285714" style="13"/>
    <col min="8182" max="8182" width="5.28571428571429" style="13" customWidth="1"/>
    <col min="8183" max="8183" width="25.4285714285714" style="13" customWidth="1"/>
    <col min="8184" max="8185" width="6.42857142857143" style="13" customWidth="1"/>
    <col min="8186" max="8186" width="6.28571428571429" style="13" customWidth="1"/>
    <col min="8187" max="8187" width="8" style="13" customWidth="1"/>
    <col min="8188" max="8188" width="6" style="13" customWidth="1"/>
    <col min="8189" max="8189" width="14.7142857142857" style="13" customWidth="1"/>
    <col min="8190" max="8190" width="14.4285714285714" style="13" customWidth="1"/>
    <col min="8191" max="8437" width="9.14285714285714" style="13"/>
    <col min="8438" max="8438" width="5.28571428571429" style="13" customWidth="1"/>
    <col min="8439" max="8439" width="25.4285714285714" style="13" customWidth="1"/>
    <col min="8440" max="8441" width="6.42857142857143" style="13" customWidth="1"/>
    <col min="8442" max="8442" width="6.28571428571429" style="13" customWidth="1"/>
    <col min="8443" max="8443" width="8" style="13" customWidth="1"/>
    <col min="8444" max="8444" width="6" style="13" customWidth="1"/>
    <col min="8445" max="8445" width="14.7142857142857" style="13" customWidth="1"/>
    <col min="8446" max="8446" width="14.4285714285714" style="13" customWidth="1"/>
    <col min="8447" max="8693" width="9.14285714285714" style="13"/>
    <col min="8694" max="8694" width="5.28571428571429" style="13" customWidth="1"/>
    <col min="8695" max="8695" width="25.4285714285714" style="13" customWidth="1"/>
    <col min="8696" max="8697" width="6.42857142857143" style="13" customWidth="1"/>
    <col min="8698" max="8698" width="6.28571428571429" style="13" customWidth="1"/>
    <col min="8699" max="8699" width="8" style="13" customWidth="1"/>
    <col min="8700" max="8700" width="6" style="13" customWidth="1"/>
    <col min="8701" max="8701" width="14.7142857142857" style="13" customWidth="1"/>
    <col min="8702" max="8702" width="14.4285714285714" style="13" customWidth="1"/>
    <col min="8703" max="8949" width="9.14285714285714" style="13"/>
    <col min="8950" max="8950" width="5.28571428571429" style="13" customWidth="1"/>
    <col min="8951" max="8951" width="25.4285714285714" style="13" customWidth="1"/>
    <col min="8952" max="8953" width="6.42857142857143" style="13" customWidth="1"/>
    <col min="8954" max="8954" width="6.28571428571429" style="13" customWidth="1"/>
    <col min="8955" max="8955" width="8" style="13" customWidth="1"/>
    <col min="8956" max="8956" width="6" style="13" customWidth="1"/>
    <col min="8957" max="8957" width="14.7142857142857" style="13" customWidth="1"/>
    <col min="8958" max="8958" width="14.4285714285714" style="13" customWidth="1"/>
    <col min="8959" max="9205" width="9.14285714285714" style="13"/>
    <col min="9206" max="9206" width="5.28571428571429" style="13" customWidth="1"/>
    <col min="9207" max="9207" width="25.4285714285714" style="13" customWidth="1"/>
    <col min="9208" max="9209" width="6.42857142857143" style="13" customWidth="1"/>
    <col min="9210" max="9210" width="6.28571428571429" style="13" customWidth="1"/>
    <col min="9211" max="9211" width="8" style="13" customWidth="1"/>
    <col min="9212" max="9212" width="6" style="13" customWidth="1"/>
    <col min="9213" max="9213" width="14.7142857142857" style="13" customWidth="1"/>
    <col min="9214" max="9214" width="14.4285714285714" style="13" customWidth="1"/>
    <col min="9215" max="9461" width="9.14285714285714" style="13"/>
    <col min="9462" max="9462" width="5.28571428571429" style="13" customWidth="1"/>
    <col min="9463" max="9463" width="25.4285714285714" style="13" customWidth="1"/>
    <col min="9464" max="9465" width="6.42857142857143" style="13" customWidth="1"/>
    <col min="9466" max="9466" width="6.28571428571429" style="13" customWidth="1"/>
    <col min="9467" max="9467" width="8" style="13" customWidth="1"/>
    <col min="9468" max="9468" width="6" style="13" customWidth="1"/>
    <col min="9469" max="9469" width="14.7142857142857" style="13" customWidth="1"/>
    <col min="9470" max="9470" width="14.4285714285714" style="13" customWidth="1"/>
    <col min="9471" max="9717" width="9.14285714285714" style="13"/>
    <col min="9718" max="9718" width="5.28571428571429" style="13" customWidth="1"/>
    <col min="9719" max="9719" width="25.4285714285714" style="13" customWidth="1"/>
    <col min="9720" max="9721" width="6.42857142857143" style="13" customWidth="1"/>
    <col min="9722" max="9722" width="6.28571428571429" style="13" customWidth="1"/>
    <col min="9723" max="9723" width="8" style="13" customWidth="1"/>
    <col min="9724" max="9724" width="6" style="13" customWidth="1"/>
    <col min="9725" max="9725" width="14.7142857142857" style="13" customWidth="1"/>
    <col min="9726" max="9726" width="14.4285714285714" style="13" customWidth="1"/>
    <col min="9727" max="9973" width="9.14285714285714" style="13"/>
    <col min="9974" max="9974" width="5.28571428571429" style="13" customWidth="1"/>
    <col min="9975" max="9975" width="25.4285714285714" style="13" customWidth="1"/>
    <col min="9976" max="9977" width="6.42857142857143" style="13" customWidth="1"/>
    <col min="9978" max="9978" width="6.28571428571429" style="13" customWidth="1"/>
    <col min="9979" max="9979" width="8" style="13" customWidth="1"/>
    <col min="9980" max="9980" width="6" style="13" customWidth="1"/>
    <col min="9981" max="9981" width="14.7142857142857" style="13" customWidth="1"/>
    <col min="9982" max="9982" width="14.4285714285714" style="13" customWidth="1"/>
    <col min="9983" max="10229" width="9.14285714285714" style="13"/>
    <col min="10230" max="10230" width="5.28571428571429" style="13" customWidth="1"/>
    <col min="10231" max="10231" width="25.4285714285714" style="13" customWidth="1"/>
    <col min="10232" max="10233" width="6.42857142857143" style="13" customWidth="1"/>
    <col min="10234" max="10234" width="6.28571428571429" style="13" customWidth="1"/>
    <col min="10235" max="10235" width="8" style="13" customWidth="1"/>
    <col min="10236" max="10236" width="6" style="13" customWidth="1"/>
    <col min="10237" max="10237" width="14.7142857142857" style="13" customWidth="1"/>
    <col min="10238" max="10238" width="14.4285714285714" style="13" customWidth="1"/>
    <col min="10239" max="10485" width="9.14285714285714" style="13"/>
    <col min="10486" max="10486" width="5.28571428571429" style="13" customWidth="1"/>
    <col min="10487" max="10487" width="25.4285714285714" style="13" customWidth="1"/>
    <col min="10488" max="10489" width="6.42857142857143" style="13" customWidth="1"/>
    <col min="10490" max="10490" width="6.28571428571429" style="13" customWidth="1"/>
    <col min="10491" max="10491" width="8" style="13" customWidth="1"/>
    <col min="10492" max="10492" width="6" style="13" customWidth="1"/>
    <col min="10493" max="10493" width="14.7142857142857" style="13" customWidth="1"/>
    <col min="10494" max="10494" width="14.4285714285714" style="13" customWidth="1"/>
    <col min="10495" max="10741" width="9.14285714285714" style="13"/>
    <col min="10742" max="10742" width="5.28571428571429" style="13" customWidth="1"/>
    <col min="10743" max="10743" width="25.4285714285714" style="13" customWidth="1"/>
    <col min="10744" max="10745" width="6.42857142857143" style="13" customWidth="1"/>
    <col min="10746" max="10746" width="6.28571428571429" style="13" customWidth="1"/>
    <col min="10747" max="10747" width="8" style="13" customWidth="1"/>
    <col min="10748" max="10748" width="6" style="13" customWidth="1"/>
    <col min="10749" max="10749" width="14.7142857142857" style="13" customWidth="1"/>
    <col min="10750" max="10750" width="14.4285714285714" style="13" customWidth="1"/>
    <col min="10751" max="10997" width="9.14285714285714" style="13"/>
    <col min="10998" max="10998" width="5.28571428571429" style="13" customWidth="1"/>
    <col min="10999" max="10999" width="25.4285714285714" style="13" customWidth="1"/>
    <col min="11000" max="11001" width="6.42857142857143" style="13" customWidth="1"/>
    <col min="11002" max="11002" width="6.28571428571429" style="13" customWidth="1"/>
    <col min="11003" max="11003" width="8" style="13" customWidth="1"/>
    <col min="11004" max="11004" width="6" style="13" customWidth="1"/>
    <col min="11005" max="11005" width="14.7142857142857" style="13" customWidth="1"/>
    <col min="11006" max="11006" width="14.4285714285714" style="13" customWidth="1"/>
    <col min="11007" max="11253" width="9.14285714285714" style="13"/>
    <col min="11254" max="11254" width="5.28571428571429" style="13" customWidth="1"/>
    <col min="11255" max="11255" width="25.4285714285714" style="13" customWidth="1"/>
    <col min="11256" max="11257" width="6.42857142857143" style="13" customWidth="1"/>
    <col min="11258" max="11258" width="6.28571428571429" style="13" customWidth="1"/>
    <col min="11259" max="11259" width="8" style="13" customWidth="1"/>
    <col min="11260" max="11260" width="6" style="13" customWidth="1"/>
    <col min="11261" max="11261" width="14.7142857142857" style="13" customWidth="1"/>
    <col min="11262" max="11262" width="14.4285714285714" style="13" customWidth="1"/>
    <col min="11263" max="11509" width="9.14285714285714" style="13"/>
    <col min="11510" max="11510" width="5.28571428571429" style="13" customWidth="1"/>
    <col min="11511" max="11511" width="25.4285714285714" style="13" customWidth="1"/>
    <col min="11512" max="11513" width="6.42857142857143" style="13" customWidth="1"/>
    <col min="11514" max="11514" width="6.28571428571429" style="13" customWidth="1"/>
    <col min="11515" max="11515" width="8" style="13" customWidth="1"/>
    <col min="11516" max="11516" width="6" style="13" customWidth="1"/>
    <col min="11517" max="11517" width="14.7142857142857" style="13" customWidth="1"/>
    <col min="11518" max="11518" width="14.4285714285714" style="13" customWidth="1"/>
    <col min="11519" max="11765" width="9.14285714285714" style="13"/>
    <col min="11766" max="11766" width="5.28571428571429" style="13" customWidth="1"/>
    <col min="11767" max="11767" width="25.4285714285714" style="13" customWidth="1"/>
    <col min="11768" max="11769" width="6.42857142857143" style="13" customWidth="1"/>
    <col min="11770" max="11770" width="6.28571428571429" style="13" customWidth="1"/>
    <col min="11771" max="11771" width="8" style="13" customWidth="1"/>
    <col min="11772" max="11772" width="6" style="13" customWidth="1"/>
    <col min="11773" max="11773" width="14.7142857142857" style="13" customWidth="1"/>
    <col min="11774" max="11774" width="14.4285714285714" style="13" customWidth="1"/>
    <col min="11775" max="12021" width="9.14285714285714" style="13"/>
    <col min="12022" max="12022" width="5.28571428571429" style="13" customWidth="1"/>
    <col min="12023" max="12023" width="25.4285714285714" style="13" customWidth="1"/>
    <col min="12024" max="12025" width="6.42857142857143" style="13" customWidth="1"/>
    <col min="12026" max="12026" width="6.28571428571429" style="13" customWidth="1"/>
    <col min="12027" max="12027" width="8" style="13" customWidth="1"/>
    <col min="12028" max="12028" width="6" style="13" customWidth="1"/>
    <col min="12029" max="12029" width="14.7142857142857" style="13" customWidth="1"/>
    <col min="12030" max="12030" width="14.4285714285714" style="13" customWidth="1"/>
    <col min="12031" max="12277" width="9.14285714285714" style="13"/>
    <col min="12278" max="12278" width="5.28571428571429" style="13" customWidth="1"/>
    <col min="12279" max="12279" width="25.4285714285714" style="13" customWidth="1"/>
    <col min="12280" max="12281" width="6.42857142857143" style="13" customWidth="1"/>
    <col min="12282" max="12282" width="6.28571428571429" style="13" customWidth="1"/>
    <col min="12283" max="12283" width="8" style="13" customWidth="1"/>
    <col min="12284" max="12284" width="6" style="13" customWidth="1"/>
    <col min="12285" max="12285" width="14.7142857142857" style="13" customWidth="1"/>
    <col min="12286" max="12286" width="14.4285714285714" style="13" customWidth="1"/>
    <col min="12287" max="12533" width="9.14285714285714" style="13"/>
    <col min="12534" max="12534" width="5.28571428571429" style="13" customWidth="1"/>
    <col min="12535" max="12535" width="25.4285714285714" style="13" customWidth="1"/>
    <col min="12536" max="12537" width="6.42857142857143" style="13" customWidth="1"/>
    <col min="12538" max="12538" width="6.28571428571429" style="13" customWidth="1"/>
    <col min="12539" max="12539" width="8" style="13" customWidth="1"/>
    <col min="12540" max="12540" width="6" style="13" customWidth="1"/>
    <col min="12541" max="12541" width="14.7142857142857" style="13" customWidth="1"/>
    <col min="12542" max="12542" width="14.4285714285714" style="13" customWidth="1"/>
    <col min="12543" max="12789" width="9.14285714285714" style="13"/>
    <col min="12790" max="12790" width="5.28571428571429" style="13" customWidth="1"/>
    <col min="12791" max="12791" width="25.4285714285714" style="13" customWidth="1"/>
    <col min="12792" max="12793" width="6.42857142857143" style="13" customWidth="1"/>
    <col min="12794" max="12794" width="6.28571428571429" style="13" customWidth="1"/>
    <col min="12795" max="12795" width="8" style="13" customWidth="1"/>
    <col min="12796" max="12796" width="6" style="13" customWidth="1"/>
    <col min="12797" max="12797" width="14.7142857142857" style="13" customWidth="1"/>
    <col min="12798" max="12798" width="14.4285714285714" style="13" customWidth="1"/>
    <col min="12799" max="13045" width="9.14285714285714" style="13"/>
    <col min="13046" max="13046" width="5.28571428571429" style="13" customWidth="1"/>
    <col min="13047" max="13047" width="25.4285714285714" style="13" customWidth="1"/>
    <col min="13048" max="13049" width="6.42857142857143" style="13" customWidth="1"/>
    <col min="13050" max="13050" width="6.28571428571429" style="13" customWidth="1"/>
    <col min="13051" max="13051" width="8" style="13" customWidth="1"/>
    <col min="13052" max="13052" width="6" style="13" customWidth="1"/>
    <col min="13053" max="13053" width="14.7142857142857" style="13" customWidth="1"/>
    <col min="13054" max="13054" width="14.4285714285714" style="13" customWidth="1"/>
    <col min="13055" max="13301" width="9.14285714285714" style="13"/>
    <col min="13302" max="13302" width="5.28571428571429" style="13" customWidth="1"/>
    <col min="13303" max="13303" width="25.4285714285714" style="13" customWidth="1"/>
    <col min="13304" max="13305" width="6.42857142857143" style="13" customWidth="1"/>
    <col min="13306" max="13306" width="6.28571428571429" style="13" customWidth="1"/>
    <col min="13307" max="13307" width="8" style="13" customWidth="1"/>
    <col min="13308" max="13308" width="6" style="13" customWidth="1"/>
    <col min="13309" max="13309" width="14.7142857142857" style="13" customWidth="1"/>
    <col min="13310" max="13310" width="14.4285714285714" style="13" customWidth="1"/>
    <col min="13311" max="13557" width="9.14285714285714" style="13"/>
    <col min="13558" max="13558" width="5.28571428571429" style="13" customWidth="1"/>
    <col min="13559" max="13559" width="25.4285714285714" style="13" customWidth="1"/>
    <col min="13560" max="13561" width="6.42857142857143" style="13" customWidth="1"/>
    <col min="13562" max="13562" width="6.28571428571429" style="13" customWidth="1"/>
    <col min="13563" max="13563" width="8" style="13" customWidth="1"/>
    <col min="13564" max="13564" width="6" style="13" customWidth="1"/>
    <col min="13565" max="13565" width="14.7142857142857" style="13" customWidth="1"/>
    <col min="13566" max="13566" width="14.4285714285714" style="13" customWidth="1"/>
    <col min="13567" max="13813" width="9.14285714285714" style="13"/>
    <col min="13814" max="13814" width="5.28571428571429" style="13" customWidth="1"/>
    <col min="13815" max="13815" width="25.4285714285714" style="13" customWidth="1"/>
    <col min="13816" max="13817" width="6.42857142857143" style="13" customWidth="1"/>
    <col min="13818" max="13818" width="6.28571428571429" style="13" customWidth="1"/>
    <col min="13819" max="13819" width="8" style="13" customWidth="1"/>
    <col min="13820" max="13820" width="6" style="13" customWidth="1"/>
    <col min="13821" max="13821" width="14.7142857142857" style="13" customWidth="1"/>
    <col min="13822" max="13822" width="14.4285714285714" style="13" customWidth="1"/>
    <col min="13823" max="14069" width="9.14285714285714" style="13"/>
    <col min="14070" max="14070" width="5.28571428571429" style="13" customWidth="1"/>
    <col min="14071" max="14071" width="25.4285714285714" style="13" customWidth="1"/>
    <col min="14072" max="14073" width="6.42857142857143" style="13" customWidth="1"/>
    <col min="14074" max="14074" width="6.28571428571429" style="13" customWidth="1"/>
    <col min="14075" max="14075" width="8" style="13" customWidth="1"/>
    <col min="14076" max="14076" width="6" style="13" customWidth="1"/>
    <col min="14077" max="14077" width="14.7142857142857" style="13" customWidth="1"/>
    <col min="14078" max="14078" width="14.4285714285714" style="13" customWidth="1"/>
    <col min="14079" max="14325" width="9.14285714285714" style="13"/>
    <col min="14326" max="14326" width="5.28571428571429" style="13" customWidth="1"/>
    <col min="14327" max="14327" width="25.4285714285714" style="13" customWidth="1"/>
    <col min="14328" max="14329" width="6.42857142857143" style="13" customWidth="1"/>
    <col min="14330" max="14330" width="6.28571428571429" style="13" customWidth="1"/>
    <col min="14331" max="14331" width="8" style="13" customWidth="1"/>
    <col min="14332" max="14332" width="6" style="13" customWidth="1"/>
    <col min="14333" max="14333" width="14.7142857142857" style="13" customWidth="1"/>
    <col min="14334" max="14334" width="14.4285714285714" style="13" customWidth="1"/>
    <col min="14335" max="14581" width="9.14285714285714" style="13"/>
    <col min="14582" max="14582" width="5.28571428571429" style="13" customWidth="1"/>
    <col min="14583" max="14583" width="25.4285714285714" style="13" customWidth="1"/>
    <col min="14584" max="14585" width="6.42857142857143" style="13" customWidth="1"/>
    <col min="14586" max="14586" width="6.28571428571429" style="13" customWidth="1"/>
    <col min="14587" max="14587" width="8" style="13" customWidth="1"/>
    <col min="14588" max="14588" width="6" style="13" customWidth="1"/>
    <col min="14589" max="14589" width="14.7142857142857" style="13" customWidth="1"/>
    <col min="14590" max="14590" width="14.4285714285714" style="13" customWidth="1"/>
    <col min="14591" max="14837" width="9.14285714285714" style="13"/>
    <col min="14838" max="14838" width="5.28571428571429" style="13" customWidth="1"/>
    <col min="14839" max="14839" width="25.4285714285714" style="13" customWidth="1"/>
    <col min="14840" max="14841" width="6.42857142857143" style="13" customWidth="1"/>
    <col min="14842" max="14842" width="6.28571428571429" style="13" customWidth="1"/>
    <col min="14843" max="14843" width="8" style="13" customWidth="1"/>
    <col min="14844" max="14844" width="6" style="13" customWidth="1"/>
    <col min="14845" max="14845" width="14.7142857142857" style="13" customWidth="1"/>
    <col min="14846" max="14846" width="14.4285714285714" style="13" customWidth="1"/>
    <col min="14847" max="15093" width="9.14285714285714" style="13"/>
    <col min="15094" max="15094" width="5.28571428571429" style="13" customWidth="1"/>
    <col min="15095" max="15095" width="25.4285714285714" style="13" customWidth="1"/>
    <col min="15096" max="15097" width="6.42857142857143" style="13" customWidth="1"/>
    <col min="15098" max="15098" width="6.28571428571429" style="13" customWidth="1"/>
    <col min="15099" max="15099" width="8" style="13" customWidth="1"/>
    <col min="15100" max="15100" width="6" style="13" customWidth="1"/>
    <col min="15101" max="15101" width="14.7142857142857" style="13" customWidth="1"/>
    <col min="15102" max="15102" width="14.4285714285714" style="13" customWidth="1"/>
    <col min="15103" max="15349" width="9.14285714285714" style="13"/>
    <col min="15350" max="15350" width="5.28571428571429" style="13" customWidth="1"/>
    <col min="15351" max="15351" width="25.4285714285714" style="13" customWidth="1"/>
    <col min="15352" max="15353" width="6.42857142857143" style="13" customWidth="1"/>
    <col min="15354" max="15354" width="6.28571428571429" style="13" customWidth="1"/>
    <col min="15355" max="15355" width="8" style="13" customWidth="1"/>
    <col min="15356" max="15356" width="6" style="13" customWidth="1"/>
    <col min="15357" max="15357" width="14.7142857142857" style="13" customWidth="1"/>
    <col min="15358" max="15358" width="14.4285714285714" style="13" customWidth="1"/>
    <col min="15359" max="15605" width="9.14285714285714" style="13"/>
    <col min="15606" max="15606" width="5.28571428571429" style="13" customWidth="1"/>
    <col min="15607" max="15607" width="25.4285714285714" style="13" customWidth="1"/>
    <col min="15608" max="15609" width="6.42857142857143" style="13" customWidth="1"/>
    <col min="15610" max="15610" width="6.28571428571429" style="13" customWidth="1"/>
    <col min="15611" max="15611" width="8" style="13" customWidth="1"/>
    <col min="15612" max="15612" width="6" style="13" customWidth="1"/>
    <col min="15613" max="15613" width="14.7142857142857" style="13" customWidth="1"/>
    <col min="15614" max="15614" width="14.4285714285714" style="13" customWidth="1"/>
    <col min="15615" max="15861" width="9.14285714285714" style="13"/>
    <col min="15862" max="15862" width="5.28571428571429" style="13" customWidth="1"/>
    <col min="15863" max="15863" width="25.4285714285714" style="13" customWidth="1"/>
    <col min="15864" max="15865" width="6.42857142857143" style="13" customWidth="1"/>
    <col min="15866" max="15866" width="6.28571428571429" style="13" customWidth="1"/>
    <col min="15867" max="15867" width="8" style="13" customWidth="1"/>
    <col min="15868" max="15868" width="6" style="13" customWidth="1"/>
    <col min="15869" max="15869" width="14.7142857142857" style="13" customWidth="1"/>
    <col min="15870" max="15870" width="14.4285714285714" style="13" customWidth="1"/>
    <col min="15871" max="16117" width="9.14285714285714" style="13"/>
    <col min="16118" max="16118" width="5.28571428571429" style="13" customWidth="1"/>
    <col min="16119" max="16119" width="25.4285714285714" style="13" customWidth="1"/>
    <col min="16120" max="16121" width="6.42857142857143" style="13" customWidth="1"/>
    <col min="16122" max="16122" width="6.28571428571429" style="13" customWidth="1"/>
    <col min="16123" max="16123" width="8" style="13" customWidth="1"/>
    <col min="16124" max="16124" width="6" style="13" customWidth="1"/>
    <col min="16125" max="16125" width="14.7142857142857" style="13" customWidth="1"/>
    <col min="16126" max="16126" width="14.4285714285714" style="13" customWidth="1"/>
    <col min="16127" max="16384" width="9.14285714285714" style="13"/>
  </cols>
  <sheetData>
    <row r="1" ht="30.75" customHeight="1" spans="1:18">
      <c r="A1" s="303" t="s">
        <v>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</row>
    <row r="2" s="186" customFormat="1" ht="16.5" spans="2:10">
      <c r="B2" s="187"/>
      <c r="C2" s="192"/>
      <c r="D2" s="187"/>
      <c r="G2" s="236"/>
      <c r="H2" s="226"/>
      <c r="I2" s="226"/>
      <c r="J2" s="226"/>
    </row>
    <row r="3" s="2" customFormat="1" ht="70.15" customHeight="1" spans="1:18">
      <c r="A3" s="305" t="s">
        <v>1</v>
      </c>
      <c r="B3" s="306"/>
      <c r="C3" s="306" t="s">
        <v>2</v>
      </c>
      <c r="D3" s="307" t="s">
        <v>3</v>
      </c>
      <c r="E3" s="308" t="s">
        <v>4</v>
      </c>
      <c r="F3" s="309" t="s">
        <v>5</v>
      </c>
      <c r="G3" s="310" t="s">
        <v>6</v>
      </c>
      <c r="H3" s="310"/>
      <c r="I3" s="310"/>
      <c r="J3" s="310" t="s">
        <v>7</v>
      </c>
      <c r="K3" s="341" t="s">
        <v>8</v>
      </c>
      <c r="L3" s="341"/>
      <c r="M3" s="341"/>
      <c r="N3" s="342"/>
      <c r="O3" s="343" t="s">
        <v>9</v>
      </c>
      <c r="P3" s="344"/>
      <c r="Q3" s="344"/>
      <c r="R3" s="364"/>
    </row>
    <row r="4" s="3" customFormat="1" ht="28.9" customHeight="1" spans="1:18">
      <c r="A4" s="311" t="s">
        <v>10</v>
      </c>
      <c r="B4" s="312" t="s">
        <v>11</v>
      </c>
      <c r="C4" s="313">
        <f>ROUND((102.9726),2)</f>
        <v>102.97</v>
      </c>
      <c r="D4" s="314">
        <f>Rate!G11</f>
        <v>8130</v>
      </c>
      <c r="E4" s="315">
        <f>C4*D4</f>
        <v>837146.1</v>
      </c>
      <c r="F4" s="316">
        <v>2002</v>
      </c>
      <c r="G4" s="317" t="s">
        <v>12</v>
      </c>
      <c r="H4" s="318">
        <v>0.25</v>
      </c>
      <c r="I4" s="345">
        <f>$D$8*H4</f>
        <v>2</v>
      </c>
      <c r="J4" s="345" t="s">
        <v>13</v>
      </c>
      <c r="K4" s="346">
        <v>2</v>
      </c>
      <c r="L4" s="347">
        <f>2020-F4</f>
        <v>18</v>
      </c>
      <c r="M4" s="348">
        <f>ROUND((I4*POWER((1-K4/100),L4)),1)</f>
        <v>1.4</v>
      </c>
      <c r="N4" s="349">
        <f>M4+M5+M6+M7</f>
        <v>5.6</v>
      </c>
      <c r="O4" s="350">
        <v>1</v>
      </c>
      <c r="P4" s="351">
        <f>O4*M4</f>
        <v>1.4</v>
      </c>
      <c r="Q4" s="318">
        <v>0.05</v>
      </c>
      <c r="R4" s="365">
        <f>Q4*P4</f>
        <v>0.07</v>
      </c>
    </row>
    <row r="5" s="3" customFormat="1" ht="43.15" customHeight="1" spans="1:18">
      <c r="A5" s="319"/>
      <c r="B5" s="313"/>
      <c r="C5" s="313"/>
      <c r="D5" s="314"/>
      <c r="E5" s="315"/>
      <c r="F5" s="320"/>
      <c r="G5" s="317" t="s">
        <v>14</v>
      </c>
      <c r="H5" s="318">
        <v>0.4</v>
      </c>
      <c r="I5" s="345">
        <f>$D$8*H5</f>
        <v>3.2</v>
      </c>
      <c r="J5" s="345" t="s">
        <v>13</v>
      </c>
      <c r="K5" s="346">
        <v>2</v>
      </c>
      <c r="L5" s="346">
        <f>L4</f>
        <v>18</v>
      </c>
      <c r="M5" s="348">
        <f t="shared" ref="M5:M7" si="0">ROUND((I5*POWER((1-K5/100),L5)),1)</f>
        <v>2.2</v>
      </c>
      <c r="N5" s="352"/>
      <c r="O5" s="350">
        <v>1</v>
      </c>
      <c r="P5" s="351">
        <f t="shared" ref="P5:P7" si="1">O5*M5</f>
        <v>2.2</v>
      </c>
      <c r="Q5" s="318">
        <v>0.2</v>
      </c>
      <c r="R5" s="365">
        <f>Q5*P5</f>
        <v>0.44</v>
      </c>
    </row>
    <row r="6" s="4" customFormat="1" ht="14.45" customHeight="1" spans="1:18">
      <c r="A6" s="319"/>
      <c r="B6" s="313"/>
      <c r="C6" s="313"/>
      <c r="D6" s="314"/>
      <c r="E6" s="315"/>
      <c r="F6" s="320"/>
      <c r="G6" s="317" t="s">
        <v>15</v>
      </c>
      <c r="H6" s="318">
        <v>0.3</v>
      </c>
      <c r="I6" s="345">
        <f>$D$8*H6</f>
        <v>2.4</v>
      </c>
      <c r="J6" s="345" t="s">
        <v>13</v>
      </c>
      <c r="K6" s="346">
        <v>2</v>
      </c>
      <c r="L6" s="346">
        <f>L5</f>
        <v>18</v>
      </c>
      <c r="M6" s="348">
        <f t="shared" si="0"/>
        <v>1.7</v>
      </c>
      <c r="N6" s="352"/>
      <c r="O6" s="350">
        <v>1</v>
      </c>
      <c r="P6" s="351">
        <f t="shared" si="1"/>
        <v>1.7</v>
      </c>
      <c r="Q6" s="318">
        <v>0.05</v>
      </c>
      <c r="R6" s="365">
        <f>Q6*P6</f>
        <v>0.085</v>
      </c>
    </row>
    <row r="7" s="5" customFormat="1" ht="17.65" customHeight="1" spans="1:18">
      <c r="A7" s="321" t="s">
        <v>16</v>
      </c>
      <c r="B7" s="322"/>
      <c r="C7" s="322"/>
      <c r="D7" s="322"/>
      <c r="E7" s="323">
        <f>SUM(E4:E4)</f>
        <v>837146.1</v>
      </c>
      <c r="F7" s="320"/>
      <c r="G7" s="317" t="s">
        <v>17</v>
      </c>
      <c r="H7" s="318">
        <v>0.05</v>
      </c>
      <c r="I7" s="345">
        <f>$D$8*H7</f>
        <v>0.4</v>
      </c>
      <c r="J7" s="345" t="s">
        <v>13</v>
      </c>
      <c r="K7" s="346">
        <v>2</v>
      </c>
      <c r="L7" s="346">
        <f>L6</f>
        <v>18</v>
      </c>
      <c r="M7" s="348">
        <f t="shared" si="0"/>
        <v>0.3</v>
      </c>
      <c r="N7" s="352"/>
      <c r="O7" s="350">
        <v>1</v>
      </c>
      <c r="P7" s="351">
        <f t="shared" si="1"/>
        <v>0.3</v>
      </c>
      <c r="Q7" s="318">
        <v>0</v>
      </c>
      <c r="R7" s="365">
        <f>Q7*P7</f>
        <v>0</v>
      </c>
    </row>
    <row r="8" s="302" customFormat="1" ht="19.5" spans="1:18">
      <c r="A8" s="324" t="s">
        <v>18</v>
      </c>
      <c r="B8" s="325"/>
      <c r="C8" s="325"/>
      <c r="D8" s="326">
        <f>ROUND((E7/100000),0)</f>
        <v>8</v>
      </c>
      <c r="E8" s="327" t="s">
        <v>19</v>
      </c>
      <c r="F8" s="328"/>
      <c r="G8" s="325" t="s">
        <v>20</v>
      </c>
      <c r="H8" s="325"/>
      <c r="I8" s="325"/>
      <c r="J8" s="325"/>
      <c r="K8" s="325"/>
      <c r="L8" s="326">
        <f>N4</f>
        <v>5.6</v>
      </c>
      <c r="M8" s="326"/>
      <c r="N8" s="327" t="s">
        <v>19</v>
      </c>
      <c r="O8" s="353"/>
      <c r="P8" s="354">
        <f>SUM(P4:P7)</f>
        <v>5.6</v>
      </c>
      <c r="Q8" s="366"/>
      <c r="R8" s="367">
        <f>SUM(R4:R7)</f>
        <v>0.595</v>
      </c>
    </row>
    <row r="9" s="302" customFormat="1" ht="26.85" customHeight="1" spans="1:13">
      <c r="A9" s="92"/>
      <c r="B9" s="329"/>
      <c r="C9" s="92"/>
      <c r="D9" s="44"/>
      <c r="E9" s="44"/>
      <c r="F9" s="44"/>
      <c r="G9" s="330"/>
      <c r="H9" s="331"/>
      <c r="I9" s="355"/>
      <c r="J9" s="356"/>
      <c r="K9" s="330"/>
      <c r="L9" s="330"/>
      <c r="M9" s="357"/>
    </row>
    <row r="10" s="2" customFormat="1" ht="70.15" customHeight="1" spans="1:18">
      <c r="A10" s="317" t="s">
        <v>1</v>
      </c>
      <c r="B10" s="317"/>
      <c r="C10" s="317" t="s">
        <v>2</v>
      </c>
      <c r="D10" s="332" t="s">
        <v>3</v>
      </c>
      <c r="E10" s="317" t="s">
        <v>4</v>
      </c>
      <c r="F10" s="332" t="s">
        <v>5</v>
      </c>
      <c r="G10" s="333" t="s">
        <v>6</v>
      </c>
      <c r="H10" s="333"/>
      <c r="I10" s="333"/>
      <c r="J10" s="333" t="s">
        <v>7</v>
      </c>
      <c r="K10" s="358" t="s">
        <v>8</v>
      </c>
      <c r="L10" s="358"/>
      <c r="M10" s="358"/>
      <c r="N10" s="358"/>
      <c r="O10" s="359" t="s">
        <v>21</v>
      </c>
      <c r="P10" s="360"/>
      <c r="Q10" s="360"/>
      <c r="R10" s="368"/>
    </row>
    <row r="11" s="3" customFormat="1" ht="28.9" customHeight="1" spans="1:18">
      <c r="A11" s="312" t="s">
        <v>10</v>
      </c>
      <c r="B11" s="312" t="s">
        <v>11</v>
      </c>
      <c r="C11" s="313">
        <f>ROUND((102.9726),2)</f>
        <v>102.97</v>
      </c>
      <c r="D11" s="314">
        <f>Rate!G11</f>
        <v>8130</v>
      </c>
      <c r="E11" s="334">
        <f>C11*D11</f>
        <v>837146.1</v>
      </c>
      <c r="F11" s="335">
        <v>2002</v>
      </c>
      <c r="G11" s="317" t="str">
        <f>A11</f>
        <v>Non
Residencial</v>
      </c>
      <c r="H11" s="318">
        <v>1</v>
      </c>
      <c r="I11" s="345">
        <f>$D$8*H11</f>
        <v>8</v>
      </c>
      <c r="J11" s="345" t="s">
        <v>13</v>
      </c>
      <c r="K11" s="346">
        <v>2</v>
      </c>
      <c r="L11" s="347">
        <f>2020-F11</f>
        <v>18</v>
      </c>
      <c r="M11" s="348">
        <f>ROUND((I11*POWER((1-K11/100),L11)),1)</f>
        <v>5.6</v>
      </c>
      <c r="N11" s="345">
        <f>M11</f>
        <v>5.6</v>
      </c>
      <c r="O11" s="318">
        <v>1</v>
      </c>
      <c r="P11" s="351">
        <f>O11*M11</f>
        <v>5.6</v>
      </c>
      <c r="Q11" s="318">
        <v>0.15</v>
      </c>
      <c r="R11" s="369">
        <f>Q11*P11</f>
        <v>0.84</v>
      </c>
    </row>
    <row r="12" s="5" customFormat="1" ht="17.65" customHeight="1" spans="1:18">
      <c r="A12" s="322" t="s">
        <v>16</v>
      </c>
      <c r="B12" s="322"/>
      <c r="C12" s="322"/>
      <c r="D12" s="322"/>
      <c r="E12" s="336">
        <f>SUM(E11:E11)</f>
        <v>837146.1</v>
      </c>
      <c r="F12" s="336"/>
      <c r="G12" s="317"/>
      <c r="H12" s="318"/>
      <c r="I12" s="345"/>
      <c r="J12" s="345"/>
      <c r="K12" s="346"/>
      <c r="L12" s="346"/>
      <c r="M12" s="348"/>
      <c r="N12" s="346"/>
      <c r="O12" s="318"/>
      <c r="P12" s="351"/>
      <c r="Q12" s="318"/>
      <c r="R12" s="369"/>
    </row>
    <row r="13" s="302" customFormat="1" ht="26.85" customHeight="1" spans="1:18">
      <c r="A13" s="337" t="s">
        <v>18</v>
      </c>
      <c r="B13" s="337"/>
      <c r="C13" s="337"/>
      <c r="D13" s="338">
        <f>ROUND((E12/100000),0)</f>
        <v>8</v>
      </c>
      <c r="E13" s="339" t="s">
        <v>19</v>
      </c>
      <c r="F13" s="339"/>
      <c r="G13" s="340" t="s">
        <v>22</v>
      </c>
      <c r="H13" s="340"/>
      <c r="I13" s="340"/>
      <c r="J13" s="340"/>
      <c r="K13" s="340"/>
      <c r="L13" s="338">
        <f>N11</f>
        <v>5.6</v>
      </c>
      <c r="M13" s="338"/>
      <c r="N13" s="361" t="s">
        <v>19</v>
      </c>
      <c r="O13" s="362"/>
      <c r="P13" s="363">
        <f>SUM(P11:P12)</f>
        <v>5.6</v>
      </c>
      <c r="Q13" s="362"/>
      <c r="R13" s="363">
        <f>SUM(R11:R12)</f>
        <v>0.84</v>
      </c>
    </row>
    <row r="14" s="302" customFormat="1" ht="12.75" spans="7:13">
      <c r="G14" s="330"/>
      <c r="H14" s="331"/>
      <c r="I14" s="355"/>
      <c r="J14" s="356"/>
      <c r="K14" s="330"/>
      <c r="L14" s="330"/>
      <c r="M14" s="357"/>
    </row>
    <row r="15" s="6" customFormat="1" ht="12.75" spans="7:10">
      <c r="G15" s="44"/>
      <c r="H15" s="45"/>
      <c r="I15" s="45"/>
      <c r="J15" s="45"/>
    </row>
    <row r="16" s="8" customFormat="1" ht="18.75" spans="3:13">
      <c r="C16" s="56" t="s">
        <v>23</v>
      </c>
      <c r="D16" s="56"/>
      <c r="G16" s="56" t="s">
        <v>24</v>
      </c>
      <c r="H16" s="56"/>
      <c r="I16" s="55"/>
      <c r="K16" s="56"/>
      <c r="M16" s="56" t="s">
        <v>25</v>
      </c>
    </row>
    <row r="17" s="9" customFormat="1" ht="18.75" spans="1:13">
      <c r="A17" s="233"/>
      <c r="C17" s="56" t="s">
        <v>26</v>
      </c>
      <c r="D17" s="56"/>
      <c r="G17" s="56" t="s">
        <v>26</v>
      </c>
      <c r="H17" s="56"/>
      <c r="K17" s="56"/>
      <c r="M17" s="56" t="s">
        <v>27</v>
      </c>
    </row>
    <row r="18" s="10" customFormat="1" ht="18.75" spans="3:10">
      <c r="C18" s="178"/>
      <c r="E18" s="63"/>
      <c r="F18" s="63"/>
      <c r="G18" s="57"/>
      <c r="H18" s="58"/>
      <c r="I18" s="58"/>
      <c r="J18" s="58"/>
    </row>
    <row r="19" s="10" customFormat="1" ht="18.75" spans="2:10">
      <c r="B19" s="56"/>
      <c r="C19" s="56"/>
      <c r="G19" s="57"/>
      <c r="H19" s="58"/>
      <c r="I19" s="58"/>
      <c r="J19" s="58"/>
    </row>
    <row r="20" s="10" customFormat="1" ht="18.75" spans="2:10">
      <c r="B20" s="56"/>
      <c r="G20" s="57"/>
      <c r="H20" s="58"/>
      <c r="I20" s="58"/>
      <c r="J20" s="58"/>
    </row>
    <row r="21" s="11" customFormat="1" ht="18.75" spans="2:10">
      <c r="B21" s="56"/>
      <c r="G21" s="59"/>
      <c r="H21" s="60"/>
      <c r="I21" s="60"/>
      <c r="J21" s="60"/>
    </row>
    <row r="22" s="12" customFormat="1" ht="18.75" spans="7:10">
      <c r="G22" s="61"/>
      <c r="H22" s="62"/>
      <c r="I22" s="62"/>
      <c r="J22" s="62"/>
    </row>
    <row r="23" s="12" customFormat="1" ht="18.75" spans="3:10">
      <c r="C23" s="63"/>
      <c r="G23" s="61"/>
      <c r="H23" s="62"/>
      <c r="I23" s="62"/>
      <c r="J23" s="62"/>
    </row>
    <row r="24" spans="3:3">
      <c r="C24" s="56"/>
    </row>
  </sheetData>
  <mergeCells count="28">
    <mergeCell ref="A1:R1"/>
    <mergeCell ref="A3:B3"/>
    <mergeCell ref="G3:I3"/>
    <mergeCell ref="K3:N3"/>
    <mergeCell ref="O3:R3"/>
    <mergeCell ref="A7:D7"/>
    <mergeCell ref="A8:C8"/>
    <mergeCell ref="G8:K8"/>
    <mergeCell ref="L8:M8"/>
    <mergeCell ref="A10:B10"/>
    <mergeCell ref="G10:I10"/>
    <mergeCell ref="K10:N10"/>
    <mergeCell ref="O10:R10"/>
    <mergeCell ref="A12:D12"/>
    <mergeCell ref="A13:C13"/>
    <mergeCell ref="G13:K13"/>
    <mergeCell ref="L13:M13"/>
    <mergeCell ref="C16:D16"/>
    <mergeCell ref="G16:H16"/>
    <mergeCell ref="C17:D17"/>
    <mergeCell ref="G17:H17"/>
    <mergeCell ref="A4:A6"/>
    <mergeCell ref="B4:B6"/>
    <mergeCell ref="C4:C6"/>
    <mergeCell ref="D4:D6"/>
    <mergeCell ref="E4:E6"/>
    <mergeCell ref="F4:F8"/>
    <mergeCell ref="N4:N7"/>
  </mergeCells>
  <pageMargins left="0.53" right="0.15748031496063" top="0.47244094488189" bottom="0.15748031496063" header="0.15748031496063" footer="0.236220472440945"/>
  <pageSetup paperSize="9" orientation="landscape"/>
  <headerFooter alignWithMargins="0">
    <oddFooter>&amp;L&amp;8&amp;F&amp;A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J7" sqref="J7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147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25.6*8.7</f>
        <v>222.72</v>
      </c>
      <c r="C7" s="28">
        <v>14200</v>
      </c>
      <c r="D7" s="29">
        <f>ROUND((C7*B7/100000),2)</f>
        <v>31.63</v>
      </c>
      <c r="E7" s="23" t="str">
        <f>Rate!C4</f>
        <v>Foundation and floor</v>
      </c>
      <c r="F7" s="30">
        <v>0.3</v>
      </c>
      <c r="G7" s="31">
        <f>ROUND(($B$7*$C$7*F7/100000),2)</f>
        <v>9.49</v>
      </c>
      <c r="H7" s="32">
        <f>ROUND((G7+G8+G9+G10),2)</f>
        <v>31.63</v>
      </c>
      <c r="I7" s="70">
        <v>1995</v>
      </c>
      <c r="J7" s="71" t="s">
        <v>13</v>
      </c>
      <c r="K7" s="72">
        <v>2</v>
      </c>
      <c r="L7" s="73">
        <f>2022-I7</f>
        <v>27</v>
      </c>
      <c r="M7" s="74">
        <f>ROUND((G7*POWER((1-K7/100),L7)),2)</f>
        <v>5.5</v>
      </c>
      <c r="N7" s="75">
        <f>M7+M8+M9+M10</f>
        <v>18.34</v>
      </c>
      <c r="O7" s="76">
        <f>ROUND((Y7*M7),2)</f>
        <v>1.65</v>
      </c>
      <c r="P7" s="77">
        <f>O7+O8+O9+O10</f>
        <v>4.59</v>
      </c>
      <c r="Q7" s="96">
        <f>ROUND((M7*X7),2)</f>
        <v>0.5</v>
      </c>
      <c r="R7" s="77">
        <f>Q7+Q8+Q9+Q10</f>
        <v>1.4</v>
      </c>
      <c r="S7" s="97">
        <f>O7-Q7</f>
        <v>1.15</v>
      </c>
      <c r="T7" s="98">
        <f>S7+S8+S9+S10</f>
        <v>3.19</v>
      </c>
      <c r="U7" s="99">
        <f>T7/D7</f>
        <v>0.100853619981031</v>
      </c>
      <c r="V7" s="100">
        <f>T7/N7</f>
        <v>0.173936750272628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9.49</v>
      </c>
      <c r="H8" s="35"/>
      <c r="I8" s="70"/>
      <c r="J8" s="71" t="s">
        <v>13</v>
      </c>
      <c r="K8" s="72">
        <v>2</v>
      </c>
      <c r="L8" s="73">
        <f>L7</f>
        <v>27</v>
      </c>
      <c r="M8" s="74">
        <f>ROUND((G8*POWER((1-K8/100),L8)),2)</f>
        <v>5.5</v>
      </c>
      <c r="N8" s="78"/>
      <c r="O8" s="76">
        <f>ROUND((Y8*M8),2)</f>
        <v>1.1</v>
      </c>
      <c r="P8" s="79"/>
      <c r="Q8" s="96">
        <f>ROUND((M8*X8),2)</f>
        <v>0.44</v>
      </c>
      <c r="R8" s="79"/>
      <c r="S8" s="97">
        <f>O8-Q8</f>
        <v>0.66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11.07</v>
      </c>
      <c r="H9" s="35"/>
      <c r="I9" s="70"/>
      <c r="J9" s="71" t="s">
        <v>13</v>
      </c>
      <c r="K9" s="72">
        <v>2</v>
      </c>
      <c r="L9" s="73">
        <f>L8</f>
        <v>27</v>
      </c>
      <c r="M9" s="74">
        <f>ROUND((G9*POWER((1-K9/100),L9)),2)</f>
        <v>6.42</v>
      </c>
      <c r="N9" s="78"/>
      <c r="O9" s="76">
        <f>ROUND((Y9*M9),2)</f>
        <v>1.61</v>
      </c>
      <c r="P9" s="79"/>
      <c r="Q9" s="96">
        <f>ROUND((M9*X9),2)</f>
        <v>0.39</v>
      </c>
      <c r="R9" s="79"/>
      <c r="S9" s="97">
        <f>O9-Q9</f>
        <v>1.22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1.58</v>
      </c>
      <c r="H10" s="42"/>
      <c r="I10" s="80"/>
      <c r="J10" s="81" t="s">
        <v>13</v>
      </c>
      <c r="K10" s="82">
        <v>2</v>
      </c>
      <c r="L10" s="82">
        <f>L9</f>
        <v>27</v>
      </c>
      <c r="M10" s="83">
        <f>ROUND((G10*POWER((1-K10/100),L10)),2)</f>
        <v>0.92</v>
      </c>
      <c r="N10" s="84"/>
      <c r="O10" s="85">
        <f>ROUND((Y10*M10),2)</f>
        <v>0.23</v>
      </c>
      <c r="P10" s="86"/>
      <c r="Q10" s="105">
        <f>ROUND((M10*X10),2)</f>
        <v>0.07</v>
      </c>
      <c r="R10" s="86"/>
      <c r="S10" s="106">
        <f>O10-Q10</f>
        <v>0.16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18.34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1.4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3.19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16.55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A3" sqref="A3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148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12.8*8.5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1998</v>
      </c>
      <c r="J7" s="71" t="s">
        <v>13</v>
      </c>
      <c r="K7" s="72">
        <v>2</v>
      </c>
      <c r="L7" s="73">
        <f>2022-I7</f>
        <v>24</v>
      </c>
      <c r="M7" s="74">
        <f>ROUND((G7*POWER((1-K7/100),L7)),2)</f>
        <v>2.85</v>
      </c>
      <c r="N7" s="75">
        <f>M7+M8+M9+M10</f>
        <v>9.5</v>
      </c>
      <c r="O7" s="76">
        <f>ROUND((Y7*M7),2)</f>
        <v>0.86</v>
      </c>
      <c r="P7" s="77">
        <f>O7+O8+O9+O10</f>
        <v>2.38</v>
      </c>
      <c r="Q7" s="96">
        <f>ROUND((M7*X7),2)</f>
        <v>0.26</v>
      </c>
      <c r="R7" s="77">
        <f>Q7+Q8+Q9+Q10</f>
        <v>0.73</v>
      </c>
      <c r="S7" s="97">
        <f>O7-Q7</f>
        <v>0.6</v>
      </c>
      <c r="T7" s="98">
        <f>S7+S8+S9+S10</f>
        <v>1.65</v>
      </c>
      <c r="U7" s="99">
        <f>T7/D7</f>
        <v>0.106796116504854</v>
      </c>
      <c r="V7" s="100">
        <f>T7/N7</f>
        <v>0.173684210526316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24</v>
      </c>
      <c r="M8" s="74">
        <f>ROUND((G8*POWER((1-K8/100),L8)),2)</f>
        <v>2.85</v>
      </c>
      <c r="N8" s="78"/>
      <c r="O8" s="76">
        <f>ROUND((Y8*M8),2)</f>
        <v>0.57</v>
      </c>
      <c r="P8" s="79"/>
      <c r="Q8" s="96">
        <f>ROUND((M8*X8),2)</f>
        <v>0.23</v>
      </c>
      <c r="R8" s="79"/>
      <c r="S8" s="97">
        <f>O8-Q8</f>
        <v>0.34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24</v>
      </c>
      <c r="M9" s="74">
        <f>ROUND((G9*POWER((1-K9/100),L9)),2)</f>
        <v>3.33</v>
      </c>
      <c r="N9" s="78"/>
      <c r="O9" s="76">
        <f>ROUND((Y9*M9),2)</f>
        <v>0.83</v>
      </c>
      <c r="P9" s="79"/>
      <c r="Q9" s="96">
        <f>ROUND((M9*X9),2)</f>
        <v>0.2</v>
      </c>
      <c r="R9" s="79"/>
      <c r="S9" s="97">
        <f>O9-Q9</f>
        <v>0.63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24</v>
      </c>
      <c r="M10" s="83">
        <f>ROUND((G10*POWER((1-K10/100),L10)),2)</f>
        <v>0.47</v>
      </c>
      <c r="N10" s="84"/>
      <c r="O10" s="85">
        <f>ROUND((Y10*M10),2)</f>
        <v>0.12</v>
      </c>
      <c r="P10" s="86"/>
      <c r="Q10" s="105">
        <f>ROUND((M10*X10),2)</f>
        <v>0.04</v>
      </c>
      <c r="R10" s="86"/>
      <c r="S10" s="106">
        <f>O10-Q10</f>
        <v>0.08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9.5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0.73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1.65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8.58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I11" sqref="I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149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108.8+30.8</f>
        <v>139.6</v>
      </c>
      <c r="C7" s="28">
        <v>14200</v>
      </c>
      <c r="D7" s="29">
        <f>ROUND((C7*B7/100000),2)</f>
        <v>19.82</v>
      </c>
      <c r="E7" s="23" t="str">
        <f>Rate!C4</f>
        <v>Foundation and floor</v>
      </c>
      <c r="F7" s="30">
        <v>0.3</v>
      </c>
      <c r="G7" s="31">
        <f>ROUND(($B$7*$C$7*F7/100000),2)</f>
        <v>5.95</v>
      </c>
      <c r="H7" s="32">
        <f>ROUND((G7+G8+G9+G10),2)</f>
        <v>19.83</v>
      </c>
      <c r="I7" s="70">
        <v>1990</v>
      </c>
      <c r="J7" s="71" t="s">
        <v>13</v>
      </c>
      <c r="K7" s="72">
        <v>2</v>
      </c>
      <c r="L7" s="73">
        <f>2022-I7</f>
        <v>32</v>
      </c>
      <c r="M7" s="74">
        <f>ROUND((G7*POWER((1-K7/100),L7)),2)</f>
        <v>3.12</v>
      </c>
      <c r="N7" s="75">
        <f>M7+M8+M9+M10</f>
        <v>10.4</v>
      </c>
      <c r="O7" s="76">
        <f>ROUND((Y7*M7),2)</f>
        <v>0.94</v>
      </c>
      <c r="P7" s="77">
        <f>O7+O8+O9+O10</f>
        <v>2.6</v>
      </c>
      <c r="Q7" s="96">
        <f>ROUND((M7*X7),2)</f>
        <v>0.28</v>
      </c>
      <c r="R7" s="77">
        <f>Q7+Q8+Q9+Q10</f>
        <v>0.79</v>
      </c>
      <c r="S7" s="97">
        <f>O7-Q7</f>
        <v>0.66</v>
      </c>
      <c r="T7" s="98">
        <f>S7+S8+S9+S10</f>
        <v>1.81</v>
      </c>
      <c r="U7" s="99">
        <f>T7/D7</f>
        <v>0.091321897073663</v>
      </c>
      <c r="V7" s="100">
        <f>T7/N7</f>
        <v>0.174038461538462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5.95</v>
      </c>
      <c r="H8" s="35"/>
      <c r="I8" s="70"/>
      <c r="J8" s="71" t="s">
        <v>13</v>
      </c>
      <c r="K8" s="72">
        <v>2</v>
      </c>
      <c r="L8" s="73">
        <f>L7</f>
        <v>32</v>
      </c>
      <c r="M8" s="74">
        <f>ROUND((G8*POWER((1-K8/100),L8)),2)</f>
        <v>3.12</v>
      </c>
      <c r="N8" s="78"/>
      <c r="O8" s="76">
        <f>ROUND((Y8*M8),2)</f>
        <v>0.62</v>
      </c>
      <c r="P8" s="79"/>
      <c r="Q8" s="96">
        <f>ROUND((M8*X8),2)</f>
        <v>0.25</v>
      </c>
      <c r="R8" s="79"/>
      <c r="S8" s="97">
        <f>O8-Q8</f>
        <v>0.37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6.94</v>
      </c>
      <c r="H9" s="35"/>
      <c r="I9" s="70"/>
      <c r="J9" s="71" t="s">
        <v>13</v>
      </c>
      <c r="K9" s="72">
        <v>2</v>
      </c>
      <c r="L9" s="73">
        <f>L8</f>
        <v>32</v>
      </c>
      <c r="M9" s="74">
        <f>ROUND((G9*POWER((1-K9/100),L9)),2)</f>
        <v>3.64</v>
      </c>
      <c r="N9" s="78"/>
      <c r="O9" s="76">
        <f>ROUND((Y9*M9),2)</f>
        <v>0.91</v>
      </c>
      <c r="P9" s="79"/>
      <c r="Q9" s="96">
        <f>ROUND((M9*X9),2)</f>
        <v>0.22</v>
      </c>
      <c r="R9" s="79"/>
      <c r="S9" s="97">
        <f>O9-Q9</f>
        <v>0.69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0.99</v>
      </c>
      <c r="H10" s="42"/>
      <c r="I10" s="80"/>
      <c r="J10" s="81" t="s">
        <v>13</v>
      </c>
      <c r="K10" s="82">
        <v>2</v>
      </c>
      <c r="L10" s="82">
        <f>L9</f>
        <v>32</v>
      </c>
      <c r="M10" s="83">
        <f>ROUND((G10*POWER((1-K10/100),L10)),2)</f>
        <v>0.52</v>
      </c>
      <c r="N10" s="84"/>
      <c r="O10" s="85">
        <f>ROUND((Y10*M10),2)</f>
        <v>0.13</v>
      </c>
      <c r="P10" s="86"/>
      <c r="Q10" s="105">
        <f>ROUND((M10*X10),2)</f>
        <v>0.04</v>
      </c>
      <c r="R10" s="86"/>
      <c r="S10" s="106">
        <f>O10-Q10</f>
        <v>0.09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10.4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0.79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1.81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9.38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B11" sqref="B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108.8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1992</v>
      </c>
      <c r="J7" s="71" t="s">
        <v>13</v>
      </c>
      <c r="K7" s="72">
        <v>2</v>
      </c>
      <c r="L7" s="73">
        <f>2022-I7</f>
        <v>30</v>
      </c>
      <c r="M7" s="74">
        <f>ROUND((G7*POWER((1-K7/100),L7)),2)</f>
        <v>2.53</v>
      </c>
      <c r="N7" s="75">
        <f>M7+M8+M9+M10</f>
        <v>8.43</v>
      </c>
      <c r="O7" s="76">
        <f>ROUND((Y7*M7),2)</f>
        <v>0.76</v>
      </c>
      <c r="P7" s="77">
        <f>O7+O8+O9+O10</f>
        <v>2.12</v>
      </c>
      <c r="Q7" s="96">
        <f>ROUND((M7*X7),2)</f>
        <v>0.23</v>
      </c>
      <c r="R7" s="77">
        <f>Q7+Q8+Q9+Q10</f>
        <v>0.64</v>
      </c>
      <c r="S7" s="97">
        <f>O7-Q7</f>
        <v>0.53</v>
      </c>
      <c r="T7" s="98">
        <f>S7+S8+S9+S10</f>
        <v>1.48</v>
      </c>
      <c r="U7" s="99">
        <f>T7/D7</f>
        <v>0.0957928802588997</v>
      </c>
      <c r="V7" s="100">
        <f>T7/N7</f>
        <v>0.175563463819692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30</v>
      </c>
      <c r="M8" s="74">
        <f>ROUND((G8*POWER((1-K8/100),L8)),2)</f>
        <v>2.53</v>
      </c>
      <c r="N8" s="78"/>
      <c r="O8" s="76">
        <f>ROUND((Y8*M8),2)</f>
        <v>0.51</v>
      </c>
      <c r="P8" s="79"/>
      <c r="Q8" s="96">
        <f>ROUND((M8*X8),2)</f>
        <v>0.2</v>
      </c>
      <c r="R8" s="79"/>
      <c r="S8" s="97">
        <f>O8-Q8</f>
        <v>0.31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30</v>
      </c>
      <c r="M9" s="74">
        <f>ROUND((G9*POWER((1-K9/100),L9)),2)</f>
        <v>2.95</v>
      </c>
      <c r="N9" s="78"/>
      <c r="O9" s="76">
        <f>ROUND((Y9*M9),2)</f>
        <v>0.74</v>
      </c>
      <c r="P9" s="79"/>
      <c r="Q9" s="96">
        <f>ROUND((M9*X9),2)</f>
        <v>0.18</v>
      </c>
      <c r="R9" s="79"/>
      <c r="S9" s="97">
        <f>O9-Q9</f>
        <v>0.56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30</v>
      </c>
      <c r="M10" s="83">
        <f>ROUND((G10*POWER((1-K10/100),L10)),2)</f>
        <v>0.42</v>
      </c>
      <c r="N10" s="84"/>
      <c r="O10" s="85">
        <f>ROUND((Y10*M10),2)</f>
        <v>0.11</v>
      </c>
      <c r="P10" s="86"/>
      <c r="Q10" s="105">
        <f>ROUND((M10*X10),2)</f>
        <v>0.03</v>
      </c>
      <c r="R10" s="86"/>
      <c r="S10" s="106">
        <f>O10-Q10</f>
        <v>0.08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8.43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0.64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1.48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7.59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B11" sqref="B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108.8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1983</v>
      </c>
      <c r="J7" s="71" t="s">
        <v>13</v>
      </c>
      <c r="K7" s="72">
        <v>2</v>
      </c>
      <c r="L7" s="73">
        <f>2022-I7</f>
        <v>39</v>
      </c>
      <c r="M7" s="74">
        <f>ROUND((G7*POWER((1-K7/100),L7)),2)</f>
        <v>2.11</v>
      </c>
      <c r="N7" s="75">
        <f>M7+M8+M9+M10</f>
        <v>7.03</v>
      </c>
      <c r="O7" s="76">
        <f>ROUND((Y7*M7),2)</f>
        <v>0.63</v>
      </c>
      <c r="P7" s="77">
        <f>O7+O8+O9+O10</f>
        <v>1.76</v>
      </c>
      <c r="Q7" s="96">
        <f>ROUND((M7*X7),2)</f>
        <v>0.19</v>
      </c>
      <c r="R7" s="77">
        <f>Q7+Q8+Q9+Q10</f>
        <v>0.54</v>
      </c>
      <c r="S7" s="97">
        <f>O7-Q7</f>
        <v>0.44</v>
      </c>
      <c r="T7" s="98">
        <f>S7+S8+S9+S10</f>
        <v>1.22</v>
      </c>
      <c r="U7" s="99">
        <f>T7/D7</f>
        <v>0.0789644012944984</v>
      </c>
      <c r="V7" s="100">
        <f>T7/N7</f>
        <v>0.173541963015647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39</v>
      </c>
      <c r="M8" s="74">
        <f>ROUND((G8*POWER((1-K8/100),L8)),2)</f>
        <v>2.11</v>
      </c>
      <c r="N8" s="78"/>
      <c r="O8" s="76">
        <f>ROUND((Y8*M8),2)</f>
        <v>0.42</v>
      </c>
      <c r="P8" s="79"/>
      <c r="Q8" s="96">
        <f>ROUND((M8*X8),2)</f>
        <v>0.17</v>
      </c>
      <c r="R8" s="79"/>
      <c r="S8" s="97">
        <f>O8-Q8</f>
        <v>0.25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39</v>
      </c>
      <c r="M9" s="74">
        <f>ROUND((G9*POWER((1-K9/100),L9)),2)</f>
        <v>2.46</v>
      </c>
      <c r="N9" s="78"/>
      <c r="O9" s="76">
        <f>ROUND((Y9*M9),2)</f>
        <v>0.62</v>
      </c>
      <c r="P9" s="79"/>
      <c r="Q9" s="96">
        <f>ROUND((M9*X9),2)</f>
        <v>0.15</v>
      </c>
      <c r="R9" s="79"/>
      <c r="S9" s="97">
        <f>O9-Q9</f>
        <v>0.47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39</v>
      </c>
      <c r="M10" s="83">
        <f>ROUND((G10*POWER((1-K10/100),L10)),2)</f>
        <v>0.35</v>
      </c>
      <c r="N10" s="84"/>
      <c r="O10" s="85">
        <f>ROUND((Y10*M10),2)</f>
        <v>0.09</v>
      </c>
      <c r="P10" s="86"/>
      <c r="Q10" s="105">
        <f>ROUND((M10*X10),2)</f>
        <v>0.03</v>
      </c>
      <c r="R10" s="86"/>
      <c r="S10" s="106">
        <f>O10-Q10</f>
        <v>0.06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7.03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0.54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1.22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6.35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A11" sqref="A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108.8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2006</v>
      </c>
      <c r="J7" s="71" t="s">
        <v>13</v>
      </c>
      <c r="K7" s="72">
        <v>2</v>
      </c>
      <c r="L7" s="73">
        <f>2022-I7</f>
        <v>16</v>
      </c>
      <c r="M7" s="74">
        <f>ROUND((G7*POWER((1-K7/100),L7)),2)</f>
        <v>3.35</v>
      </c>
      <c r="N7" s="75">
        <f>M7+M8+M9+M10</f>
        <v>11.18</v>
      </c>
      <c r="O7" s="76">
        <f>ROUND((Y7*M7),2)</f>
        <v>1.01</v>
      </c>
      <c r="P7" s="77">
        <f>O7+O8+O9+O10</f>
        <v>2.8</v>
      </c>
      <c r="Q7" s="96">
        <f>ROUND((M7*X7),2)</f>
        <v>0.3</v>
      </c>
      <c r="R7" s="77">
        <f>Q7+Q8+Q9+Q10</f>
        <v>0.85</v>
      </c>
      <c r="S7" s="97">
        <f>O7-Q7</f>
        <v>0.71</v>
      </c>
      <c r="T7" s="98">
        <f>S7+S8+S9+S10</f>
        <v>1.95</v>
      </c>
      <c r="U7" s="99">
        <f>T7/D7</f>
        <v>0.12621359223301</v>
      </c>
      <c r="V7" s="100">
        <f>T7/N7</f>
        <v>0.174418604651163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16</v>
      </c>
      <c r="M8" s="74">
        <f>ROUND((G8*POWER((1-K8/100),L8)),2)</f>
        <v>3.35</v>
      </c>
      <c r="N8" s="78"/>
      <c r="O8" s="76">
        <f>ROUND((Y8*M8),2)</f>
        <v>0.67</v>
      </c>
      <c r="P8" s="79"/>
      <c r="Q8" s="96">
        <f>ROUND((M8*X8),2)</f>
        <v>0.27</v>
      </c>
      <c r="R8" s="79"/>
      <c r="S8" s="97">
        <f>O8-Q8</f>
        <v>0.4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16</v>
      </c>
      <c r="M9" s="74">
        <f>ROUND((G9*POWER((1-K9/100),L9)),2)</f>
        <v>3.92</v>
      </c>
      <c r="N9" s="78"/>
      <c r="O9" s="76">
        <f>ROUND((Y9*M9),2)</f>
        <v>0.98</v>
      </c>
      <c r="P9" s="79"/>
      <c r="Q9" s="96">
        <f>ROUND((M9*X9),2)</f>
        <v>0.24</v>
      </c>
      <c r="R9" s="79"/>
      <c r="S9" s="97">
        <f>O9-Q9</f>
        <v>0.74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16</v>
      </c>
      <c r="M10" s="83">
        <f>ROUND((G10*POWER((1-K10/100),L10)),2)</f>
        <v>0.56</v>
      </c>
      <c r="N10" s="84"/>
      <c r="O10" s="85">
        <f>ROUND((Y10*M10),2)</f>
        <v>0.14</v>
      </c>
      <c r="P10" s="86"/>
      <c r="Q10" s="105">
        <f>ROUND((M10*X10),2)</f>
        <v>0.04</v>
      </c>
      <c r="R10" s="86"/>
      <c r="S10" s="106">
        <f>O10-Q10</f>
        <v>0.1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11.18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0.85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1.95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10.08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D11" sqref="D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111.8+28</f>
        <v>139.8</v>
      </c>
      <c r="C7" s="28">
        <v>14200</v>
      </c>
      <c r="D7" s="29">
        <f>ROUND((C7*B7/100000),2)</f>
        <v>19.85</v>
      </c>
      <c r="E7" s="23" t="str">
        <f>Rate!C4</f>
        <v>Foundation and floor</v>
      </c>
      <c r="F7" s="30">
        <v>0.3</v>
      </c>
      <c r="G7" s="31">
        <f>ROUND(($B$7*$C$7*F7/100000),2)</f>
        <v>5.96</v>
      </c>
      <c r="H7" s="32">
        <f>ROUND((G7+G8+G9+G10),2)</f>
        <v>19.86</v>
      </c>
      <c r="I7" s="70">
        <v>2001</v>
      </c>
      <c r="J7" s="71" t="s">
        <v>13</v>
      </c>
      <c r="K7" s="72">
        <v>2</v>
      </c>
      <c r="L7" s="73">
        <f>2022-I7</f>
        <v>21</v>
      </c>
      <c r="M7" s="74">
        <f>ROUND((G7*POWER((1-K7/100),L7)),2)</f>
        <v>3.9</v>
      </c>
      <c r="N7" s="75">
        <f>M7+M8+M9+M10</f>
        <v>13</v>
      </c>
      <c r="O7" s="76">
        <f>ROUND((Y7*M7),2)</f>
        <v>1.17</v>
      </c>
      <c r="P7" s="77">
        <f>O7+O8+O9+O10</f>
        <v>3.25</v>
      </c>
      <c r="Q7" s="96">
        <f>ROUND((M7*X7),2)</f>
        <v>0.35</v>
      </c>
      <c r="R7" s="77">
        <f>Q7+Q8+Q9+Q10</f>
        <v>0.98</v>
      </c>
      <c r="S7" s="97">
        <f>O7-Q7</f>
        <v>0.82</v>
      </c>
      <c r="T7" s="98">
        <f>S7+S8+S9+S10</f>
        <v>2.27</v>
      </c>
      <c r="U7" s="99">
        <f>T7/D7</f>
        <v>0.114357682619647</v>
      </c>
      <c r="V7" s="100">
        <f>T7/N7</f>
        <v>0.174615384615385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5.96</v>
      </c>
      <c r="H8" s="35"/>
      <c r="I8" s="70"/>
      <c r="J8" s="71" t="s">
        <v>13</v>
      </c>
      <c r="K8" s="72">
        <v>2</v>
      </c>
      <c r="L8" s="73">
        <f>L7</f>
        <v>21</v>
      </c>
      <c r="M8" s="74">
        <f>ROUND((G8*POWER((1-K8/100),L8)),2)</f>
        <v>3.9</v>
      </c>
      <c r="N8" s="78"/>
      <c r="O8" s="76">
        <f>ROUND((Y8*M8),2)</f>
        <v>0.78</v>
      </c>
      <c r="P8" s="79"/>
      <c r="Q8" s="96">
        <f>ROUND((M8*X8),2)</f>
        <v>0.31</v>
      </c>
      <c r="R8" s="79"/>
      <c r="S8" s="97">
        <f>O8-Q8</f>
        <v>0.47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6.95</v>
      </c>
      <c r="H9" s="35"/>
      <c r="I9" s="70"/>
      <c r="J9" s="71" t="s">
        <v>13</v>
      </c>
      <c r="K9" s="72">
        <v>2</v>
      </c>
      <c r="L9" s="73">
        <f>L8</f>
        <v>21</v>
      </c>
      <c r="M9" s="74">
        <f>ROUND((G9*POWER((1-K9/100),L9)),2)</f>
        <v>4.55</v>
      </c>
      <c r="N9" s="78"/>
      <c r="O9" s="76">
        <f>ROUND((Y9*M9),2)</f>
        <v>1.14</v>
      </c>
      <c r="P9" s="79"/>
      <c r="Q9" s="96">
        <f>ROUND((M9*X9),2)</f>
        <v>0.27</v>
      </c>
      <c r="R9" s="79"/>
      <c r="S9" s="97">
        <f>O9-Q9</f>
        <v>0.87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0.99</v>
      </c>
      <c r="H10" s="42"/>
      <c r="I10" s="80"/>
      <c r="J10" s="81" t="s">
        <v>13</v>
      </c>
      <c r="K10" s="82">
        <v>2</v>
      </c>
      <c r="L10" s="82">
        <f>L9</f>
        <v>21</v>
      </c>
      <c r="M10" s="83">
        <f>ROUND((G10*POWER((1-K10/100),L10)),2)</f>
        <v>0.65</v>
      </c>
      <c r="N10" s="84"/>
      <c r="O10" s="85">
        <f>ROUND((Y10*M10),2)</f>
        <v>0.16</v>
      </c>
      <c r="P10" s="86"/>
      <c r="Q10" s="105">
        <f>ROUND((M10*X10),2)</f>
        <v>0.05</v>
      </c>
      <c r="R10" s="86"/>
      <c r="S10" s="106">
        <f>O10-Q10</f>
        <v>0.11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13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0.98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2.27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11.71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C7" sqref="C7:C10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12.8*8.5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1991</v>
      </c>
      <c r="J7" s="71" t="s">
        <v>13</v>
      </c>
      <c r="K7" s="72">
        <v>2</v>
      </c>
      <c r="L7" s="73">
        <f>2022-I7</f>
        <v>31</v>
      </c>
      <c r="M7" s="74">
        <f>ROUND((G7*POWER((1-K7/100),L7)),2)</f>
        <v>2.48</v>
      </c>
      <c r="N7" s="75">
        <f>M7+M8+M9+M10</f>
        <v>8.26</v>
      </c>
      <c r="O7" s="76">
        <f>ROUND((Y7*M7),2)</f>
        <v>0.74</v>
      </c>
      <c r="P7" s="77">
        <f>O7+O8+O9+O10</f>
        <v>2.06</v>
      </c>
      <c r="Q7" s="96">
        <f>ROUND((M7*X7),2)</f>
        <v>0.22</v>
      </c>
      <c r="R7" s="77">
        <f>Q7+Q8+Q9+Q10</f>
        <v>0.62</v>
      </c>
      <c r="S7" s="97">
        <f>O7-Q7</f>
        <v>0.52</v>
      </c>
      <c r="T7" s="98">
        <f>S7+S8+S9+S10</f>
        <v>1.44</v>
      </c>
      <c r="U7" s="99">
        <f>T7/D7</f>
        <v>0.0932038834951456</v>
      </c>
      <c r="V7" s="100">
        <f>T7/N7</f>
        <v>0.174334140435835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31</v>
      </c>
      <c r="M8" s="74">
        <f>ROUND((G8*POWER((1-K8/100),L8)),2)</f>
        <v>2.48</v>
      </c>
      <c r="N8" s="78"/>
      <c r="O8" s="76">
        <f>ROUND((Y8*M8),2)</f>
        <v>0.5</v>
      </c>
      <c r="P8" s="79"/>
      <c r="Q8" s="96">
        <f>ROUND((M8*X8),2)</f>
        <v>0.2</v>
      </c>
      <c r="R8" s="79"/>
      <c r="S8" s="97">
        <f>O8-Q8</f>
        <v>0.3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31</v>
      </c>
      <c r="M9" s="74">
        <f>ROUND((G9*POWER((1-K9/100),L9)),2)</f>
        <v>2.89</v>
      </c>
      <c r="N9" s="78"/>
      <c r="O9" s="76">
        <f>ROUND((Y9*M9),2)</f>
        <v>0.72</v>
      </c>
      <c r="P9" s="79"/>
      <c r="Q9" s="96">
        <f>ROUND((M9*X9),2)</f>
        <v>0.17</v>
      </c>
      <c r="R9" s="79"/>
      <c r="S9" s="97">
        <f>O9-Q9</f>
        <v>0.55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31</v>
      </c>
      <c r="M10" s="83">
        <f>ROUND((G10*POWER((1-K10/100),L10)),2)</f>
        <v>0.41</v>
      </c>
      <c r="N10" s="84"/>
      <c r="O10" s="85">
        <f>ROUND((Y10*M10),2)</f>
        <v>0.1</v>
      </c>
      <c r="P10" s="86"/>
      <c r="Q10" s="105">
        <f>ROUND((M10*X10),2)</f>
        <v>0.03</v>
      </c>
      <c r="R10" s="86"/>
      <c r="S10" s="106">
        <f>O10-Q10</f>
        <v>0.07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8.26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0.62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1.44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7.44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A11" sqref="A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12.8*8.5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1989</v>
      </c>
      <c r="J7" s="71" t="s">
        <v>13</v>
      </c>
      <c r="K7" s="72">
        <v>2</v>
      </c>
      <c r="L7" s="73">
        <f>2022-I7</f>
        <v>33</v>
      </c>
      <c r="M7" s="74">
        <f>ROUND((G7*POWER((1-K7/100),L7)),2)</f>
        <v>2.38</v>
      </c>
      <c r="N7" s="75">
        <f>M7+M8+M9+M10</f>
        <v>7.94</v>
      </c>
      <c r="O7" s="76">
        <f>ROUND((Y7*M7),2)</f>
        <v>0.71</v>
      </c>
      <c r="P7" s="77">
        <f>O7+O8+O9+O10</f>
        <v>1.99</v>
      </c>
      <c r="Q7" s="96">
        <f>ROUND((M7*X7),2)</f>
        <v>0.21</v>
      </c>
      <c r="R7" s="77">
        <f>Q7+Q8+Q9+Q10</f>
        <v>0.6</v>
      </c>
      <c r="S7" s="97">
        <f>O7-Q7</f>
        <v>0.5</v>
      </c>
      <c r="T7" s="98">
        <f>S7+S8+S9+S10</f>
        <v>1.39</v>
      </c>
      <c r="U7" s="99">
        <f>T7/D7</f>
        <v>0.0899676375404531</v>
      </c>
      <c r="V7" s="100">
        <f>T7/N7</f>
        <v>0.175062972292191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33</v>
      </c>
      <c r="M8" s="74">
        <f>ROUND((G8*POWER((1-K8/100),L8)),2)</f>
        <v>2.38</v>
      </c>
      <c r="N8" s="78"/>
      <c r="O8" s="76">
        <f>ROUND((Y8*M8),2)</f>
        <v>0.48</v>
      </c>
      <c r="P8" s="79"/>
      <c r="Q8" s="96">
        <f>ROUND((M8*X8),2)</f>
        <v>0.19</v>
      </c>
      <c r="R8" s="79"/>
      <c r="S8" s="97">
        <f>O8-Q8</f>
        <v>0.29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33</v>
      </c>
      <c r="M9" s="74">
        <f>ROUND((G9*POWER((1-K9/100),L9)),2)</f>
        <v>2.78</v>
      </c>
      <c r="N9" s="78"/>
      <c r="O9" s="76">
        <f>ROUND((Y9*M9),2)</f>
        <v>0.7</v>
      </c>
      <c r="P9" s="79"/>
      <c r="Q9" s="96">
        <f>ROUND((M9*X9),2)</f>
        <v>0.17</v>
      </c>
      <c r="R9" s="79"/>
      <c r="S9" s="97">
        <f>O9-Q9</f>
        <v>0.53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33</v>
      </c>
      <c r="M10" s="83">
        <f>ROUND((G10*POWER((1-K10/100),L10)),2)</f>
        <v>0.4</v>
      </c>
      <c r="N10" s="84"/>
      <c r="O10" s="85">
        <f>ROUND((Y10*M10),2)</f>
        <v>0.1</v>
      </c>
      <c r="P10" s="86"/>
      <c r="Q10" s="105">
        <f>ROUND((M10*X10),2)</f>
        <v>0.03</v>
      </c>
      <c r="R10" s="86"/>
      <c r="S10" s="106">
        <f>O10-Q10</f>
        <v>0.07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7.94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0.6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1.39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7.15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A11" sqref="A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12.8*8.5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1995</v>
      </c>
      <c r="J7" s="71" t="s">
        <v>13</v>
      </c>
      <c r="K7" s="72">
        <v>2</v>
      </c>
      <c r="L7" s="73">
        <f>2022-I7</f>
        <v>27</v>
      </c>
      <c r="M7" s="74">
        <f>ROUND((G7*POWER((1-K7/100),L7)),2)</f>
        <v>2.68</v>
      </c>
      <c r="N7" s="75">
        <f>M7+M8+M9+M10</f>
        <v>8.95</v>
      </c>
      <c r="O7" s="76">
        <f>ROUND((Y7*M7),2)</f>
        <v>0.8</v>
      </c>
      <c r="P7" s="77">
        <f>O7+O8+O9+O10</f>
        <v>2.24</v>
      </c>
      <c r="Q7" s="96">
        <f>ROUND((M7*X7),2)</f>
        <v>0.24</v>
      </c>
      <c r="R7" s="77">
        <f>Q7+Q8+Q9+Q10</f>
        <v>0.68</v>
      </c>
      <c r="S7" s="97">
        <f>O7-Q7</f>
        <v>0.56</v>
      </c>
      <c r="T7" s="98">
        <f>S7+S8+S9+S10</f>
        <v>1.56</v>
      </c>
      <c r="U7" s="99">
        <f>T7/D7</f>
        <v>0.100970873786408</v>
      </c>
      <c r="V7" s="100">
        <f>T7/N7</f>
        <v>0.174301675977654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27</v>
      </c>
      <c r="M8" s="74">
        <f>ROUND((G8*POWER((1-K8/100),L8)),2)</f>
        <v>2.68</v>
      </c>
      <c r="N8" s="78"/>
      <c r="O8" s="76">
        <f>ROUND((Y8*M8),2)</f>
        <v>0.54</v>
      </c>
      <c r="P8" s="79"/>
      <c r="Q8" s="96">
        <f>ROUND((M8*X8),2)</f>
        <v>0.21</v>
      </c>
      <c r="R8" s="79"/>
      <c r="S8" s="97">
        <f>O8-Q8</f>
        <v>0.33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27</v>
      </c>
      <c r="M9" s="74">
        <f>ROUND((G9*POWER((1-K9/100),L9)),2)</f>
        <v>3.14</v>
      </c>
      <c r="N9" s="78"/>
      <c r="O9" s="76">
        <f>ROUND((Y9*M9),2)</f>
        <v>0.79</v>
      </c>
      <c r="P9" s="79"/>
      <c r="Q9" s="96">
        <f>ROUND((M9*X9),2)</f>
        <v>0.19</v>
      </c>
      <c r="R9" s="79"/>
      <c r="S9" s="97">
        <f>O9-Q9</f>
        <v>0.6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27</v>
      </c>
      <c r="M10" s="83">
        <f>ROUND((G10*POWER((1-K10/100),L10)),2)</f>
        <v>0.45</v>
      </c>
      <c r="N10" s="84"/>
      <c r="O10" s="85">
        <f>ROUND((Y10*M10),2)</f>
        <v>0.11</v>
      </c>
      <c r="P10" s="86"/>
      <c r="Q10" s="105">
        <f>ROUND((M10*X10),2)</f>
        <v>0.04</v>
      </c>
      <c r="R10" s="86"/>
      <c r="S10" s="106">
        <f>O10-Q10</f>
        <v>0.07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8.95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0.68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1.56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8.07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workbookViewId="0">
      <selection activeCell="A1" sqref="A1:G1"/>
    </sheetView>
  </sheetViews>
  <sheetFormatPr defaultColWidth="9.14285714285714" defaultRowHeight="20.25"/>
  <cols>
    <col min="1" max="1" width="4.85714285714286" style="144" customWidth="1"/>
    <col min="2" max="2" width="50.7142857142857" style="144" customWidth="1"/>
    <col min="3" max="3" width="7.28571428571429" style="144" customWidth="1"/>
    <col min="4" max="4" width="4.42857142857143" style="144" customWidth="1"/>
    <col min="5" max="5" width="10.8571428571429" style="144" customWidth="1"/>
    <col min="6" max="6" width="5.42857142857143" style="144" customWidth="1"/>
    <col min="7" max="7" width="10.4285714285714" style="144" customWidth="1"/>
    <col min="8" max="16384" width="9.14285714285714" style="144"/>
  </cols>
  <sheetData>
    <row r="1" ht="27.75" spans="1:7">
      <c r="A1" s="256" t="s">
        <v>28</v>
      </c>
      <c r="B1" s="256"/>
      <c r="C1" s="256"/>
      <c r="D1" s="256"/>
      <c r="E1" s="256"/>
      <c r="F1" s="256"/>
      <c r="G1" s="256"/>
    </row>
    <row r="2" ht="7.15" customHeight="1" spans="1:7">
      <c r="A2" s="257"/>
      <c r="B2" s="257"/>
      <c r="C2" s="257"/>
      <c r="D2" s="257"/>
      <c r="E2" s="257"/>
      <c r="F2" s="257"/>
      <c r="G2" s="257"/>
    </row>
    <row r="3" s="143" customFormat="1" ht="40.7" customHeight="1" spans="1:10">
      <c r="A3" s="258" t="s">
        <v>29</v>
      </c>
      <c r="B3" s="258" t="s">
        <v>30</v>
      </c>
      <c r="C3" s="259" t="s">
        <v>31</v>
      </c>
      <c r="D3" s="260"/>
      <c r="E3" s="260"/>
      <c r="F3" s="260"/>
      <c r="G3" s="261"/>
      <c r="J3" s="143">
        <f>450*700</f>
        <v>315000</v>
      </c>
    </row>
    <row r="4" s="143" customFormat="1" ht="40.5" spans="1:7">
      <c r="A4" s="262">
        <v>1</v>
      </c>
      <c r="B4" s="263" t="s">
        <v>32</v>
      </c>
      <c r="C4" s="264">
        <v>1</v>
      </c>
      <c r="D4" s="265" t="s">
        <v>33</v>
      </c>
      <c r="E4" s="265">
        <v>11970</v>
      </c>
      <c r="F4" s="266">
        <f>E4*C4</f>
        <v>11970</v>
      </c>
      <c r="G4" s="267"/>
    </row>
    <row r="5" s="143" customFormat="1" spans="1:7">
      <c r="A5" s="262"/>
      <c r="B5" s="268"/>
      <c r="C5" s="269" t="s">
        <v>34</v>
      </c>
      <c r="D5" s="270"/>
      <c r="E5" s="271"/>
      <c r="F5" s="271"/>
      <c r="G5" s="272">
        <f>F4</f>
        <v>11970</v>
      </c>
    </row>
    <row r="6" s="143" customFormat="1" spans="1:7">
      <c r="A6" s="262"/>
      <c r="B6" s="273" t="s">
        <v>35</v>
      </c>
      <c r="C6" s="274"/>
      <c r="D6" s="275"/>
      <c r="E6" s="275"/>
      <c r="F6" s="275"/>
      <c r="G6" s="276"/>
    </row>
    <row r="7" s="143" customFormat="1" ht="37.5" spans="1:7">
      <c r="A7" s="262">
        <v>2.3</v>
      </c>
      <c r="B7" s="273" t="s">
        <v>36</v>
      </c>
      <c r="C7" s="274">
        <v>1</v>
      </c>
      <c r="D7" s="275" t="s">
        <v>33</v>
      </c>
      <c r="E7" s="275">
        <v>280</v>
      </c>
      <c r="F7" s="275"/>
      <c r="G7" s="276">
        <f>C7*E7</f>
        <v>280</v>
      </c>
    </row>
    <row r="8" s="143" customFormat="1" ht="37.5" spans="1:7">
      <c r="A8" s="262">
        <v>2.4</v>
      </c>
      <c r="B8" s="273" t="s">
        <v>37</v>
      </c>
      <c r="C8" s="274">
        <v>1</v>
      </c>
      <c r="D8" s="275" t="s">
        <v>33</v>
      </c>
      <c r="E8" s="275">
        <v>360</v>
      </c>
      <c r="F8" s="275"/>
      <c r="G8" s="276">
        <f>C8*E8</f>
        <v>360</v>
      </c>
    </row>
    <row r="9" s="143" customFormat="1" spans="1:7">
      <c r="A9" s="262"/>
      <c r="B9" s="273" t="s">
        <v>38</v>
      </c>
      <c r="C9" s="277"/>
      <c r="D9" s="277"/>
      <c r="E9" s="277"/>
      <c r="F9" s="277"/>
      <c r="G9" s="276"/>
    </row>
    <row r="10" s="143" customFormat="1" spans="1:7">
      <c r="A10" s="262">
        <v>1</v>
      </c>
      <c r="B10" s="273" t="s">
        <v>39</v>
      </c>
      <c r="C10" s="278">
        <v>0</v>
      </c>
      <c r="D10" s="278"/>
      <c r="E10" s="278"/>
      <c r="F10" s="278"/>
      <c r="G10" s="276">
        <f>$G$5*C10</f>
        <v>0</v>
      </c>
    </row>
    <row r="11" s="143" customFormat="1" spans="1:7">
      <c r="A11" s="262">
        <f>A10+1</f>
        <v>2</v>
      </c>
      <c r="B11" s="273" t="s">
        <v>40</v>
      </c>
      <c r="C11" s="278">
        <v>0</v>
      </c>
      <c r="D11" s="278"/>
      <c r="E11" s="278"/>
      <c r="F11" s="278"/>
      <c r="G11" s="276">
        <f>$G$5*C11</f>
        <v>0</v>
      </c>
    </row>
    <row r="12" s="143" customFormat="1" spans="1:7">
      <c r="A12" s="262">
        <f>A11+1</f>
        <v>3</v>
      </c>
      <c r="B12" s="273" t="s">
        <v>41</v>
      </c>
      <c r="C12" s="278">
        <v>0</v>
      </c>
      <c r="D12" s="278"/>
      <c r="E12" s="278"/>
      <c r="F12" s="278"/>
      <c r="G12" s="276">
        <f>$G$5*C12</f>
        <v>0</v>
      </c>
    </row>
    <row r="13" s="143" customFormat="1" spans="1:7">
      <c r="A13" s="262"/>
      <c r="B13" s="273" t="s">
        <v>42</v>
      </c>
      <c r="C13" s="277"/>
      <c r="D13" s="277"/>
      <c r="E13" s="277"/>
      <c r="F13" s="277"/>
      <c r="G13" s="276"/>
    </row>
    <row r="14" s="143" customFormat="1" spans="1:7">
      <c r="A14" s="262">
        <v>1</v>
      </c>
      <c r="B14" s="273" t="s">
        <v>43</v>
      </c>
      <c r="C14" s="277">
        <v>0</v>
      </c>
      <c r="D14" s="277"/>
      <c r="E14" s="277"/>
      <c r="F14" s="277"/>
      <c r="G14" s="276">
        <f>$G$5*C14</f>
        <v>0</v>
      </c>
    </row>
    <row r="15" s="143" customFormat="1" spans="1:7">
      <c r="A15" s="262"/>
      <c r="B15" s="273" t="s">
        <v>44</v>
      </c>
      <c r="C15" s="277"/>
      <c r="D15" s="277"/>
      <c r="E15" s="277"/>
      <c r="F15" s="277"/>
      <c r="G15" s="276"/>
    </row>
    <row r="16" s="143" customFormat="1" spans="1:7">
      <c r="A16" s="262">
        <v>1</v>
      </c>
      <c r="B16" s="273" t="s">
        <v>45</v>
      </c>
      <c r="C16" s="279">
        <v>0</v>
      </c>
      <c r="D16" s="280"/>
      <c r="E16" s="281"/>
      <c r="F16" s="281"/>
      <c r="G16" s="276">
        <f>$G$5*C16</f>
        <v>0</v>
      </c>
    </row>
    <row r="17" s="143" customFormat="1" spans="1:7">
      <c r="A17" s="282"/>
      <c r="B17" s="283"/>
      <c r="C17" s="269" t="s">
        <v>46</v>
      </c>
      <c r="D17" s="270"/>
      <c r="E17" s="271"/>
      <c r="F17" s="271"/>
      <c r="G17" s="272">
        <f>SUM(G5:G16)</f>
        <v>12610</v>
      </c>
    </row>
    <row r="18" s="143" customFormat="1" ht="6.75" customHeight="1" spans="3:7">
      <c r="C18" s="284"/>
      <c r="D18" s="285"/>
      <c r="E18" s="286"/>
      <c r="F18" s="286"/>
      <c r="G18" s="287"/>
    </row>
    <row r="19" s="143" customFormat="1" customHeight="1" spans="2:7">
      <c r="B19" s="288" t="s">
        <v>47</v>
      </c>
      <c r="C19" s="288"/>
      <c r="D19" s="288"/>
      <c r="E19" s="289"/>
      <c r="F19" s="271"/>
      <c r="G19" s="272">
        <f>ROUND((G17),-2)</f>
        <v>12600</v>
      </c>
    </row>
    <row r="20" spans="3:7">
      <c r="C20" s="175"/>
      <c r="D20" s="290"/>
      <c r="E20" s="176"/>
      <c r="F20" s="176"/>
      <c r="G20" s="291"/>
    </row>
    <row r="21" spans="3:7">
      <c r="C21" s="175"/>
      <c r="D21" s="290"/>
      <c r="E21" s="176"/>
      <c r="F21" s="176"/>
      <c r="G21" s="291"/>
    </row>
    <row r="22" s="254" customFormat="1" spans="1:11">
      <c r="A22" s="292"/>
      <c r="B22" s="293" t="s">
        <v>26</v>
      </c>
      <c r="C22" s="293" t="s">
        <v>26</v>
      </c>
      <c r="D22" s="293"/>
      <c r="E22" s="293"/>
      <c r="F22" s="293"/>
      <c r="G22" s="293"/>
      <c r="I22" s="292"/>
      <c r="J22" s="292"/>
      <c r="K22" s="301"/>
    </row>
    <row r="23" s="254" customFormat="1" spans="1:11">
      <c r="A23" s="292"/>
      <c r="B23" s="294" t="s">
        <v>48</v>
      </c>
      <c r="C23" s="294" t="s">
        <v>48</v>
      </c>
      <c r="D23" s="294"/>
      <c r="E23" s="294"/>
      <c r="F23" s="294"/>
      <c r="G23" s="294"/>
      <c r="I23" s="292"/>
      <c r="J23" s="292"/>
      <c r="K23" s="301"/>
    </row>
    <row r="24" s="255" customFormat="1" spans="1:11">
      <c r="A24" s="295"/>
      <c r="B24" s="296"/>
      <c r="D24" s="297"/>
      <c r="E24" s="296"/>
      <c r="F24" s="296"/>
      <c r="I24" s="295"/>
      <c r="J24" s="295"/>
      <c r="K24" s="298"/>
    </row>
    <row r="25" s="255" customFormat="1" spans="1:11">
      <c r="A25" s="295"/>
      <c r="C25" s="294"/>
      <c r="D25" s="297"/>
      <c r="E25" s="297"/>
      <c r="F25" s="297"/>
      <c r="H25" s="296"/>
      <c r="I25" s="295"/>
      <c r="J25" s="295"/>
      <c r="K25" s="298"/>
    </row>
    <row r="26" s="255" customFormat="1" spans="1:11">
      <c r="A26" s="295"/>
      <c r="B26" s="293" t="s">
        <v>27</v>
      </c>
      <c r="C26" s="293" t="s">
        <v>27</v>
      </c>
      <c r="D26" s="293"/>
      <c r="E26" s="293"/>
      <c r="F26" s="293"/>
      <c r="G26" s="293"/>
      <c r="I26" s="295"/>
      <c r="J26" s="295"/>
      <c r="K26" s="298"/>
    </row>
    <row r="27" s="255" customFormat="1" spans="1:11">
      <c r="A27" s="298"/>
      <c r="B27" s="294" t="s">
        <v>49</v>
      </c>
      <c r="C27" s="294" t="s">
        <v>48</v>
      </c>
      <c r="D27" s="294"/>
      <c r="E27" s="294"/>
      <c r="F27" s="294"/>
      <c r="G27" s="294"/>
      <c r="I27" s="298"/>
      <c r="J27" s="298"/>
      <c r="K27" s="298"/>
    </row>
    <row r="28" spans="3:7">
      <c r="C28" s="175"/>
      <c r="D28" s="290"/>
      <c r="E28" s="179"/>
      <c r="F28" s="179"/>
      <c r="G28" s="299"/>
    </row>
    <row r="29" spans="3:7">
      <c r="C29" s="175"/>
      <c r="D29" s="290"/>
      <c r="E29" s="179"/>
      <c r="F29" s="179"/>
      <c r="G29" s="299"/>
    </row>
    <row r="30" spans="3:7">
      <c r="C30" s="175"/>
      <c r="D30" s="290"/>
      <c r="E30" s="179"/>
      <c r="F30" s="179"/>
      <c r="G30" s="299"/>
    </row>
    <row r="31" spans="3:7">
      <c r="C31" s="175"/>
      <c r="D31" s="290"/>
      <c r="E31" s="179"/>
      <c r="F31" s="179"/>
      <c r="G31" s="299"/>
    </row>
    <row r="32" spans="3:7">
      <c r="C32" s="175"/>
      <c r="D32" s="290"/>
      <c r="E32" s="179"/>
      <c r="F32" s="179"/>
      <c r="G32" s="299"/>
    </row>
    <row r="33" spans="3:7">
      <c r="C33" s="182"/>
      <c r="D33" s="300"/>
      <c r="E33" s="183"/>
      <c r="F33" s="183"/>
      <c r="G33" s="184"/>
    </row>
    <row r="34" spans="3:7">
      <c r="C34" s="182"/>
      <c r="D34" s="300"/>
      <c r="E34" s="183"/>
      <c r="F34" s="183"/>
      <c r="G34" s="184"/>
    </row>
    <row r="35" spans="3:7">
      <c r="C35" s="182"/>
      <c r="D35" s="300"/>
      <c r="E35" s="183"/>
      <c r="F35" s="183"/>
      <c r="G35" s="184"/>
    </row>
    <row r="36" spans="3:7">
      <c r="C36" s="182"/>
      <c r="D36" s="300"/>
      <c r="E36" s="183"/>
      <c r="F36" s="183"/>
      <c r="G36" s="184"/>
    </row>
    <row r="37" spans="3:7">
      <c r="C37" s="182"/>
      <c r="D37" s="300"/>
      <c r="E37" s="183"/>
      <c r="F37" s="183"/>
      <c r="G37" s="184"/>
    </row>
    <row r="38" spans="3:7">
      <c r="C38" s="182"/>
      <c r="D38" s="300"/>
      <c r="E38" s="183"/>
      <c r="F38" s="183"/>
      <c r="G38" s="184"/>
    </row>
    <row r="39" spans="3:7">
      <c r="C39" s="182"/>
      <c r="D39" s="300"/>
      <c r="E39" s="183"/>
      <c r="F39" s="183"/>
      <c r="G39" s="184"/>
    </row>
    <row r="40" spans="3:7">
      <c r="C40" s="182"/>
      <c r="D40" s="300"/>
      <c r="E40" s="183"/>
      <c r="F40" s="183"/>
      <c r="G40" s="184"/>
    </row>
    <row r="41" spans="3:7">
      <c r="C41" s="182"/>
      <c r="D41" s="300"/>
      <c r="E41" s="183"/>
      <c r="F41" s="183"/>
      <c r="G41" s="184"/>
    </row>
    <row r="42" spans="3:7">
      <c r="C42" s="182"/>
      <c r="D42" s="300"/>
      <c r="E42" s="183"/>
      <c r="F42" s="183"/>
      <c r="G42" s="184"/>
    </row>
    <row r="43" spans="3:7">
      <c r="C43" s="182"/>
      <c r="D43" s="300"/>
      <c r="E43" s="183"/>
      <c r="F43" s="183"/>
      <c r="G43" s="184"/>
    </row>
    <row r="44" spans="3:7">
      <c r="C44" s="182"/>
      <c r="D44" s="300"/>
      <c r="E44" s="183"/>
      <c r="F44" s="183"/>
      <c r="G44" s="184"/>
    </row>
    <row r="45" spans="3:7">
      <c r="C45" s="182"/>
      <c r="D45" s="300"/>
      <c r="E45" s="183"/>
      <c r="F45" s="183"/>
      <c r="G45" s="184"/>
    </row>
    <row r="46" spans="3:7">
      <c r="C46" s="184"/>
      <c r="D46" s="300"/>
      <c r="E46" s="183"/>
      <c r="F46" s="183"/>
      <c r="G46" s="184"/>
    </row>
    <row r="47" spans="3:7">
      <c r="C47" s="184"/>
      <c r="D47" s="300"/>
      <c r="G47" s="184"/>
    </row>
    <row r="48" spans="3:7">
      <c r="C48" s="184"/>
      <c r="D48" s="300"/>
      <c r="G48" s="184"/>
    </row>
    <row r="49" spans="3:7">
      <c r="C49" s="184"/>
      <c r="D49" s="300"/>
      <c r="G49" s="184"/>
    </row>
    <row r="50" spans="3:7">
      <c r="C50" s="184"/>
      <c r="D50" s="300"/>
      <c r="G50" s="184"/>
    </row>
    <row r="51" spans="3:7">
      <c r="C51" s="184"/>
      <c r="D51" s="300"/>
      <c r="G51" s="184"/>
    </row>
    <row r="52" spans="3:7">
      <c r="C52" s="184"/>
      <c r="D52" s="300"/>
      <c r="G52" s="184"/>
    </row>
    <row r="53" spans="3:7">
      <c r="C53" s="184"/>
      <c r="D53" s="300"/>
      <c r="G53" s="184"/>
    </row>
    <row r="54" spans="3:7">
      <c r="C54" s="184"/>
      <c r="D54" s="300"/>
      <c r="G54" s="184"/>
    </row>
    <row r="55" spans="3:7">
      <c r="C55" s="184"/>
      <c r="D55" s="300"/>
      <c r="G55" s="184"/>
    </row>
    <row r="56" spans="3:7">
      <c r="C56" s="184"/>
      <c r="D56" s="300"/>
      <c r="G56" s="184"/>
    </row>
    <row r="57" spans="3:7">
      <c r="C57" s="184"/>
      <c r="D57" s="300"/>
      <c r="G57" s="184"/>
    </row>
    <row r="58" spans="3:4">
      <c r="C58" s="184"/>
      <c r="D58" s="300"/>
    </row>
    <row r="59" spans="3:4">
      <c r="C59" s="184"/>
      <c r="D59" s="300"/>
    </row>
    <row r="60" spans="3:4">
      <c r="C60" s="184"/>
      <c r="D60" s="300"/>
    </row>
    <row r="61" spans="3:4">
      <c r="C61" s="184"/>
      <c r="D61" s="300"/>
    </row>
    <row r="62" spans="3:4">
      <c r="C62" s="184"/>
      <c r="D62" s="300"/>
    </row>
    <row r="63" spans="3:4">
      <c r="C63" s="184"/>
      <c r="D63" s="300"/>
    </row>
    <row r="64" spans="4:4">
      <c r="D64" s="300"/>
    </row>
    <row r="65" spans="4:4">
      <c r="D65" s="300"/>
    </row>
    <row r="66" spans="4:4">
      <c r="D66" s="300"/>
    </row>
  </sheetData>
  <mergeCells count="18">
    <mergeCell ref="A1:G1"/>
    <mergeCell ref="C3:G3"/>
    <mergeCell ref="F4:G4"/>
    <mergeCell ref="C5:E5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B19:E19"/>
    <mergeCell ref="C22:G22"/>
    <mergeCell ref="C23:G23"/>
    <mergeCell ref="C26:G26"/>
    <mergeCell ref="C27:G27"/>
  </mergeCells>
  <pageMargins left="0.69" right="0.15748031496063" top="0.236220472440945" bottom="0.31496062992126" header="0.15748031496063" footer="0.15748031496063"/>
  <pageSetup paperSize="9" orientation="portrait"/>
  <headerFooter alignWithMargins="0">
    <oddFooter>&amp;L&amp;6&amp;F&amp;A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I11" sqref="I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111.88</f>
        <v>111.88</v>
      </c>
      <c r="C7" s="28">
        <v>14200</v>
      </c>
      <c r="D7" s="29">
        <f>ROUND((C7*B7/100000),2)</f>
        <v>15.89</v>
      </c>
      <c r="E7" s="23" t="str">
        <f>Rate!C4</f>
        <v>Foundation and floor</v>
      </c>
      <c r="F7" s="30">
        <v>0.3</v>
      </c>
      <c r="G7" s="31">
        <f>ROUND(($B$7*$C$7*F7/100000),2)</f>
        <v>4.77</v>
      </c>
      <c r="H7" s="32">
        <f>ROUND((G7+G8+G9+G10),2)</f>
        <v>15.89</v>
      </c>
      <c r="I7" s="70">
        <v>2003</v>
      </c>
      <c r="J7" s="71" t="s">
        <v>13</v>
      </c>
      <c r="K7" s="72">
        <v>2</v>
      </c>
      <c r="L7" s="73">
        <f>2022-I7</f>
        <v>19</v>
      </c>
      <c r="M7" s="74">
        <f>ROUND((G7*POWER((1-K7/100),L7)),2)</f>
        <v>3.25</v>
      </c>
      <c r="N7" s="75">
        <f>M7+M8+M9+M10</f>
        <v>10.83</v>
      </c>
      <c r="O7" s="76">
        <f>ROUND((Y7*M7),2)</f>
        <v>0.98</v>
      </c>
      <c r="P7" s="77">
        <f>O7+O8+O9+O10</f>
        <v>2.72</v>
      </c>
      <c r="Q7" s="96">
        <f>ROUND((M7*X7),2)</f>
        <v>0.29</v>
      </c>
      <c r="R7" s="77">
        <f>Q7+Q8+Q9+Q10</f>
        <v>0.82</v>
      </c>
      <c r="S7" s="97">
        <f>O7-Q7</f>
        <v>0.69</v>
      </c>
      <c r="T7" s="98">
        <f>S7+S8+S9+S10</f>
        <v>1.9</v>
      </c>
      <c r="U7" s="99">
        <f>T7/D7</f>
        <v>0.119572057898049</v>
      </c>
      <c r="V7" s="100">
        <f>T7/N7</f>
        <v>0.175438596491228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4.77</v>
      </c>
      <c r="H8" s="35"/>
      <c r="I8" s="70"/>
      <c r="J8" s="71" t="s">
        <v>13</v>
      </c>
      <c r="K8" s="72">
        <v>2</v>
      </c>
      <c r="L8" s="73">
        <f>L7</f>
        <v>19</v>
      </c>
      <c r="M8" s="74">
        <f>ROUND((G8*POWER((1-K8/100),L8)),2)</f>
        <v>3.25</v>
      </c>
      <c r="N8" s="78"/>
      <c r="O8" s="76">
        <f>ROUND((Y8*M8),2)</f>
        <v>0.65</v>
      </c>
      <c r="P8" s="79"/>
      <c r="Q8" s="96">
        <f>ROUND((M8*X8),2)</f>
        <v>0.26</v>
      </c>
      <c r="R8" s="79"/>
      <c r="S8" s="97">
        <f>O8-Q8</f>
        <v>0.39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5.56</v>
      </c>
      <c r="H9" s="35"/>
      <c r="I9" s="70"/>
      <c r="J9" s="71" t="s">
        <v>13</v>
      </c>
      <c r="K9" s="72">
        <v>2</v>
      </c>
      <c r="L9" s="73">
        <f>L8</f>
        <v>19</v>
      </c>
      <c r="M9" s="74">
        <f>ROUND((G9*POWER((1-K9/100),L9)),2)</f>
        <v>3.79</v>
      </c>
      <c r="N9" s="78"/>
      <c r="O9" s="76">
        <f>ROUND((Y9*M9),2)</f>
        <v>0.95</v>
      </c>
      <c r="P9" s="79"/>
      <c r="Q9" s="96">
        <f>ROUND((M9*X9),2)</f>
        <v>0.23</v>
      </c>
      <c r="R9" s="79"/>
      <c r="S9" s="97">
        <f>O9-Q9</f>
        <v>0.72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0.79</v>
      </c>
      <c r="H10" s="42"/>
      <c r="I10" s="80"/>
      <c r="J10" s="81" t="s">
        <v>13</v>
      </c>
      <c r="K10" s="82">
        <v>2</v>
      </c>
      <c r="L10" s="82">
        <f>L9</f>
        <v>19</v>
      </c>
      <c r="M10" s="83">
        <f>ROUND((G10*POWER((1-K10/100),L10)),2)</f>
        <v>0.54</v>
      </c>
      <c r="N10" s="84"/>
      <c r="O10" s="85">
        <f>ROUND((Y10*M10),2)</f>
        <v>0.14</v>
      </c>
      <c r="P10" s="86"/>
      <c r="Q10" s="105">
        <f>ROUND((M10*X10),2)</f>
        <v>0.04</v>
      </c>
      <c r="R10" s="86"/>
      <c r="S10" s="106">
        <f>O10-Q10</f>
        <v>0.1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10.83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0.82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1.9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9.75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D11" sqref="D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108.8+28.05+43.56</f>
        <v>180.41</v>
      </c>
      <c r="C7" s="28">
        <v>14200</v>
      </c>
      <c r="D7" s="29">
        <f>ROUND((C7*B7/100000),2)</f>
        <v>25.62</v>
      </c>
      <c r="E7" s="23" t="str">
        <f>Rate!C4</f>
        <v>Foundation and floor</v>
      </c>
      <c r="F7" s="30">
        <v>0.3</v>
      </c>
      <c r="G7" s="31">
        <f>ROUND(($B$7*$C$7*F7/100000),2)</f>
        <v>7.69</v>
      </c>
      <c r="H7" s="32">
        <f>ROUND((G7+G8+G9+G10),2)</f>
        <v>25.63</v>
      </c>
      <c r="I7" s="70">
        <v>1993</v>
      </c>
      <c r="J7" s="71" t="s">
        <v>13</v>
      </c>
      <c r="K7" s="72">
        <v>2</v>
      </c>
      <c r="L7" s="73">
        <f>2022-I7</f>
        <v>29</v>
      </c>
      <c r="M7" s="74">
        <f>ROUND((G7*POWER((1-K7/100),L7)),2)</f>
        <v>4.28</v>
      </c>
      <c r="N7" s="75">
        <f>M7+M8+M9+M10</f>
        <v>14.26</v>
      </c>
      <c r="O7" s="76">
        <f>ROUND((Y7*M7),2)</f>
        <v>1.28</v>
      </c>
      <c r="P7" s="77">
        <f>O7+O8+O9+O10</f>
        <v>3.57</v>
      </c>
      <c r="Q7" s="96">
        <f>ROUND((M7*X7),2)</f>
        <v>0.39</v>
      </c>
      <c r="R7" s="77">
        <f>Q7+Q8+Q9+Q10</f>
        <v>1.09</v>
      </c>
      <c r="S7" s="97">
        <f>O7-Q7</f>
        <v>0.89</v>
      </c>
      <c r="T7" s="98">
        <f>S7+S8+S9+S10</f>
        <v>2.48</v>
      </c>
      <c r="U7" s="99">
        <f>T7/D7</f>
        <v>0.0967993754879001</v>
      </c>
      <c r="V7" s="100">
        <f>T7/N7</f>
        <v>0.173913043478261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7.69</v>
      </c>
      <c r="H8" s="35"/>
      <c r="I8" s="70"/>
      <c r="J8" s="71" t="s">
        <v>13</v>
      </c>
      <c r="K8" s="72">
        <v>2</v>
      </c>
      <c r="L8" s="73">
        <f>L7</f>
        <v>29</v>
      </c>
      <c r="M8" s="74">
        <f>ROUND((G8*POWER((1-K8/100),L8)),2)</f>
        <v>4.28</v>
      </c>
      <c r="N8" s="78"/>
      <c r="O8" s="76">
        <f>ROUND((Y8*M8),2)</f>
        <v>0.86</v>
      </c>
      <c r="P8" s="79"/>
      <c r="Q8" s="96">
        <f>ROUND((M8*X8),2)</f>
        <v>0.34</v>
      </c>
      <c r="R8" s="79"/>
      <c r="S8" s="97">
        <f>O8-Q8</f>
        <v>0.52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8.97</v>
      </c>
      <c r="H9" s="35"/>
      <c r="I9" s="70"/>
      <c r="J9" s="71" t="s">
        <v>13</v>
      </c>
      <c r="K9" s="72">
        <v>2</v>
      </c>
      <c r="L9" s="73">
        <f>L8</f>
        <v>29</v>
      </c>
      <c r="M9" s="74">
        <f>ROUND((G9*POWER((1-K9/100),L9)),2)</f>
        <v>4.99</v>
      </c>
      <c r="N9" s="78"/>
      <c r="O9" s="76">
        <f>ROUND((Y9*M9),2)</f>
        <v>1.25</v>
      </c>
      <c r="P9" s="79"/>
      <c r="Q9" s="96">
        <f>ROUND((M9*X9),2)</f>
        <v>0.3</v>
      </c>
      <c r="R9" s="79"/>
      <c r="S9" s="97">
        <f>O9-Q9</f>
        <v>0.95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1.28</v>
      </c>
      <c r="H10" s="42"/>
      <c r="I10" s="80"/>
      <c r="J10" s="81" t="s">
        <v>13</v>
      </c>
      <c r="K10" s="82">
        <v>2</v>
      </c>
      <c r="L10" s="82">
        <f>L9</f>
        <v>29</v>
      </c>
      <c r="M10" s="83">
        <f>ROUND((G10*POWER((1-K10/100),L10)),2)</f>
        <v>0.71</v>
      </c>
      <c r="N10" s="84"/>
      <c r="O10" s="85">
        <f>ROUND((Y10*M10),2)</f>
        <v>0.18</v>
      </c>
      <c r="P10" s="86"/>
      <c r="Q10" s="105">
        <f>ROUND((M10*X10),2)</f>
        <v>0.06</v>
      </c>
      <c r="R10" s="86"/>
      <c r="S10" s="106">
        <f>O10-Q10</f>
        <v>0.12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14.26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1.09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2.48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12.87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B11" sqref="B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159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12.8*8.5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1992</v>
      </c>
      <c r="J7" s="71" t="s">
        <v>13</v>
      </c>
      <c r="K7" s="72">
        <v>2</v>
      </c>
      <c r="L7" s="73">
        <f>2022-I7</f>
        <v>30</v>
      </c>
      <c r="M7" s="74">
        <f>ROUND((G7*POWER((1-K7/100),L7)),2)</f>
        <v>2.53</v>
      </c>
      <c r="N7" s="75">
        <f>M7+M8+M9+M10</f>
        <v>8.43</v>
      </c>
      <c r="O7" s="76">
        <f>ROUND((Y7*M7),2)</f>
        <v>0.76</v>
      </c>
      <c r="P7" s="77">
        <f>O7+O8+O9+O10</f>
        <v>2.12</v>
      </c>
      <c r="Q7" s="96">
        <f>ROUND((M7*X7),2)</f>
        <v>0.23</v>
      </c>
      <c r="R7" s="77">
        <f>Q7+Q8+Q9+Q10</f>
        <v>0.64</v>
      </c>
      <c r="S7" s="97">
        <f>O7-Q7</f>
        <v>0.53</v>
      </c>
      <c r="T7" s="98">
        <f>S7+S8+S9+S10</f>
        <v>1.48</v>
      </c>
      <c r="U7" s="99">
        <f>T7/D7</f>
        <v>0.0957928802588997</v>
      </c>
      <c r="V7" s="100">
        <f>T7/N7</f>
        <v>0.175563463819692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30</v>
      </c>
      <c r="M8" s="74">
        <f>ROUND((G8*POWER((1-K8/100),L8)),2)</f>
        <v>2.53</v>
      </c>
      <c r="N8" s="78"/>
      <c r="O8" s="76">
        <f>ROUND((Y8*M8),2)</f>
        <v>0.51</v>
      </c>
      <c r="P8" s="79"/>
      <c r="Q8" s="96">
        <f>ROUND((M8*X8),2)</f>
        <v>0.2</v>
      </c>
      <c r="R8" s="79"/>
      <c r="S8" s="97">
        <f>O8-Q8</f>
        <v>0.31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30</v>
      </c>
      <c r="M9" s="74">
        <f>ROUND((G9*POWER((1-K9/100),L9)),2)</f>
        <v>2.95</v>
      </c>
      <c r="N9" s="78"/>
      <c r="O9" s="76">
        <f>ROUND((Y9*M9),2)</f>
        <v>0.74</v>
      </c>
      <c r="P9" s="79"/>
      <c r="Q9" s="96">
        <f>ROUND((M9*X9),2)</f>
        <v>0.18</v>
      </c>
      <c r="R9" s="79"/>
      <c r="S9" s="97">
        <f>O9-Q9</f>
        <v>0.56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30</v>
      </c>
      <c r="M10" s="83">
        <f>ROUND((G10*POWER((1-K10/100),L10)),2)</f>
        <v>0.42</v>
      </c>
      <c r="N10" s="84"/>
      <c r="O10" s="85">
        <f>ROUND((Y10*M10),2)</f>
        <v>0.11</v>
      </c>
      <c r="P10" s="86"/>
      <c r="Q10" s="105">
        <f>ROUND((M10*X10),2)</f>
        <v>0.03</v>
      </c>
      <c r="R10" s="86"/>
      <c r="S10" s="106">
        <f>O10-Q10</f>
        <v>0.08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8.43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0.64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1.48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7.59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G12" sqref="G12:O12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160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12.8*8.5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2002</v>
      </c>
      <c r="J7" s="71" t="s">
        <v>13</v>
      </c>
      <c r="K7" s="72">
        <v>2</v>
      </c>
      <c r="L7" s="73">
        <f>2022-I7</f>
        <v>20</v>
      </c>
      <c r="M7" s="74">
        <f>ROUND((G7*POWER((1-K7/100),L7)),2)</f>
        <v>3.09</v>
      </c>
      <c r="N7" s="75">
        <f>M7+M8+M9+M10</f>
        <v>10.3</v>
      </c>
      <c r="O7" s="76">
        <f>ROUND((Y7*M7),2)</f>
        <v>0.93</v>
      </c>
      <c r="P7" s="77">
        <f>O7+O8+O9+O10</f>
        <v>2.58</v>
      </c>
      <c r="Q7" s="96">
        <f>ROUND((M7*X7),2)</f>
        <v>0.28</v>
      </c>
      <c r="R7" s="77">
        <f>Q7+Q8+Q9+Q10</f>
        <v>0.79</v>
      </c>
      <c r="S7" s="97">
        <f>O7-Q7</f>
        <v>0.65</v>
      </c>
      <c r="T7" s="98">
        <f>S7+S8+S9+S10</f>
        <v>1.79</v>
      </c>
      <c r="U7" s="99">
        <f>T7/D7</f>
        <v>0.115857605177994</v>
      </c>
      <c r="V7" s="100">
        <f>T7/N7</f>
        <v>0.17378640776699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20</v>
      </c>
      <c r="M8" s="74">
        <f>ROUND((G8*POWER((1-K8/100),L8)),2)</f>
        <v>3.09</v>
      </c>
      <c r="N8" s="78"/>
      <c r="O8" s="76">
        <f>ROUND((Y8*M8),2)</f>
        <v>0.62</v>
      </c>
      <c r="P8" s="79"/>
      <c r="Q8" s="96">
        <f>ROUND((M8*X8),2)</f>
        <v>0.25</v>
      </c>
      <c r="R8" s="79"/>
      <c r="S8" s="97">
        <f>O8-Q8</f>
        <v>0.37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20</v>
      </c>
      <c r="M9" s="74">
        <f>ROUND((G9*POWER((1-K9/100),L9)),2)</f>
        <v>3.61</v>
      </c>
      <c r="N9" s="78"/>
      <c r="O9" s="76">
        <f>ROUND((Y9*M9),2)</f>
        <v>0.9</v>
      </c>
      <c r="P9" s="79"/>
      <c r="Q9" s="96">
        <f>ROUND((M9*X9),2)</f>
        <v>0.22</v>
      </c>
      <c r="R9" s="79"/>
      <c r="S9" s="97">
        <f>O9-Q9</f>
        <v>0.68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20</v>
      </c>
      <c r="M10" s="83">
        <f>ROUND((G10*POWER((1-K10/100),L10)),2)</f>
        <v>0.51</v>
      </c>
      <c r="N10" s="84"/>
      <c r="O10" s="85">
        <f>ROUND((Y10*M10),2)</f>
        <v>0.13</v>
      </c>
      <c r="P10" s="86"/>
      <c r="Q10" s="105">
        <f>ROUND((M10*X10),2)</f>
        <v>0.04</v>
      </c>
      <c r="R10" s="86"/>
      <c r="S10" s="106">
        <f>O10-Q10</f>
        <v>0.09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10.3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0.79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1.79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9.3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B11" sqref="B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161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25.5*8.5</f>
        <v>216.75</v>
      </c>
      <c r="C7" s="28">
        <v>14200</v>
      </c>
      <c r="D7" s="29">
        <f>ROUND((C7*B7/100000),2)</f>
        <v>30.78</v>
      </c>
      <c r="E7" s="23" t="str">
        <f>Rate!C4</f>
        <v>Foundation and floor</v>
      </c>
      <c r="F7" s="30">
        <v>0.3</v>
      </c>
      <c r="G7" s="31">
        <f>ROUND(($B$7*$C$7*F7/100000),2)</f>
        <v>9.23</v>
      </c>
      <c r="H7" s="32">
        <f>ROUND((G7+G8+G9+G10),2)</f>
        <v>30.77</v>
      </c>
      <c r="I7" s="70">
        <v>2009</v>
      </c>
      <c r="J7" s="71" t="s">
        <v>13</v>
      </c>
      <c r="K7" s="72">
        <v>2</v>
      </c>
      <c r="L7" s="73">
        <f>2022-I7</f>
        <v>13</v>
      </c>
      <c r="M7" s="74">
        <f>ROUND((G7*POWER((1-K7/100),L7)),2)</f>
        <v>7.1</v>
      </c>
      <c r="N7" s="75">
        <f>M7+M8+M9+M10</f>
        <v>23.66</v>
      </c>
      <c r="O7" s="76">
        <f>ROUND((Y7*M7),2)</f>
        <v>2.13</v>
      </c>
      <c r="P7" s="77">
        <f>O7+O8+O9+O10</f>
        <v>5.92</v>
      </c>
      <c r="Q7" s="96">
        <f>ROUND((M7*X7),2)</f>
        <v>0.64</v>
      </c>
      <c r="R7" s="77">
        <f>Q7+Q8+Q9+Q10</f>
        <v>1.8</v>
      </c>
      <c r="S7" s="97">
        <f>O7-Q7</f>
        <v>1.49</v>
      </c>
      <c r="T7" s="98">
        <f>S7+S8+S9+S10</f>
        <v>4.12</v>
      </c>
      <c r="U7" s="99">
        <f>T7/D7</f>
        <v>0.133853151397011</v>
      </c>
      <c r="V7" s="100">
        <f>T7/N7</f>
        <v>0.174133558748943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9.23</v>
      </c>
      <c r="H8" s="35"/>
      <c r="I8" s="70"/>
      <c r="J8" s="71" t="s">
        <v>13</v>
      </c>
      <c r="K8" s="72">
        <v>2</v>
      </c>
      <c r="L8" s="73">
        <f>L7</f>
        <v>13</v>
      </c>
      <c r="M8" s="74">
        <f>ROUND((G8*POWER((1-K8/100),L8)),2)</f>
        <v>7.1</v>
      </c>
      <c r="N8" s="78"/>
      <c r="O8" s="76">
        <f>ROUND((Y8*M8),2)</f>
        <v>1.42</v>
      </c>
      <c r="P8" s="79"/>
      <c r="Q8" s="96">
        <f>ROUND((M8*X8),2)</f>
        <v>0.57</v>
      </c>
      <c r="R8" s="79"/>
      <c r="S8" s="97">
        <f>O8-Q8</f>
        <v>0.85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10.77</v>
      </c>
      <c r="H9" s="35"/>
      <c r="I9" s="70"/>
      <c r="J9" s="71" t="s">
        <v>13</v>
      </c>
      <c r="K9" s="72">
        <v>2</v>
      </c>
      <c r="L9" s="73">
        <f>L8</f>
        <v>13</v>
      </c>
      <c r="M9" s="74">
        <f>ROUND((G9*POWER((1-K9/100),L9)),2)</f>
        <v>8.28</v>
      </c>
      <c r="N9" s="78"/>
      <c r="O9" s="76">
        <f>ROUND((Y9*M9),2)</f>
        <v>2.07</v>
      </c>
      <c r="P9" s="79"/>
      <c r="Q9" s="96">
        <f>ROUND((M9*X9),2)</f>
        <v>0.5</v>
      </c>
      <c r="R9" s="79"/>
      <c r="S9" s="97">
        <f>O9-Q9</f>
        <v>1.57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1.54</v>
      </c>
      <c r="H10" s="42"/>
      <c r="I10" s="80"/>
      <c r="J10" s="81" t="s">
        <v>13</v>
      </c>
      <c r="K10" s="82">
        <v>2</v>
      </c>
      <c r="L10" s="82">
        <f>L9</f>
        <v>13</v>
      </c>
      <c r="M10" s="83">
        <f>ROUND((G10*POWER((1-K10/100),L10)),2)</f>
        <v>1.18</v>
      </c>
      <c r="N10" s="84"/>
      <c r="O10" s="85">
        <f>ROUND((Y10*M10),2)</f>
        <v>0.3</v>
      </c>
      <c r="P10" s="86"/>
      <c r="Q10" s="105">
        <f>ROUND((M10*X10),2)</f>
        <v>0.09</v>
      </c>
      <c r="R10" s="86"/>
      <c r="S10" s="106">
        <f>O10-Q10</f>
        <v>0.21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23.66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1.8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4.12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21.34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G12" sqref="G12:O12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26*8.5</f>
        <v>221</v>
      </c>
      <c r="C7" s="28">
        <v>14200</v>
      </c>
      <c r="D7" s="29">
        <f>ROUND((C7*B7/100000),2)</f>
        <v>31.38</v>
      </c>
      <c r="E7" s="23" t="str">
        <f>Rate!C4</f>
        <v>Foundation and floor</v>
      </c>
      <c r="F7" s="30">
        <v>0.3</v>
      </c>
      <c r="G7" s="31">
        <f>ROUND(($B$7*$C$7*F7/100000),2)</f>
        <v>9.41</v>
      </c>
      <c r="H7" s="32">
        <f>ROUND((G7+G8+G9+G10),2)</f>
        <v>31.37</v>
      </c>
      <c r="I7" s="70">
        <v>2002</v>
      </c>
      <c r="J7" s="71" t="s">
        <v>13</v>
      </c>
      <c r="K7" s="72">
        <v>2</v>
      </c>
      <c r="L7" s="73">
        <f>2022-I7</f>
        <v>20</v>
      </c>
      <c r="M7" s="74">
        <f>ROUND((G7*POWER((1-K7/100),L7)),2)</f>
        <v>6.28</v>
      </c>
      <c r="N7" s="75">
        <f>M7+M8+M9+M10</f>
        <v>20.94</v>
      </c>
      <c r="O7" s="76">
        <f>ROUND((Y7*M7),2)</f>
        <v>1.88</v>
      </c>
      <c r="P7" s="77">
        <f>O7+O8+O9+O10</f>
        <v>5.23</v>
      </c>
      <c r="Q7" s="96">
        <f>ROUND((M7*X7),2)</f>
        <v>0.57</v>
      </c>
      <c r="R7" s="77">
        <f>Q7+Q8+Q9+Q10</f>
        <v>1.59</v>
      </c>
      <c r="S7" s="97">
        <f>O7-Q7</f>
        <v>1.31</v>
      </c>
      <c r="T7" s="98">
        <f>S7+S8+S9+S10</f>
        <v>3.64</v>
      </c>
      <c r="U7" s="99">
        <f>T7/D7</f>
        <v>0.115997450605481</v>
      </c>
      <c r="V7" s="100">
        <f>T7/N7</f>
        <v>0.173829990448902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9.41</v>
      </c>
      <c r="H8" s="35"/>
      <c r="I8" s="70"/>
      <c r="J8" s="71" t="s">
        <v>13</v>
      </c>
      <c r="K8" s="72">
        <v>2</v>
      </c>
      <c r="L8" s="73">
        <f>L7</f>
        <v>20</v>
      </c>
      <c r="M8" s="74">
        <f>ROUND((G8*POWER((1-K8/100),L8)),2)</f>
        <v>6.28</v>
      </c>
      <c r="N8" s="78"/>
      <c r="O8" s="76">
        <f>ROUND((Y8*M8),2)</f>
        <v>1.26</v>
      </c>
      <c r="P8" s="79"/>
      <c r="Q8" s="96">
        <f>ROUND((M8*X8),2)</f>
        <v>0.5</v>
      </c>
      <c r="R8" s="79"/>
      <c r="S8" s="97">
        <f>O8-Q8</f>
        <v>0.76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10.98</v>
      </c>
      <c r="H9" s="35"/>
      <c r="I9" s="70"/>
      <c r="J9" s="71" t="s">
        <v>13</v>
      </c>
      <c r="K9" s="72">
        <v>2</v>
      </c>
      <c r="L9" s="73">
        <f>L8</f>
        <v>20</v>
      </c>
      <c r="M9" s="74">
        <f>ROUND((G9*POWER((1-K9/100),L9)),2)</f>
        <v>7.33</v>
      </c>
      <c r="N9" s="78"/>
      <c r="O9" s="76">
        <f>ROUND((Y9*M9),2)</f>
        <v>1.83</v>
      </c>
      <c r="P9" s="79"/>
      <c r="Q9" s="96">
        <f>ROUND((M9*X9),2)</f>
        <v>0.44</v>
      </c>
      <c r="R9" s="79"/>
      <c r="S9" s="97">
        <f>O9-Q9</f>
        <v>1.39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1.57</v>
      </c>
      <c r="H10" s="42"/>
      <c r="I10" s="80"/>
      <c r="J10" s="81" t="s">
        <v>13</v>
      </c>
      <c r="K10" s="82">
        <v>2</v>
      </c>
      <c r="L10" s="82">
        <f>L9</f>
        <v>20</v>
      </c>
      <c r="M10" s="83">
        <f>ROUND((G10*POWER((1-K10/100),L10)),2)</f>
        <v>1.05</v>
      </c>
      <c r="N10" s="84"/>
      <c r="O10" s="85">
        <f>ROUND((Y10*M10),2)</f>
        <v>0.26</v>
      </c>
      <c r="P10" s="86"/>
      <c r="Q10" s="105">
        <f>ROUND((M10*X10),2)</f>
        <v>0.08</v>
      </c>
      <c r="R10" s="86"/>
      <c r="S10" s="106">
        <f>O10-Q10</f>
        <v>0.18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20.94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1.59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3.64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18.89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A2" sqref="A2:T2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163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22.3*10.3</f>
        <v>229.69</v>
      </c>
      <c r="C7" s="28">
        <v>14200</v>
      </c>
      <c r="D7" s="29">
        <f>ROUND((C7*B7/100000),2)</f>
        <v>32.62</v>
      </c>
      <c r="E7" s="23" t="str">
        <f>Rate!C4</f>
        <v>Foundation and floor</v>
      </c>
      <c r="F7" s="30">
        <v>0.3</v>
      </c>
      <c r="G7" s="31">
        <f>ROUND(($B$7*$C$7*F7/100000),2)</f>
        <v>9.78</v>
      </c>
      <c r="H7" s="32">
        <f>ROUND((G7+G8+G9+G10),2)</f>
        <v>32.61</v>
      </c>
      <c r="I7" s="70">
        <v>1983</v>
      </c>
      <c r="J7" s="71" t="s">
        <v>13</v>
      </c>
      <c r="K7" s="72">
        <v>2</v>
      </c>
      <c r="L7" s="73">
        <f>2022-I7</f>
        <v>39</v>
      </c>
      <c r="M7" s="74">
        <f>ROUND((G7*POWER((1-K7/100),L7)),2)</f>
        <v>4.45</v>
      </c>
      <c r="N7" s="75">
        <f>M7+M8+M9+M10</f>
        <v>14.83</v>
      </c>
      <c r="O7" s="76">
        <f>ROUND((Y7*M7),2)</f>
        <v>1.34</v>
      </c>
      <c r="P7" s="77">
        <f>O7+O8+O9+O10</f>
        <v>3.72</v>
      </c>
      <c r="Q7" s="96">
        <f>ROUND((M7*X7),2)</f>
        <v>0.4</v>
      </c>
      <c r="R7" s="77">
        <f>Q7+Q8+Q9+Q10</f>
        <v>1.13</v>
      </c>
      <c r="S7" s="97">
        <f>O7-Q7</f>
        <v>0.94</v>
      </c>
      <c r="T7" s="98">
        <f>S7+S8+S9+S10</f>
        <v>2.59</v>
      </c>
      <c r="U7" s="99">
        <f>T7/D7</f>
        <v>0.0793991416309013</v>
      </c>
      <c r="V7" s="100">
        <f>T7/N7</f>
        <v>0.174645987862441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9.78</v>
      </c>
      <c r="H8" s="35"/>
      <c r="I8" s="70"/>
      <c r="J8" s="71" t="s">
        <v>13</v>
      </c>
      <c r="K8" s="72">
        <v>2</v>
      </c>
      <c r="L8" s="73">
        <f>L7</f>
        <v>39</v>
      </c>
      <c r="M8" s="74">
        <f>ROUND((G8*POWER((1-K8/100),L8)),2)</f>
        <v>4.45</v>
      </c>
      <c r="N8" s="78"/>
      <c r="O8" s="76">
        <f>ROUND((Y8*M8),2)</f>
        <v>0.89</v>
      </c>
      <c r="P8" s="79"/>
      <c r="Q8" s="96">
        <f>ROUND((M8*X8),2)</f>
        <v>0.36</v>
      </c>
      <c r="R8" s="79"/>
      <c r="S8" s="97">
        <f>O8-Q8</f>
        <v>0.53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11.42</v>
      </c>
      <c r="H9" s="35"/>
      <c r="I9" s="70"/>
      <c r="J9" s="71" t="s">
        <v>13</v>
      </c>
      <c r="K9" s="72">
        <v>2</v>
      </c>
      <c r="L9" s="73">
        <f>L8</f>
        <v>39</v>
      </c>
      <c r="M9" s="74">
        <f>ROUND((G9*POWER((1-K9/100),L9)),2)</f>
        <v>5.19</v>
      </c>
      <c r="N9" s="78"/>
      <c r="O9" s="76">
        <f>ROUND((Y9*M9),2)</f>
        <v>1.3</v>
      </c>
      <c r="P9" s="79"/>
      <c r="Q9" s="96">
        <f>ROUND((M9*X9),2)</f>
        <v>0.31</v>
      </c>
      <c r="R9" s="79"/>
      <c r="S9" s="97">
        <f>O9-Q9</f>
        <v>0.99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1.63</v>
      </c>
      <c r="H10" s="42"/>
      <c r="I10" s="80"/>
      <c r="J10" s="81" t="s">
        <v>13</v>
      </c>
      <c r="K10" s="82">
        <v>2</v>
      </c>
      <c r="L10" s="82">
        <f>L9</f>
        <v>39</v>
      </c>
      <c r="M10" s="83">
        <f>ROUND((G10*POWER((1-K10/100),L10)),2)</f>
        <v>0.74</v>
      </c>
      <c r="N10" s="84"/>
      <c r="O10" s="85">
        <f>ROUND((Y10*M10),2)</f>
        <v>0.19</v>
      </c>
      <c r="P10" s="86"/>
      <c r="Q10" s="105">
        <f>ROUND((M10*X10),2)</f>
        <v>0.06</v>
      </c>
      <c r="R10" s="86"/>
      <c r="S10" s="106">
        <f>O10-Q10</f>
        <v>0.13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14.83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1.13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2.59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13.37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I11" sqref="I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164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v>248.8</v>
      </c>
      <c r="C7" s="28">
        <v>14200</v>
      </c>
      <c r="D7" s="29">
        <f>ROUND((C7*B7/100000),2)</f>
        <v>35.33</v>
      </c>
      <c r="E7" s="23" t="str">
        <f>Rate!C4</f>
        <v>Foundation and floor</v>
      </c>
      <c r="F7" s="30">
        <v>0.3</v>
      </c>
      <c r="G7" s="31">
        <f>ROUND(($B$7*$C$7*F7/100000),2)</f>
        <v>10.6</v>
      </c>
      <c r="H7" s="32">
        <f>ROUND((G7+G8+G9+G10),2)</f>
        <v>35.34</v>
      </c>
      <c r="I7" s="70">
        <v>2006</v>
      </c>
      <c r="J7" s="71" t="s">
        <v>13</v>
      </c>
      <c r="K7" s="72">
        <v>2</v>
      </c>
      <c r="L7" s="73">
        <f>2022-I7</f>
        <v>16</v>
      </c>
      <c r="M7" s="74">
        <f>ROUND((G7*POWER((1-K7/100),L7)),2)</f>
        <v>7.67</v>
      </c>
      <c r="N7" s="75">
        <f>M7+M8+M9+M10</f>
        <v>25.57</v>
      </c>
      <c r="O7" s="76">
        <f>ROUND((Y7*M7),2)</f>
        <v>2.3</v>
      </c>
      <c r="P7" s="77">
        <f>O7+O8+O9+O10</f>
        <v>6.39</v>
      </c>
      <c r="Q7" s="96">
        <f>ROUND((M7*X7),2)</f>
        <v>0.69</v>
      </c>
      <c r="R7" s="77">
        <f>Q7+Q8+Q9+Q10</f>
        <v>1.94</v>
      </c>
      <c r="S7" s="97">
        <f>O7-Q7</f>
        <v>1.61</v>
      </c>
      <c r="T7" s="98">
        <f>S7+S8+S9+S10</f>
        <v>4.45</v>
      </c>
      <c r="U7" s="99">
        <f>T7/D7</f>
        <v>0.125955278799887</v>
      </c>
      <c r="V7" s="100">
        <f>T7/N7</f>
        <v>0.174032068830661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10.6</v>
      </c>
      <c r="H8" s="35"/>
      <c r="I8" s="70"/>
      <c r="J8" s="71" t="s">
        <v>13</v>
      </c>
      <c r="K8" s="72">
        <v>2</v>
      </c>
      <c r="L8" s="73">
        <f>L7</f>
        <v>16</v>
      </c>
      <c r="M8" s="74">
        <f>ROUND((G8*POWER((1-K8/100),L8)),2)</f>
        <v>7.67</v>
      </c>
      <c r="N8" s="78"/>
      <c r="O8" s="76">
        <f>ROUND((Y8*M8),2)</f>
        <v>1.53</v>
      </c>
      <c r="P8" s="79"/>
      <c r="Q8" s="96">
        <f>ROUND((M8*X8),2)</f>
        <v>0.61</v>
      </c>
      <c r="R8" s="79"/>
      <c r="S8" s="97">
        <f>O8-Q8</f>
        <v>0.92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12.37</v>
      </c>
      <c r="H9" s="35"/>
      <c r="I9" s="70"/>
      <c r="J9" s="71" t="s">
        <v>13</v>
      </c>
      <c r="K9" s="72">
        <v>2</v>
      </c>
      <c r="L9" s="73">
        <f>L8</f>
        <v>16</v>
      </c>
      <c r="M9" s="74">
        <f>ROUND((G9*POWER((1-K9/100),L9)),2)</f>
        <v>8.95</v>
      </c>
      <c r="N9" s="78"/>
      <c r="O9" s="76">
        <f>ROUND((Y9*M9),2)</f>
        <v>2.24</v>
      </c>
      <c r="P9" s="79"/>
      <c r="Q9" s="96">
        <f>ROUND((M9*X9),2)</f>
        <v>0.54</v>
      </c>
      <c r="R9" s="79"/>
      <c r="S9" s="97">
        <f>O9-Q9</f>
        <v>1.7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1.77</v>
      </c>
      <c r="H10" s="42"/>
      <c r="I10" s="80"/>
      <c r="J10" s="81" t="s">
        <v>13</v>
      </c>
      <c r="K10" s="82">
        <v>2</v>
      </c>
      <c r="L10" s="82">
        <f>L9</f>
        <v>16</v>
      </c>
      <c r="M10" s="83">
        <f>ROUND((G10*POWER((1-K10/100),L10)),2)</f>
        <v>1.28</v>
      </c>
      <c r="N10" s="84"/>
      <c r="O10" s="85">
        <f>ROUND((Y10*M10),2)</f>
        <v>0.32</v>
      </c>
      <c r="P10" s="86"/>
      <c r="Q10" s="105">
        <f>ROUND((M10*X10),2)</f>
        <v>0.1</v>
      </c>
      <c r="R10" s="86"/>
      <c r="S10" s="106">
        <f>O10-Q10</f>
        <v>0.22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3:25">
      <c r="C11" s="43"/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25.57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1.94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4.45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23.06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E5:H6"/>
    <mergeCell ref="O5:P6"/>
    <mergeCell ref="Q5:R6"/>
    <mergeCell ref="S5:T6"/>
    <mergeCell ref="A12:E1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workbookViewId="0">
      <selection activeCell="A1" sqref="A1:I1"/>
    </sheetView>
  </sheetViews>
  <sheetFormatPr defaultColWidth="9.14285714285714" defaultRowHeight="20.25"/>
  <cols>
    <col min="1" max="1" width="4.14285714285714" style="13" customWidth="1"/>
    <col min="2" max="2" width="14.5714285714286" style="13" customWidth="1"/>
    <col min="3" max="5" width="8.57142857142857" style="13" customWidth="1"/>
    <col min="6" max="6" width="11" style="13" customWidth="1"/>
    <col min="7" max="7" width="5.42857142857143" style="13" customWidth="1"/>
    <col min="8" max="8" width="12.1428571428571" style="13" customWidth="1"/>
    <col min="9" max="9" width="17.2857142857143" style="13" customWidth="1"/>
    <col min="10" max="10" width="1.71428571428571" style="14" customWidth="1"/>
    <col min="11" max="14" width="9.14285714285714" style="15"/>
    <col min="15" max="253" width="9.14285714285714" style="13"/>
    <col min="254" max="254" width="5.28571428571429" style="13" customWidth="1"/>
    <col min="255" max="255" width="25.4285714285714" style="13" customWidth="1"/>
    <col min="256" max="257" width="6.42857142857143" style="13" customWidth="1"/>
    <col min="258" max="258" width="6.28571428571429" style="13" customWidth="1"/>
    <col min="259" max="259" width="8" style="13" customWidth="1"/>
    <col min="260" max="260" width="6" style="13" customWidth="1"/>
    <col min="261" max="261" width="14.7142857142857" style="13" customWidth="1"/>
    <col min="262" max="262" width="14.4285714285714" style="13" customWidth="1"/>
    <col min="263" max="509" width="9.14285714285714" style="13"/>
    <col min="510" max="510" width="5.28571428571429" style="13" customWidth="1"/>
    <col min="511" max="511" width="25.4285714285714" style="13" customWidth="1"/>
    <col min="512" max="513" width="6.42857142857143" style="13" customWidth="1"/>
    <col min="514" max="514" width="6.28571428571429" style="13" customWidth="1"/>
    <col min="515" max="515" width="8" style="13" customWidth="1"/>
    <col min="516" max="516" width="6" style="13" customWidth="1"/>
    <col min="517" max="517" width="14.7142857142857" style="13" customWidth="1"/>
    <col min="518" max="518" width="14.4285714285714" style="13" customWidth="1"/>
    <col min="519" max="765" width="9.14285714285714" style="13"/>
    <col min="766" max="766" width="5.28571428571429" style="13" customWidth="1"/>
    <col min="767" max="767" width="25.4285714285714" style="13" customWidth="1"/>
    <col min="768" max="769" width="6.42857142857143" style="13" customWidth="1"/>
    <col min="770" max="770" width="6.28571428571429" style="13" customWidth="1"/>
    <col min="771" max="771" width="8" style="13" customWidth="1"/>
    <col min="772" max="772" width="6" style="13" customWidth="1"/>
    <col min="773" max="773" width="14.7142857142857" style="13" customWidth="1"/>
    <col min="774" max="774" width="14.4285714285714" style="13" customWidth="1"/>
    <col min="775" max="1021" width="9.14285714285714" style="13"/>
    <col min="1022" max="1022" width="5.28571428571429" style="13" customWidth="1"/>
    <col min="1023" max="1023" width="25.4285714285714" style="13" customWidth="1"/>
    <col min="1024" max="1025" width="6.42857142857143" style="13" customWidth="1"/>
    <col min="1026" max="1026" width="6.28571428571429" style="13" customWidth="1"/>
    <col min="1027" max="1027" width="8" style="13" customWidth="1"/>
    <col min="1028" max="1028" width="6" style="13" customWidth="1"/>
    <col min="1029" max="1029" width="14.7142857142857" style="13" customWidth="1"/>
    <col min="1030" max="1030" width="14.4285714285714" style="13" customWidth="1"/>
    <col min="1031" max="1277" width="9.14285714285714" style="13"/>
    <col min="1278" max="1278" width="5.28571428571429" style="13" customWidth="1"/>
    <col min="1279" max="1279" width="25.4285714285714" style="13" customWidth="1"/>
    <col min="1280" max="1281" width="6.42857142857143" style="13" customWidth="1"/>
    <col min="1282" max="1282" width="6.28571428571429" style="13" customWidth="1"/>
    <col min="1283" max="1283" width="8" style="13" customWidth="1"/>
    <col min="1284" max="1284" width="6" style="13" customWidth="1"/>
    <col min="1285" max="1285" width="14.7142857142857" style="13" customWidth="1"/>
    <col min="1286" max="1286" width="14.4285714285714" style="13" customWidth="1"/>
    <col min="1287" max="1533" width="9.14285714285714" style="13"/>
    <col min="1534" max="1534" width="5.28571428571429" style="13" customWidth="1"/>
    <col min="1535" max="1535" width="25.4285714285714" style="13" customWidth="1"/>
    <col min="1536" max="1537" width="6.42857142857143" style="13" customWidth="1"/>
    <col min="1538" max="1538" width="6.28571428571429" style="13" customWidth="1"/>
    <col min="1539" max="1539" width="8" style="13" customWidth="1"/>
    <col min="1540" max="1540" width="6" style="13" customWidth="1"/>
    <col min="1541" max="1541" width="14.7142857142857" style="13" customWidth="1"/>
    <col min="1542" max="1542" width="14.4285714285714" style="13" customWidth="1"/>
    <col min="1543" max="1789" width="9.14285714285714" style="13"/>
    <col min="1790" max="1790" width="5.28571428571429" style="13" customWidth="1"/>
    <col min="1791" max="1791" width="25.4285714285714" style="13" customWidth="1"/>
    <col min="1792" max="1793" width="6.42857142857143" style="13" customWidth="1"/>
    <col min="1794" max="1794" width="6.28571428571429" style="13" customWidth="1"/>
    <col min="1795" max="1795" width="8" style="13" customWidth="1"/>
    <col min="1796" max="1796" width="6" style="13" customWidth="1"/>
    <col min="1797" max="1797" width="14.7142857142857" style="13" customWidth="1"/>
    <col min="1798" max="1798" width="14.4285714285714" style="13" customWidth="1"/>
    <col min="1799" max="2045" width="9.14285714285714" style="13"/>
    <col min="2046" max="2046" width="5.28571428571429" style="13" customWidth="1"/>
    <col min="2047" max="2047" width="25.4285714285714" style="13" customWidth="1"/>
    <col min="2048" max="2049" width="6.42857142857143" style="13" customWidth="1"/>
    <col min="2050" max="2050" width="6.28571428571429" style="13" customWidth="1"/>
    <col min="2051" max="2051" width="8" style="13" customWidth="1"/>
    <col min="2052" max="2052" width="6" style="13" customWidth="1"/>
    <col min="2053" max="2053" width="14.7142857142857" style="13" customWidth="1"/>
    <col min="2054" max="2054" width="14.4285714285714" style="13" customWidth="1"/>
    <col min="2055" max="2301" width="9.14285714285714" style="13"/>
    <col min="2302" max="2302" width="5.28571428571429" style="13" customWidth="1"/>
    <col min="2303" max="2303" width="25.4285714285714" style="13" customWidth="1"/>
    <col min="2304" max="2305" width="6.42857142857143" style="13" customWidth="1"/>
    <col min="2306" max="2306" width="6.28571428571429" style="13" customWidth="1"/>
    <col min="2307" max="2307" width="8" style="13" customWidth="1"/>
    <col min="2308" max="2308" width="6" style="13" customWidth="1"/>
    <col min="2309" max="2309" width="14.7142857142857" style="13" customWidth="1"/>
    <col min="2310" max="2310" width="14.4285714285714" style="13" customWidth="1"/>
    <col min="2311" max="2557" width="9.14285714285714" style="13"/>
    <col min="2558" max="2558" width="5.28571428571429" style="13" customWidth="1"/>
    <col min="2559" max="2559" width="25.4285714285714" style="13" customWidth="1"/>
    <col min="2560" max="2561" width="6.42857142857143" style="13" customWidth="1"/>
    <col min="2562" max="2562" width="6.28571428571429" style="13" customWidth="1"/>
    <col min="2563" max="2563" width="8" style="13" customWidth="1"/>
    <col min="2564" max="2564" width="6" style="13" customWidth="1"/>
    <col min="2565" max="2565" width="14.7142857142857" style="13" customWidth="1"/>
    <col min="2566" max="2566" width="14.4285714285714" style="13" customWidth="1"/>
    <col min="2567" max="2813" width="9.14285714285714" style="13"/>
    <col min="2814" max="2814" width="5.28571428571429" style="13" customWidth="1"/>
    <col min="2815" max="2815" width="25.4285714285714" style="13" customWidth="1"/>
    <col min="2816" max="2817" width="6.42857142857143" style="13" customWidth="1"/>
    <col min="2818" max="2818" width="6.28571428571429" style="13" customWidth="1"/>
    <col min="2819" max="2819" width="8" style="13" customWidth="1"/>
    <col min="2820" max="2820" width="6" style="13" customWidth="1"/>
    <col min="2821" max="2821" width="14.7142857142857" style="13" customWidth="1"/>
    <col min="2822" max="2822" width="14.4285714285714" style="13" customWidth="1"/>
    <col min="2823" max="3069" width="9.14285714285714" style="13"/>
    <col min="3070" max="3070" width="5.28571428571429" style="13" customWidth="1"/>
    <col min="3071" max="3071" width="25.4285714285714" style="13" customWidth="1"/>
    <col min="3072" max="3073" width="6.42857142857143" style="13" customWidth="1"/>
    <col min="3074" max="3074" width="6.28571428571429" style="13" customWidth="1"/>
    <col min="3075" max="3075" width="8" style="13" customWidth="1"/>
    <col min="3076" max="3076" width="6" style="13" customWidth="1"/>
    <col min="3077" max="3077" width="14.7142857142857" style="13" customWidth="1"/>
    <col min="3078" max="3078" width="14.4285714285714" style="13" customWidth="1"/>
    <col min="3079" max="3325" width="9.14285714285714" style="13"/>
    <col min="3326" max="3326" width="5.28571428571429" style="13" customWidth="1"/>
    <col min="3327" max="3327" width="25.4285714285714" style="13" customWidth="1"/>
    <col min="3328" max="3329" width="6.42857142857143" style="13" customWidth="1"/>
    <col min="3330" max="3330" width="6.28571428571429" style="13" customWidth="1"/>
    <col min="3331" max="3331" width="8" style="13" customWidth="1"/>
    <col min="3332" max="3332" width="6" style="13" customWidth="1"/>
    <col min="3333" max="3333" width="14.7142857142857" style="13" customWidth="1"/>
    <col min="3334" max="3334" width="14.4285714285714" style="13" customWidth="1"/>
    <col min="3335" max="3581" width="9.14285714285714" style="13"/>
    <col min="3582" max="3582" width="5.28571428571429" style="13" customWidth="1"/>
    <col min="3583" max="3583" width="25.4285714285714" style="13" customWidth="1"/>
    <col min="3584" max="3585" width="6.42857142857143" style="13" customWidth="1"/>
    <col min="3586" max="3586" width="6.28571428571429" style="13" customWidth="1"/>
    <col min="3587" max="3587" width="8" style="13" customWidth="1"/>
    <col min="3588" max="3588" width="6" style="13" customWidth="1"/>
    <col min="3589" max="3589" width="14.7142857142857" style="13" customWidth="1"/>
    <col min="3590" max="3590" width="14.4285714285714" style="13" customWidth="1"/>
    <col min="3591" max="3837" width="9.14285714285714" style="13"/>
    <col min="3838" max="3838" width="5.28571428571429" style="13" customWidth="1"/>
    <col min="3839" max="3839" width="25.4285714285714" style="13" customWidth="1"/>
    <col min="3840" max="3841" width="6.42857142857143" style="13" customWidth="1"/>
    <col min="3842" max="3842" width="6.28571428571429" style="13" customWidth="1"/>
    <col min="3843" max="3843" width="8" style="13" customWidth="1"/>
    <col min="3844" max="3844" width="6" style="13" customWidth="1"/>
    <col min="3845" max="3845" width="14.7142857142857" style="13" customWidth="1"/>
    <col min="3846" max="3846" width="14.4285714285714" style="13" customWidth="1"/>
    <col min="3847" max="4093" width="9.14285714285714" style="13"/>
    <col min="4094" max="4094" width="5.28571428571429" style="13" customWidth="1"/>
    <col min="4095" max="4095" width="25.4285714285714" style="13" customWidth="1"/>
    <col min="4096" max="4097" width="6.42857142857143" style="13" customWidth="1"/>
    <col min="4098" max="4098" width="6.28571428571429" style="13" customWidth="1"/>
    <col min="4099" max="4099" width="8" style="13" customWidth="1"/>
    <col min="4100" max="4100" width="6" style="13" customWidth="1"/>
    <col min="4101" max="4101" width="14.7142857142857" style="13" customWidth="1"/>
    <col min="4102" max="4102" width="14.4285714285714" style="13" customWidth="1"/>
    <col min="4103" max="4349" width="9.14285714285714" style="13"/>
    <col min="4350" max="4350" width="5.28571428571429" style="13" customWidth="1"/>
    <col min="4351" max="4351" width="25.4285714285714" style="13" customWidth="1"/>
    <col min="4352" max="4353" width="6.42857142857143" style="13" customWidth="1"/>
    <col min="4354" max="4354" width="6.28571428571429" style="13" customWidth="1"/>
    <col min="4355" max="4355" width="8" style="13" customWidth="1"/>
    <col min="4356" max="4356" width="6" style="13" customWidth="1"/>
    <col min="4357" max="4357" width="14.7142857142857" style="13" customWidth="1"/>
    <col min="4358" max="4358" width="14.4285714285714" style="13" customWidth="1"/>
    <col min="4359" max="4605" width="9.14285714285714" style="13"/>
    <col min="4606" max="4606" width="5.28571428571429" style="13" customWidth="1"/>
    <col min="4607" max="4607" width="25.4285714285714" style="13" customWidth="1"/>
    <col min="4608" max="4609" width="6.42857142857143" style="13" customWidth="1"/>
    <col min="4610" max="4610" width="6.28571428571429" style="13" customWidth="1"/>
    <col min="4611" max="4611" width="8" style="13" customWidth="1"/>
    <col min="4612" max="4612" width="6" style="13" customWidth="1"/>
    <col min="4613" max="4613" width="14.7142857142857" style="13" customWidth="1"/>
    <col min="4614" max="4614" width="14.4285714285714" style="13" customWidth="1"/>
    <col min="4615" max="4861" width="9.14285714285714" style="13"/>
    <col min="4862" max="4862" width="5.28571428571429" style="13" customWidth="1"/>
    <col min="4863" max="4863" width="25.4285714285714" style="13" customWidth="1"/>
    <col min="4864" max="4865" width="6.42857142857143" style="13" customWidth="1"/>
    <col min="4866" max="4866" width="6.28571428571429" style="13" customWidth="1"/>
    <col min="4867" max="4867" width="8" style="13" customWidth="1"/>
    <col min="4868" max="4868" width="6" style="13" customWidth="1"/>
    <col min="4869" max="4869" width="14.7142857142857" style="13" customWidth="1"/>
    <col min="4870" max="4870" width="14.4285714285714" style="13" customWidth="1"/>
    <col min="4871" max="5117" width="9.14285714285714" style="13"/>
    <col min="5118" max="5118" width="5.28571428571429" style="13" customWidth="1"/>
    <col min="5119" max="5119" width="25.4285714285714" style="13" customWidth="1"/>
    <col min="5120" max="5121" width="6.42857142857143" style="13" customWidth="1"/>
    <col min="5122" max="5122" width="6.28571428571429" style="13" customWidth="1"/>
    <col min="5123" max="5123" width="8" style="13" customWidth="1"/>
    <col min="5124" max="5124" width="6" style="13" customWidth="1"/>
    <col min="5125" max="5125" width="14.7142857142857" style="13" customWidth="1"/>
    <col min="5126" max="5126" width="14.4285714285714" style="13" customWidth="1"/>
    <col min="5127" max="5373" width="9.14285714285714" style="13"/>
    <col min="5374" max="5374" width="5.28571428571429" style="13" customWidth="1"/>
    <col min="5375" max="5375" width="25.4285714285714" style="13" customWidth="1"/>
    <col min="5376" max="5377" width="6.42857142857143" style="13" customWidth="1"/>
    <col min="5378" max="5378" width="6.28571428571429" style="13" customWidth="1"/>
    <col min="5379" max="5379" width="8" style="13" customWidth="1"/>
    <col min="5380" max="5380" width="6" style="13" customWidth="1"/>
    <col min="5381" max="5381" width="14.7142857142857" style="13" customWidth="1"/>
    <col min="5382" max="5382" width="14.4285714285714" style="13" customWidth="1"/>
    <col min="5383" max="5629" width="9.14285714285714" style="13"/>
    <col min="5630" max="5630" width="5.28571428571429" style="13" customWidth="1"/>
    <col min="5631" max="5631" width="25.4285714285714" style="13" customWidth="1"/>
    <col min="5632" max="5633" width="6.42857142857143" style="13" customWidth="1"/>
    <col min="5634" max="5634" width="6.28571428571429" style="13" customWidth="1"/>
    <col min="5635" max="5635" width="8" style="13" customWidth="1"/>
    <col min="5636" max="5636" width="6" style="13" customWidth="1"/>
    <col min="5637" max="5637" width="14.7142857142857" style="13" customWidth="1"/>
    <col min="5638" max="5638" width="14.4285714285714" style="13" customWidth="1"/>
    <col min="5639" max="5885" width="9.14285714285714" style="13"/>
    <col min="5886" max="5886" width="5.28571428571429" style="13" customWidth="1"/>
    <col min="5887" max="5887" width="25.4285714285714" style="13" customWidth="1"/>
    <col min="5888" max="5889" width="6.42857142857143" style="13" customWidth="1"/>
    <col min="5890" max="5890" width="6.28571428571429" style="13" customWidth="1"/>
    <col min="5891" max="5891" width="8" style="13" customWidth="1"/>
    <col min="5892" max="5892" width="6" style="13" customWidth="1"/>
    <col min="5893" max="5893" width="14.7142857142857" style="13" customWidth="1"/>
    <col min="5894" max="5894" width="14.4285714285714" style="13" customWidth="1"/>
    <col min="5895" max="6141" width="9.14285714285714" style="13"/>
    <col min="6142" max="6142" width="5.28571428571429" style="13" customWidth="1"/>
    <col min="6143" max="6143" width="25.4285714285714" style="13" customWidth="1"/>
    <col min="6144" max="6145" width="6.42857142857143" style="13" customWidth="1"/>
    <col min="6146" max="6146" width="6.28571428571429" style="13" customWidth="1"/>
    <col min="6147" max="6147" width="8" style="13" customWidth="1"/>
    <col min="6148" max="6148" width="6" style="13" customWidth="1"/>
    <col min="6149" max="6149" width="14.7142857142857" style="13" customWidth="1"/>
    <col min="6150" max="6150" width="14.4285714285714" style="13" customWidth="1"/>
    <col min="6151" max="6397" width="9.14285714285714" style="13"/>
    <col min="6398" max="6398" width="5.28571428571429" style="13" customWidth="1"/>
    <col min="6399" max="6399" width="25.4285714285714" style="13" customWidth="1"/>
    <col min="6400" max="6401" width="6.42857142857143" style="13" customWidth="1"/>
    <col min="6402" max="6402" width="6.28571428571429" style="13" customWidth="1"/>
    <col min="6403" max="6403" width="8" style="13" customWidth="1"/>
    <col min="6404" max="6404" width="6" style="13" customWidth="1"/>
    <col min="6405" max="6405" width="14.7142857142857" style="13" customWidth="1"/>
    <col min="6406" max="6406" width="14.4285714285714" style="13" customWidth="1"/>
    <col min="6407" max="6653" width="9.14285714285714" style="13"/>
    <col min="6654" max="6654" width="5.28571428571429" style="13" customWidth="1"/>
    <col min="6655" max="6655" width="25.4285714285714" style="13" customWidth="1"/>
    <col min="6656" max="6657" width="6.42857142857143" style="13" customWidth="1"/>
    <col min="6658" max="6658" width="6.28571428571429" style="13" customWidth="1"/>
    <col min="6659" max="6659" width="8" style="13" customWidth="1"/>
    <col min="6660" max="6660" width="6" style="13" customWidth="1"/>
    <col min="6661" max="6661" width="14.7142857142857" style="13" customWidth="1"/>
    <col min="6662" max="6662" width="14.4285714285714" style="13" customWidth="1"/>
    <col min="6663" max="6909" width="9.14285714285714" style="13"/>
    <col min="6910" max="6910" width="5.28571428571429" style="13" customWidth="1"/>
    <col min="6911" max="6911" width="25.4285714285714" style="13" customWidth="1"/>
    <col min="6912" max="6913" width="6.42857142857143" style="13" customWidth="1"/>
    <col min="6914" max="6914" width="6.28571428571429" style="13" customWidth="1"/>
    <col min="6915" max="6915" width="8" style="13" customWidth="1"/>
    <col min="6916" max="6916" width="6" style="13" customWidth="1"/>
    <col min="6917" max="6917" width="14.7142857142857" style="13" customWidth="1"/>
    <col min="6918" max="6918" width="14.4285714285714" style="13" customWidth="1"/>
    <col min="6919" max="7165" width="9.14285714285714" style="13"/>
    <col min="7166" max="7166" width="5.28571428571429" style="13" customWidth="1"/>
    <col min="7167" max="7167" width="25.4285714285714" style="13" customWidth="1"/>
    <col min="7168" max="7169" width="6.42857142857143" style="13" customWidth="1"/>
    <col min="7170" max="7170" width="6.28571428571429" style="13" customWidth="1"/>
    <col min="7171" max="7171" width="8" style="13" customWidth="1"/>
    <col min="7172" max="7172" width="6" style="13" customWidth="1"/>
    <col min="7173" max="7173" width="14.7142857142857" style="13" customWidth="1"/>
    <col min="7174" max="7174" width="14.4285714285714" style="13" customWidth="1"/>
    <col min="7175" max="7421" width="9.14285714285714" style="13"/>
    <col min="7422" max="7422" width="5.28571428571429" style="13" customWidth="1"/>
    <col min="7423" max="7423" width="25.4285714285714" style="13" customWidth="1"/>
    <col min="7424" max="7425" width="6.42857142857143" style="13" customWidth="1"/>
    <col min="7426" max="7426" width="6.28571428571429" style="13" customWidth="1"/>
    <col min="7427" max="7427" width="8" style="13" customWidth="1"/>
    <col min="7428" max="7428" width="6" style="13" customWidth="1"/>
    <col min="7429" max="7429" width="14.7142857142857" style="13" customWidth="1"/>
    <col min="7430" max="7430" width="14.4285714285714" style="13" customWidth="1"/>
    <col min="7431" max="7677" width="9.14285714285714" style="13"/>
    <col min="7678" max="7678" width="5.28571428571429" style="13" customWidth="1"/>
    <col min="7679" max="7679" width="25.4285714285714" style="13" customWidth="1"/>
    <col min="7680" max="7681" width="6.42857142857143" style="13" customWidth="1"/>
    <col min="7682" max="7682" width="6.28571428571429" style="13" customWidth="1"/>
    <col min="7683" max="7683" width="8" style="13" customWidth="1"/>
    <col min="7684" max="7684" width="6" style="13" customWidth="1"/>
    <col min="7685" max="7685" width="14.7142857142857" style="13" customWidth="1"/>
    <col min="7686" max="7686" width="14.4285714285714" style="13" customWidth="1"/>
    <col min="7687" max="7933" width="9.14285714285714" style="13"/>
    <col min="7934" max="7934" width="5.28571428571429" style="13" customWidth="1"/>
    <col min="7935" max="7935" width="25.4285714285714" style="13" customWidth="1"/>
    <col min="7936" max="7937" width="6.42857142857143" style="13" customWidth="1"/>
    <col min="7938" max="7938" width="6.28571428571429" style="13" customWidth="1"/>
    <col min="7939" max="7939" width="8" style="13" customWidth="1"/>
    <col min="7940" max="7940" width="6" style="13" customWidth="1"/>
    <col min="7941" max="7941" width="14.7142857142857" style="13" customWidth="1"/>
    <col min="7942" max="7942" width="14.4285714285714" style="13" customWidth="1"/>
    <col min="7943" max="8189" width="9.14285714285714" style="13"/>
    <col min="8190" max="8190" width="5.28571428571429" style="13" customWidth="1"/>
    <col min="8191" max="8191" width="25.4285714285714" style="13" customWidth="1"/>
    <col min="8192" max="8193" width="6.42857142857143" style="13" customWidth="1"/>
    <col min="8194" max="8194" width="6.28571428571429" style="13" customWidth="1"/>
    <col min="8195" max="8195" width="8" style="13" customWidth="1"/>
    <col min="8196" max="8196" width="6" style="13" customWidth="1"/>
    <col min="8197" max="8197" width="14.7142857142857" style="13" customWidth="1"/>
    <col min="8198" max="8198" width="14.4285714285714" style="13" customWidth="1"/>
    <col min="8199" max="8445" width="9.14285714285714" style="13"/>
    <col min="8446" max="8446" width="5.28571428571429" style="13" customWidth="1"/>
    <col min="8447" max="8447" width="25.4285714285714" style="13" customWidth="1"/>
    <col min="8448" max="8449" width="6.42857142857143" style="13" customWidth="1"/>
    <col min="8450" max="8450" width="6.28571428571429" style="13" customWidth="1"/>
    <col min="8451" max="8451" width="8" style="13" customWidth="1"/>
    <col min="8452" max="8452" width="6" style="13" customWidth="1"/>
    <col min="8453" max="8453" width="14.7142857142857" style="13" customWidth="1"/>
    <col min="8454" max="8454" width="14.4285714285714" style="13" customWidth="1"/>
    <col min="8455" max="8701" width="9.14285714285714" style="13"/>
    <col min="8702" max="8702" width="5.28571428571429" style="13" customWidth="1"/>
    <col min="8703" max="8703" width="25.4285714285714" style="13" customWidth="1"/>
    <col min="8704" max="8705" width="6.42857142857143" style="13" customWidth="1"/>
    <col min="8706" max="8706" width="6.28571428571429" style="13" customWidth="1"/>
    <col min="8707" max="8707" width="8" style="13" customWidth="1"/>
    <col min="8708" max="8708" width="6" style="13" customWidth="1"/>
    <col min="8709" max="8709" width="14.7142857142857" style="13" customWidth="1"/>
    <col min="8710" max="8710" width="14.4285714285714" style="13" customWidth="1"/>
    <col min="8711" max="8957" width="9.14285714285714" style="13"/>
    <col min="8958" max="8958" width="5.28571428571429" style="13" customWidth="1"/>
    <col min="8959" max="8959" width="25.4285714285714" style="13" customWidth="1"/>
    <col min="8960" max="8961" width="6.42857142857143" style="13" customWidth="1"/>
    <col min="8962" max="8962" width="6.28571428571429" style="13" customWidth="1"/>
    <col min="8963" max="8963" width="8" style="13" customWidth="1"/>
    <col min="8964" max="8964" width="6" style="13" customWidth="1"/>
    <col min="8965" max="8965" width="14.7142857142857" style="13" customWidth="1"/>
    <col min="8966" max="8966" width="14.4285714285714" style="13" customWidth="1"/>
    <col min="8967" max="9213" width="9.14285714285714" style="13"/>
    <col min="9214" max="9214" width="5.28571428571429" style="13" customWidth="1"/>
    <col min="9215" max="9215" width="25.4285714285714" style="13" customWidth="1"/>
    <col min="9216" max="9217" width="6.42857142857143" style="13" customWidth="1"/>
    <col min="9218" max="9218" width="6.28571428571429" style="13" customWidth="1"/>
    <col min="9219" max="9219" width="8" style="13" customWidth="1"/>
    <col min="9220" max="9220" width="6" style="13" customWidth="1"/>
    <col min="9221" max="9221" width="14.7142857142857" style="13" customWidth="1"/>
    <col min="9222" max="9222" width="14.4285714285714" style="13" customWidth="1"/>
    <col min="9223" max="9469" width="9.14285714285714" style="13"/>
    <col min="9470" max="9470" width="5.28571428571429" style="13" customWidth="1"/>
    <col min="9471" max="9471" width="25.4285714285714" style="13" customWidth="1"/>
    <col min="9472" max="9473" width="6.42857142857143" style="13" customWidth="1"/>
    <col min="9474" max="9474" width="6.28571428571429" style="13" customWidth="1"/>
    <col min="9475" max="9475" width="8" style="13" customWidth="1"/>
    <col min="9476" max="9476" width="6" style="13" customWidth="1"/>
    <col min="9477" max="9477" width="14.7142857142857" style="13" customWidth="1"/>
    <col min="9478" max="9478" width="14.4285714285714" style="13" customWidth="1"/>
    <col min="9479" max="9725" width="9.14285714285714" style="13"/>
    <col min="9726" max="9726" width="5.28571428571429" style="13" customWidth="1"/>
    <col min="9727" max="9727" width="25.4285714285714" style="13" customWidth="1"/>
    <col min="9728" max="9729" width="6.42857142857143" style="13" customWidth="1"/>
    <col min="9730" max="9730" width="6.28571428571429" style="13" customWidth="1"/>
    <col min="9731" max="9731" width="8" style="13" customWidth="1"/>
    <col min="9732" max="9732" width="6" style="13" customWidth="1"/>
    <col min="9733" max="9733" width="14.7142857142857" style="13" customWidth="1"/>
    <col min="9734" max="9734" width="14.4285714285714" style="13" customWidth="1"/>
    <col min="9735" max="9981" width="9.14285714285714" style="13"/>
    <col min="9982" max="9982" width="5.28571428571429" style="13" customWidth="1"/>
    <col min="9983" max="9983" width="25.4285714285714" style="13" customWidth="1"/>
    <col min="9984" max="9985" width="6.42857142857143" style="13" customWidth="1"/>
    <col min="9986" max="9986" width="6.28571428571429" style="13" customWidth="1"/>
    <col min="9987" max="9987" width="8" style="13" customWidth="1"/>
    <col min="9988" max="9988" width="6" style="13" customWidth="1"/>
    <col min="9989" max="9989" width="14.7142857142857" style="13" customWidth="1"/>
    <col min="9990" max="9990" width="14.4285714285714" style="13" customWidth="1"/>
    <col min="9991" max="10237" width="9.14285714285714" style="13"/>
    <col min="10238" max="10238" width="5.28571428571429" style="13" customWidth="1"/>
    <col min="10239" max="10239" width="25.4285714285714" style="13" customWidth="1"/>
    <col min="10240" max="10241" width="6.42857142857143" style="13" customWidth="1"/>
    <col min="10242" max="10242" width="6.28571428571429" style="13" customWidth="1"/>
    <col min="10243" max="10243" width="8" style="13" customWidth="1"/>
    <col min="10244" max="10244" width="6" style="13" customWidth="1"/>
    <col min="10245" max="10245" width="14.7142857142857" style="13" customWidth="1"/>
    <col min="10246" max="10246" width="14.4285714285714" style="13" customWidth="1"/>
    <col min="10247" max="10493" width="9.14285714285714" style="13"/>
    <col min="10494" max="10494" width="5.28571428571429" style="13" customWidth="1"/>
    <col min="10495" max="10495" width="25.4285714285714" style="13" customWidth="1"/>
    <col min="10496" max="10497" width="6.42857142857143" style="13" customWidth="1"/>
    <col min="10498" max="10498" width="6.28571428571429" style="13" customWidth="1"/>
    <col min="10499" max="10499" width="8" style="13" customWidth="1"/>
    <col min="10500" max="10500" width="6" style="13" customWidth="1"/>
    <col min="10501" max="10501" width="14.7142857142857" style="13" customWidth="1"/>
    <col min="10502" max="10502" width="14.4285714285714" style="13" customWidth="1"/>
    <col min="10503" max="10749" width="9.14285714285714" style="13"/>
    <col min="10750" max="10750" width="5.28571428571429" style="13" customWidth="1"/>
    <col min="10751" max="10751" width="25.4285714285714" style="13" customWidth="1"/>
    <col min="10752" max="10753" width="6.42857142857143" style="13" customWidth="1"/>
    <col min="10754" max="10754" width="6.28571428571429" style="13" customWidth="1"/>
    <col min="10755" max="10755" width="8" style="13" customWidth="1"/>
    <col min="10756" max="10756" width="6" style="13" customWidth="1"/>
    <col min="10757" max="10757" width="14.7142857142857" style="13" customWidth="1"/>
    <col min="10758" max="10758" width="14.4285714285714" style="13" customWidth="1"/>
    <col min="10759" max="11005" width="9.14285714285714" style="13"/>
    <col min="11006" max="11006" width="5.28571428571429" style="13" customWidth="1"/>
    <col min="11007" max="11007" width="25.4285714285714" style="13" customWidth="1"/>
    <col min="11008" max="11009" width="6.42857142857143" style="13" customWidth="1"/>
    <col min="11010" max="11010" width="6.28571428571429" style="13" customWidth="1"/>
    <col min="11011" max="11011" width="8" style="13" customWidth="1"/>
    <col min="11012" max="11012" width="6" style="13" customWidth="1"/>
    <col min="11013" max="11013" width="14.7142857142857" style="13" customWidth="1"/>
    <col min="11014" max="11014" width="14.4285714285714" style="13" customWidth="1"/>
    <col min="11015" max="11261" width="9.14285714285714" style="13"/>
    <col min="11262" max="11262" width="5.28571428571429" style="13" customWidth="1"/>
    <col min="11263" max="11263" width="25.4285714285714" style="13" customWidth="1"/>
    <col min="11264" max="11265" width="6.42857142857143" style="13" customWidth="1"/>
    <col min="11266" max="11266" width="6.28571428571429" style="13" customWidth="1"/>
    <col min="11267" max="11267" width="8" style="13" customWidth="1"/>
    <col min="11268" max="11268" width="6" style="13" customWidth="1"/>
    <col min="11269" max="11269" width="14.7142857142857" style="13" customWidth="1"/>
    <col min="11270" max="11270" width="14.4285714285714" style="13" customWidth="1"/>
    <col min="11271" max="11517" width="9.14285714285714" style="13"/>
    <col min="11518" max="11518" width="5.28571428571429" style="13" customWidth="1"/>
    <col min="11519" max="11519" width="25.4285714285714" style="13" customWidth="1"/>
    <col min="11520" max="11521" width="6.42857142857143" style="13" customWidth="1"/>
    <col min="11522" max="11522" width="6.28571428571429" style="13" customWidth="1"/>
    <col min="11523" max="11523" width="8" style="13" customWidth="1"/>
    <col min="11524" max="11524" width="6" style="13" customWidth="1"/>
    <col min="11525" max="11525" width="14.7142857142857" style="13" customWidth="1"/>
    <col min="11526" max="11526" width="14.4285714285714" style="13" customWidth="1"/>
    <col min="11527" max="11773" width="9.14285714285714" style="13"/>
    <col min="11774" max="11774" width="5.28571428571429" style="13" customWidth="1"/>
    <col min="11775" max="11775" width="25.4285714285714" style="13" customWidth="1"/>
    <col min="11776" max="11777" width="6.42857142857143" style="13" customWidth="1"/>
    <col min="11778" max="11778" width="6.28571428571429" style="13" customWidth="1"/>
    <col min="11779" max="11779" width="8" style="13" customWidth="1"/>
    <col min="11780" max="11780" width="6" style="13" customWidth="1"/>
    <col min="11781" max="11781" width="14.7142857142857" style="13" customWidth="1"/>
    <col min="11782" max="11782" width="14.4285714285714" style="13" customWidth="1"/>
    <col min="11783" max="12029" width="9.14285714285714" style="13"/>
    <col min="12030" max="12030" width="5.28571428571429" style="13" customWidth="1"/>
    <col min="12031" max="12031" width="25.4285714285714" style="13" customWidth="1"/>
    <col min="12032" max="12033" width="6.42857142857143" style="13" customWidth="1"/>
    <col min="12034" max="12034" width="6.28571428571429" style="13" customWidth="1"/>
    <col min="12035" max="12035" width="8" style="13" customWidth="1"/>
    <col min="12036" max="12036" width="6" style="13" customWidth="1"/>
    <col min="12037" max="12037" width="14.7142857142857" style="13" customWidth="1"/>
    <col min="12038" max="12038" width="14.4285714285714" style="13" customWidth="1"/>
    <col min="12039" max="12285" width="9.14285714285714" style="13"/>
    <col min="12286" max="12286" width="5.28571428571429" style="13" customWidth="1"/>
    <col min="12287" max="12287" width="25.4285714285714" style="13" customWidth="1"/>
    <col min="12288" max="12289" width="6.42857142857143" style="13" customWidth="1"/>
    <col min="12290" max="12290" width="6.28571428571429" style="13" customWidth="1"/>
    <col min="12291" max="12291" width="8" style="13" customWidth="1"/>
    <col min="12292" max="12292" width="6" style="13" customWidth="1"/>
    <col min="12293" max="12293" width="14.7142857142857" style="13" customWidth="1"/>
    <col min="12294" max="12294" width="14.4285714285714" style="13" customWidth="1"/>
    <col min="12295" max="12541" width="9.14285714285714" style="13"/>
    <col min="12542" max="12542" width="5.28571428571429" style="13" customWidth="1"/>
    <col min="12543" max="12543" width="25.4285714285714" style="13" customWidth="1"/>
    <col min="12544" max="12545" width="6.42857142857143" style="13" customWidth="1"/>
    <col min="12546" max="12546" width="6.28571428571429" style="13" customWidth="1"/>
    <col min="12547" max="12547" width="8" style="13" customWidth="1"/>
    <col min="12548" max="12548" width="6" style="13" customWidth="1"/>
    <col min="12549" max="12549" width="14.7142857142857" style="13" customWidth="1"/>
    <col min="12550" max="12550" width="14.4285714285714" style="13" customWidth="1"/>
    <col min="12551" max="12797" width="9.14285714285714" style="13"/>
    <col min="12798" max="12798" width="5.28571428571429" style="13" customWidth="1"/>
    <col min="12799" max="12799" width="25.4285714285714" style="13" customWidth="1"/>
    <col min="12800" max="12801" width="6.42857142857143" style="13" customWidth="1"/>
    <col min="12802" max="12802" width="6.28571428571429" style="13" customWidth="1"/>
    <col min="12803" max="12803" width="8" style="13" customWidth="1"/>
    <col min="12804" max="12804" width="6" style="13" customWidth="1"/>
    <col min="12805" max="12805" width="14.7142857142857" style="13" customWidth="1"/>
    <col min="12806" max="12806" width="14.4285714285714" style="13" customWidth="1"/>
    <col min="12807" max="13053" width="9.14285714285714" style="13"/>
    <col min="13054" max="13054" width="5.28571428571429" style="13" customWidth="1"/>
    <col min="13055" max="13055" width="25.4285714285714" style="13" customWidth="1"/>
    <col min="13056" max="13057" width="6.42857142857143" style="13" customWidth="1"/>
    <col min="13058" max="13058" width="6.28571428571429" style="13" customWidth="1"/>
    <col min="13059" max="13059" width="8" style="13" customWidth="1"/>
    <col min="13060" max="13060" width="6" style="13" customWidth="1"/>
    <col min="13061" max="13061" width="14.7142857142857" style="13" customWidth="1"/>
    <col min="13062" max="13062" width="14.4285714285714" style="13" customWidth="1"/>
    <col min="13063" max="13309" width="9.14285714285714" style="13"/>
    <col min="13310" max="13310" width="5.28571428571429" style="13" customWidth="1"/>
    <col min="13311" max="13311" width="25.4285714285714" style="13" customWidth="1"/>
    <col min="13312" max="13313" width="6.42857142857143" style="13" customWidth="1"/>
    <col min="13314" max="13314" width="6.28571428571429" style="13" customWidth="1"/>
    <col min="13315" max="13315" width="8" style="13" customWidth="1"/>
    <col min="13316" max="13316" width="6" style="13" customWidth="1"/>
    <col min="13317" max="13317" width="14.7142857142857" style="13" customWidth="1"/>
    <col min="13318" max="13318" width="14.4285714285714" style="13" customWidth="1"/>
    <col min="13319" max="13565" width="9.14285714285714" style="13"/>
    <col min="13566" max="13566" width="5.28571428571429" style="13" customWidth="1"/>
    <col min="13567" max="13567" width="25.4285714285714" style="13" customWidth="1"/>
    <col min="13568" max="13569" width="6.42857142857143" style="13" customWidth="1"/>
    <col min="13570" max="13570" width="6.28571428571429" style="13" customWidth="1"/>
    <col min="13571" max="13571" width="8" style="13" customWidth="1"/>
    <col min="13572" max="13572" width="6" style="13" customWidth="1"/>
    <col min="13573" max="13573" width="14.7142857142857" style="13" customWidth="1"/>
    <col min="13574" max="13574" width="14.4285714285714" style="13" customWidth="1"/>
    <col min="13575" max="13821" width="9.14285714285714" style="13"/>
    <col min="13822" max="13822" width="5.28571428571429" style="13" customWidth="1"/>
    <col min="13823" max="13823" width="25.4285714285714" style="13" customWidth="1"/>
    <col min="13824" max="13825" width="6.42857142857143" style="13" customWidth="1"/>
    <col min="13826" max="13826" width="6.28571428571429" style="13" customWidth="1"/>
    <col min="13827" max="13827" width="8" style="13" customWidth="1"/>
    <col min="13828" max="13828" width="6" style="13" customWidth="1"/>
    <col min="13829" max="13829" width="14.7142857142857" style="13" customWidth="1"/>
    <col min="13830" max="13830" width="14.4285714285714" style="13" customWidth="1"/>
    <col min="13831" max="14077" width="9.14285714285714" style="13"/>
    <col min="14078" max="14078" width="5.28571428571429" style="13" customWidth="1"/>
    <col min="14079" max="14079" width="25.4285714285714" style="13" customWidth="1"/>
    <col min="14080" max="14081" width="6.42857142857143" style="13" customWidth="1"/>
    <col min="14082" max="14082" width="6.28571428571429" style="13" customWidth="1"/>
    <col min="14083" max="14083" width="8" style="13" customWidth="1"/>
    <col min="14084" max="14084" width="6" style="13" customWidth="1"/>
    <col min="14085" max="14085" width="14.7142857142857" style="13" customWidth="1"/>
    <col min="14086" max="14086" width="14.4285714285714" style="13" customWidth="1"/>
    <col min="14087" max="14333" width="9.14285714285714" style="13"/>
    <col min="14334" max="14334" width="5.28571428571429" style="13" customWidth="1"/>
    <col min="14335" max="14335" width="25.4285714285714" style="13" customWidth="1"/>
    <col min="14336" max="14337" width="6.42857142857143" style="13" customWidth="1"/>
    <col min="14338" max="14338" width="6.28571428571429" style="13" customWidth="1"/>
    <col min="14339" max="14339" width="8" style="13" customWidth="1"/>
    <col min="14340" max="14340" width="6" style="13" customWidth="1"/>
    <col min="14341" max="14341" width="14.7142857142857" style="13" customWidth="1"/>
    <col min="14342" max="14342" width="14.4285714285714" style="13" customWidth="1"/>
    <col min="14343" max="14589" width="9.14285714285714" style="13"/>
    <col min="14590" max="14590" width="5.28571428571429" style="13" customWidth="1"/>
    <col min="14591" max="14591" width="25.4285714285714" style="13" customWidth="1"/>
    <col min="14592" max="14593" width="6.42857142857143" style="13" customWidth="1"/>
    <col min="14594" max="14594" width="6.28571428571429" style="13" customWidth="1"/>
    <col min="14595" max="14595" width="8" style="13" customWidth="1"/>
    <col min="14596" max="14596" width="6" style="13" customWidth="1"/>
    <col min="14597" max="14597" width="14.7142857142857" style="13" customWidth="1"/>
    <col min="14598" max="14598" width="14.4285714285714" style="13" customWidth="1"/>
    <col min="14599" max="14845" width="9.14285714285714" style="13"/>
    <col min="14846" max="14846" width="5.28571428571429" style="13" customWidth="1"/>
    <col min="14847" max="14847" width="25.4285714285714" style="13" customWidth="1"/>
    <col min="14848" max="14849" width="6.42857142857143" style="13" customWidth="1"/>
    <col min="14850" max="14850" width="6.28571428571429" style="13" customWidth="1"/>
    <col min="14851" max="14851" width="8" style="13" customWidth="1"/>
    <col min="14852" max="14852" width="6" style="13" customWidth="1"/>
    <col min="14853" max="14853" width="14.7142857142857" style="13" customWidth="1"/>
    <col min="14854" max="14854" width="14.4285714285714" style="13" customWidth="1"/>
    <col min="14855" max="15101" width="9.14285714285714" style="13"/>
    <col min="15102" max="15102" width="5.28571428571429" style="13" customWidth="1"/>
    <col min="15103" max="15103" width="25.4285714285714" style="13" customWidth="1"/>
    <col min="15104" max="15105" width="6.42857142857143" style="13" customWidth="1"/>
    <col min="15106" max="15106" width="6.28571428571429" style="13" customWidth="1"/>
    <col min="15107" max="15107" width="8" style="13" customWidth="1"/>
    <col min="15108" max="15108" width="6" style="13" customWidth="1"/>
    <col min="15109" max="15109" width="14.7142857142857" style="13" customWidth="1"/>
    <col min="15110" max="15110" width="14.4285714285714" style="13" customWidth="1"/>
    <col min="15111" max="15357" width="9.14285714285714" style="13"/>
    <col min="15358" max="15358" width="5.28571428571429" style="13" customWidth="1"/>
    <col min="15359" max="15359" width="25.4285714285714" style="13" customWidth="1"/>
    <col min="15360" max="15361" width="6.42857142857143" style="13" customWidth="1"/>
    <col min="15362" max="15362" width="6.28571428571429" style="13" customWidth="1"/>
    <col min="15363" max="15363" width="8" style="13" customWidth="1"/>
    <col min="15364" max="15364" width="6" style="13" customWidth="1"/>
    <col min="15365" max="15365" width="14.7142857142857" style="13" customWidth="1"/>
    <col min="15366" max="15366" width="14.4285714285714" style="13" customWidth="1"/>
    <col min="15367" max="15613" width="9.14285714285714" style="13"/>
    <col min="15614" max="15614" width="5.28571428571429" style="13" customWidth="1"/>
    <col min="15615" max="15615" width="25.4285714285714" style="13" customWidth="1"/>
    <col min="15616" max="15617" width="6.42857142857143" style="13" customWidth="1"/>
    <col min="15618" max="15618" width="6.28571428571429" style="13" customWidth="1"/>
    <col min="15619" max="15619" width="8" style="13" customWidth="1"/>
    <col min="15620" max="15620" width="6" style="13" customWidth="1"/>
    <col min="15621" max="15621" width="14.7142857142857" style="13" customWidth="1"/>
    <col min="15622" max="15622" width="14.4285714285714" style="13" customWidth="1"/>
    <col min="15623" max="15869" width="9.14285714285714" style="13"/>
    <col min="15870" max="15870" width="5.28571428571429" style="13" customWidth="1"/>
    <col min="15871" max="15871" width="25.4285714285714" style="13" customWidth="1"/>
    <col min="15872" max="15873" width="6.42857142857143" style="13" customWidth="1"/>
    <col min="15874" max="15874" width="6.28571428571429" style="13" customWidth="1"/>
    <col min="15875" max="15875" width="8" style="13" customWidth="1"/>
    <col min="15876" max="15876" width="6" style="13" customWidth="1"/>
    <col min="15877" max="15877" width="14.7142857142857" style="13" customWidth="1"/>
    <col min="15878" max="15878" width="14.4285714285714" style="13" customWidth="1"/>
    <col min="15879" max="16125" width="9.14285714285714" style="13"/>
    <col min="16126" max="16126" width="5.28571428571429" style="13" customWidth="1"/>
    <col min="16127" max="16127" width="25.4285714285714" style="13" customWidth="1"/>
    <col min="16128" max="16129" width="6.42857142857143" style="13" customWidth="1"/>
    <col min="16130" max="16130" width="6.28571428571429" style="13" customWidth="1"/>
    <col min="16131" max="16131" width="8" style="13" customWidth="1"/>
    <col min="16132" max="16132" width="6" style="13" customWidth="1"/>
    <col min="16133" max="16133" width="14.7142857142857" style="13" customWidth="1"/>
    <col min="16134" max="16134" width="14.4285714285714" style="13" customWidth="1"/>
    <col min="16135" max="16384" width="9.14285714285714" style="13"/>
  </cols>
  <sheetData>
    <row r="1" ht="26.25" customHeight="1" spans="1:10">
      <c r="A1" s="189" t="s">
        <v>50</v>
      </c>
      <c r="B1" s="189"/>
      <c r="C1" s="189"/>
      <c r="D1" s="189"/>
      <c r="E1" s="189"/>
      <c r="F1" s="189"/>
      <c r="G1" s="189"/>
      <c r="H1" s="189"/>
      <c r="I1" s="189"/>
      <c r="J1" s="234"/>
    </row>
    <row r="2" s="10" customFormat="1" ht="42.6" customHeight="1" spans="1:14">
      <c r="A2" s="190" t="s">
        <v>51</v>
      </c>
      <c r="B2" s="190"/>
      <c r="C2" s="190"/>
      <c r="D2" s="190"/>
      <c r="E2" s="190"/>
      <c r="F2" s="190"/>
      <c r="G2" s="190"/>
      <c r="H2" s="190"/>
      <c r="I2" s="190"/>
      <c r="J2" s="235"/>
      <c r="K2" s="58"/>
      <c r="L2" s="58"/>
      <c r="M2" s="58"/>
      <c r="N2" s="58"/>
    </row>
    <row r="3" s="186" customFormat="1" ht="23.65" customHeight="1" spans="3:14">
      <c r="C3" s="187"/>
      <c r="D3" s="191"/>
      <c r="E3" s="192"/>
      <c r="F3" s="192"/>
      <c r="G3" s="193"/>
      <c r="H3" s="187"/>
      <c r="J3" s="236"/>
      <c r="K3" s="226"/>
      <c r="L3" s="226"/>
      <c r="M3" s="226"/>
      <c r="N3" s="226"/>
    </row>
    <row r="4" ht="23.25" spans="1:10">
      <c r="A4" s="194" t="s">
        <v>52</v>
      </c>
      <c r="B4" s="195"/>
      <c r="C4" s="195"/>
      <c r="D4" s="195"/>
      <c r="E4" s="195"/>
      <c r="F4" s="195"/>
      <c r="G4" s="196"/>
      <c r="H4" s="194">
        <v>2002</v>
      </c>
      <c r="I4" s="196"/>
      <c r="J4" s="237"/>
    </row>
    <row r="5" s="186" customFormat="1" ht="15.75" spans="3:14">
      <c r="C5" s="187"/>
      <c r="D5" s="191"/>
      <c r="E5" s="192"/>
      <c r="F5" s="192"/>
      <c r="G5" s="193"/>
      <c r="H5" s="187"/>
      <c r="J5" s="236"/>
      <c r="K5" s="226"/>
      <c r="L5" s="226"/>
      <c r="M5" s="226"/>
      <c r="N5" s="226"/>
    </row>
    <row r="6" s="187" customFormat="1" ht="15.75" spans="1:14">
      <c r="A6" s="197" t="s">
        <v>53</v>
      </c>
      <c r="B6" s="197" t="s">
        <v>1</v>
      </c>
      <c r="C6" s="198" t="s">
        <v>54</v>
      </c>
      <c r="D6" s="198"/>
      <c r="E6" s="198"/>
      <c r="F6" s="197" t="s">
        <v>55</v>
      </c>
      <c r="G6" s="197"/>
      <c r="H6" s="197" t="s">
        <v>56</v>
      </c>
      <c r="I6" s="197" t="s">
        <v>4</v>
      </c>
      <c r="J6" s="238"/>
      <c r="K6" s="227"/>
      <c r="L6" s="227"/>
      <c r="M6" s="227"/>
      <c r="N6" s="227"/>
    </row>
    <row r="7" s="187" customFormat="1" ht="15.75" spans="1:14">
      <c r="A7" s="198"/>
      <c r="B7" s="198"/>
      <c r="C7" s="198" t="s">
        <v>57</v>
      </c>
      <c r="D7" s="198" t="s">
        <v>58</v>
      </c>
      <c r="E7" s="198" t="s">
        <v>59</v>
      </c>
      <c r="F7" s="197"/>
      <c r="G7" s="197"/>
      <c r="H7" s="197"/>
      <c r="I7" s="197"/>
      <c r="J7" s="238"/>
      <c r="K7" s="227"/>
      <c r="L7" s="227"/>
      <c r="M7" s="227"/>
      <c r="N7" s="227"/>
    </row>
    <row r="8" s="188" customFormat="1" ht="31.5" spans="1:14">
      <c r="A8" s="198">
        <v>1</v>
      </c>
      <c r="B8" s="199" t="s">
        <v>60</v>
      </c>
      <c r="C8" s="200" t="s">
        <v>61</v>
      </c>
      <c r="D8" s="200"/>
      <c r="E8" s="200"/>
      <c r="F8" s="201">
        <f>12.69*8.99</f>
        <v>114.0831</v>
      </c>
      <c r="G8" s="201" t="s">
        <v>62</v>
      </c>
      <c r="H8" s="202">
        <f>Rate!G11</f>
        <v>8130</v>
      </c>
      <c r="I8" s="239">
        <f>F8*H8</f>
        <v>927495.603</v>
      </c>
      <c r="J8" s="240"/>
      <c r="K8" s="241"/>
      <c r="L8" s="241"/>
      <c r="M8" s="241"/>
      <c r="N8" s="241"/>
    </row>
    <row r="9" s="186" customFormat="1" customHeight="1" spans="1:14">
      <c r="A9" s="203"/>
      <c r="B9" s="204"/>
      <c r="C9" s="205"/>
      <c r="D9" s="206"/>
      <c r="E9" s="207"/>
      <c r="F9" s="207"/>
      <c r="G9" s="208"/>
      <c r="H9" s="205"/>
      <c r="I9" s="242"/>
      <c r="J9" s="236"/>
      <c r="K9" s="226"/>
      <c r="L9" s="226"/>
      <c r="M9" s="226"/>
      <c r="N9" s="226"/>
    </row>
    <row r="10" s="5" customFormat="1" ht="23.25" spans="1:14">
      <c r="A10" s="209"/>
      <c r="B10" s="210" t="s">
        <v>63</v>
      </c>
      <c r="C10" s="211"/>
      <c r="D10" s="211"/>
      <c r="E10" s="211"/>
      <c r="F10" s="212"/>
      <c r="G10" s="213" t="s">
        <v>7</v>
      </c>
      <c r="H10" s="214" t="s">
        <v>64</v>
      </c>
      <c r="I10" s="243"/>
      <c r="J10" s="244"/>
      <c r="K10" s="245"/>
      <c r="L10" s="245"/>
      <c r="M10" s="245"/>
      <c r="N10" s="245"/>
    </row>
    <row r="11" s="5" customFormat="1" ht="15.75" spans="1:14">
      <c r="A11" s="209"/>
      <c r="B11" s="215" t="s">
        <v>65</v>
      </c>
      <c r="C11" s="216"/>
      <c r="D11" s="217"/>
      <c r="E11" s="217"/>
      <c r="F11" s="218"/>
      <c r="G11" s="217"/>
      <c r="H11" s="219"/>
      <c r="I11" s="246"/>
      <c r="J11" s="244"/>
      <c r="K11" s="245"/>
      <c r="L11" s="245"/>
      <c r="M11" s="245"/>
      <c r="N11" s="245"/>
    </row>
    <row r="12" s="187" customFormat="1" ht="30.2" customHeight="1" spans="1:14">
      <c r="A12" s="220"/>
      <c r="B12" s="197" t="s">
        <v>66</v>
      </c>
      <c r="C12" s="221" t="s">
        <v>67</v>
      </c>
      <c r="D12" s="222"/>
      <c r="E12" s="222"/>
      <c r="F12" s="222"/>
      <c r="G12" s="222"/>
      <c r="H12" s="222"/>
      <c r="I12" s="247">
        <v>2</v>
      </c>
      <c r="J12" s="248"/>
      <c r="K12" s="227"/>
      <c r="L12" s="227"/>
      <c r="M12" s="227"/>
      <c r="N12" s="227"/>
    </row>
    <row r="13" s="187" customFormat="1" ht="15.75" spans="1:14">
      <c r="A13" s="220"/>
      <c r="B13" s="198" t="s">
        <v>68</v>
      </c>
      <c r="C13" s="222" t="s">
        <v>69</v>
      </c>
      <c r="D13" s="222"/>
      <c r="E13" s="222"/>
      <c r="F13" s="222"/>
      <c r="G13" s="222"/>
      <c r="H13" s="222"/>
      <c r="I13" s="247">
        <f>2020-H4</f>
        <v>18</v>
      </c>
      <c r="J13" s="248"/>
      <c r="K13" s="227"/>
      <c r="L13" s="227"/>
      <c r="M13" s="227"/>
      <c r="N13" s="227"/>
    </row>
    <row r="14" s="187" customFormat="1" ht="15.75" spans="1:14">
      <c r="A14" s="220"/>
      <c r="B14" s="198" t="s">
        <v>70</v>
      </c>
      <c r="C14" s="222" t="s">
        <v>71</v>
      </c>
      <c r="D14" s="222"/>
      <c r="E14" s="222"/>
      <c r="F14" s="222"/>
      <c r="G14" s="222"/>
      <c r="H14" s="222"/>
      <c r="I14" s="239">
        <f>ROUND((I8),0)</f>
        <v>927496</v>
      </c>
      <c r="J14" s="249"/>
      <c r="K14" s="227"/>
      <c r="L14" s="227"/>
      <c r="M14" s="227"/>
      <c r="N14" s="227"/>
    </row>
    <row r="15" s="186" customFormat="1" ht="18" spans="1:14">
      <c r="A15" s="223"/>
      <c r="B15" s="224" t="s">
        <v>72</v>
      </c>
      <c r="C15" s="224"/>
      <c r="D15" s="224"/>
      <c r="E15" s="224"/>
      <c r="F15" s="224"/>
      <c r="G15" s="224"/>
      <c r="H15" s="224"/>
      <c r="I15" s="250">
        <f>ROUND((I14*POWER((1-I12/100),I13)),-2)</f>
        <v>644700</v>
      </c>
      <c r="J15" s="251"/>
      <c r="K15" s="226"/>
      <c r="L15" s="226"/>
      <c r="M15" s="226"/>
      <c r="N15" s="226"/>
    </row>
    <row r="16" s="186" customFormat="1" ht="15.75" spans="1:14">
      <c r="A16" s="225"/>
      <c r="B16" s="226"/>
      <c r="C16" s="227"/>
      <c r="D16" s="228"/>
      <c r="E16" s="229"/>
      <c r="F16" s="229"/>
      <c r="G16" s="230"/>
      <c r="H16" s="227"/>
      <c r="I16" s="252"/>
      <c r="J16" s="236"/>
      <c r="K16" s="226"/>
      <c r="L16" s="226"/>
      <c r="M16" s="226"/>
      <c r="N16" s="226"/>
    </row>
    <row r="18" s="186" customFormat="1" ht="15.75" spans="3:14">
      <c r="C18" s="187"/>
      <c r="D18" s="191"/>
      <c r="E18" s="192"/>
      <c r="F18" s="192"/>
      <c r="G18" s="193"/>
      <c r="H18" s="187"/>
      <c r="J18" s="236"/>
      <c r="K18" s="226"/>
      <c r="L18" s="226"/>
      <c r="M18" s="226"/>
      <c r="N18" s="226"/>
    </row>
    <row r="19" s="186" customFormat="1" ht="15.75" customHeight="1" spans="3:14">
      <c r="C19" s="187"/>
      <c r="D19" s="191"/>
      <c r="E19" s="192"/>
      <c r="F19" s="192"/>
      <c r="G19" s="193"/>
      <c r="H19" s="187"/>
      <c r="J19" s="236"/>
      <c r="K19" s="226"/>
      <c r="L19" s="226"/>
      <c r="M19" s="226"/>
      <c r="N19" s="226"/>
    </row>
    <row r="20" s="8" customFormat="1" ht="18.75" spans="3:14">
      <c r="C20" s="231" t="s">
        <v>23</v>
      </c>
      <c r="D20" s="232"/>
      <c r="E20" s="232"/>
      <c r="F20" s="232"/>
      <c r="H20" s="231" t="s">
        <v>24</v>
      </c>
      <c r="J20" s="134"/>
      <c r="K20" s="55"/>
      <c r="L20" s="55"/>
      <c r="M20" s="55"/>
      <c r="N20" s="55"/>
    </row>
    <row r="21" s="9" customFormat="1" ht="18.75" spans="1:10">
      <c r="A21" s="233"/>
      <c r="C21" s="181" t="s">
        <v>26</v>
      </c>
      <c r="D21" s="181"/>
      <c r="E21" s="181"/>
      <c r="F21" s="181"/>
      <c r="H21" s="181" t="s">
        <v>26</v>
      </c>
      <c r="I21" s="233"/>
      <c r="J21" s="253"/>
    </row>
    <row r="22" s="9" customFormat="1" ht="18.75" spans="1:10">
      <c r="A22" s="233"/>
      <c r="C22" s="63" t="s">
        <v>73</v>
      </c>
      <c r="D22" s="63"/>
      <c r="E22" s="63"/>
      <c r="F22" s="63"/>
      <c r="H22" s="63" t="s">
        <v>73</v>
      </c>
      <c r="I22" s="233"/>
      <c r="J22" s="253"/>
    </row>
    <row r="23" s="10" customFormat="1" ht="18" spans="4:14">
      <c r="D23" s="177"/>
      <c r="E23" s="178"/>
      <c r="F23" s="178"/>
      <c r="G23" s="185"/>
      <c r="J23" s="57"/>
      <c r="K23" s="58"/>
      <c r="L23" s="58"/>
      <c r="M23" s="58"/>
      <c r="N23" s="58"/>
    </row>
    <row r="24" s="10" customFormat="1" ht="18" spans="4:14">
      <c r="D24" s="177"/>
      <c r="E24" s="178"/>
      <c r="F24" s="178"/>
      <c r="G24" s="185"/>
      <c r="J24" s="57"/>
      <c r="K24" s="58"/>
      <c r="L24" s="58"/>
      <c r="M24" s="58"/>
      <c r="N24" s="58"/>
    </row>
    <row r="25" s="10" customFormat="1" ht="18.75" spans="3:14">
      <c r="C25" s="56"/>
      <c r="D25" s="177"/>
      <c r="F25" s="181" t="s">
        <v>74</v>
      </c>
      <c r="G25" s="185"/>
      <c r="J25" s="57"/>
      <c r="K25" s="58"/>
      <c r="L25" s="58"/>
      <c r="M25" s="58"/>
      <c r="N25" s="58"/>
    </row>
    <row r="26" s="10" customFormat="1" ht="18.75" spans="3:14">
      <c r="C26" s="56"/>
      <c r="D26" s="56"/>
      <c r="F26" s="56"/>
      <c r="J26" s="57"/>
      <c r="K26" s="58"/>
      <c r="L26" s="58"/>
      <c r="M26" s="58"/>
      <c r="N26" s="58"/>
    </row>
    <row r="27" s="10" customFormat="1" ht="18.75" spans="3:14">
      <c r="C27" s="56"/>
      <c r="D27" s="56"/>
      <c r="F27" s="56" t="s">
        <v>25</v>
      </c>
      <c r="J27" s="57"/>
      <c r="K27" s="58"/>
      <c r="L27" s="58"/>
      <c r="M27" s="58"/>
      <c r="N27" s="58"/>
    </row>
    <row r="28" s="11" customFormat="1" ht="18.75" spans="3:14">
      <c r="C28" s="56"/>
      <c r="F28" s="56" t="s">
        <v>27</v>
      </c>
      <c r="J28" s="59"/>
      <c r="K28" s="60"/>
      <c r="L28" s="60"/>
      <c r="M28" s="60"/>
      <c r="N28" s="60"/>
    </row>
    <row r="29" s="12" customFormat="1" ht="18.75" spans="6:14">
      <c r="F29" s="63" t="s">
        <v>73</v>
      </c>
      <c r="J29" s="61"/>
      <c r="K29" s="62"/>
      <c r="L29" s="62"/>
      <c r="M29" s="62"/>
      <c r="N29" s="62"/>
    </row>
    <row r="30" spans="5:6">
      <c r="E30" s="56"/>
      <c r="F30" s="56"/>
    </row>
  </sheetData>
  <mergeCells count="17">
    <mergeCell ref="A1:I1"/>
    <mergeCell ref="A2:I2"/>
    <mergeCell ref="A4:G4"/>
    <mergeCell ref="H4:I4"/>
    <mergeCell ref="C6:E6"/>
    <mergeCell ref="C8:E8"/>
    <mergeCell ref="B10:F10"/>
    <mergeCell ref="H10:I10"/>
    <mergeCell ref="C12:H12"/>
    <mergeCell ref="C13:H13"/>
    <mergeCell ref="C14:H14"/>
    <mergeCell ref="B15:H15"/>
    <mergeCell ref="A6:A7"/>
    <mergeCell ref="B6:B7"/>
    <mergeCell ref="H6:H7"/>
    <mergeCell ref="I6:I7"/>
    <mergeCell ref="F6:G7"/>
  </mergeCells>
  <pageMargins left="0.78740157480315" right="0.236220472440945" top="0.748031496062992" bottom="0.275590551181102" header="0.15748031496063" footer="0.31496062992126"/>
  <pageSetup paperSize="9" orientation="portrait"/>
  <headerFooter alignWithMargins="0">
    <oddFooter>&amp;L&amp;8&amp;F&amp;A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6"/>
  <sheetViews>
    <sheetView topLeftCell="A7" workbookViewId="0">
      <selection activeCell="A11" sqref="A11:F11"/>
    </sheetView>
  </sheetViews>
  <sheetFormatPr defaultColWidth="9.14285714285714" defaultRowHeight="20.25"/>
  <cols>
    <col min="1" max="1" width="60" style="144" customWidth="1"/>
    <col min="2" max="2" width="11.7142857142857" style="144" customWidth="1"/>
    <col min="3" max="3" width="28" style="144" customWidth="1"/>
    <col min="4" max="4" width="8" style="144" customWidth="1"/>
    <col min="5" max="5" width="5.14285714285714" style="144" customWidth="1"/>
    <col min="6" max="6" width="8.42857142857143" style="144" customWidth="1"/>
    <col min="7" max="7" width="14.1428571428571" style="144" customWidth="1"/>
    <col min="8" max="16384" width="9.14285714285714" style="144"/>
  </cols>
  <sheetData>
    <row r="1" ht="33.75" spans="1:7">
      <c r="A1" s="145" t="s">
        <v>28</v>
      </c>
      <c r="B1" s="146"/>
      <c r="C1" s="146"/>
      <c r="D1" s="146"/>
      <c r="E1" s="146"/>
      <c r="F1" s="146"/>
      <c r="G1" s="147"/>
    </row>
    <row r="2" ht="18.75" spans="1:7">
      <c r="A2" s="148"/>
      <c r="B2" s="149"/>
      <c r="C2" s="149"/>
      <c r="D2" s="149"/>
      <c r="E2" s="149"/>
      <c r="F2" s="149"/>
      <c r="G2" s="150"/>
    </row>
    <row r="3" s="142" customFormat="1" ht="42.6" customHeight="1" spans="1:7">
      <c r="A3" s="151" t="s">
        <v>75</v>
      </c>
      <c r="B3" s="151"/>
      <c r="C3" s="152" t="s">
        <v>76</v>
      </c>
      <c r="D3" s="153"/>
      <c r="E3" s="153"/>
      <c r="F3" s="153"/>
      <c r="G3" s="154"/>
    </row>
    <row r="4" s="143" customFormat="1" ht="26.25" customHeight="1" spans="1:7">
      <c r="A4" s="155" t="s">
        <v>77</v>
      </c>
      <c r="B4" s="156">
        <v>7570</v>
      </c>
      <c r="C4" s="157" t="s">
        <v>78</v>
      </c>
      <c r="D4" s="158">
        <v>0.3</v>
      </c>
      <c r="E4" s="158" t="s">
        <v>79</v>
      </c>
      <c r="F4" s="159">
        <f>B4</f>
        <v>7570</v>
      </c>
      <c r="G4" s="160">
        <f>F4*D4</f>
        <v>2271</v>
      </c>
    </row>
    <row r="5" s="143" customFormat="1" ht="26.25" customHeight="1" spans="1:7">
      <c r="A5" s="155"/>
      <c r="B5" s="156"/>
      <c r="C5" s="157" t="s">
        <v>80</v>
      </c>
      <c r="D5" s="158">
        <v>0.3</v>
      </c>
      <c r="E5" s="158" t="s">
        <v>79</v>
      </c>
      <c r="F5" s="159">
        <f>F4</f>
        <v>7570</v>
      </c>
      <c r="G5" s="160">
        <f>F5*D5</f>
        <v>2271</v>
      </c>
    </row>
    <row r="6" s="143" customFormat="1" ht="26.25" customHeight="1" spans="1:7">
      <c r="A6" s="155"/>
      <c r="B6" s="156"/>
      <c r="C6" s="157" t="s">
        <v>15</v>
      </c>
      <c r="D6" s="158">
        <v>0.35</v>
      </c>
      <c r="E6" s="158" t="s">
        <v>79</v>
      </c>
      <c r="F6" s="159">
        <f>F5</f>
        <v>7570</v>
      </c>
      <c r="G6" s="160">
        <f>F6*D6</f>
        <v>2649.5</v>
      </c>
    </row>
    <row r="7" s="143" customFormat="1" ht="26.25" customHeight="1" spans="1:7">
      <c r="A7" s="155"/>
      <c r="B7" s="156"/>
      <c r="C7" s="157" t="s">
        <v>81</v>
      </c>
      <c r="D7" s="158">
        <v>0.05</v>
      </c>
      <c r="E7" s="158" t="s">
        <v>79</v>
      </c>
      <c r="F7" s="159">
        <f>F6</f>
        <v>7570</v>
      </c>
      <c r="G7" s="160">
        <f>F7*D7</f>
        <v>378.5</v>
      </c>
    </row>
    <row r="8" s="143" customFormat="1" customHeight="1" spans="1:7">
      <c r="A8" s="161" t="s">
        <v>82</v>
      </c>
      <c r="B8" s="162"/>
      <c r="C8" s="163"/>
      <c r="D8" s="164">
        <f>SUM(D4:D7)</f>
        <v>1</v>
      </c>
      <c r="E8" s="164"/>
      <c r="F8" s="165"/>
      <c r="G8" s="166">
        <f>SUM(G4:G7)</f>
        <v>7570</v>
      </c>
    </row>
    <row r="9" s="143" customFormat="1" customHeight="1" spans="1:7">
      <c r="A9" s="167" t="s">
        <v>83</v>
      </c>
      <c r="B9" s="157"/>
      <c r="C9" s="168"/>
      <c r="D9" s="169">
        <v>2</v>
      </c>
      <c r="E9" s="170" t="s">
        <v>33</v>
      </c>
      <c r="F9" s="159">
        <v>280</v>
      </c>
      <c r="G9" s="160">
        <f>F9*D9</f>
        <v>560</v>
      </c>
    </row>
    <row r="10" s="143" customFormat="1" customHeight="1" spans="1:7">
      <c r="A10" s="167" t="s">
        <v>84</v>
      </c>
      <c r="B10" s="157"/>
      <c r="C10" s="168"/>
      <c r="D10" s="169">
        <v>0</v>
      </c>
      <c r="E10" s="170" t="s">
        <v>33</v>
      </c>
      <c r="F10" s="159">
        <v>280</v>
      </c>
      <c r="G10" s="160">
        <f>F10*D10</f>
        <v>0</v>
      </c>
    </row>
    <row r="11" s="143" customFormat="1" ht="26.25" spans="1:7">
      <c r="A11" s="171" t="s">
        <v>46</v>
      </c>
      <c r="B11" s="172"/>
      <c r="C11" s="172"/>
      <c r="D11" s="172"/>
      <c r="E11" s="172"/>
      <c r="F11" s="173"/>
      <c r="G11" s="174">
        <f>SUM(G8:G10)</f>
        <v>8130</v>
      </c>
    </row>
    <row r="12" spans="4:7">
      <c r="D12" s="175"/>
      <c r="E12" s="175"/>
      <c r="F12" s="175"/>
      <c r="G12" s="176"/>
    </row>
    <row r="13" s="10" customFormat="1" ht="18" spans="7:17">
      <c r="G13" s="177"/>
      <c r="H13" s="178"/>
      <c r="I13" s="178"/>
      <c r="J13" s="185"/>
      <c r="M13" s="57"/>
      <c r="N13" s="58"/>
      <c r="O13" s="58"/>
      <c r="P13" s="58"/>
      <c r="Q13" s="58"/>
    </row>
    <row r="14" s="10" customFormat="1" ht="18.75" spans="6:17">
      <c r="F14" s="56"/>
      <c r="G14" s="177"/>
      <c r="J14" s="185"/>
      <c r="M14" s="57"/>
      <c r="N14" s="58"/>
      <c r="O14" s="58"/>
      <c r="P14" s="58"/>
      <c r="Q14" s="58"/>
    </row>
    <row r="15" s="10" customFormat="1" ht="18.75" spans="1:17">
      <c r="A15" s="51" t="s">
        <v>85</v>
      </c>
      <c r="B15" s="6"/>
      <c r="C15" s="51" t="s">
        <v>86</v>
      </c>
      <c r="D15" s="6"/>
      <c r="F15" s="51" t="s">
        <v>26</v>
      </c>
      <c r="G15" s="177"/>
      <c r="M15" s="57"/>
      <c r="N15" s="58"/>
      <c r="O15" s="58"/>
      <c r="P15" s="58"/>
      <c r="Q15" s="58"/>
    </row>
    <row r="16" s="10" customFormat="1" ht="18.75" spans="1:17">
      <c r="A16" s="51" t="s">
        <v>87</v>
      </c>
      <c r="B16" s="8"/>
      <c r="C16" s="51" t="s">
        <v>88</v>
      </c>
      <c r="D16" s="8"/>
      <c r="F16" s="51" t="s">
        <v>87</v>
      </c>
      <c r="G16" s="56"/>
      <c r="M16" s="57"/>
      <c r="N16" s="58"/>
      <c r="O16" s="58"/>
      <c r="P16" s="58"/>
      <c r="Q16" s="58"/>
    </row>
    <row r="17" s="11" customFormat="1" ht="18.75" spans="1:17">
      <c r="A17" s="51"/>
      <c r="B17" s="9"/>
      <c r="C17" s="51" t="s">
        <v>89</v>
      </c>
      <c r="D17" s="9"/>
      <c r="E17" s="9"/>
      <c r="F17" s="56"/>
      <c r="G17" s="56"/>
      <c r="M17" s="59"/>
      <c r="N17" s="60"/>
      <c r="O17" s="60"/>
      <c r="P17" s="60"/>
      <c r="Q17" s="60"/>
    </row>
    <row r="18" ht="18.75" spans="1:7">
      <c r="A18" s="51"/>
      <c r="B18" s="9"/>
      <c r="C18" s="51"/>
      <c r="D18" s="9"/>
      <c r="E18" s="9"/>
      <c r="F18" s="63"/>
      <c r="G18" s="11"/>
    </row>
    <row r="19" ht="18.75" spans="1:7">
      <c r="A19" s="51"/>
      <c r="B19" s="9"/>
      <c r="C19" s="51"/>
      <c r="D19" s="9"/>
      <c r="E19" s="9"/>
      <c r="F19" s="175"/>
      <c r="G19" s="179"/>
    </row>
    <row r="20" ht="18.75" spans="1:7">
      <c r="A20" s="177"/>
      <c r="B20" s="180"/>
      <c r="C20" s="177"/>
      <c r="D20" s="51" t="s">
        <v>27</v>
      </c>
      <c r="E20" s="177"/>
      <c r="F20" s="175"/>
      <c r="G20" s="179"/>
    </row>
    <row r="21" ht="18.75" spans="1:7">
      <c r="A21" s="181"/>
      <c r="B21" s="181"/>
      <c r="C21" s="177"/>
      <c r="D21" s="51" t="s">
        <v>90</v>
      </c>
      <c r="E21" s="177"/>
      <c r="F21" s="175"/>
      <c r="G21" s="179"/>
    </row>
    <row r="22" ht="18.75" spans="1:7">
      <c r="A22" s="56"/>
      <c r="B22" s="56"/>
      <c r="C22" s="56"/>
      <c r="D22" s="51" t="s">
        <v>89</v>
      </c>
      <c r="E22" s="56"/>
      <c r="F22" s="175"/>
      <c r="G22" s="179"/>
    </row>
    <row r="23" spans="4:7">
      <c r="D23" s="182"/>
      <c r="E23" s="182"/>
      <c r="F23" s="182"/>
      <c r="G23" s="183"/>
    </row>
    <row r="24" spans="4:7">
      <c r="D24" s="175"/>
      <c r="E24" s="175"/>
      <c r="F24" s="175"/>
      <c r="G24" s="179"/>
    </row>
    <row r="25" spans="4:7">
      <c r="D25" s="175"/>
      <c r="E25" s="175"/>
      <c r="F25" s="175"/>
      <c r="G25" s="179"/>
    </row>
    <row r="26" spans="4:7">
      <c r="D26" s="182"/>
      <c r="E26" s="182"/>
      <c r="F26" s="182"/>
      <c r="G26" s="183"/>
    </row>
    <row r="27" spans="4:7">
      <c r="D27" s="182"/>
      <c r="E27" s="182"/>
      <c r="F27" s="182"/>
      <c r="G27" s="183"/>
    </row>
    <row r="28" spans="4:7">
      <c r="D28" s="182"/>
      <c r="E28" s="182"/>
      <c r="F28" s="182"/>
      <c r="G28" s="183"/>
    </row>
    <row r="29" spans="4:7">
      <c r="D29" s="182"/>
      <c r="E29" s="182"/>
      <c r="F29" s="182"/>
      <c r="G29" s="183"/>
    </row>
    <row r="30" spans="4:7">
      <c r="D30" s="182"/>
      <c r="E30" s="182"/>
      <c r="F30" s="182"/>
      <c r="G30" s="183"/>
    </row>
    <row r="31" spans="4:7">
      <c r="D31" s="182"/>
      <c r="E31" s="182"/>
      <c r="F31" s="182"/>
      <c r="G31" s="183"/>
    </row>
    <row r="32" spans="4:7">
      <c r="D32" s="182"/>
      <c r="E32" s="182"/>
      <c r="F32" s="182"/>
      <c r="G32" s="183"/>
    </row>
    <row r="33" spans="4:7">
      <c r="D33" s="182"/>
      <c r="E33" s="182"/>
      <c r="F33" s="182"/>
      <c r="G33" s="183"/>
    </row>
    <row r="34" spans="4:7">
      <c r="D34" s="182"/>
      <c r="E34" s="182"/>
      <c r="F34" s="182"/>
      <c r="G34" s="183"/>
    </row>
    <row r="35" spans="4:7">
      <c r="D35" s="182"/>
      <c r="E35" s="182"/>
      <c r="F35" s="182"/>
      <c r="G35" s="183"/>
    </row>
    <row r="36" spans="4:7">
      <c r="D36" s="182"/>
      <c r="E36" s="182"/>
      <c r="F36" s="182"/>
      <c r="G36" s="183"/>
    </row>
    <row r="37" spans="4:7">
      <c r="D37" s="182"/>
      <c r="E37" s="182"/>
      <c r="F37" s="182"/>
      <c r="G37" s="183"/>
    </row>
    <row r="38" spans="4:7">
      <c r="D38" s="182"/>
      <c r="E38" s="182"/>
      <c r="F38" s="182"/>
      <c r="G38" s="183"/>
    </row>
    <row r="39" spans="4:7">
      <c r="D39" s="184"/>
      <c r="E39" s="184"/>
      <c r="F39" s="184"/>
      <c r="G39" s="183"/>
    </row>
    <row r="40" spans="4:6">
      <c r="D40" s="184"/>
      <c r="E40" s="184"/>
      <c r="F40" s="184"/>
    </row>
    <row r="41" spans="4:6">
      <c r="D41" s="184"/>
      <c r="E41" s="184"/>
      <c r="F41" s="184"/>
    </row>
    <row r="42" spans="4:6">
      <c r="D42" s="184"/>
      <c r="E42" s="184"/>
      <c r="F42" s="184"/>
    </row>
    <row r="43" spans="4:6">
      <c r="D43" s="184"/>
      <c r="E43" s="184"/>
      <c r="F43" s="184"/>
    </row>
    <row r="44" spans="4:6">
      <c r="D44" s="184"/>
      <c r="E44" s="184"/>
      <c r="F44" s="184"/>
    </row>
    <row r="45" spans="4:6">
      <c r="D45" s="184"/>
      <c r="E45" s="184"/>
      <c r="F45" s="184"/>
    </row>
    <row r="46" spans="4:6">
      <c r="D46" s="184"/>
      <c r="E46" s="184"/>
      <c r="F46" s="184"/>
    </row>
    <row r="47" spans="4:6">
      <c r="D47" s="184"/>
      <c r="E47" s="184"/>
      <c r="F47" s="184"/>
    </row>
    <row r="48" spans="4:6">
      <c r="D48" s="184"/>
      <c r="E48" s="184"/>
      <c r="F48" s="184"/>
    </row>
    <row r="49" spans="4:6">
      <c r="D49" s="184"/>
      <c r="E49" s="184"/>
      <c r="F49" s="184"/>
    </row>
    <row r="50" spans="4:6">
      <c r="D50" s="184"/>
      <c r="E50" s="184"/>
      <c r="F50" s="184"/>
    </row>
    <row r="51" spans="4:6">
      <c r="D51" s="184"/>
      <c r="E51" s="184"/>
      <c r="F51" s="184"/>
    </row>
    <row r="52" spans="4:6">
      <c r="D52" s="184"/>
      <c r="E52" s="184"/>
      <c r="F52" s="184"/>
    </row>
    <row r="53" spans="4:6">
      <c r="D53" s="184"/>
      <c r="E53" s="184"/>
      <c r="F53" s="184"/>
    </row>
    <row r="54" spans="4:6">
      <c r="D54" s="184"/>
      <c r="E54" s="184"/>
      <c r="F54" s="184"/>
    </row>
    <row r="55" spans="4:6">
      <c r="D55" s="184"/>
      <c r="E55" s="184"/>
      <c r="F55" s="184"/>
    </row>
    <row r="56" spans="4:6">
      <c r="D56" s="184"/>
      <c r="E56" s="184"/>
      <c r="F56" s="184"/>
    </row>
  </sheetData>
  <mergeCells count="10">
    <mergeCell ref="A1:G1"/>
    <mergeCell ref="A2:G2"/>
    <mergeCell ref="A3:B3"/>
    <mergeCell ref="C3:G3"/>
    <mergeCell ref="A8:C8"/>
    <mergeCell ref="A9:C9"/>
    <mergeCell ref="A10:C10"/>
    <mergeCell ref="A11:F11"/>
    <mergeCell ref="A4:A7"/>
    <mergeCell ref="B4:B7"/>
  </mergeCells>
  <pageMargins left="0.81" right="0.15748031496063" top="0.62" bottom="0.31496062992126" header="0.15748031496063" footer="0.15748031496063"/>
  <pageSetup paperSize="9" orientation="landscape"/>
  <headerFooter alignWithMargins="0">
    <oddFooter>&amp;L&amp;6&amp;F&amp;A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workbookViewId="0">
      <selection activeCell="A1" sqref="A1:G1"/>
    </sheetView>
  </sheetViews>
  <sheetFormatPr defaultColWidth="9.14285714285714" defaultRowHeight="20.25"/>
  <cols>
    <col min="1" max="1" width="5.28571428571429" style="120" customWidth="1"/>
    <col min="2" max="2" width="69.5714285714286" style="120" customWidth="1"/>
    <col min="3" max="3" width="9.85714285714286" style="120" customWidth="1"/>
    <col min="4" max="7" width="17.7142857142857" style="120" customWidth="1"/>
    <col min="8" max="16384" width="9.14285714285714" style="120"/>
  </cols>
  <sheetData>
    <row r="1" ht="33.75" spans="1:7">
      <c r="A1" s="121" t="s">
        <v>91</v>
      </c>
      <c r="B1" s="121"/>
      <c r="C1" s="121"/>
      <c r="D1" s="121"/>
      <c r="E1" s="121"/>
      <c r="F1" s="121"/>
      <c r="G1" s="122"/>
    </row>
    <row r="2" s="114" customFormat="1" ht="78" spans="1:7">
      <c r="A2" s="123" t="s">
        <v>92</v>
      </c>
      <c r="B2" s="123" t="s">
        <v>93</v>
      </c>
      <c r="C2" s="123" t="s">
        <v>94</v>
      </c>
      <c r="D2" s="123" t="s">
        <v>95</v>
      </c>
      <c r="E2" s="123" t="s">
        <v>96</v>
      </c>
      <c r="F2" s="123" t="s">
        <v>97</v>
      </c>
      <c r="G2" s="123" t="s">
        <v>98</v>
      </c>
    </row>
    <row r="3" s="115" customFormat="1" ht="23.25" hidden="1" spans="1:7">
      <c r="A3" s="124">
        <v>1</v>
      </c>
      <c r="B3" s="125" t="s">
        <v>99</v>
      </c>
      <c r="C3" s="125" t="s">
        <v>100</v>
      </c>
      <c r="D3" s="126">
        <f>'1'!P12</f>
        <v>4.14</v>
      </c>
      <c r="E3" s="126">
        <f>'1'!P14</f>
        <v>0.32</v>
      </c>
      <c r="F3" s="127">
        <f>'1'!P16</f>
        <v>0.71</v>
      </c>
      <c r="G3" s="126">
        <f>'1'!P18</f>
        <v>3.75</v>
      </c>
    </row>
    <row r="4" s="115" customFormat="1" ht="23.25" hidden="1" spans="1:7">
      <c r="A4" s="124">
        <f>A3+1</f>
        <v>2</v>
      </c>
      <c r="B4" s="125" t="s">
        <v>101</v>
      </c>
      <c r="C4" s="125" t="s">
        <v>100</v>
      </c>
      <c r="D4" s="126" t="e">
        <f>#REF!</f>
        <v>#REF!</v>
      </c>
      <c r="E4" s="126" t="e">
        <f>#REF!</f>
        <v>#REF!</v>
      </c>
      <c r="F4" s="126" t="e">
        <f>#REF!</f>
        <v>#REF!</v>
      </c>
      <c r="G4" s="126" t="e">
        <f>#REF!</f>
        <v>#REF!</v>
      </c>
    </row>
    <row r="5" s="115" customFormat="1" ht="23.25" hidden="1" spans="1:7">
      <c r="A5" s="124">
        <f t="shared" ref="A5:A15" si="0">A4+1</f>
        <v>3</v>
      </c>
      <c r="B5" s="125" t="s">
        <v>102</v>
      </c>
      <c r="C5" s="125" t="s">
        <v>100</v>
      </c>
      <c r="D5" s="128" t="s">
        <v>103</v>
      </c>
      <c r="E5" s="129"/>
      <c r="F5" s="129"/>
      <c r="G5" s="130"/>
    </row>
    <row r="6" s="115" customFormat="1" ht="23.25" hidden="1" spans="1:7">
      <c r="A6" s="124">
        <f t="shared" si="0"/>
        <v>4</v>
      </c>
      <c r="B6" s="125" t="s">
        <v>104</v>
      </c>
      <c r="C6" s="125" t="s">
        <v>100</v>
      </c>
      <c r="D6" s="128" t="s">
        <v>103</v>
      </c>
      <c r="E6" s="129"/>
      <c r="F6" s="129"/>
      <c r="G6" s="130"/>
    </row>
    <row r="7" s="115" customFormat="1" ht="23.25" hidden="1" spans="1:7">
      <c r="A7" s="124">
        <f t="shared" si="0"/>
        <v>5</v>
      </c>
      <c r="B7" s="125" t="s">
        <v>105</v>
      </c>
      <c r="C7" s="125" t="s">
        <v>100</v>
      </c>
      <c r="D7" s="126" t="e">
        <f>#REF!</f>
        <v>#REF!</v>
      </c>
      <c r="E7" s="126" t="e">
        <f>#REF!</f>
        <v>#REF!</v>
      </c>
      <c r="F7" s="126" t="e">
        <f>#REF!</f>
        <v>#REF!</v>
      </c>
      <c r="G7" s="126" t="e">
        <f>#REF!</f>
        <v>#REF!</v>
      </c>
    </row>
    <row r="8" s="115" customFormat="1" ht="23.25" hidden="1" spans="1:7">
      <c r="A8" s="124">
        <f t="shared" si="0"/>
        <v>6</v>
      </c>
      <c r="B8" s="125" t="s">
        <v>106</v>
      </c>
      <c r="C8" s="125" t="s">
        <v>107</v>
      </c>
      <c r="D8" s="126" t="e">
        <f>#REF!</f>
        <v>#REF!</v>
      </c>
      <c r="E8" s="126" t="e">
        <f>#REF!</f>
        <v>#REF!</v>
      </c>
      <c r="F8" s="126" t="e">
        <f>#REF!</f>
        <v>#REF!</v>
      </c>
      <c r="G8" s="126" t="e">
        <f>#REF!</f>
        <v>#REF!</v>
      </c>
    </row>
    <row r="9" s="115" customFormat="1" ht="23.25" hidden="1" spans="1:7">
      <c r="A9" s="124">
        <f t="shared" si="0"/>
        <v>7</v>
      </c>
      <c r="B9" s="125" t="s">
        <v>108</v>
      </c>
      <c r="C9" s="125" t="s">
        <v>107</v>
      </c>
      <c r="D9" s="128" t="s">
        <v>103</v>
      </c>
      <c r="E9" s="129"/>
      <c r="F9" s="129"/>
      <c r="G9" s="130"/>
    </row>
    <row r="10" s="115" customFormat="1" ht="23.25" hidden="1" spans="1:7">
      <c r="A10" s="124">
        <f t="shared" si="0"/>
        <v>8</v>
      </c>
      <c r="B10" s="125" t="s">
        <v>109</v>
      </c>
      <c r="C10" s="125" t="s">
        <v>110</v>
      </c>
      <c r="D10" s="126" t="e">
        <f>#REF!</f>
        <v>#REF!</v>
      </c>
      <c r="E10" s="126" t="e">
        <f>#REF!</f>
        <v>#REF!</v>
      </c>
      <c r="F10" s="126" t="e">
        <f>#REF!</f>
        <v>#REF!</v>
      </c>
      <c r="G10" s="126" t="e">
        <f>#REF!</f>
        <v>#REF!</v>
      </c>
    </row>
    <row r="11" s="115" customFormat="1" ht="23.25" hidden="1" spans="1:7">
      <c r="A11" s="124">
        <f t="shared" si="0"/>
        <v>9</v>
      </c>
      <c r="B11" s="125" t="s">
        <v>111</v>
      </c>
      <c r="C11" s="125" t="s">
        <v>110</v>
      </c>
      <c r="D11" s="126" t="e">
        <f>#REF!</f>
        <v>#REF!</v>
      </c>
      <c r="E11" s="126" t="e">
        <f>#REF!</f>
        <v>#REF!</v>
      </c>
      <c r="F11" s="126" t="e">
        <f>#REF!</f>
        <v>#REF!</v>
      </c>
      <c r="G11" s="126" t="e">
        <f>#REF!</f>
        <v>#REF!</v>
      </c>
    </row>
    <row r="12" s="115" customFormat="1" ht="23.25" hidden="1" spans="1:7">
      <c r="A12" s="124">
        <f t="shared" si="0"/>
        <v>10</v>
      </c>
      <c r="B12" s="125" t="s">
        <v>112</v>
      </c>
      <c r="C12" s="125" t="s">
        <v>110</v>
      </c>
      <c r="D12" s="126" t="e">
        <f>#REF!</f>
        <v>#REF!</v>
      </c>
      <c r="E12" s="126" t="e">
        <f>#REF!</f>
        <v>#REF!</v>
      </c>
      <c r="F12" s="126" t="e">
        <f>#REF!</f>
        <v>#REF!</v>
      </c>
      <c r="G12" s="126" t="e">
        <f>#REF!</f>
        <v>#REF!</v>
      </c>
    </row>
    <row r="13" s="115" customFormat="1" ht="23.25" hidden="1" spans="1:7">
      <c r="A13" s="124">
        <f t="shared" si="0"/>
        <v>11</v>
      </c>
      <c r="B13" s="125" t="s">
        <v>113</v>
      </c>
      <c r="C13" s="125" t="s">
        <v>110</v>
      </c>
      <c r="D13" s="126" t="e">
        <f>#REF!</f>
        <v>#REF!</v>
      </c>
      <c r="E13" s="126" t="e">
        <f>#REF!</f>
        <v>#REF!</v>
      </c>
      <c r="F13" s="126" t="e">
        <f>#REF!</f>
        <v>#REF!</v>
      </c>
      <c r="G13" s="126" t="e">
        <f>#REF!</f>
        <v>#REF!</v>
      </c>
    </row>
    <row r="14" s="115" customFormat="1" ht="23.25" hidden="1" spans="1:7">
      <c r="A14" s="124">
        <f t="shared" si="0"/>
        <v>12</v>
      </c>
      <c r="B14" s="125" t="s">
        <v>114</v>
      </c>
      <c r="C14" s="125" t="s">
        <v>110</v>
      </c>
      <c r="D14" s="126" t="e">
        <f>#REF!</f>
        <v>#REF!</v>
      </c>
      <c r="E14" s="126" t="e">
        <f>#REF!</f>
        <v>#REF!</v>
      </c>
      <c r="F14" s="126" t="e">
        <f>#REF!</f>
        <v>#REF!</v>
      </c>
      <c r="G14" s="126" t="e">
        <f>#REF!</f>
        <v>#REF!</v>
      </c>
    </row>
    <row r="15" s="115" customFormat="1" ht="23.25" hidden="1" spans="1:7">
      <c r="A15" s="124">
        <f t="shared" si="0"/>
        <v>13</v>
      </c>
      <c r="B15" s="125" t="s">
        <v>115</v>
      </c>
      <c r="C15" s="125" t="s">
        <v>110</v>
      </c>
      <c r="D15" s="126" t="e">
        <f>#REF!</f>
        <v>#REF!</v>
      </c>
      <c r="E15" s="126" t="e">
        <f>#REF!</f>
        <v>#REF!</v>
      </c>
      <c r="F15" s="126" t="e">
        <f>#REF!</f>
        <v>#REF!</v>
      </c>
      <c r="G15" s="126" t="e">
        <f>#REF!</f>
        <v>#REF!</v>
      </c>
    </row>
    <row r="16" s="115" customFormat="1" ht="35.1" customHeight="1" spans="1:7">
      <c r="A16" s="124">
        <v>1</v>
      </c>
      <c r="B16" s="131" t="str">
        <f>'1'!A1</f>
        <v>dEiksftV fo|ky; ÞikbZankuxj ¼01 vfrfjDr d{k 6.95x5.80½ß dh ewY;kadu vk[;k</v>
      </c>
      <c r="C16" s="131" t="s">
        <v>116</v>
      </c>
      <c r="D16" s="126">
        <f>'1'!P12</f>
        <v>4.14</v>
      </c>
      <c r="E16" s="126">
        <f>'1'!P14</f>
        <v>0.32</v>
      </c>
      <c r="F16" s="126">
        <f>'1'!P16</f>
        <v>0.71</v>
      </c>
      <c r="G16" s="126">
        <f>'1'!P18</f>
        <v>3.75</v>
      </c>
    </row>
    <row r="17" s="116" customFormat="1" ht="35.1" customHeight="1" spans="1:13">
      <c r="A17" s="124">
        <f>A16+1</f>
        <v>2</v>
      </c>
      <c r="B17" s="131" t="str">
        <f>'2'!A1</f>
        <v>izkFkfed fo|ky; Þ&lt;Ddk uxfy;k ¼eq[; Hkou½ß dh ewY;kadu vk[;k</v>
      </c>
      <c r="C17" s="131" t="s">
        <v>116</v>
      </c>
      <c r="D17" s="126">
        <f>'2'!P12</f>
        <v>9.7</v>
      </c>
      <c r="E17" s="126">
        <f>'2'!P14</f>
        <v>0.73</v>
      </c>
      <c r="F17" s="126">
        <f>'2'!P16</f>
        <v>1.69</v>
      </c>
      <c r="G17" s="126">
        <f>'2'!P18</f>
        <v>8.74</v>
      </c>
      <c r="I17" s="140"/>
      <c r="J17" s="140"/>
      <c r="K17" s="140"/>
      <c r="L17" s="140"/>
      <c r="M17" s="140"/>
    </row>
    <row r="18" s="116" customFormat="1" ht="35.1" customHeight="1" spans="1:13">
      <c r="A18" s="124">
        <f t="shared" ref="A18:A39" si="1">A17+1</f>
        <v>3</v>
      </c>
      <c r="B18" s="131" t="str">
        <f>'3'!A1</f>
        <v>izkFkfed fo|ky; Þ/khjtuxj ¼eq[; Hkou½ß dh ewY;kadu vk[;k</v>
      </c>
      <c r="C18" s="131" t="s">
        <v>116</v>
      </c>
      <c r="D18" s="126">
        <f>'3'!P12</f>
        <v>11.18</v>
      </c>
      <c r="E18" s="126">
        <f>'3'!P14</f>
        <v>0.85</v>
      </c>
      <c r="F18" s="126">
        <f>'3'!P16</f>
        <v>1.95</v>
      </c>
      <c r="G18" s="126">
        <f>'3'!P18</f>
        <v>10.08</v>
      </c>
      <c r="I18" s="140"/>
      <c r="J18" s="140"/>
      <c r="K18" s="140"/>
      <c r="L18" s="140"/>
      <c r="M18" s="140"/>
    </row>
    <row r="19" s="116" customFormat="1" ht="39" customHeight="1" spans="1:13">
      <c r="A19" s="124">
        <f t="shared" si="1"/>
        <v>4</v>
      </c>
      <c r="B19" s="131" t="str">
        <f>'4'!A1</f>
        <v>izkFkfed fo|ky; ÞxksfoUniqjk ¼eq[; Hkou ,oa 01 vfrfjDr d{k½ß dh ewY;kadu vk[;k</v>
      </c>
      <c r="C19" s="131" t="s">
        <v>116</v>
      </c>
      <c r="D19" s="126">
        <f>'4'!P12</f>
        <v>14.31</v>
      </c>
      <c r="E19" s="126">
        <f>'4'!P14</f>
        <v>1.09</v>
      </c>
      <c r="F19" s="126">
        <f>'4'!P16</f>
        <v>2.49</v>
      </c>
      <c r="G19" s="126">
        <f>'4'!P18</f>
        <v>12.91</v>
      </c>
      <c r="I19" s="140"/>
      <c r="J19" s="140"/>
      <c r="K19" s="140"/>
      <c r="L19" s="140"/>
      <c r="M19" s="140"/>
    </row>
    <row r="20" s="116" customFormat="1" ht="35.1" customHeight="1" spans="1:13">
      <c r="A20" s="124">
        <f t="shared" si="1"/>
        <v>5</v>
      </c>
      <c r="B20" s="131" t="str">
        <f>'5'!A1</f>
        <v>tw0gk0Ldwy0 Þgehjiqj ¼eq[; Hkou½ß dh ewY;kadu vk[;k</v>
      </c>
      <c r="C20" s="131" t="s">
        <v>116</v>
      </c>
      <c r="D20" s="126">
        <f>'5'!P12</f>
        <v>18.34</v>
      </c>
      <c r="E20" s="126">
        <f>'5'!P14</f>
        <v>1.4</v>
      </c>
      <c r="F20" s="126">
        <f>'5'!P16</f>
        <v>3.19</v>
      </c>
      <c r="G20" s="126">
        <f>'5'!P18</f>
        <v>16.55</v>
      </c>
      <c r="I20" s="140"/>
      <c r="J20" s="140"/>
      <c r="K20" s="140"/>
      <c r="L20" s="140"/>
      <c r="M20" s="140"/>
    </row>
    <row r="21" s="116" customFormat="1" ht="35.1" customHeight="1" spans="1:13">
      <c r="A21" s="124">
        <f t="shared" si="1"/>
        <v>6</v>
      </c>
      <c r="B21" s="131" t="str">
        <f>'6'!A1</f>
        <v>izkFkfed fo|ky; ÞTokykiqj ¼eq[; Hkou½ß dh ewY;kadu vk[;k</v>
      </c>
      <c r="C21" s="131" t="s">
        <v>116</v>
      </c>
      <c r="D21" s="126">
        <f>'6'!P12</f>
        <v>9.5</v>
      </c>
      <c r="E21" s="126">
        <f>'6'!P14</f>
        <v>0.73</v>
      </c>
      <c r="F21" s="126">
        <f>'6'!P16</f>
        <v>1.65</v>
      </c>
      <c r="G21" s="126">
        <f>'6'!P18</f>
        <v>8.58</v>
      </c>
      <c r="I21" s="140"/>
      <c r="J21" s="140"/>
      <c r="K21" s="140"/>
      <c r="L21" s="140"/>
      <c r="M21" s="140"/>
    </row>
    <row r="22" s="116" customFormat="1" ht="39" customHeight="1" spans="1:13">
      <c r="A22" s="124">
        <f t="shared" si="1"/>
        <v>7</v>
      </c>
      <c r="B22" s="131" t="str">
        <f>'7'!A1</f>
        <v>izkFkfed fo|ky; Þ[ksM+k Vk.Mk ¼eq[; Hkou ,oa 01 vfrfjDr d{k½ß dh ewY;kadu vk[;k</v>
      </c>
      <c r="C22" s="131" t="s">
        <v>116</v>
      </c>
      <c r="D22" s="126">
        <f>'7'!P12</f>
        <v>10.4</v>
      </c>
      <c r="E22" s="126">
        <f>'7'!P14</f>
        <v>0.79</v>
      </c>
      <c r="F22" s="126">
        <f>'7'!P16</f>
        <v>1.81</v>
      </c>
      <c r="G22" s="126">
        <f>'7'!P18</f>
        <v>9.38</v>
      </c>
      <c r="I22" s="140"/>
      <c r="J22" s="140"/>
      <c r="K22" s="140"/>
      <c r="L22" s="140"/>
      <c r="M22" s="140"/>
    </row>
    <row r="23" s="116" customFormat="1" ht="35.1" customHeight="1" spans="1:13">
      <c r="A23" s="124">
        <f t="shared" si="1"/>
        <v>8</v>
      </c>
      <c r="B23" s="131" t="str">
        <f>'8'!A1</f>
        <v>izkFkfed fo|ky; Þfd'kuiqj ¼eq[; Hkou½ß dh ewY;kadu vk[;k</v>
      </c>
      <c r="C23" s="131" t="s">
        <v>116</v>
      </c>
      <c r="D23" s="126">
        <f>'8'!P12</f>
        <v>8.43</v>
      </c>
      <c r="E23" s="126">
        <f>'8'!P14</f>
        <v>0.64</v>
      </c>
      <c r="F23" s="126">
        <f>'8'!P16</f>
        <v>1.48</v>
      </c>
      <c r="G23" s="126">
        <f>'8'!P18</f>
        <v>7.59</v>
      </c>
      <c r="I23" s="140"/>
      <c r="J23" s="140"/>
      <c r="K23" s="140"/>
      <c r="L23" s="140"/>
      <c r="M23" s="140"/>
    </row>
    <row r="24" s="116" customFormat="1" ht="35.1" customHeight="1" spans="1:13">
      <c r="A24" s="124">
        <f t="shared" si="1"/>
        <v>9</v>
      </c>
      <c r="B24" s="131" t="str">
        <f>'9'!A1</f>
        <v>izkFkfed fo|ky; Þej?kVh okMZ ua0&amp;4 Vk.Mkß dh ewY;kadu vk[;k</v>
      </c>
      <c r="C24" s="131" t="s">
        <v>116</v>
      </c>
      <c r="D24" s="126">
        <f>'9'!P12</f>
        <v>7.03</v>
      </c>
      <c r="E24" s="126">
        <f>'9'!P14</f>
        <v>0.54</v>
      </c>
      <c r="F24" s="126">
        <f>'9'!P16</f>
        <v>1.22</v>
      </c>
      <c r="G24" s="126">
        <f>'9'!P18</f>
        <v>6.35</v>
      </c>
      <c r="I24" s="140"/>
      <c r="J24" s="140"/>
      <c r="K24" s="140"/>
      <c r="L24" s="140"/>
      <c r="M24" s="140"/>
    </row>
    <row r="25" s="116" customFormat="1" ht="35.1" customHeight="1" spans="1:13">
      <c r="A25" s="124">
        <f t="shared" si="1"/>
        <v>10</v>
      </c>
      <c r="B25" s="131" t="str">
        <f>'10'!A1</f>
        <v>izkFkfed fo|ky; Þeqlkiqj ¼eq[; Hkou½ß dh ewY;kadu vk[;k</v>
      </c>
      <c r="C25" s="131" t="s">
        <v>116</v>
      </c>
      <c r="D25" s="126">
        <f>'10'!P12</f>
        <v>11.18</v>
      </c>
      <c r="E25" s="126">
        <f>'10'!P14</f>
        <v>0.85</v>
      </c>
      <c r="F25" s="126">
        <f>'10'!P16</f>
        <v>1.95</v>
      </c>
      <c r="G25" s="126">
        <f>'10'!P18</f>
        <v>10.08</v>
      </c>
      <c r="I25" s="140"/>
      <c r="J25" s="140"/>
      <c r="K25" s="140"/>
      <c r="L25" s="140"/>
      <c r="M25" s="140"/>
    </row>
    <row r="26" s="116" customFormat="1" ht="39" customHeight="1" spans="1:13">
      <c r="A26" s="124">
        <f t="shared" si="1"/>
        <v>11</v>
      </c>
      <c r="B26" s="131" t="str">
        <f>'11'!A1</f>
        <v>izkFkfed fo|ky; ÞuUgs dk e&gt;jk ¼eq[; Hkou ,oa 01 vfrfjDr d{k½ß dh ewY;kadu vk[;k</v>
      </c>
      <c r="C26" s="131" t="s">
        <v>116</v>
      </c>
      <c r="D26" s="126">
        <f>'11'!P12</f>
        <v>13</v>
      </c>
      <c r="E26" s="126">
        <f>'11'!P14</f>
        <v>0.98</v>
      </c>
      <c r="F26" s="126">
        <f>'11'!P16</f>
        <v>2.27</v>
      </c>
      <c r="G26" s="126">
        <f>'11'!P18</f>
        <v>11.71</v>
      </c>
      <c r="I26" s="140"/>
      <c r="J26" s="140"/>
      <c r="K26" s="140"/>
      <c r="L26" s="140"/>
      <c r="M26" s="140"/>
    </row>
    <row r="27" s="116" customFormat="1" ht="35.1" customHeight="1" spans="1:13">
      <c r="A27" s="124">
        <f t="shared" si="1"/>
        <v>12</v>
      </c>
      <c r="B27" s="131" t="str">
        <f>'12'!A1</f>
        <v>izkFkfed fo|ky; Þujiruxj&amp;2 ¼eq[; Hkou½ß dh ewY;kadu vk[;k</v>
      </c>
      <c r="C27" s="131" t="s">
        <v>116</v>
      </c>
      <c r="D27" s="126">
        <f>'12'!P12</f>
        <v>8.26</v>
      </c>
      <c r="E27" s="126">
        <f>'12'!P14</f>
        <v>0.62</v>
      </c>
      <c r="F27" s="126">
        <f>'12'!P16</f>
        <v>1.44</v>
      </c>
      <c r="G27" s="126">
        <f>'12'!P18</f>
        <v>7.44</v>
      </c>
      <c r="I27" s="140"/>
      <c r="J27" s="140"/>
      <c r="K27" s="140"/>
      <c r="L27" s="140"/>
      <c r="M27" s="140"/>
    </row>
    <row r="28" s="116" customFormat="1" ht="35.1" customHeight="1" spans="1:13">
      <c r="A28" s="124">
        <f t="shared" si="1"/>
        <v>13</v>
      </c>
      <c r="B28" s="131" t="str">
        <f>'13'!A1</f>
        <v>izkFkfed fo|ky; Þu;kxkao ¼eq[; Hkou½ß dh ewY;kadu vk[;k</v>
      </c>
      <c r="C28" s="131" t="s">
        <v>116</v>
      </c>
      <c r="D28" s="126">
        <f>'13'!P12</f>
        <v>7.94</v>
      </c>
      <c r="E28" s="126">
        <f>'13'!P14</f>
        <v>0.6</v>
      </c>
      <c r="F28" s="126">
        <f>'13'!P16</f>
        <v>1.39</v>
      </c>
      <c r="G28" s="126">
        <f>'13'!P18</f>
        <v>7.15</v>
      </c>
      <c r="I28" s="140"/>
      <c r="J28" s="140"/>
      <c r="K28" s="140"/>
      <c r="L28" s="140"/>
      <c r="M28" s="140"/>
    </row>
    <row r="29" s="116" customFormat="1" ht="35.1" customHeight="1" spans="1:13">
      <c r="A29" s="124">
        <f t="shared" si="1"/>
        <v>14</v>
      </c>
      <c r="B29" s="131" t="str">
        <f>'14'!A1</f>
        <v>izkFkfed fo|ky; Þiniqjh ¼eq[; Hkou½ß dh ewY;kadu vk[;k</v>
      </c>
      <c r="C29" s="131" t="s">
        <v>116</v>
      </c>
      <c r="D29" s="126">
        <f>'14'!P12</f>
        <v>8.95</v>
      </c>
      <c r="E29" s="126">
        <f>'14'!P14</f>
        <v>0.68</v>
      </c>
      <c r="F29" s="126">
        <f>'14'!P16</f>
        <v>1.56</v>
      </c>
      <c r="G29" s="126">
        <f>'14'!P18</f>
        <v>8.07</v>
      </c>
      <c r="I29" s="140"/>
      <c r="J29" s="140"/>
      <c r="K29" s="140"/>
      <c r="L29" s="140"/>
      <c r="M29" s="140"/>
    </row>
    <row r="30" s="116" customFormat="1" ht="35.1" customHeight="1" spans="1:13">
      <c r="A30" s="124">
        <f t="shared" si="1"/>
        <v>15</v>
      </c>
      <c r="B30" s="131" t="str">
        <f>'15'!A1</f>
        <v>izkFkfed fo|ky; Þihiyh uk;d ¼eq[; Hkou½ß dh ewY;kadu vk[;k</v>
      </c>
      <c r="C30" s="131" t="s">
        <v>116</v>
      </c>
      <c r="D30" s="126">
        <f>'15'!P12</f>
        <v>10.83</v>
      </c>
      <c r="E30" s="126">
        <f>'15'!P14</f>
        <v>0.82</v>
      </c>
      <c r="F30" s="126">
        <f>'15'!P16</f>
        <v>1.9</v>
      </c>
      <c r="G30" s="126">
        <f>'15'!P18</f>
        <v>9.75</v>
      </c>
      <c r="I30" s="140"/>
      <c r="J30" s="140"/>
      <c r="K30" s="140"/>
      <c r="L30" s="140"/>
      <c r="M30" s="140"/>
    </row>
    <row r="31" s="116" customFormat="1" ht="39" customHeight="1" spans="1:13">
      <c r="A31" s="124">
        <f t="shared" si="1"/>
        <v>16</v>
      </c>
      <c r="B31" s="131" t="str">
        <f>'16'!A1</f>
        <v>izkFkfed fo|ky; Þjtkuxj ¼eq[; Hkou $ 2 vfrfjDr d{k½ß dh ewY;kadu vk[;k</v>
      </c>
      <c r="C31" s="131" t="s">
        <v>116</v>
      </c>
      <c r="D31" s="126">
        <f>'16'!P12</f>
        <v>14.26</v>
      </c>
      <c r="E31" s="126">
        <f>'16'!P14</f>
        <v>1.09</v>
      </c>
      <c r="F31" s="126">
        <f>'16'!P16</f>
        <v>2.48</v>
      </c>
      <c r="G31" s="126">
        <f>'16'!P18</f>
        <v>12.87</v>
      </c>
      <c r="I31" s="140"/>
      <c r="J31" s="140"/>
      <c r="K31" s="140"/>
      <c r="L31" s="140"/>
      <c r="M31" s="140"/>
    </row>
    <row r="32" s="116" customFormat="1" ht="35.1" customHeight="1" spans="1:13">
      <c r="A32" s="124">
        <f t="shared" si="1"/>
        <v>17</v>
      </c>
      <c r="B32" s="131" t="str">
        <f>'17'!A1</f>
        <v>izkFkfed fo|ky; Þ'kgtfj;k tokgj ¼eq[; Hkou½ß dh ewY;kadu vk[;k</v>
      </c>
      <c r="C32" s="131" t="s">
        <v>116</v>
      </c>
      <c r="D32" s="126">
        <f>'17'!P12</f>
        <v>8.43</v>
      </c>
      <c r="E32" s="126">
        <f>'17'!P14</f>
        <v>0.64</v>
      </c>
      <c r="F32" s="126">
        <f>'17'!P16</f>
        <v>1.48</v>
      </c>
      <c r="G32" s="126">
        <f>'17'!P18</f>
        <v>7.59</v>
      </c>
      <c r="I32" s="140"/>
      <c r="J32" s="140"/>
      <c r="K32" s="140"/>
      <c r="L32" s="140"/>
      <c r="M32" s="140"/>
    </row>
    <row r="33" s="116" customFormat="1" ht="35.1" customHeight="1" spans="1:13">
      <c r="A33" s="124">
        <f t="shared" si="1"/>
        <v>18</v>
      </c>
      <c r="B33" s="131" t="str">
        <f>'18'!A1</f>
        <v>izkFkfed fo|ky; Þ'kgtknuxj ¼eq[; Hkou½ß dh ewY;kadu vk[;k</v>
      </c>
      <c r="C33" s="131" t="s">
        <v>116</v>
      </c>
      <c r="D33" s="126">
        <f>'18'!P12</f>
        <v>10.3</v>
      </c>
      <c r="E33" s="126">
        <f>'18'!P14</f>
        <v>0.79</v>
      </c>
      <c r="F33" s="126">
        <f>'18'!P16</f>
        <v>1.79</v>
      </c>
      <c r="G33" s="126">
        <f>'18'!P18</f>
        <v>9.3</v>
      </c>
      <c r="I33" s="140"/>
      <c r="J33" s="140"/>
      <c r="K33" s="140"/>
      <c r="L33" s="140"/>
      <c r="M33" s="140"/>
    </row>
    <row r="34" s="116" customFormat="1" ht="35.1" customHeight="1" spans="1:13">
      <c r="A34" s="124">
        <f t="shared" si="1"/>
        <v>19</v>
      </c>
      <c r="B34" s="131" t="str">
        <f>'19'!A1</f>
        <v>tw0gk0 Ldwy Þijlqiqjk ¼eq[; Hkou½ß dh ewY;kadu vk[;k</v>
      </c>
      <c r="C34" s="131" t="s">
        <v>116</v>
      </c>
      <c r="D34" s="126">
        <f>'19'!P12</f>
        <v>23.66</v>
      </c>
      <c r="E34" s="126">
        <f>'19'!P14</f>
        <v>1.8</v>
      </c>
      <c r="F34" s="126">
        <f>'19'!P16</f>
        <v>4.12</v>
      </c>
      <c r="G34" s="126">
        <f>'19'!P18</f>
        <v>21.34</v>
      </c>
      <c r="I34" s="140"/>
      <c r="J34" s="140"/>
      <c r="K34" s="140"/>
      <c r="L34" s="140"/>
      <c r="M34" s="140"/>
    </row>
    <row r="35" s="116" customFormat="1" ht="35.1" customHeight="1" spans="1:13">
      <c r="A35" s="124">
        <f t="shared" si="1"/>
        <v>20</v>
      </c>
      <c r="B35" s="131" t="str">
        <f>'20'!A1</f>
        <v>tw0gk0 Ldwy Þlkyos uxj ¼eq[; Hkou½ß dh ewY;kadu vk[;k</v>
      </c>
      <c r="C35" s="131" t="s">
        <v>116</v>
      </c>
      <c r="D35" s="126">
        <f>'20'!P12</f>
        <v>20.94</v>
      </c>
      <c r="E35" s="126">
        <f>'20'!P14</f>
        <v>1.59</v>
      </c>
      <c r="F35" s="126">
        <f>'20'!P16</f>
        <v>3.64</v>
      </c>
      <c r="G35" s="126">
        <f>'20'!P18</f>
        <v>18.89</v>
      </c>
      <c r="I35" s="140"/>
      <c r="J35" s="140"/>
      <c r="K35" s="140"/>
      <c r="L35" s="140"/>
      <c r="M35" s="140"/>
    </row>
    <row r="36" s="116" customFormat="1" ht="35.1" customHeight="1" spans="1:13">
      <c r="A36" s="124">
        <f t="shared" si="1"/>
        <v>21</v>
      </c>
      <c r="B36" s="131" t="str">
        <f>'21'!A1</f>
        <v>lafofy;u fo|ky; ÞpkS[k.Mh ¼eq[; Hkou½ß dh ewY;kadu vk[;k</v>
      </c>
      <c r="C36" s="131" t="s">
        <v>116</v>
      </c>
      <c r="D36" s="126">
        <f>'21'!P12</f>
        <v>14.83</v>
      </c>
      <c r="E36" s="126">
        <f>'21'!P14</f>
        <v>1.13</v>
      </c>
      <c r="F36" s="126">
        <f>'21'!P16</f>
        <v>2.59</v>
      </c>
      <c r="G36" s="126">
        <f>'21'!P18</f>
        <v>13.37</v>
      </c>
      <c r="I36" s="140"/>
      <c r="J36" s="140"/>
      <c r="K36" s="140"/>
      <c r="L36" s="140"/>
      <c r="M36" s="140"/>
    </row>
    <row r="37" s="116" customFormat="1" ht="39" customHeight="1" spans="1:13">
      <c r="A37" s="124">
        <f t="shared" si="1"/>
        <v>22</v>
      </c>
      <c r="B37" s="131" t="str">
        <f>'22'!A1</f>
        <v>lafofy;u fo|ky; Þ?kkslhiqjk iV~Vh dyka ¼eq[; Hkou $ 1 vfrfjDr d{k½ß dh ewY;kadu vk[;k</v>
      </c>
      <c r="C37" s="131" t="s">
        <v>116</v>
      </c>
      <c r="D37" s="126">
        <f>'22'!P12</f>
        <v>25.57</v>
      </c>
      <c r="E37" s="126">
        <f>'22'!P14</f>
        <v>1.94</v>
      </c>
      <c r="F37" s="126">
        <f>'22'!P16</f>
        <v>4.45</v>
      </c>
      <c r="G37" s="126">
        <f>'22'!P18</f>
        <v>23.06</v>
      </c>
      <c r="I37" s="140"/>
      <c r="J37" s="140"/>
      <c r="K37" s="140"/>
      <c r="L37" s="140"/>
      <c r="M37" s="140"/>
    </row>
    <row r="38" s="116" customFormat="1" ht="35.1" customHeight="1" spans="1:13">
      <c r="A38" s="124">
        <f t="shared" si="1"/>
        <v>23</v>
      </c>
      <c r="B38" s="131" t="s">
        <v>117</v>
      </c>
      <c r="C38" s="131" t="s">
        <v>116</v>
      </c>
      <c r="D38" s="128" t="s">
        <v>118</v>
      </c>
      <c r="E38" s="129"/>
      <c r="F38" s="129"/>
      <c r="G38" s="130"/>
      <c r="I38" s="140"/>
      <c r="J38" s="140"/>
      <c r="K38" s="140"/>
      <c r="L38" s="140"/>
      <c r="M38" s="140"/>
    </row>
    <row r="39" s="116" customFormat="1" ht="35.1" customHeight="1" spans="1:13">
      <c r="A39" s="124">
        <f t="shared" si="1"/>
        <v>24</v>
      </c>
      <c r="B39" s="131" t="s">
        <v>119</v>
      </c>
      <c r="C39" s="131" t="s">
        <v>116</v>
      </c>
      <c r="D39" s="128" t="s">
        <v>118</v>
      </c>
      <c r="E39" s="129"/>
      <c r="F39" s="129"/>
      <c r="G39" s="130"/>
      <c r="I39" s="140"/>
      <c r="J39" s="140"/>
      <c r="K39" s="140"/>
      <c r="L39" s="140"/>
      <c r="M39" s="140"/>
    </row>
    <row r="40" s="116" customFormat="1" ht="18.75" spans="1:13">
      <c r="A40" s="132"/>
      <c r="B40" s="133"/>
      <c r="C40" s="133"/>
      <c r="D40" s="133"/>
      <c r="E40" s="133"/>
      <c r="F40" s="133"/>
      <c r="G40" s="133"/>
      <c r="I40" s="140"/>
      <c r="J40" s="140"/>
      <c r="K40" s="140"/>
      <c r="L40" s="140"/>
      <c r="M40" s="140"/>
    </row>
    <row r="41" s="116" customFormat="1" ht="18.75" spans="1:13">
      <c r="A41" s="132"/>
      <c r="B41" s="133"/>
      <c r="C41" s="133"/>
      <c r="D41" s="133"/>
      <c r="E41" s="133"/>
      <c r="F41" s="133"/>
      <c r="G41" s="133"/>
      <c r="I41" s="140"/>
      <c r="J41" s="140"/>
      <c r="K41" s="140"/>
      <c r="L41" s="140"/>
      <c r="M41" s="140"/>
    </row>
    <row r="42" s="116" customFormat="1" ht="15" customHeight="1" spans="9:13">
      <c r="I42" s="140"/>
      <c r="J42" s="140"/>
      <c r="K42" s="140"/>
      <c r="L42" s="140"/>
      <c r="M42" s="140"/>
    </row>
    <row r="43" s="6" customFormat="1" ht="18.75" spans="2:19">
      <c r="B43" s="51" t="s">
        <v>85</v>
      </c>
      <c r="C43" s="51"/>
      <c r="D43" s="51" t="s">
        <v>26</v>
      </c>
      <c r="F43" s="51" t="s">
        <v>26</v>
      </c>
      <c r="H43" s="53"/>
      <c r="I43" s="51"/>
      <c r="K43" s="54"/>
      <c r="M43" s="54"/>
      <c r="N43" s="54"/>
      <c r="O43" s="54"/>
      <c r="P43" s="54"/>
      <c r="S43" s="54"/>
    </row>
    <row r="44" s="117" customFormat="1" ht="18.75" spans="2:11">
      <c r="B44" s="51" t="s">
        <v>120</v>
      </c>
      <c r="C44" s="51"/>
      <c r="D44" s="51" t="s">
        <v>87</v>
      </c>
      <c r="F44" s="51" t="s">
        <v>88</v>
      </c>
      <c r="H44" s="134"/>
      <c r="I44" s="51"/>
      <c r="K44" s="119"/>
    </row>
    <row r="45" s="118" customFormat="1" ht="18.75" spans="1:12">
      <c r="A45" s="135"/>
      <c r="B45" s="51"/>
      <c r="C45" s="51"/>
      <c r="E45" s="51"/>
      <c r="F45" s="51" t="s">
        <v>89</v>
      </c>
      <c r="I45" s="51"/>
      <c r="K45" s="119"/>
      <c r="L45" s="119"/>
    </row>
    <row r="46" s="118" customFormat="1" ht="15" customHeight="1" spans="1:12">
      <c r="A46" s="135"/>
      <c r="B46" s="51"/>
      <c r="C46" s="51"/>
      <c r="E46" s="51"/>
      <c r="K46" s="119"/>
      <c r="L46" s="119"/>
    </row>
    <row r="47" s="118" customFormat="1" ht="15" customHeight="1" spans="1:12">
      <c r="A47" s="135"/>
      <c r="B47" s="51"/>
      <c r="C47" s="51"/>
      <c r="E47" s="51"/>
      <c r="K47" s="119"/>
      <c r="L47" s="119"/>
    </row>
    <row r="48" s="116" customFormat="1" ht="18.75" spans="1:13">
      <c r="A48" s="136"/>
      <c r="D48" s="136"/>
      <c r="F48" s="51" t="s">
        <v>27</v>
      </c>
      <c r="I48" s="140"/>
      <c r="J48" s="140"/>
      <c r="K48" s="140"/>
      <c r="L48" s="140"/>
      <c r="M48" s="140"/>
    </row>
    <row r="49" s="116" customFormat="1" ht="18.75" spans="1:13">
      <c r="A49" s="137"/>
      <c r="B49" s="137"/>
      <c r="C49" s="137"/>
      <c r="D49" s="137"/>
      <c r="F49" s="51" t="s">
        <v>90</v>
      </c>
      <c r="I49" s="140"/>
      <c r="J49" s="140"/>
      <c r="K49" s="140"/>
      <c r="L49" s="140"/>
      <c r="M49" s="140"/>
    </row>
    <row r="50" s="119" customFormat="1" ht="18.75" spans="6:13">
      <c r="F50" s="51" t="s">
        <v>89</v>
      </c>
      <c r="I50" s="141"/>
      <c r="J50" s="141"/>
      <c r="K50" s="141"/>
      <c r="L50" s="141"/>
      <c r="M50" s="141"/>
    </row>
    <row r="51" spans="7:7">
      <c r="G51" s="138"/>
    </row>
    <row r="52" spans="7:7">
      <c r="G52" s="138"/>
    </row>
    <row r="53" spans="7:7">
      <c r="G53" s="138"/>
    </row>
    <row r="54" spans="7:7">
      <c r="G54" s="138"/>
    </row>
    <row r="55" spans="7:7">
      <c r="G55" s="139"/>
    </row>
    <row r="56" spans="7:7">
      <c r="G56" s="139"/>
    </row>
    <row r="57" spans="7:7">
      <c r="G57" s="138"/>
    </row>
    <row r="58" spans="7:7">
      <c r="G58" s="138"/>
    </row>
    <row r="59" spans="7:7">
      <c r="G59" s="139"/>
    </row>
    <row r="60" spans="7:7">
      <c r="G60" s="139"/>
    </row>
    <row r="61" spans="7:7">
      <c r="G61" s="139"/>
    </row>
    <row r="62" spans="7:7">
      <c r="G62" s="139"/>
    </row>
    <row r="63" spans="7:7">
      <c r="G63" s="139"/>
    </row>
    <row r="64" spans="7:7">
      <c r="G64" s="139"/>
    </row>
    <row r="65" spans="7:7">
      <c r="G65" s="139"/>
    </row>
    <row r="66" spans="7:7">
      <c r="G66" s="139"/>
    </row>
    <row r="67" spans="7:7">
      <c r="G67" s="139"/>
    </row>
    <row r="68" spans="7:7">
      <c r="G68" s="139"/>
    </row>
    <row r="69" spans="7:7">
      <c r="G69" s="139"/>
    </row>
    <row r="70" spans="7:7">
      <c r="G70" s="139"/>
    </row>
    <row r="71" spans="7:7">
      <c r="G71" s="139"/>
    </row>
  </sheetData>
  <mergeCells count="6">
    <mergeCell ref="A1:G1"/>
    <mergeCell ref="D5:G5"/>
    <mergeCell ref="D6:G6"/>
    <mergeCell ref="D9:G9"/>
    <mergeCell ref="D38:G38"/>
    <mergeCell ref="D39:G39"/>
  </mergeCells>
  <printOptions horizontalCentered="1"/>
  <pageMargins left="0.78740157480315" right="0.15748031496063" top="0.26" bottom="0.31496062992126" header="0.15748031496063" footer="0.15748031496063"/>
  <pageSetup paperSize="9" scale="85" orientation="landscape"/>
  <headerFooter alignWithMargins="0">
    <oddFooter>&amp;L&amp;6&amp;F&amp;A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abSelected="1" workbookViewId="0">
      <selection activeCell="I22" sqref="I22:I23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122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6.95*5.8</f>
        <v>40.31</v>
      </c>
      <c r="C7" s="28">
        <v>14200</v>
      </c>
      <c r="D7" s="29">
        <f>ROUND((C7*B7/100000),2)</f>
        <v>5.72</v>
      </c>
      <c r="E7" s="23" t="str">
        <f>Rate!C4</f>
        <v>Foundation and floor</v>
      </c>
      <c r="F7" s="30">
        <v>0.3</v>
      </c>
      <c r="G7" s="31">
        <f>ROUND(($B$7*$C$7*F7/100000),2)</f>
        <v>1.72</v>
      </c>
      <c r="H7" s="32">
        <f>ROUND((G7+G8+G9+G10),2)</f>
        <v>5.73</v>
      </c>
      <c r="I7" s="70">
        <v>2006</v>
      </c>
      <c r="J7" s="71" t="s">
        <v>13</v>
      </c>
      <c r="K7" s="72">
        <v>2</v>
      </c>
      <c r="L7" s="73">
        <f>2022-I7</f>
        <v>16</v>
      </c>
      <c r="M7" s="74">
        <f>ROUND((G7*POWER((1-K7/100),L7)),2)</f>
        <v>1.24</v>
      </c>
      <c r="N7" s="75">
        <f>M7+M8+M9+M10</f>
        <v>4.14</v>
      </c>
      <c r="O7" s="76">
        <f>ROUND((Y7*M7),2)</f>
        <v>0.37</v>
      </c>
      <c r="P7" s="77">
        <f>O7+O8+O9+O10</f>
        <v>1.03</v>
      </c>
      <c r="Q7" s="96">
        <f>ROUND((M7*X7),2)</f>
        <v>0.11</v>
      </c>
      <c r="R7" s="77">
        <f>Q7+Q8+Q9+Q10</f>
        <v>0.32</v>
      </c>
      <c r="S7" s="97">
        <f>O7-Q7</f>
        <v>0.26</v>
      </c>
      <c r="T7" s="98">
        <f>S7+S8+S9+S10</f>
        <v>0.71</v>
      </c>
      <c r="U7" s="99">
        <f>T7/D7</f>
        <v>0.124125874125874</v>
      </c>
      <c r="V7" s="100">
        <f>T7/N7</f>
        <v>0.171497584541063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1.72</v>
      </c>
      <c r="H8" s="35"/>
      <c r="I8" s="70"/>
      <c r="J8" s="71" t="s">
        <v>13</v>
      </c>
      <c r="K8" s="72">
        <v>2</v>
      </c>
      <c r="L8" s="73">
        <f>L7</f>
        <v>16</v>
      </c>
      <c r="M8" s="74">
        <f>ROUND((G8*POWER((1-K8/100),L8)),2)</f>
        <v>1.24</v>
      </c>
      <c r="N8" s="78"/>
      <c r="O8" s="76">
        <f>ROUND((Y8*M8),2)</f>
        <v>0.25</v>
      </c>
      <c r="P8" s="79"/>
      <c r="Q8" s="96">
        <f>ROUND((M8*X8),2)</f>
        <v>0.1</v>
      </c>
      <c r="R8" s="79"/>
      <c r="S8" s="97">
        <f>O8-Q8</f>
        <v>0.15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2</v>
      </c>
      <c r="H9" s="35"/>
      <c r="I9" s="70"/>
      <c r="J9" s="71" t="s">
        <v>13</v>
      </c>
      <c r="K9" s="72">
        <v>2</v>
      </c>
      <c r="L9" s="73">
        <f>L8</f>
        <v>16</v>
      </c>
      <c r="M9" s="74">
        <f>ROUND((G9*POWER((1-K9/100),L9)),2)</f>
        <v>1.45</v>
      </c>
      <c r="N9" s="78"/>
      <c r="O9" s="76">
        <f>ROUND((Y9*M9),2)</f>
        <v>0.36</v>
      </c>
      <c r="P9" s="79"/>
      <c r="Q9" s="96">
        <f>ROUND((M9*X9),2)</f>
        <v>0.09</v>
      </c>
      <c r="R9" s="79"/>
      <c r="S9" s="97">
        <f>O9-Q9</f>
        <v>0.27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0.29</v>
      </c>
      <c r="H10" s="42"/>
      <c r="I10" s="80"/>
      <c r="J10" s="81" t="s">
        <v>13</v>
      </c>
      <c r="K10" s="82">
        <v>2</v>
      </c>
      <c r="L10" s="82">
        <f>L9</f>
        <v>16</v>
      </c>
      <c r="M10" s="83">
        <f>ROUND((G10*POWER((1-K10/100),L10)),2)</f>
        <v>0.21</v>
      </c>
      <c r="N10" s="84"/>
      <c r="O10" s="85">
        <f>ROUND((Y10*M10),2)</f>
        <v>0.05</v>
      </c>
      <c r="P10" s="86"/>
      <c r="Q10" s="105">
        <f>ROUND((M10*X10),2)</f>
        <v>0.02</v>
      </c>
      <c r="R10" s="86"/>
      <c r="S10" s="106">
        <f>O10-Q10</f>
        <v>0.03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4.14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0.32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0.71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3.75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/>
      <c r="C22" s="51" t="s">
        <v>140</v>
      </c>
      <c r="D22" s="52"/>
      <c r="E22" s="52"/>
      <c r="G22" s="53"/>
      <c r="H22" s="54"/>
      <c r="I22" s="51" t="s">
        <v>141</v>
      </c>
      <c r="L22" s="54"/>
      <c r="M22" s="54"/>
      <c r="N22" s="54"/>
      <c r="O22" s="54"/>
      <c r="P22" s="6"/>
      <c r="Q22" s="51" t="s">
        <v>26</v>
      </c>
      <c r="R22" s="9"/>
    </row>
    <row r="23" s="9" customFormat="1" ht="18.75" spans="2:18">
      <c r="B23" s="51"/>
      <c r="C23" s="51" t="s">
        <v>89</v>
      </c>
      <c r="D23" s="8"/>
      <c r="E23" s="8"/>
      <c r="G23" s="55"/>
      <c r="H23" s="8"/>
      <c r="I23" s="51" t="s">
        <v>142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/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.75" spans="5:12">
      <c r="E26" s="57"/>
      <c r="F26" s="57"/>
      <c r="G26" s="58"/>
      <c r="H26" s="58"/>
      <c r="J26" s="58"/>
      <c r="L26" s="51"/>
    </row>
    <row r="27" s="11" customFormat="1" ht="18.75" spans="5:12">
      <c r="E27" s="59"/>
      <c r="F27" s="59"/>
      <c r="G27" s="60"/>
      <c r="H27" s="60"/>
      <c r="J27" s="60"/>
      <c r="L27" s="51"/>
    </row>
    <row r="28" s="12" customFormat="1" ht="18.75" spans="5:12">
      <c r="E28" s="61"/>
      <c r="F28" s="61"/>
      <c r="G28" s="62"/>
      <c r="H28" s="62"/>
      <c r="J28" s="62"/>
      <c r="L28" s="51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A12:E16"/>
    <mergeCell ref="E5:H6"/>
    <mergeCell ref="O5:P6"/>
    <mergeCell ref="Q5:R6"/>
    <mergeCell ref="S5:T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B7" sqref="B7:B10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143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12.8*8.5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1999</v>
      </c>
      <c r="J7" s="71" t="s">
        <v>13</v>
      </c>
      <c r="K7" s="72">
        <v>2</v>
      </c>
      <c r="L7" s="73">
        <f>2022-I7</f>
        <v>23</v>
      </c>
      <c r="M7" s="74">
        <f>ROUND((G7*POWER((1-K7/100),L7)),2)</f>
        <v>2.91</v>
      </c>
      <c r="N7" s="75">
        <f>M7+M8+M9+M10</f>
        <v>9.7</v>
      </c>
      <c r="O7" s="76">
        <f>ROUND((Y7*M7),2)</f>
        <v>0.87</v>
      </c>
      <c r="P7" s="77">
        <f>O7+O8+O9+O10</f>
        <v>2.42</v>
      </c>
      <c r="Q7" s="96">
        <f>ROUND((M7*X7),2)</f>
        <v>0.26</v>
      </c>
      <c r="R7" s="77">
        <f>Q7+Q8+Q9+Q10</f>
        <v>0.73</v>
      </c>
      <c r="S7" s="97">
        <f>O7-Q7</f>
        <v>0.61</v>
      </c>
      <c r="T7" s="98">
        <f>S7+S8+S9+S10</f>
        <v>1.69</v>
      </c>
      <c r="U7" s="99">
        <f>T7/D7</f>
        <v>0.109385113268608</v>
      </c>
      <c r="V7" s="100">
        <f>T7/N7</f>
        <v>0.174226804123711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23</v>
      </c>
      <c r="M8" s="74">
        <f>ROUND((G8*POWER((1-K8/100),L8)),2)</f>
        <v>2.91</v>
      </c>
      <c r="N8" s="78"/>
      <c r="O8" s="76">
        <f>ROUND((Y8*M8),2)</f>
        <v>0.58</v>
      </c>
      <c r="P8" s="79"/>
      <c r="Q8" s="96">
        <f>ROUND((M8*X8),2)</f>
        <v>0.23</v>
      </c>
      <c r="R8" s="79"/>
      <c r="S8" s="97">
        <f>O8-Q8</f>
        <v>0.35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23</v>
      </c>
      <c r="M9" s="74">
        <f>ROUND((G9*POWER((1-K9/100),L9)),2)</f>
        <v>3.4</v>
      </c>
      <c r="N9" s="78"/>
      <c r="O9" s="76">
        <f>ROUND((Y9*M9),2)</f>
        <v>0.85</v>
      </c>
      <c r="P9" s="79"/>
      <c r="Q9" s="96">
        <f>ROUND((M9*X9),2)</f>
        <v>0.2</v>
      </c>
      <c r="R9" s="79"/>
      <c r="S9" s="97">
        <f>O9-Q9</f>
        <v>0.65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23</v>
      </c>
      <c r="M10" s="83">
        <f>ROUND((G10*POWER((1-K10/100),L10)),2)</f>
        <v>0.48</v>
      </c>
      <c r="N10" s="84"/>
      <c r="O10" s="85">
        <f>ROUND((Y10*M10),2)</f>
        <v>0.12</v>
      </c>
      <c r="P10" s="86"/>
      <c r="Q10" s="105">
        <f>ROUND((M10*X10),2)</f>
        <v>0.04</v>
      </c>
      <c r="R10" s="86"/>
      <c r="S10" s="106">
        <f>O10-Q10</f>
        <v>0.08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9.7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0.73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1.69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8.74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A12:E16"/>
    <mergeCell ref="O5:P6"/>
    <mergeCell ref="Q5:R6"/>
    <mergeCell ref="S5:T6"/>
    <mergeCell ref="E5:H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B11" sqref="B11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145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12.8*8.5</f>
        <v>108.8</v>
      </c>
      <c r="C7" s="28">
        <v>14200</v>
      </c>
      <c r="D7" s="29">
        <f>ROUND((C7*B7/100000),2)</f>
        <v>15.45</v>
      </c>
      <c r="E7" s="23" t="str">
        <f>Rate!C4</f>
        <v>Foundation and floor</v>
      </c>
      <c r="F7" s="30">
        <v>0.3</v>
      </c>
      <c r="G7" s="31">
        <f>ROUND(($B$7*$C$7*F7/100000),2)</f>
        <v>4.63</v>
      </c>
      <c r="H7" s="32">
        <f>ROUND((G7+G8+G9+G10),2)</f>
        <v>15.44</v>
      </c>
      <c r="I7" s="70">
        <v>2006</v>
      </c>
      <c r="J7" s="71" t="s">
        <v>13</v>
      </c>
      <c r="K7" s="72">
        <v>2</v>
      </c>
      <c r="L7" s="73">
        <f>2022-I7</f>
        <v>16</v>
      </c>
      <c r="M7" s="74">
        <f>ROUND((G7*POWER((1-K7/100),L7)),2)</f>
        <v>3.35</v>
      </c>
      <c r="N7" s="75">
        <f>M7+M8+M9+M10</f>
        <v>11.18</v>
      </c>
      <c r="O7" s="76">
        <f>ROUND((Y7*M7),2)</f>
        <v>1.01</v>
      </c>
      <c r="P7" s="77">
        <f>O7+O8+O9+O10</f>
        <v>2.8</v>
      </c>
      <c r="Q7" s="96">
        <f>ROUND((M7*X7),2)</f>
        <v>0.3</v>
      </c>
      <c r="R7" s="77">
        <f>Q7+Q8+Q9+Q10</f>
        <v>0.85</v>
      </c>
      <c r="S7" s="97">
        <f>O7-Q7</f>
        <v>0.71</v>
      </c>
      <c r="T7" s="98">
        <f>S7+S8+S9+S10</f>
        <v>1.95</v>
      </c>
      <c r="U7" s="99">
        <f>T7/D7</f>
        <v>0.12621359223301</v>
      </c>
      <c r="V7" s="100">
        <f>T7/N7</f>
        <v>0.174418604651163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4.63</v>
      </c>
      <c r="H8" s="35"/>
      <c r="I8" s="70"/>
      <c r="J8" s="71" t="s">
        <v>13</v>
      </c>
      <c r="K8" s="72">
        <v>2</v>
      </c>
      <c r="L8" s="73">
        <f>L7</f>
        <v>16</v>
      </c>
      <c r="M8" s="74">
        <f>ROUND((G8*POWER((1-K8/100),L8)),2)</f>
        <v>3.35</v>
      </c>
      <c r="N8" s="78"/>
      <c r="O8" s="76">
        <f>ROUND((Y8*M8),2)</f>
        <v>0.67</v>
      </c>
      <c r="P8" s="79"/>
      <c r="Q8" s="96">
        <f>ROUND((M8*X8),2)</f>
        <v>0.27</v>
      </c>
      <c r="R8" s="79"/>
      <c r="S8" s="97">
        <f>O8-Q8</f>
        <v>0.4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5.41</v>
      </c>
      <c r="H9" s="35"/>
      <c r="I9" s="70"/>
      <c r="J9" s="71" t="s">
        <v>13</v>
      </c>
      <c r="K9" s="72">
        <v>2</v>
      </c>
      <c r="L9" s="73">
        <f>L8</f>
        <v>16</v>
      </c>
      <c r="M9" s="74">
        <f>ROUND((G9*POWER((1-K9/100),L9)),2)</f>
        <v>3.92</v>
      </c>
      <c r="N9" s="78"/>
      <c r="O9" s="76">
        <f>ROUND((Y9*M9),2)</f>
        <v>0.98</v>
      </c>
      <c r="P9" s="79"/>
      <c r="Q9" s="96">
        <f>ROUND((M9*X9),2)</f>
        <v>0.24</v>
      </c>
      <c r="R9" s="79"/>
      <c r="S9" s="97">
        <f>O9-Q9</f>
        <v>0.74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0.77</v>
      </c>
      <c r="H10" s="42"/>
      <c r="I10" s="80"/>
      <c r="J10" s="81" t="s">
        <v>13</v>
      </c>
      <c r="K10" s="82">
        <v>2</v>
      </c>
      <c r="L10" s="82">
        <f>L9</f>
        <v>16</v>
      </c>
      <c r="M10" s="83">
        <f>ROUND((G10*POWER((1-K10/100),L10)),2)</f>
        <v>0.56</v>
      </c>
      <c r="N10" s="84"/>
      <c r="O10" s="85">
        <f>ROUND((Y10*M10),2)</f>
        <v>0.14</v>
      </c>
      <c r="P10" s="86"/>
      <c r="Q10" s="105">
        <f>ROUND((M10*X10),2)</f>
        <v>0.04</v>
      </c>
      <c r="R10" s="86"/>
      <c r="S10" s="106">
        <f>O10-Q10</f>
        <v>0.1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11.18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0.85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1.95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10.08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A12:E16"/>
    <mergeCell ref="O5:P6"/>
    <mergeCell ref="Q5:R6"/>
    <mergeCell ref="S5:T6"/>
    <mergeCell ref="E5:H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A3" sqref="A3"/>
    </sheetView>
  </sheetViews>
  <sheetFormatPr defaultColWidth="9.14285714285714" defaultRowHeight="20.25"/>
  <cols>
    <col min="1" max="1" width="9.14285714285714" style="13" customWidth="1"/>
    <col min="2" max="2" width="7.57142857142857" style="13" customWidth="1"/>
    <col min="3" max="3" width="8.42857142857143" style="13" customWidth="1"/>
    <col min="4" max="4" width="7.57142857142857" style="13" customWidth="1"/>
    <col min="5" max="5" width="13.5714285714286" style="14" customWidth="1"/>
    <col min="6" max="6" width="4.71428571428571" style="14" customWidth="1"/>
    <col min="7" max="7" width="6" style="15" customWidth="1"/>
    <col min="8" max="8" width="6.57142857142857" style="15" customWidth="1"/>
    <col min="9" max="9" width="8" style="13" customWidth="1"/>
    <col min="10" max="10" width="6.42857142857143" style="15" customWidth="1"/>
    <col min="11" max="11" width="3.57142857142857" style="13" customWidth="1"/>
    <col min="12" max="12" width="4.42857142857143" style="13" customWidth="1"/>
    <col min="13" max="13" width="6" style="13" customWidth="1"/>
    <col min="14" max="14" width="6.57142857142857" style="13" customWidth="1"/>
    <col min="15" max="15" width="6" style="13" customWidth="1"/>
    <col min="16" max="16" width="7.85714285714286" style="13" customWidth="1"/>
    <col min="17" max="17" width="6" style="13" customWidth="1"/>
    <col min="18" max="18" width="7.85714285714286" style="13" customWidth="1"/>
    <col min="19" max="19" width="6" style="13" customWidth="1"/>
    <col min="20" max="20" width="6.57142857142857" style="13" customWidth="1"/>
    <col min="21" max="23" width="5.71428571428571" style="13" customWidth="1"/>
    <col min="24" max="24" width="7.28571428571429" style="13" customWidth="1"/>
    <col min="25" max="25" width="9.28571428571429" style="13" customWidth="1"/>
    <col min="26" max="26" width="1.85714285714286" style="13" customWidth="1"/>
    <col min="27" max="238" width="9.14285714285714" style="13"/>
    <col min="239" max="239" width="5.28571428571429" style="13" customWidth="1"/>
    <col min="240" max="240" width="25.4285714285714" style="13" customWidth="1"/>
    <col min="241" max="242" width="6.42857142857143" style="13" customWidth="1"/>
    <col min="243" max="243" width="6.28571428571429" style="13" customWidth="1"/>
    <col min="244" max="244" width="8" style="13" customWidth="1"/>
    <col min="245" max="245" width="6" style="13" customWidth="1"/>
    <col min="246" max="246" width="14.7142857142857" style="13" customWidth="1"/>
    <col min="247" max="247" width="14.4285714285714" style="13" customWidth="1"/>
    <col min="248" max="494" width="9.14285714285714" style="13"/>
    <col min="495" max="495" width="5.28571428571429" style="13" customWidth="1"/>
    <col min="496" max="496" width="25.4285714285714" style="13" customWidth="1"/>
    <col min="497" max="498" width="6.42857142857143" style="13" customWidth="1"/>
    <col min="499" max="499" width="6.28571428571429" style="13" customWidth="1"/>
    <col min="500" max="500" width="8" style="13" customWidth="1"/>
    <col min="501" max="501" width="6" style="13" customWidth="1"/>
    <col min="502" max="502" width="14.7142857142857" style="13" customWidth="1"/>
    <col min="503" max="503" width="14.4285714285714" style="13" customWidth="1"/>
    <col min="504" max="750" width="9.14285714285714" style="13"/>
    <col min="751" max="751" width="5.28571428571429" style="13" customWidth="1"/>
    <col min="752" max="752" width="25.4285714285714" style="13" customWidth="1"/>
    <col min="753" max="754" width="6.42857142857143" style="13" customWidth="1"/>
    <col min="755" max="755" width="6.28571428571429" style="13" customWidth="1"/>
    <col min="756" max="756" width="8" style="13" customWidth="1"/>
    <col min="757" max="757" width="6" style="13" customWidth="1"/>
    <col min="758" max="758" width="14.7142857142857" style="13" customWidth="1"/>
    <col min="759" max="759" width="14.4285714285714" style="13" customWidth="1"/>
    <col min="760" max="1006" width="9.14285714285714" style="13"/>
    <col min="1007" max="1007" width="5.28571428571429" style="13" customWidth="1"/>
    <col min="1008" max="1008" width="25.4285714285714" style="13" customWidth="1"/>
    <col min="1009" max="1010" width="6.42857142857143" style="13" customWidth="1"/>
    <col min="1011" max="1011" width="6.28571428571429" style="13" customWidth="1"/>
    <col min="1012" max="1012" width="8" style="13" customWidth="1"/>
    <col min="1013" max="1013" width="6" style="13" customWidth="1"/>
    <col min="1014" max="1014" width="14.7142857142857" style="13" customWidth="1"/>
    <col min="1015" max="1015" width="14.4285714285714" style="13" customWidth="1"/>
    <col min="1016" max="1262" width="9.14285714285714" style="13"/>
    <col min="1263" max="1263" width="5.28571428571429" style="13" customWidth="1"/>
    <col min="1264" max="1264" width="25.4285714285714" style="13" customWidth="1"/>
    <col min="1265" max="1266" width="6.42857142857143" style="13" customWidth="1"/>
    <col min="1267" max="1267" width="6.28571428571429" style="13" customWidth="1"/>
    <col min="1268" max="1268" width="8" style="13" customWidth="1"/>
    <col min="1269" max="1269" width="6" style="13" customWidth="1"/>
    <col min="1270" max="1270" width="14.7142857142857" style="13" customWidth="1"/>
    <col min="1271" max="1271" width="14.4285714285714" style="13" customWidth="1"/>
    <col min="1272" max="1518" width="9.14285714285714" style="13"/>
    <col min="1519" max="1519" width="5.28571428571429" style="13" customWidth="1"/>
    <col min="1520" max="1520" width="25.4285714285714" style="13" customWidth="1"/>
    <col min="1521" max="1522" width="6.42857142857143" style="13" customWidth="1"/>
    <col min="1523" max="1523" width="6.28571428571429" style="13" customWidth="1"/>
    <col min="1524" max="1524" width="8" style="13" customWidth="1"/>
    <col min="1525" max="1525" width="6" style="13" customWidth="1"/>
    <col min="1526" max="1526" width="14.7142857142857" style="13" customWidth="1"/>
    <col min="1527" max="1527" width="14.4285714285714" style="13" customWidth="1"/>
    <col min="1528" max="1774" width="9.14285714285714" style="13"/>
    <col min="1775" max="1775" width="5.28571428571429" style="13" customWidth="1"/>
    <col min="1776" max="1776" width="25.4285714285714" style="13" customWidth="1"/>
    <col min="1777" max="1778" width="6.42857142857143" style="13" customWidth="1"/>
    <col min="1779" max="1779" width="6.28571428571429" style="13" customWidth="1"/>
    <col min="1780" max="1780" width="8" style="13" customWidth="1"/>
    <col min="1781" max="1781" width="6" style="13" customWidth="1"/>
    <col min="1782" max="1782" width="14.7142857142857" style="13" customWidth="1"/>
    <col min="1783" max="1783" width="14.4285714285714" style="13" customWidth="1"/>
    <col min="1784" max="2030" width="9.14285714285714" style="13"/>
    <col min="2031" max="2031" width="5.28571428571429" style="13" customWidth="1"/>
    <col min="2032" max="2032" width="25.4285714285714" style="13" customWidth="1"/>
    <col min="2033" max="2034" width="6.42857142857143" style="13" customWidth="1"/>
    <col min="2035" max="2035" width="6.28571428571429" style="13" customWidth="1"/>
    <col min="2036" max="2036" width="8" style="13" customWidth="1"/>
    <col min="2037" max="2037" width="6" style="13" customWidth="1"/>
    <col min="2038" max="2038" width="14.7142857142857" style="13" customWidth="1"/>
    <col min="2039" max="2039" width="14.4285714285714" style="13" customWidth="1"/>
    <col min="2040" max="2286" width="9.14285714285714" style="13"/>
    <col min="2287" max="2287" width="5.28571428571429" style="13" customWidth="1"/>
    <col min="2288" max="2288" width="25.4285714285714" style="13" customWidth="1"/>
    <col min="2289" max="2290" width="6.42857142857143" style="13" customWidth="1"/>
    <col min="2291" max="2291" width="6.28571428571429" style="13" customWidth="1"/>
    <col min="2292" max="2292" width="8" style="13" customWidth="1"/>
    <col min="2293" max="2293" width="6" style="13" customWidth="1"/>
    <col min="2294" max="2294" width="14.7142857142857" style="13" customWidth="1"/>
    <col min="2295" max="2295" width="14.4285714285714" style="13" customWidth="1"/>
    <col min="2296" max="2542" width="9.14285714285714" style="13"/>
    <col min="2543" max="2543" width="5.28571428571429" style="13" customWidth="1"/>
    <col min="2544" max="2544" width="25.4285714285714" style="13" customWidth="1"/>
    <col min="2545" max="2546" width="6.42857142857143" style="13" customWidth="1"/>
    <col min="2547" max="2547" width="6.28571428571429" style="13" customWidth="1"/>
    <col min="2548" max="2548" width="8" style="13" customWidth="1"/>
    <col min="2549" max="2549" width="6" style="13" customWidth="1"/>
    <col min="2550" max="2550" width="14.7142857142857" style="13" customWidth="1"/>
    <col min="2551" max="2551" width="14.4285714285714" style="13" customWidth="1"/>
    <col min="2552" max="2798" width="9.14285714285714" style="13"/>
    <col min="2799" max="2799" width="5.28571428571429" style="13" customWidth="1"/>
    <col min="2800" max="2800" width="25.4285714285714" style="13" customWidth="1"/>
    <col min="2801" max="2802" width="6.42857142857143" style="13" customWidth="1"/>
    <col min="2803" max="2803" width="6.28571428571429" style="13" customWidth="1"/>
    <col min="2804" max="2804" width="8" style="13" customWidth="1"/>
    <col min="2805" max="2805" width="6" style="13" customWidth="1"/>
    <col min="2806" max="2806" width="14.7142857142857" style="13" customWidth="1"/>
    <col min="2807" max="2807" width="14.4285714285714" style="13" customWidth="1"/>
    <col min="2808" max="3054" width="9.14285714285714" style="13"/>
    <col min="3055" max="3055" width="5.28571428571429" style="13" customWidth="1"/>
    <col min="3056" max="3056" width="25.4285714285714" style="13" customWidth="1"/>
    <col min="3057" max="3058" width="6.42857142857143" style="13" customWidth="1"/>
    <col min="3059" max="3059" width="6.28571428571429" style="13" customWidth="1"/>
    <col min="3060" max="3060" width="8" style="13" customWidth="1"/>
    <col min="3061" max="3061" width="6" style="13" customWidth="1"/>
    <col min="3062" max="3062" width="14.7142857142857" style="13" customWidth="1"/>
    <col min="3063" max="3063" width="14.4285714285714" style="13" customWidth="1"/>
    <col min="3064" max="3310" width="9.14285714285714" style="13"/>
    <col min="3311" max="3311" width="5.28571428571429" style="13" customWidth="1"/>
    <col min="3312" max="3312" width="25.4285714285714" style="13" customWidth="1"/>
    <col min="3313" max="3314" width="6.42857142857143" style="13" customWidth="1"/>
    <col min="3315" max="3315" width="6.28571428571429" style="13" customWidth="1"/>
    <col min="3316" max="3316" width="8" style="13" customWidth="1"/>
    <col min="3317" max="3317" width="6" style="13" customWidth="1"/>
    <col min="3318" max="3318" width="14.7142857142857" style="13" customWidth="1"/>
    <col min="3319" max="3319" width="14.4285714285714" style="13" customWidth="1"/>
    <col min="3320" max="3566" width="9.14285714285714" style="13"/>
    <col min="3567" max="3567" width="5.28571428571429" style="13" customWidth="1"/>
    <col min="3568" max="3568" width="25.4285714285714" style="13" customWidth="1"/>
    <col min="3569" max="3570" width="6.42857142857143" style="13" customWidth="1"/>
    <col min="3571" max="3571" width="6.28571428571429" style="13" customWidth="1"/>
    <col min="3572" max="3572" width="8" style="13" customWidth="1"/>
    <col min="3573" max="3573" width="6" style="13" customWidth="1"/>
    <col min="3574" max="3574" width="14.7142857142857" style="13" customWidth="1"/>
    <col min="3575" max="3575" width="14.4285714285714" style="13" customWidth="1"/>
    <col min="3576" max="3822" width="9.14285714285714" style="13"/>
    <col min="3823" max="3823" width="5.28571428571429" style="13" customWidth="1"/>
    <col min="3824" max="3824" width="25.4285714285714" style="13" customWidth="1"/>
    <col min="3825" max="3826" width="6.42857142857143" style="13" customWidth="1"/>
    <col min="3827" max="3827" width="6.28571428571429" style="13" customWidth="1"/>
    <col min="3828" max="3828" width="8" style="13" customWidth="1"/>
    <col min="3829" max="3829" width="6" style="13" customWidth="1"/>
    <col min="3830" max="3830" width="14.7142857142857" style="13" customWidth="1"/>
    <col min="3831" max="3831" width="14.4285714285714" style="13" customWidth="1"/>
    <col min="3832" max="4078" width="9.14285714285714" style="13"/>
    <col min="4079" max="4079" width="5.28571428571429" style="13" customWidth="1"/>
    <col min="4080" max="4080" width="25.4285714285714" style="13" customWidth="1"/>
    <col min="4081" max="4082" width="6.42857142857143" style="13" customWidth="1"/>
    <col min="4083" max="4083" width="6.28571428571429" style="13" customWidth="1"/>
    <col min="4084" max="4084" width="8" style="13" customWidth="1"/>
    <col min="4085" max="4085" width="6" style="13" customWidth="1"/>
    <col min="4086" max="4086" width="14.7142857142857" style="13" customWidth="1"/>
    <col min="4087" max="4087" width="14.4285714285714" style="13" customWidth="1"/>
    <col min="4088" max="4334" width="9.14285714285714" style="13"/>
    <col min="4335" max="4335" width="5.28571428571429" style="13" customWidth="1"/>
    <col min="4336" max="4336" width="25.4285714285714" style="13" customWidth="1"/>
    <col min="4337" max="4338" width="6.42857142857143" style="13" customWidth="1"/>
    <col min="4339" max="4339" width="6.28571428571429" style="13" customWidth="1"/>
    <col min="4340" max="4340" width="8" style="13" customWidth="1"/>
    <col min="4341" max="4341" width="6" style="13" customWidth="1"/>
    <col min="4342" max="4342" width="14.7142857142857" style="13" customWidth="1"/>
    <col min="4343" max="4343" width="14.4285714285714" style="13" customWidth="1"/>
    <col min="4344" max="4590" width="9.14285714285714" style="13"/>
    <col min="4591" max="4591" width="5.28571428571429" style="13" customWidth="1"/>
    <col min="4592" max="4592" width="25.4285714285714" style="13" customWidth="1"/>
    <col min="4593" max="4594" width="6.42857142857143" style="13" customWidth="1"/>
    <col min="4595" max="4595" width="6.28571428571429" style="13" customWidth="1"/>
    <col min="4596" max="4596" width="8" style="13" customWidth="1"/>
    <col min="4597" max="4597" width="6" style="13" customWidth="1"/>
    <col min="4598" max="4598" width="14.7142857142857" style="13" customWidth="1"/>
    <col min="4599" max="4599" width="14.4285714285714" style="13" customWidth="1"/>
    <col min="4600" max="4846" width="9.14285714285714" style="13"/>
    <col min="4847" max="4847" width="5.28571428571429" style="13" customWidth="1"/>
    <col min="4848" max="4848" width="25.4285714285714" style="13" customWidth="1"/>
    <col min="4849" max="4850" width="6.42857142857143" style="13" customWidth="1"/>
    <col min="4851" max="4851" width="6.28571428571429" style="13" customWidth="1"/>
    <col min="4852" max="4852" width="8" style="13" customWidth="1"/>
    <col min="4853" max="4853" width="6" style="13" customWidth="1"/>
    <col min="4854" max="4854" width="14.7142857142857" style="13" customWidth="1"/>
    <col min="4855" max="4855" width="14.4285714285714" style="13" customWidth="1"/>
    <col min="4856" max="5102" width="9.14285714285714" style="13"/>
    <col min="5103" max="5103" width="5.28571428571429" style="13" customWidth="1"/>
    <col min="5104" max="5104" width="25.4285714285714" style="13" customWidth="1"/>
    <col min="5105" max="5106" width="6.42857142857143" style="13" customWidth="1"/>
    <col min="5107" max="5107" width="6.28571428571429" style="13" customWidth="1"/>
    <col min="5108" max="5108" width="8" style="13" customWidth="1"/>
    <col min="5109" max="5109" width="6" style="13" customWidth="1"/>
    <col min="5110" max="5110" width="14.7142857142857" style="13" customWidth="1"/>
    <col min="5111" max="5111" width="14.4285714285714" style="13" customWidth="1"/>
    <col min="5112" max="5358" width="9.14285714285714" style="13"/>
    <col min="5359" max="5359" width="5.28571428571429" style="13" customWidth="1"/>
    <col min="5360" max="5360" width="25.4285714285714" style="13" customWidth="1"/>
    <col min="5361" max="5362" width="6.42857142857143" style="13" customWidth="1"/>
    <col min="5363" max="5363" width="6.28571428571429" style="13" customWidth="1"/>
    <col min="5364" max="5364" width="8" style="13" customWidth="1"/>
    <col min="5365" max="5365" width="6" style="13" customWidth="1"/>
    <col min="5366" max="5366" width="14.7142857142857" style="13" customWidth="1"/>
    <col min="5367" max="5367" width="14.4285714285714" style="13" customWidth="1"/>
    <col min="5368" max="5614" width="9.14285714285714" style="13"/>
    <col min="5615" max="5615" width="5.28571428571429" style="13" customWidth="1"/>
    <col min="5616" max="5616" width="25.4285714285714" style="13" customWidth="1"/>
    <col min="5617" max="5618" width="6.42857142857143" style="13" customWidth="1"/>
    <col min="5619" max="5619" width="6.28571428571429" style="13" customWidth="1"/>
    <col min="5620" max="5620" width="8" style="13" customWidth="1"/>
    <col min="5621" max="5621" width="6" style="13" customWidth="1"/>
    <col min="5622" max="5622" width="14.7142857142857" style="13" customWidth="1"/>
    <col min="5623" max="5623" width="14.4285714285714" style="13" customWidth="1"/>
    <col min="5624" max="5870" width="9.14285714285714" style="13"/>
    <col min="5871" max="5871" width="5.28571428571429" style="13" customWidth="1"/>
    <col min="5872" max="5872" width="25.4285714285714" style="13" customWidth="1"/>
    <col min="5873" max="5874" width="6.42857142857143" style="13" customWidth="1"/>
    <col min="5875" max="5875" width="6.28571428571429" style="13" customWidth="1"/>
    <col min="5876" max="5876" width="8" style="13" customWidth="1"/>
    <col min="5877" max="5877" width="6" style="13" customWidth="1"/>
    <col min="5878" max="5878" width="14.7142857142857" style="13" customWidth="1"/>
    <col min="5879" max="5879" width="14.4285714285714" style="13" customWidth="1"/>
    <col min="5880" max="6126" width="9.14285714285714" style="13"/>
    <col min="6127" max="6127" width="5.28571428571429" style="13" customWidth="1"/>
    <col min="6128" max="6128" width="25.4285714285714" style="13" customWidth="1"/>
    <col min="6129" max="6130" width="6.42857142857143" style="13" customWidth="1"/>
    <col min="6131" max="6131" width="6.28571428571429" style="13" customWidth="1"/>
    <col min="6132" max="6132" width="8" style="13" customWidth="1"/>
    <col min="6133" max="6133" width="6" style="13" customWidth="1"/>
    <col min="6134" max="6134" width="14.7142857142857" style="13" customWidth="1"/>
    <col min="6135" max="6135" width="14.4285714285714" style="13" customWidth="1"/>
    <col min="6136" max="6382" width="9.14285714285714" style="13"/>
    <col min="6383" max="6383" width="5.28571428571429" style="13" customWidth="1"/>
    <col min="6384" max="6384" width="25.4285714285714" style="13" customWidth="1"/>
    <col min="6385" max="6386" width="6.42857142857143" style="13" customWidth="1"/>
    <col min="6387" max="6387" width="6.28571428571429" style="13" customWidth="1"/>
    <col min="6388" max="6388" width="8" style="13" customWidth="1"/>
    <col min="6389" max="6389" width="6" style="13" customWidth="1"/>
    <col min="6390" max="6390" width="14.7142857142857" style="13" customWidth="1"/>
    <col min="6391" max="6391" width="14.4285714285714" style="13" customWidth="1"/>
    <col min="6392" max="6638" width="9.14285714285714" style="13"/>
    <col min="6639" max="6639" width="5.28571428571429" style="13" customWidth="1"/>
    <col min="6640" max="6640" width="25.4285714285714" style="13" customWidth="1"/>
    <col min="6641" max="6642" width="6.42857142857143" style="13" customWidth="1"/>
    <col min="6643" max="6643" width="6.28571428571429" style="13" customWidth="1"/>
    <col min="6644" max="6644" width="8" style="13" customWidth="1"/>
    <col min="6645" max="6645" width="6" style="13" customWidth="1"/>
    <col min="6646" max="6646" width="14.7142857142857" style="13" customWidth="1"/>
    <col min="6647" max="6647" width="14.4285714285714" style="13" customWidth="1"/>
    <col min="6648" max="6894" width="9.14285714285714" style="13"/>
    <col min="6895" max="6895" width="5.28571428571429" style="13" customWidth="1"/>
    <col min="6896" max="6896" width="25.4285714285714" style="13" customWidth="1"/>
    <col min="6897" max="6898" width="6.42857142857143" style="13" customWidth="1"/>
    <col min="6899" max="6899" width="6.28571428571429" style="13" customWidth="1"/>
    <col min="6900" max="6900" width="8" style="13" customWidth="1"/>
    <col min="6901" max="6901" width="6" style="13" customWidth="1"/>
    <col min="6902" max="6902" width="14.7142857142857" style="13" customWidth="1"/>
    <col min="6903" max="6903" width="14.4285714285714" style="13" customWidth="1"/>
    <col min="6904" max="7150" width="9.14285714285714" style="13"/>
    <col min="7151" max="7151" width="5.28571428571429" style="13" customWidth="1"/>
    <col min="7152" max="7152" width="25.4285714285714" style="13" customWidth="1"/>
    <col min="7153" max="7154" width="6.42857142857143" style="13" customWidth="1"/>
    <col min="7155" max="7155" width="6.28571428571429" style="13" customWidth="1"/>
    <col min="7156" max="7156" width="8" style="13" customWidth="1"/>
    <col min="7157" max="7157" width="6" style="13" customWidth="1"/>
    <col min="7158" max="7158" width="14.7142857142857" style="13" customWidth="1"/>
    <col min="7159" max="7159" width="14.4285714285714" style="13" customWidth="1"/>
    <col min="7160" max="7406" width="9.14285714285714" style="13"/>
    <col min="7407" max="7407" width="5.28571428571429" style="13" customWidth="1"/>
    <col min="7408" max="7408" width="25.4285714285714" style="13" customWidth="1"/>
    <col min="7409" max="7410" width="6.42857142857143" style="13" customWidth="1"/>
    <col min="7411" max="7411" width="6.28571428571429" style="13" customWidth="1"/>
    <col min="7412" max="7412" width="8" style="13" customWidth="1"/>
    <col min="7413" max="7413" width="6" style="13" customWidth="1"/>
    <col min="7414" max="7414" width="14.7142857142857" style="13" customWidth="1"/>
    <col min="7415" max="7415" width="14.4285714285714" style="13" customWidth="1"/>
    <col min="7416" max="7662" width="9.14285714285714" style="13"/>
    <col min="7663" max="7663" width="5.28571428571429" style="13" customWidth="1"/>
    <col min="7664" max="7664" width="25.4285714285714" style="13" customWidth="1"/>
    <col min="7665" max="7666" width="6.42857142857143" style="13" customWidth="1"/>
    <col min="7667" max="7667" width="6.28571428571429" style="13" customWidth="1"/>
    <col min="7668" max="7668" width="8" style="13" customWidth="1"/>
    <col min="7669" max="7669" width="6" style="13" customWidth="1"/>
    <col min="7670" max="7670" width="14.7142857142857" style="13" customWidth="1"/>
    <col min="7671" max="7671" width="14.4285714285714" style="13" customWidth="1"/>
    <col min="7672" max="7918" width="9.14285714285714" style="13"/>
    <col min="7919" max="7919" width="5.28571428571429" style="13" customWidth="1"/>
    <col min="7920" max="7920" width="25.4285714285714" style="13" customWidth="1"/>
    <col min="7921" max="7922" width="6.42857142857143" style="13" customWidth="1"/>
    <col min="7923" max="7923" width="6.28571428571429" style="13" customWidth="1"/>
    <col min="7924" max="7924" width="8" style="13" customWidth="1"/>
    <col min="7925" max="7925" width="6" style="13" customWidth="1"/>
    <col min="7926" max="7926" width="14.7142857142857" style="13" customWidth="1"/>
    <col min="7927" max="7927" width="14.4285714285714" style="13" customWidth="1"/>
    <col min="7928" max="8174" width="9.14285714285714" style="13"/>
    <col min="8175" max="8175" width="5.28571428571429" style="13" customWidth="1"/>
    <col min="8176" max="8176" width="25.4285714285714" style="13" customWidth="1"/>
    <col min="8177" max="8178" width="6.42857142857143" style="13" customWidth="1"/>
    <col min="8179" max="8179" width="6.28571428571429" style="13" customWidth="1"/>
    <col min="8180" max="8180" width="8" style="13" customWidth="1"/>
    <col min="8181" max="8181" width="6" style="13" customWidth="1"/>
    <col min="8182" max="8182" width="14.7142857142857" style="13" customWidth="1"/>
    <col min="8183" max="8183" width="14.4285714285714" style="13" customWidth="1"/>
    <col min="8184" max="8430" width="9.14285714285714" style="13"/>
    <col min="8431" max="8431" width="5.28571428571429" style="13" customWidth="1"/>
    <col min="8432" max="8432" width="25.4285714285714" style="13" customWidth="1"/>
    <col min="8433" max="8434" width="6.42857142857143" style="13" customWidth="1"/>
    <col min="8435" max="8435" width="6.28571428571429" style="13" customWidth="1"/>
    <col min="8436" max="8436" width="8" style="13" customWidth="1"/>
    <col min="8437" max="8437" width="6" style="13" customWidth="1"/>
    <col min="8438" max="8438" width="14.7142857142857" style="13" customWidth="1"/>
    <col min="8439" max="8439" width="14.4285714285714" style="13" customWidth="1"/>
    <col min="8440" max="8686" width="9.14285714285714" style="13"/>
    <col min="8687" max="8687" width="5.28571428571429" style="13" customWidth="1"/>
    <col min="8688" max="8688" width="25.4285714285714" style="13" customWidth="1"/>
    <col min="8689" max="8690" width="6.42857142857143" style="13" customWidth="1"/>
    <col min="8691" max="8691" width="6.28571428571429" style="13" customWidth="1"/>
    <col min="8692" max="8692" width="8" style="13" customWidth="1"/>
    <col min="8693" max="8693" width="6" style="13" customWidth="1"/>
    <col min="8694" max="8694" width="14.7142857142857" style="13" customWidth="1"/>
    <col min="8695" max="8695" width="14.4285714285714" style="13" customWidth="1"/>
    <col min="8696" max="8942" width="9.14285714285714" style="13"/>
    <col min="8943" max="8943" width="5.28571428571429" style="13" customWidth="1"/>
    <col min="8944" max="8944" width="25.4285714285714" style="13" customWidth="1"/>
    <col min="8945" max="8946" width="6.42857142857143" style="13" customWidth="1"/>
    <col min="8947" max="8947" width="6.28571428571429" style="13" customWidth="1"/>
    <col min="8948" max="8948" width="8" style="13" customWidth="1"/>
    <col min="8949" max="8949" width="6" style="13" customWidth="1"/>
    <col min="8950" max="8950" width="14.7142857142857" style="13" customWidth="1"/>
    <col min="8951" max="8951" width="14.4285714285714" style="13" customWidth="1"/>
    <col min="8952" max="9198" width="9.14285714285714" style="13"/>
    <col min="9199" max="9199" width="5.28571428571429" style="13" customWidth="1"/>
    <col min="9200" max="9200" width="25.4285714285714" style="13" customWidth="1"/>
    <col min="9201" max="9202" width="6.42857142857143" style="13" customWidth="1"/>
    <col min="9203" max="9203" width="6.28571428571429" style="13" customWidth="1"/>
    <col min="9204" max="9204" width="8" style="13" customWidth="1"/>
    <col min="9205" max="9205" width="6" style="13" customWidth="1"/>
    <col min="9206" max="9206" width="14.7142857142857" style="13" customWidth="1"/>
    <col min="9207" max="9207" width="14.4285714285714" style="13" customWidth="1"/>
    <col min="9208" max="9454" width="9.14285714285714" style="13"/>
    <col min="9455" max="9455" width="5.28571428571429" style="13" customWidth="1"/>
    <col min="9456" max="9456" width="25.4285714285714" style="13" customWidth="1"/>
    <col min="9457" max="9458" width="6.42857142857143" style="13" customWidth="1"/>
    <col min="9459" max="9459" width="6.28571428571429" style="13" customWidth="1"/>
    <col min="9460" max="9460" width="8" style="13" customWidth="1"/>
    <col min="9461" max="9461" width="6" style="13" customWidth="1"/>
    <col min="9462" max="9462" width="14.7142857142857" style="13" customWidth="1"/>
    <col min="9463" max="9463" width="14.4285714285714" style="13" customWidth="1"/>
    <col min="9464" max="9710" width="9.14285714285714" style="13"/>
    <col min="9711" max="9711" width="5.28571428571429" style="13" customWidth="1"/>
    <col min="9712" max="9712" width="25.4285714285714" style="13" customWidth="1"/>
    <col min="9713" max="9714" width="6.42857142857143" style="13" customWidth="1"/>
    <col min="9715" max="9715" width="6.28571428571429" style="13" customWidth="1"/>
    <col min="9716" max="9716" width="8" style="13" customWidth="1"/>
    <col min="9717" max="9717" width="6" style="13" customWidth="1"/>
    <col min="9718" max="9718" width="14.7142857142857" style="13" customWidth="1"/>
    <col min="9719" max="9719" width="14.4285714285714" style="13" customWidth="1"/>
    <col min="9720" max="9966" width="9.14285714285714" style="13"/>
    <col min="9967" max="9967" width="5.28571428571429" style="13" customWidth="1"/>
    <col min="9968" max="9968" width="25.4285714285714" style="13" customWidth="1"/>
    <col min="9969" max="9970" width="6.42857142857143" style="13" customWidth="1"/>
    <col min="9971" max="9971" width="6.28571428571429" style="13" customWidth="1"/>
    <col min="9972" max="9972" width="8" style="13" customWidth="1"/>
    <col min="9973" max="9973" width="6" style="13" customWidth="1"/>
    <col min="9974" max="9974" width="14.7142857142857" style="13" customWidth="1"/>
    <col min="9975" max="9975" width="14.4285714285714" style="13" customWidth="1"/>
    <col min="9976" max="10222" width="9.14285714285714" style="13"/>
    <col min="10223" max="10223" width="5.28571428571429" style="13" customWidth="1"/>
    <col min="10224" max="10224" width="25.4285714285714" style="13" customWidth="1"/>
    <col min="10225" max="10226" width="6.42857142857143" style="13" customWidth="1"/>
    <col min="10227" max="10227" width="6.28571428571429" style="13" customWidth="1"/>
    <col min="10228" max="10228" width="8" style="13" customWidth="1"/>
    <col min="10229" max="10229" width="6" style="13" customWidth="1"/>
    <col min="10230" max="10230" width="14.7142857142857" style="13" customWidth="1"/>
    <col min="10231" max="10231" width="14.4285714285714" style="13" customWidth="1"/>
    <col min="10232" max="10478" width="9.14285714285714" style="13"/>
    <col min="10479" max="10479" width="5.28571428571429" style="13" customWidth="1"/>
    <col min="10480" max="10480" width="25.4285714285714" style="13" customWidth="1"/>
    <col min="10481" max="10482" width="6.42857142857143" style="13" customWidth="1"/>
    <col min="10483" max="10483" width="6.28571428571429" style="13" customWidth="1"/>
    <col min="10484" max="10484" width="8" style="13" customWidth="1"/>
    <col min="10485" max="10485" width="6" style="13" customWidth="1"/>
    <col min="10486" max="10486" width="14.7142857142857" style="13" customWidth="1"/>
    <col min="10487" max="10487" width="14.4285714285714" style="13" customWidth="1"/>
    <col min="10488" max="10734" width="9.14285714285714" style="13"/>
    <col min="10735" max="10735" width="5.28571428571429" style="13" customWidth="1"/>
    <col min="10736" max="10736" width="25.4285714285714" style="13" customWidth="1"/>
    <col min="10737" max="10738" width="6.42857142857143" style="13" customWidth="1"/>
    <col min="10739" max="10739" width="6.28571428571429" style="13" customWidth="1"/>
    <col min="10740" max="10740" width="8" style="13" customWidth="1"/>
    <col min="10741" max="10741" width="6" style="13" customWidth="1"/>
    <col min="10742" max="10742" width="14.7142857142857" style="13" customWidth="1"/>
    <col min="10743" max="10743" width="14.4285714285714" style="13" customWidth="1"/>
    <col min="10744" max="10990" width="9.14285714285714" style="13"/>
    <col min="10991" max="10991" width="5.28571428571429" style="13" customWidth="1"/>
    <col min="10992" max="10992" width="25.4285714285714" style="13" customWidth="1"/>
    <col min="10993" max="10994" width="6.42857142857143" style="13" customWidth="1"/>
    <col min="10995" max="10995" width="6.28571428571429" style="13" customWidth="1"/>
    <col min="10996" max="10996" width="8" style="13" customWidth="1"/>
    <col min="10997" max="10997" width="6" style="13" customWidth="1"/>
    <col min="10998" max="10998" width="14.7142857142857" style="13" customWidth="1"/>
    <col min="10999" max="10999" width="14.4285714285714" style="13" customWidth="1"/>
    <col min="11000" max="11246" width="9.14285714285714" style="13"/>
    <col min="11247" max="11247" width="5.28571428571429" style="13" customWidth="1"/>
    <col min="11248" max="11248" width="25.4285714285714" style="13" customWidth="1"/>
    <col min="11249" max="11250" width="6.42857142857143" style="13" customWidth="1"/>
    <col min="11251" max="11251" width="6.28571428571429" style="13" customWidth="1"/>
    <col min="11252" max="11252" width="8" style="13" customWidth="1"/>
    <col min="11253" max="11253" width="6" style="13" customWidth="1"/>
    <col min="11254" max="11254" width="14.7142857142857" style="13" customWidth="1"/>
    <col min="11255" max="11255" width="14.4285714285714" style="13" customWidth="1"/>
    <col min="11256" max="11502" width="9.14285714285714" style="13"/>
    <col min="11503" max="11503" width="5.28571428571429" style="13" customWidth="1"/>
    <col min="11504" max="11504" width="25.4285714285714" style="13" customWidth="1"/>
    <col min="11505" max="11506" width="6.42857142857143" style="13" customWidth="1"/>
    <col min="11507" max="11507" width="6.28571428571429" style="13" customWidth="1"/>
    <col min="11508" max="11508" width="8" style="13" customWidth="1"/>
    <col min="11509" max="11509" width="6" style="13" customWidth="1"/>
    <col min="11510" max="11510" width="14.7142857142857" style="13" customWidth="1"/>
    <col min="11511" max="11511" width="14.4285714285714" style="13" customWidth="1"/>
    <col min="11512" max="11758" width="9.14285714285714" style="13"/>
    <col min="11759" max="11759" width="5.28571428571429" style="13" customWidth="1"/>
    <col min="11760" max="11760" width="25.4285714285714" style="13" customWidth="1"/>
    <col min="11761" max="11762" width="6.42857142857143" style="13" customWidth="1"/>
    <col min="11763" max="11763" width="6.28571428571429" style="13" customWidth="1"/>
    <col min="11764" max="11764" width="8" style="13" customWidth="1"/>
    <col min="11765" max="11765" width="6" style="13" customWidth="1"/>
    <col min="11766" max="11766" width="14.7142857142857" style="13" customWidth="1"/>
    <col min="11767" max="11767" width="14.4285714285714" style="13" customWidth="1"/>
    <col min="11768" max="12014" width="9.14285714285714" style="13"/>
    <col min="12015" max="12015" width="5.28571428571429" style="13" customWidth="1"/>
    <col min="12016" max="12016" width="25.4285714285714" style="13" customWidth="1"/>
    <col min="12017" max="12018" width="6.42857142857143" style="13" customWidth="1"/>
    <col min="12019" max="12019" width="6.28571428571429" style="13" customWidth="1"/>
    <col min="12020" max="12020" width="8" style="13" customWidth="1"/>
    <col min="12021" max="12021" width="6" style="13" customWidth="1"/>
    <col min="12022" max="12022" width="14.7142857142857" style="13" customWidth="1"/>
    <col min="12023" max="12023" width="14.4285714285714" style="13" customWidth="1"/>
    <col min="12024" max="12270" width="9.14285714285714" style="13"/>
    <col min="12271" max="12271" width="5.28571428571429" style="13" customWidth="1"/>
    <col min="12272" max="12272" width="25.4285714285714" style="13" customWidth="1"/>
    <col min="12273" max="12274" width="6.42857142857143" style="13" customWidth="1"/>
    <col min="12275" max="12275" width="6.28571428571429" style="13" customWidth="1"/>
    <col min="12276" max="12276" width="8" style="13" customWidth="1"/>
    <col min="12277" max="12277" width="6" style="13" customWidth="1"/>
    <col min="12278" max="12278" width="14.7142857142857" style="13" customWidth="1"/>
    <col min="12279" max="12279" width="14.4285714285714" style="13" customWidth="1"/>
    <col min="12280" max="12526" width="9.14285714285714" style="13"/>
    <col min="12527" max="12527" width="5.28571428571429" style="13" customWidth="1"/>
    <col min="12528" max="12528" width="25.4285714285714" style="13" customWidth="1"/>
    <col min="12529" max="12530" width="6.42857142857143" style="13" customWidth="1"/>
    <col min="12531" max="12531" width="6.28571428571429" style="13" customWidth="1"/>
    <col min="12532" max="12532" width="8" style="13" customWidth="1"/>
    <col min="12533" max="12533" width="6" style="13" customWidth="1"/>
    <col min="12534" max="12534" width="14.7142857142857" style="13" customWidth="1"/>
    <col min="12535" max="12535" width="14.4285714285714" style="13" customWidth="1"/>
    <col min="12536" max="12782" width="9.14285714285714" style="13"/>
    <col min="12783" max="12783" width="5.28571428571429" style="13" customWidth="1"/>
    <col min="12784" max="12784" width="25.4285714285714" style="13" customWidth="1"/>
    <col min="12785" max="12786" width="6.42857142857143" style="13" customWidth="1"/>
    <col min="12787" max="12787" width="6.28571428571429" style="13" customWidth="1"/>
    <col min="12788" max="12788" width="8" style="13" customWidth="1"/>
    <col min="12789" max="12789" width="6" style="13" customWidth="1"/>
    <col min="12790" max="12790" width="14.7142857142857" style="13" customWidth="1"/>
    <col min="12791" max="12791" width="14.4285714285714" style="13" customWidth="1"/>
    <col min="12792" max="13038" width="9.14285714285714" style="13"/>
    <col min="13039" max="13039" width="5.28571428571429" style="13" customWidth="1"/>
    <col min="13040" max="13040" width="25.4285714285714" style="13" customWidth="1"/>
    <col min="13041" max="13042" width="6.42857142857143" style="13" customWidth="1"/>
    <col min="13043" max="13043" width="6.28571428571429" style="13" customWidth="1"/>
    <col min="13044" max="13044" width="8" style="13" customWidth="1"/>
    <col min="13045" max="13045" width="6" style="13" customWidth="1"/>
    <col min="13046" max="13046" width="14.7142857142857" style="13" customWidth="1"/>
    <col min="13047" max="13047" width="14.4285714285714" style="13" customWidth="1"/>
    <col min="13048" max="13294" width="9.14285714285714" style="13"/>
    <col min="13295" max="13295" width="5.28571428571429" style="13" customWidth="1"/>
    <col min="13296" max="13296" width="25.4285714285714" style="13" customWidth="1"/>
    <col min="13297" max="13298" width="6.42857142857143" style="13" customWidth="1"/>
    <col min="13299" max="13299" width="6.28571428571429" style="13" customWidth="1"/>
    <col min="13300" max="13300" width="8" style="13" customWidth="1"/>
    <col min="13301" max="13301" width="6" style="13" customWidth="1"/>
    <col min="13302" max="13302" width="14.7142857142857" style="13" customWidth="1"/>
    <col min="13303" max="13303" width="14.4285714285714" style="13" customWidth="1"/>
    <col min="13304" max="13550" width="9.14285714285714" style="13"/>
    <col min="13551" max="13551" width="5.28571428571429" style="13" customWidth="1"/>
    <col min="13552" max="13552" width="25.4285714285714" style="13" customWidth="1"/>
    <col min="13553" max="13554" width="6.42857142857143" style="13" customWidth="1"/>
    <col min="13555" max="13555" width="6.28571428571429" style="13" customWidth="1"/>
    <col min="13556" max="13556" width="8" style="13" customWidth="1"/>
    <col min="13557" max="13557" width="6" style="13" customWidth="1"/>
    <col min="13558" max="13558" width="14.7142857142857" style="13" customWidth="1"/>
    <col min="13559" max="13559" width="14.4285714285714" style="13" customWidth="1"/>
    <col min="13560" max="13806" width="9.14285714285714" style="13"/>
    <col min="13807" max="13807" width="5.28571428571429" style="13" customWidth="1"/>
    <col min="13808" max="13808" width="25.4285714285714" style="13" customWidth="1"/>
    <col min="13809" max="13810" width="6.42857142857143" style="13" customWidth="1"/>
    <col min="13811" max="13811" width="6.28571428571429" style="13" customWidth="1"/>
    <col min="13812" max="13812" width="8" style="13" customWidth="1"/>
    <col min="13813" max="13813" width="6" style="13" customWidth="1"/>
    <col min="13814" max="13814" width="14.7142857142857" style="13" customWidth="1"/>
    <col min="13815" max="13815" width="14.4285714285714" style="13" customWidth="1"/>
    <col min="13816" max="14062" width="9.14285714285714" style="13"/>
    <col min="14063" max="14063" width="5.28571428571429" style="13" customWidth="1"/>
    <col min="14064" max="14064" width="25.4285714285714" style="13" customWidth="1"/>
    <col min="14065" max="14066" width="6.42857142857143" style="13" customWidth="1"/>
    <col min="14067" max="14067" width="6.28571428571429" style="13" customWidth="1"/>
    <col min="14068" max="14068" width="8" style="13" customWidth="1"/>
    <col min="14069" max="14069" width="6" style="13" customWidth="1"/>
    <col min="14070" max="14070" width="14.7142857142857" style="13" customWidth="1"/>
    <col min="14071" max="14071" width="14.4285714285714" style="13" customWidth="1"/>
    <col min="14072" max="14318" width="9.14285714285714" style="13"/>
    <col min="14319" max="14319" width="5.28571428571429" style="13" customWidth="1"/>
    <col min="14320" max="14320" width="25.4285714285714" style="13" customWidth="1"/>
    <col min="14321" max="14322" width="6.42857142857143" style="13" customWidth="1"/>
    <col min="14323" max="14323" width="6.28571428571429" style="13" customWidth="1"/>
    <col min="14324" max="14324" width="8" style="13" customWidth="1"/>
    <col min="14325" max="14325" width="6" style="13" customWidth="1"/>
    <col min="14326" max="14326" width="14.7142857142857" style="13" customWidth="1"/>
    <col min="14327" max="14327" width="14.4285714285714" style="13" customWidth="1"/>
    <col min="14328" max="14574" width="9.14285714285714" style="13"/>
    <col min="14575" max="14575" width="5.28571428571429" style="13" customWidth="1"/>
    <col min="14576" max="14576" width="25.4285714285714" style="13" customWidth="1"/>
    <col min="14577" max="14578" width="6.42857142857143" style="13" customWidth="1"/>
    <col min="14579" max="14579" width="6.28571428571429" style="13" customWidth="1"/>
    <col min="14580" max="14580" width="8" style="13" customWidth="1"/>
    <col min="14581" max="14581" width="6" style="13" customWidth="1"/>
    <col min="14582" max="14582" width="14.7142857142857" style="13" customWidth="1"/>
    <col min="14583" max="14583" width="14.4285714285714" style="13" customWidth="1"/>
    <col min="14584" max="14830" width="9.14285714285714" style="13"/>
    <col min="14831" max="14831" width="5.28571428571429" style="13" customWidth="1"/>
    <col min="14832" max="14832" width="25.4285714285714" style="13" customWidth="1"/>
    <col min="14833" max="14834" width="6.42857142857143" style="13" customWidth="1"/>
    <col min="14835" max="14835" width="6.28571428571429" style="13" customWidth="1"/>
    <col min="14836" max="14836" width="8" style="13" customWidth="1"/>
    <col min="14837" max="14837" width="6" style="13" customWidth="1"/>
    <col min="14838" max="14838" width="14.7142857142857" style="13" customWidth="1"/>
    <col min="14839" max="14839" width="14.4285714285714" style="13" customWidth="1"/>
    <col min="14840" max="15086" width="9.14285714285714" style="13"/>
    <col min="15087" max="15087" width="5.28571428571429" style="13" customWidth="1"/>
    <col min="15088" max="15088" width="25.4285714285714" style="13" customWidth="1"/>
    <col min="15089" max="15090" width="6.42857142857143" style="13" customWidth="1"/>
    <col min="15091" max="15091" width="6.28571428571429" style="13" customWidth="1"/>
    <col min="15092" max="15092" width="8" style="13" customWidth="1"/>
    <col min="15093" max="15093" width="6" style="13" customWidth="1"/>
    <col min="15094" max="15094" width="14.7142857142857" style="13" customWidth="1"/>
    <col min="15095" max="15095" width="14.4285714285714" style="13" customWidth="1"/>
    <col min="15096" max="15342" width="9.14285714285714" style="13"/>
    <col min="15343" max="15343" width="5.28571428571429" style="13" customWidth="1"/>
    <col min="15344" max="15344" width="25.4285714285714" style="13" customWidth="1"/>
    <col min="15345" max="15346" width="6.42857142857143" style="13" customWidth="1"/>
    <col min="15347" max="15347" width="6.28571428571429" style="13" customWidth="1"/>
    <col min="15348" max="15348" width="8" style="13" customWidth="1"/>
    <col min="15349" max="15349" width="6" style="13" customWidth="1"/>
    <col min="15350" max="15350" width="14.7142857142857" style="13" customWidth="1"/>
    <col min="15351" max="15351" width="14.4285714285714" style="13" customWidth="1"/>
    <col min="15352" max="15598" width="9.14285714285714" style="13"/>
    <col min="15599" max="15599" width="5.28571428571429" style="13" customWidth="1"/>
    <col min="15600" max="15600" width="25.4285714285714" style="13" customWidth="1"/>
    <col min="15601" max="15602" width="6.42857142857143" style="13" customWidth="1"/>
    <col min="15603" max="15603" width="6.28571428571429" style="13" customWidth="1"/>
    <col min="15604" max="15604" width="8" style="13" customWidth="1"/>
    <col min="15605" max="15605" width="6" style="13" customWidth="1"/>
    <col min="15606" max="15606" width="14.7142857142857" style="13" customWidth="1"/>
    <col min="15607" max="15607" width="14.4285714285714" style="13" customWidth="1"/>
    <col min="15608" max="15854" width="9.14285714285714" style="13"/>
    <col min="15855" max="15855" width="5.28571428571429" style="13" customWidth="1"/>
    <col min="15856" max="15856" width="25.4285714285714" style="13" customWidth="1"/>
    <col min="15857" max="15858" width="6.42857142857143" style="13" customWidth="1"/>
    <col min="15859" max="15859" width="6.28571428571429" style="13" customWidth="1"/>
    <col min="15860" max="15860" width="8" style="13" customWidth="1"/>
    <col min="15861" max="15861" width="6" style="13" customWidth="1"/>
    <col min="15862" max="15862" width="14.7142857142857" style="13" customWidth="1"/>
    <col min="15863" max="15863" width="14.4285714285714" style="13" customWidth="1"/>
    <col min="15864" max="16110" width="9.14285714285714" style="13"/>
    <col min="16111" max="16111" width="5.28571428571429" style="13" customWidth="1"/>
    <col min="16112" max="16112" width="25.4285714285714" style="13" customWidth="1"/>
    <col min="16113" max="16114" width="6.42857142857143" style="13" customWidth="1"/>
    <col min="16115" max="16115" width="6.28571428571429" style="13" customWidth="1"/>
    <col min="16116" max="16116" width="8" style="13" customWidth="1"/>
    <col min="16117" max="16117" width="6" style="13" customWidth="1"/>
    <col min="16118" max="16118" width="14.7142857142857" style="13" customWidth="1"/>
    <col min="16119" max="16119" width="14.4285714285714" style="13" customWidth="1"/>
    <col min="16120" max="16384" width="9.14285714285714" style="13"/>
  </cols>
  <sheetData>
    <row r="1" ht="30.75" customHeight="1" spans="1:24">
      <c r="A1" s="16" t="s">
        <v>146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ht="30.75" customHeight="1" spans="1:24">
      <c r="A2" s="16" t="s">
        <v>144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customHeight="1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89"/>
      <c r="U3" s="16"/>
      <c r="V3" s="16"/>
      <c r="W3" s="16"/>
      <c r="X3" s="16"/>
    </row>
    <row r="4" s="1" customFormat="1" ht="24" spans="1:24">
      <c r="A4" s="19" t="s">
        <v>123</v>
      </c>
      <c r="B4" s="20"/>
      <c r="C4" s="20"/>
      <c r="D4" s="20"/>
      <c r="E4" s="20"/>
      <c r="F4" s="20"/>
      <c r="G4" s="20"/>
      <c r="H4" s="21"/>
      <c r="I4" s="19" t="s">
        <v>124</v>
      </c>
      <c r="J4" s="20"/>
      <c r="K4" s="20"/>
      <c r="L4" s="20"/>
      <c r="M4" s="20"/>
      <c r="N4" s="64"/>
      <c r="O4" s="19" t="s">
        <v>125</v>
      </c>
      <c r="P4" s="20"/>
      <c r="Q4" s="20"/>
      <c r="R4" s="20"/>
      <c r="S4" s="20"/>
      <c r="T4" s="21"/>
      <c r="U4" s="90"/>
      <c r="V4" s="90"/>
      <c r="W4" s="90"/>
      <c r="X4" s="91"/>
    </row>
    <row r="5" s="2" customFormat="1" ht="70.15" customHeight="1" spans="1:24">
      <c r="A5" s="22" t="s">
        <v>1</v>
      </c>
      <c r="B5" s="23" t="s">
        <v>2</v>
      </c>
      <c r="C5" s="24" t="s">
        <v>3</v>
      </c>
      <c r="D5" s="23" t="s">
        <v>126</v>
      </c>
      <c r="E5" s="25" t="s">
        <v>127</v>
      </c>
      <c r="F5" s="25"/>
      <c r="G5" s="25"/>
      <c r="H5" s="26"/>
      <c r="I5" s="65" t="s">
        <v>5</v>
      </c>
      <c r="J5" s="25" t="s">
        <v>128</v>
      </c>
      <c r="K5" s="25"/>
      <c r="L5" s="25"/>
      <c r="M5" s="25"/>
      <c r="N5" s="66"/>
      <c r="O5" s="67" t="s">
        <v>129</v>
      </c>
      <c r="P5" s="25"/>
      <c r="Q5" s="25" t="s">
        <v>130</v>
      </c>
      <c r="R5" s="25"/>
      <c r="S5" s="25" t="s">
        <v>131</v>
      </c>
      <c r="T5" s="26"/>
      <c r="U5" s="92"/>
      <c r="V5" s="92"/>
      <c r="W5" s="92"/>
      <c r="X5" s="93"/>
    </row>
    <row r="6" s="2" customFormat="1" ht="14.25" spans="1:25">
      <c r="A6" s="22"/>
      <c r="B6" s="23"/>
      <c r="C6" s="24"/>
      <c r="D6" s="23"/>
      <c r="E6" s="25"/>
      <c r="F6" s="25"/>
      <c r="G6" s="25"/>
      <c r="H6" s="26"/>
      <c r="I6" s="65"/>
      <c r="J6" s="25" t="s">
        <v>7</v>
      </c>
      <c r="K6" s="68" t="s">
        <v>132</v>
      </c>
      <c r="L6" s="68"/>
      <c r="M6" s="68"/>
      <c r="N6" s="69"/>
      <c r="O6" s="67"/>
      <c r="P6" s="25"/>
      <c r="Q6" s="25"/>
      <c r="R6" s="25"/>
      <c r="S6" s="25"/>
      <c r="T6" s="26"/>
      <c r="U6" s="94"/>
      <c r="V6" s="66"/>
      <c r="W6" s="66"/>
      <c r="X6" s="95" t="s">
        <v>133</v>
      </c>
      <c r="Y6" s="113" t="s">
        <v>134</v>
      </c>
    </row>
    <row r="7" s="3" customFormat="1" ht="28.35" customHeight="1" spans="1:25">
      <c r="A7" s="27" t="s">
        <v>135</v>
      </c>
      <c r="B7" s="28">
        <f>111.88+36.04</f>
        <v>147.92</v>
      </c>
      <c r="C7" s="28">
        <v>14200</v>
      </c>
      <c r="D7" s="29">
        <f>ROUND((C7*B7/100000),2)</f>
        <v>21</v>
      </c>
      <c r="E7" s="23" t="str">
        <f>Rate!C4</f>
        <v>Foundation and floor</v>
      </c>
      <c r="F7" s="30">
        <v>0.3</v>
      </c>
      <c r="G7" s="31">
        <f>ROUND(($B$7*$C$7*F7/100000),2)</f>
        <v>6.3</v>
      </c>
      <c r="H7" s="32">
        <f>ROUND((G7+G8+G9+G10),2)</f>
        <v>21</v>
      </c>
      <c r="I7" s="70">
        <v>2003</v>
      </c>
      <c r="J7" s="71" t="s">
        <v>13</v>
      </c>
      <c r="K7" s="72">
        <v>2</v>
      </c>
      <c r="L7" s="73">
        <f>2022-I7</f>
        <v>19</v>
      </c>
      <c r="M7" s="74">
        <f>ROUND((G7*POWER((1-K7/100),L7)),2)</f>
        <v>4.29</v>
      </c>
      <c r="N7" s="75">
        <f>M7+M8+M9+M10</f>
        <v>14.31</v>
      </c>
      <c r="O7" s="76">
        <f>ROUND((Y7*M7),2)</f>
        <v>1.29</v>
      </c>
      <c r="P7" s="77">
        <f>O7+O8+O9+O10</f>
        <v>3.58</v>
      </c>
      <c r="Q7" s="96">
        <f>ROUND((M7*X7),2)</f>
        <v>0.39</v>
      </c>
      <c r="R7" s="77">
        <f>Q7+Q8+Q9+Q10</f>
        <v>1.09</v>
      </c>
      <c r="S7" s="97">
        <f>O7-Q7</f>
        <v>0.9</v>
      </c>
      <c r="T7" s="98">
        <f>S7+S8+S9+S10</f>
        <v>2.49</v>
      </c>
      <c r="U7" s="99">
        <f>T7/D7</f>
        <v>0.118571428571429</v>
      </c>
      <c r="V7" s="100">
        <f>T7/N7</f>
        <v>0.174004192872117</v>
      </c>
      <c r="X7" s="101">
        <v>0.09</v>
      </c>
      <c r="Y7" s="101">
        <v>0.3</v>
      </c>
    </row>
    <row r="8" s="3" customFormat="1" ht="28.35" customHeight="1" spans="1:25">
      <c r="A8" s="33"/>
      <c r="B8" s="28"/>
      <c r="C8" s="28"/>
      <c r="D8" s="34"/>
      <c r="E8" s="23" t="str">
        <f>Rate!C5</f>
        <v>Walls</v>
      </c>
      <c r="F8" s="30">
        <v>0.3</v>
      </c>
      <c r="G8" s="31">
        <f>ROUND(($B$7*$C$7*F8/100000),2)</f>
        <v>6.3</v>
      </c>
      <c r="H8" s="35"/>
      <c r="I8" s="70"/>
      <c r="J8" s="71" t="s">
        <v>13</v>
      </c>
      <c r="K8" s="72">
        <v>2</v>
      </c>
      <c r="L8" s="73">
        <f>L7</f>
        <v>19</v>
      </c>
      <c r="M8" s="74">
        <f>ROUND((G8*POWER((1-K8/100),L8)),2)</f>
        <v>4.29</v>
      </c>
      <c r="N8" s="78"/>
      <c r="O8" s="76">
        <f>ROUND((Y8*M8),2)</f>
        <v>0.86</v>
      </c>
      <c r="P8" s="79"/>
      <c r="Q8" s="96">
        <f>ROUND((M8*X8),2)</f>
        <v>0.34</v>
      </c>
      <c r="R8" s="79"/>
      <c r="S8" s="97">
        <f>O8-Q8</f>
        <v>0.52</v>
      </c>
      <c r="T8" s="102"/>
      <c r="U8" s="103"/>
      <c r="V8" s="104"/>
      <c r="X8" s="101">
        <v>0.08</v>
      </c>
      <c r="Y8" s="101">
        <v>0.2</v>
      </c>
    </row>
    <row r="9" s="4" customFormat="1" ht="28.35" customHeight="1" spans="1:25">
      <c r="A9" s="33"/>
      <c r="B9" s="28"/>
      <c r="C9" s="28"/>
      <c r="D9" s="34"/>
      <c r="E9" s="23" t="str">
        <f>Rate!C6</f>
        <v>Roof</v>
      </c>
      <c r="F9" s="30">
        <v>0.35</v>
      </c>
      <c r="G9" s="31">
        <f>ROUND(($B$7*$C$7*F9/100000),2)</f>
        <v>7.35</v>
      </c>
      <c r="H9" s="35"/>
      <c r="I9" s="70"/>
      <c r="J9" s="71" t="s">
        <v>13</v>
      </c>
      <c r="K9" s="72">
        <v>2</v>
      </c>
      <c r="L9" s="73">
        <f>L8</f>
        <v>19</v>
      </c>
      <c r="M9" s="74">
        <f>ROUND((G9*POWER((1-K9/100),L9)),2)</f>
        <v>5.01</v>
      </c>
      <c r="N9" s="78"/>
      <c r="O9" s="76">
        <f>ROUND((Y9*M9),2)</f>
        <v>1.25</v>
      </c>
      <c r="P9" s="79"/>
      <c r="Q9" s="96">
        <f>ROUND((M9*X9),2)</f>
        <v>0.3</v>
      </c>
      <c r="R9" s="79"/>
      <c r="S9" s="97">
        <f>O9-Q9</f>
        <v>0.95</v>
      </c>
      <c r="T9" s="102"/>
      <c r="U9" s="103"/>
      <c r="V9" s="104"/>
      <c r="X9" s="101">
        <v>0.06</v>
      </c>
      <c r="Y9" s="101">
        <v>0.25</v>
      </c>
    </row>
    <row r="10" s="5" customFormat="1" ht="28.35" customHeight="1" spans="1:25">
      <c r="A10" s="36"/>
      <c r="B10" s="37"/>
      <c r="C10" s="37"/>
      <c r="D10" s="38"/>
      <c r="E10" s="39" t="str">
        <f>Rate!C7</f>
        <v>Doors, Windows &amp; Others</v>
      </c>
      <c r="F10" s="40">
        <v>0.05</v>
      </c>
      <c r="G10" s="41">
        <f>ROUND(($B$7*$C$7*F10/100000),2)</f>
        <v>1.05</v>
      </c>
      <c r="H10" s="42"/>
      <c r="I10" s="80"/>
      <c r="J10" s="81" t="s">
        <v>13</v>
      </c>
      <c r="K10" s="82">
        <v>2</v>
      </c>
      <c r="L10" s="82">
        <f>L9</f>
        <v>19</v>
      </c>
      <c r="M10" s="83">
        <f>ROUND((G10*POWER((1-K10/100),L10)),2)</f>
        <v>0.72</v>
      </c>
      <c r="N10" s="84"/>
      <c r="O10" s="85">
        <f>ROUND((Y10*M10),2)</f>
        <v>0.18</v>
      </c>
      <c r="P10" s="86"/>
      <c r="Q10" s="105">
        <f>ROUND((M10*X10),2)</f>
        <v>0.06</v>
      </c>
      <c r="R10" s="86"/>
      <c r="S10" s="106">
        <f>O10-Q10</f>
        <v>0.12</v>
      </c>
      <c r="T10" s="107"/>
      <c r="U10" s="108"/>
      <c r="V10" s="109"/>
      <c r="X10" s="101">
        <f>ROUND((AVERAGE(X7:X9)),2)</f>
        <v>0.08</v>
      </c>
      <c r="Y10" s="101">
        <f>ROUND((AVERAGE(Y7:Y9)),2)</f>
        <v>0.25</v>
      </c>
    </row>
    <row r="11" s="6" customFormat="1" ht="13.5" spans="5:25">
      <c r="E11" s="44"/>
      <c r="F11" s="44"/>
      <c r="G11" s="45"/>
      <c r="H11" s="45"/>
      <c r="J11" s="45"/>
      <c r="X11" s="110">
        <f>SUM(X7:X10)</f>
        <v>0.31</v>
      </c>
      <c r="Y11" s="110">
        <f>SUM(Y7:Y10)</f>
        <v>1</v>
      </c>
    </row>
    <row r="12" s="7" customFormat="1" ht="26.25" customHeight="1" spans="1:20">
      <c r="A12" s="46"/>
      <c r="B12" s="46"/>
      <c r="C12" s="46"/>
      <c r="D12" s="46"/>
      <c r="E12" s="46"/>
      <c r="G12" s="47" t="s">
        <v>136</v>
      </c>
      <c r="H12" s="47"/>
      <c r="I12" s="47"/>
      <c r="J12" s="47"/>
      <c r="K12" s="47"/>
      <c r="L12" s="47"/>
      <c r="M12" s="47"/>
      <c r="N12" s="47"/>
      <c r="O12" s="47"/>
      <c r="P12" s="87">
        <f>ROUND((N7),2)</f>
        <v>14.31</v>
      </c>
      <c r="Q12" s="87"/>
      <c r="R12" s="87"/>
      <c r="S12" s="111" t="s">
        <v>19</v>
      </c>
      <c r="T12" s="111"/>
    </row>
    <row r="13" s="6" customFormat="1" ht="3.95" customHeight="1" spans="1:15">
      <c r="A13" s="46"/>
      <c r="B13" s="46"/>
      <c r="C13" s="46"/>
      <c r="D13" s="46"/>
      <c r="E13" s="46"/>
      <c r="F13" s="44"/>
      <c r="G13" s="48"/>
      <c r="H13" s="48"/>
      <c r="I13" s="49"/>
      <c r="J13" s="48"/>
      <c r="K13" s="49"/>
      <c r="L13" s="49"/>
      <c r="M13" s="49"/>
      <c r="N13" s="49"/>
      <c r="O13" s="49"/>
    </row>
    <row r="14" s="7" customFormat="1" ht="26.25" customHeight="1" spans="1:20">
      <c r="A14" s="46"/>
      <c r="B14" s="46"/>
      <c r="C14" s="46"/>
      <c r="D14" s="46"/>
      <c r="E14" s="46"/>
      <c r="G14" s="47" t="s">
        <v>137</v>
      </c>
      <c r="H14" s="47"/>
      <c r="I14" s="47"/>
      <c r="J14" s="47"/>
      <c r="K14" s="47"/>
      <c r="L14" s="47"/>
      <c r="M14" s="47"/>
      <c r="N14" s="47"/>
      <c r="O14" s="47"/>
      <c r="P14" s="87">
        <f>ROUND((R7),2)</f>
        <v>1.09</v>
      </c>
      <c r="Q14" s="87"/>
      <c r="R14" s="87"/>
      <c r="S14" s="111" t="s">
        <v>19</v>
      </c>
      <c r="T14" s="111"/>
    </row>
    <row r="15" s="6" customFormat="1" ht="3.95" customHeight="1" spans="1:15">
      <c r="A15" s="46"/>
      <c r="B15" s="46"/>
      <c r="C15" s="46"/>
      <c r="D15" s="46"/>
      <c r="E15" s="46"/>
      <c r="F15" s="44"/>
      <c r="G15" s="49"/>
      <c r="H15" s="49"/>
      <c r="I15" s="49"/>
      <c r="J15" s="49"/>
      <c r="K15" s="49"/>
      <c r="L15" s="49"/>
      <c r="M15" s="49"/>
      <c r="N15" s="49"/>
      <c r="O15" s="49"/>
    </row>
    <row r="16" s="7" customFormat="1" ht="30.75" spans="1:20">
      <c r="A16" s="46"/>
      <c r="B16" s="46"/>
      <c r="C16" s="46"/>
      <c r="D16" s="46"/>
      <c r="E16" s="46"/>
      <c r="G16" s="50" t="s">
        <v>138</v>
      </c>
      <c r="H16" s="50"/>
      <c r="I16" s="50"/>
      <c r="J16" s="50"/>
      <c r="K16" s="50"/>
      <c r="L16" s="50"/>
      <c r="M16" s="50"/>
      <c r="N16" s="50"/>
      <c r="O16" s="50"/>
      <c r="P16" s="88">
        <f>ROUND((T7),2)</f>
        <v>2.49</v>
      </c>
      <c r="Q16" s="88"/>
      <c r="R16" s="88"/>
      <c r="S16" s="112" t="s">
        <v>19</v>
      </c>
      <c r="T16" s="112"/>
    </row>
    <row r="17" s="6" customFormat="1" ht="3.95" customHeight="1" spans="5:15">
      <c r="E17" s="44"/>
      <c r="F17" s="44"/>
      <c r="G17" s="49"/>
      <c r="H17" s="49"/>
      <c r="I17" s="49"/>
      <c r="J17" s="49"/>
      <c r="K17" s="49"/>
      <c r="L17" s="49"/>
      <c r="M17" s="49"/>
      <c r="N17" s="49"/>
      <c r="O17" s="49"/>
    </row>
    <row r="18" s="7" customFormat="1" ht="26.25" customHeight="1" spans="1:20">
      <c r="A18" s="6"/>
      <c r="G18" s="47" t="s">
        <v>139</v>
      </c>
      <c r="H18" s="47"/>
      <c r="I18" s="47"/>
      <c r="J18" s="47"/>
      <c r="K18" s="47"/>
      <c r="L18" s="47"/>
      <c r="M18" s="47"/>
      <c r="N18" s="47"/>
      <c r="O18" s="47"/>
      <c r="P18" s="87">
        <f>ROUND((P12+P14-P16),2)</f>
        <v>12.91</v>
      </c>
      <c r="Q18" s="87"/>
      <c r="R18" s="87"/>
      <c r="S18" s="111" t="s">
        <v>19</v>
      </c>
      <c r="T18" s="111"/>
    </row>
    <row r="19" s="6" customFormat="1" ht="12.75" spans="5:10">
      <c r="E19" s="44"/>
      <c r="F19" s="44"/>
      <c r="G19" s="45"/>
      <c r="H19" s="45"/>
      <c r="J19" s="45"/>
    </row>
    <row r="20" s="6" customFormat="1" ht="12.75" spans="5:10">
      <c r="E20" s="44"/>
      <c r="F20" s="44"/>
      <c r="G20" s="45"/>
      <c r="H20" s="45"/>
      <c r="J20" s="45"/>
    </row>
    <row r="21" s="6" customFormat="1" ht="12.75" spans="5:10">
      <c r="E21" s="44"/>
      <c r="F21" s="44"/>
      <c r="G21" s="45"/>
      <c r="H21" s="45"/>
      <c r="J21" s="45"/>
    </row>
    <row r="22" s="8" customFormat="1" ht="18.75" spans="2:18">
      <c r="B22" s="51" t="s">
        <v>85</v>
      </c>
      <c r="C22" s="6"/>
      <c r="D22" s="52"/>
      <c r="E22" s="52"/>
      <c r="F22" s="51" t="s">
        <v>26</v>
      </c>
      <c r="G22" s="53"/>
      <c r="H22" s="54"/>
      <c r="I22" s="6"/>
      <c r="J22" s="54"/>
      <c r="K22" s="51" t="s">
        <v>26</v>
      </c>
      <c r="L22" s="54"/>
      <c r="M22" s="54"/>
      <c r="N22" s="54"/>
      <c r="O22" s="54"/>
      <c r="P22" s="6"/>
      <c r="Q22" s="51" t="s">
        <v>27</v>
      </c>
      <c r="R22" s="9"/>
    </row>
    <row r="23" s="9" customFormat="1" ht="18.75" spans="2:18">
      <c r="B23" s="51" t="s">
        <v>87</v>
      </c>
      <c r="C23" s="8"/>
      <c r="D23" s="8"/>
      <c r="E23" s="8"/>
      <c r="F23" s="51" t="s">
        <v>87</v>
      </c>
      <c r="G23" s="55"/>
      <c r="H23" s="8"/>
      <c r="I23" s="8"/>
      <c r="J23" s="56"/>
      <c r="K23" s="51" t="s">
        <v>88</v>
      </c>
      <c r="L23" s="8"/>
      <c r="M23" s="8"/>
      <c r="N23" s="8"/>
      <c r="O23" s="8"/>
      <c r="P23" s="8"/>
      <c r="Q23" s="51" t="s">
        <v>90</v>
      </c>
      <c r="R23" s="10"/>
    </row>
    <row r="24" s="10" customFormat="1" ht="18.75" spans="2:17">
      <c r="B24" s="51"/>
      <c r="C24" s="9"/>
      <c r="D24" s="9"/>
      <c r="E24" s="9"/>
      <c r="F24" s="51"/>
      <c r="G24" s="9"/>
      <c r="H24" s="9"/>
      <c r="I24" s="9"/>
      <c r="J24" s="56"/>
      <c r="K24" s="51" t="s">
        <v>89</v>
      </c>
      <c r="L24" s="9"/>
      <c r="M24" s="9"/>
      <c r="N24" s="9"/>
      <c r="O24" s="9"/>
      <c r="P24" s="9"/>
      <c r="Q24" s="51" t="s">
        <v>89</v>
      </c>
    </row>
    <row r="25" s="10" customFormat="1" ht="18.75" spans="2:10">
      <c r="B25" s="56"/>
      <c r="E25" s="57"/>
      <c r="F25" s="57"/>
      <c r="G25" s="58"/>
      <c r="H25" s="58"/>
      <c r="J25" s="58"/>
    </row>
    <row r="26" s="10" customFormat="1" ht="18" spans="5:10">
      <c r="E26" s="57"/>
      <c r="F26" s="57"/>
      <c r="G26" s="58"/>
      <c r="H26" s="58"/>
      <c r="J26" s="58"/>
    </row>
    <row r="27" s="11" customFormat="1" ht="18.75" spans="5:10">
      <c r="E27" s="59"/>
      <c r="F27" s="59"/>
      <c r="G27" s="60"/>
      <c r="H27" s="60"/>
      <c r="J27" s="60"/>
    </row>
    <row r="28" s="12" customFormat="1" ht="18.75" spans="5:10">
      <c r="E28" s="61"/>
      <c r="F28" s="61"/>
      <c r="G28" s="62"/>
      <c r="H28" s="62"/>
      <c r="J28" s="62"/>
    </row>
    <row r="29" s="12" customFormat="1" ht="18.75" spans="2:10">
      <c r="B29" s="63"/>
      <c r="E29" s="61"/>
      <c r="F29" s="61"/>
      <c r="G29" s="62"/>
      <c r="H29" s="62"/>
      <c r="J29" s="62"/>
    </row>
    <row r="30" spans="2:2">
      <c r="B30" s="56"/>
    </row>
  </sheetData>
  <mergeCells count="41">
    <mergeCell ref="A1:T1"/>
    <mergeCell ref="A2:T2"/>
    <mergeCell ref="A4:H4"/>
    <mergeCell ref="I4:N4"/>
    <mergeCell ref="O4:T4"/>
    <mergeCell ref="J5:N5"/>
    <mergeCell ref="K6:N6"/>
    <mergeCell ref="G12:O12"/>
    <mergeCell ref="P12:R12"/>
    <mergeCell ref="S12:T12"/>
    <mergeCell ref="G14:O14"/>
    <mergeCell ref="P14:R14"/>
    <mergeCell ref="S14:T14"/>
    <mergeCell ref="G16:O16"/>
    <mergeCell ref="P16:R16"/>
    <mergeCell ref="S16:T16"/>
    <mergeCell ref="G18:O18"/>
    <mergeCell ref="P18:R18"/>
    <mergeCell ref="S18:T18"/>
    <mergeCell ref="A5:A6"/>
    <mergeCell ref="A7:A10"/>
    <mergeCell ref="B5:B6"/>
    <mergeCell ref="B7:B10"/>
    <mergeCell ref="C5:C6"/>
    <mergeCell ref="C7:C10"/>
    <mergeCell ref="D5:D6"/>
    <mergeCell ref="D7:D10"/>
    <mergeCell ref="H7:H10"/>
    <mergeCell ref="I5:I6"/>
    <mergeCell ref="I7:I10"/>
    <mergeCell ref="N7:N10"/>
    <mergeCell ref="P7:P10"/>
    <mergeCell ref="R7:R10"/>
    <mergeCell ref="T7:T10"/>
    <mergeCell ref="U7:U10"/>
    <mergeCell ref="V7:V10"/>
    <mergeCell ref="A12:E16"/>
    <mergeCell ref="O5:P6"/>
    <mergeCell ref="Q5:R6"/>
    <mergeCell ref="S5:T6"/>
    <mergeCell ref="E5:H6"/>
  </mergeCells>
  <printOptions horizontalCentered="1"/>
  <pageMargins left="0.65" right="0.15748031496063" top="0.5" bottom="0.5" header="0.1" footer="0.1"/>
  <pageSetup paperSize="9" orientation="landscape"/>
  <headerFooter alignWithMargins="0">
    <oddFooter>&amp;L&amp;8&amp;F&amp;A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V_11 (2)</vt:lpstr>
      <vt:lpstr>G floor (2)</vt:lpstr>
      <vt:lpstr>mulyankanBadanpur</vt:lpstr>
      <vt:lpstr>Rate</vt:lpstr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</dc:creator>
  <cp:lastModifiedBy>hp</cp:lastModifiedBy>
  <dcterms:created xsi:type="dcterms:W3CDTF">1996-10-14T23:33:00Z</dcterms:created>
  <cp:lastPrinted>2023-02-20T13:20:00Z</cp:lastPrinted>
  <dcterms:modified xsi:type="dcterms:W3CDTF">2023-03-09T14:10:11Z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BD5CBDC87D8946789D9A4D566D9EEB67</vt:lpwstr>
  </property>
  <property fmtid="{D5CDD505-2E9C-101B-9397-08002B2CF9AE}" pid="3" name="KSOProductBuildVer">
    <vt:lpwstr>1033-11.2.0.11219</vt:lpwstr>
  </property>
</Properties>
</file>