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963" firstSheet="1" activeTab="7"/>
  </bookViews>
  <sheets>
    <sheet name="Sanjay Kapoor 14-15 (2)" sheetId="61" state="hidden" r:id="rId1"/>
    <sheet name="Abstract" sheetId="79" r:id="rId2"/>
    <sheet name="Abstract Extra Item" sheetId="102" state="hidden" r:id="rId3"/>
    <sheet name="Naseer Khan 22-23" sheetId="126" r:id="rId4"/>
    <sheet name="Akash Saxena 22-23" sheetId="129" r:id="rId5"/>
    <sheet name="Dhanshyam Singh Lodhi 22-23" sheetId="123" r:id="rId6"/>
    <sheet name="H&amp;W.C." sheetId="118" r:id="rId7"/>
    <sheet name="School" sheetId="127" r:id="rId8"/>
    <sheet name="Critical Gaps" sheetId="128" r:id="rId9"/>
    <sheet name="Dr. Lohiya 2016-17" sheetId="74" state="hidden" r:id="rId10"/>
    <sheet name="Dr. Lohiya 2017-18" sheetId="89" state="hidden" r:id="rId11"/>
  </sheets>
  <definedNames>
    <definedName name="_xlnm._FilterDatabase" localSheetId="4" hidden="1">'Akash Saxena 22-23'!$A$5:$P$47</definedName>
    <definedName name="_xlnm._FilterDatabase" localSheetId="8" hidden="1">'Critical Gaps'!$A$5:$P$7</definedName>
    <definedName name="_xlnm._FilterDatabase" localSheetId="5" hidden="1">'Dhanshyam Singh Lodhi 22-23'!$A$5:$P$16</definedName>
    <definedName name="_xlnm._FilterDatabase" localSheetId="6" hidden="1">'H&amp;W.C.'!$A$5:$P$7</definedName>
    <definedName name="_xlnm._FilterDatabase" localSheetId="3" hidden="1">'Naseer Khan 22-23'!$A$5:$P$18</definedName>
    <definedName name="_xlnm._FilterDatabase" localSheetId="7" hidden="1">School!$A$5:$P$15</definedName>
    <definedName name="_xlnm.Print_Titles" localSheetId="1">Abstract!$2:$5</definedName>
    <definedName name="_xlnm.Print_Titles" localSheetId="2">'Abstract Extra Item'!$1:$4</definedName>
    <definedName name="_xlnm.Print_Titles" localSheetId="4">'Akash Saxena 22-23'!$3:$5</definedName>
    <definedName name="_xlnm.Print_Titles" localSheetId="8">'Critical Gaps'!$3:$5</definedName>
    <definedName name="_xlnm.Print_Titles" localSheetId="5">'Dhanshyam Singh Lodhi 22-23'!$3:$5</definedName>
    <definedName name="_xlnm.Print_Titles" localSheetId="9">'Dr. Lohiya 2016-17'!$3:$5</definedName>
    <definedName name="_xlnm.Print_Titles" localSheetId="10">'Dr. Lohiya 2017-18'!$3:$5</definedName>
    <definedName name="_xlnm.Print_Titles" localSheetId="6">'H&amp;W.C.'!$3:$5</definedName>
    <definedName name="_xlnm.Print_Titles" localSheetId="3">'Naseer Khan 22-23'!$3:$5</definedName>
    <definedName name="_xlnm.Print_Titles" localSheetId="0">'Sanjay Kapoor 14-15 (2)'!$3:$6</definedName>
    <definedName name="_xlnm.Print_Titles" localSheetId="7">School!$3:$5</definedName>
  </definedNames>
  <calcPr calcId="144525"/>
</workbook>
</file>

<file path=xl/sharedStrings.xml><?xml version="1.0" encoding="utf-8"?>
<sst xmlns="http://schemas.openxmlformats.org/spreadsheetml/2006/main" count="1763" uniqueCount="384">
  <si>
    <t>o"kZ 2014&amp;2015</t>
  </si>
  <si>
    <t>ek0 fo/kk;d Jh lat; diwj</t>
  </si>
  <si>
    <t>Ø0
la0</t>
  </si>
  <si>
    <t>dk;Z dk uke</t>
  </si>
  <si>
    <t>fodkl [k.M</t>
  </si>
  <si>
    <t>Lohd`fr</t>
  </si>
  <si>
    <t xml:space="preserve">izkIr /kujkf'k </t>
  </si>
  <si>
    <t>dqy miyC/k /kujkf'k 14&amp;15 esa</t>
  </si>
  <si>
    <t>HkkSfrd izxfr @ foRrh; izxfr</t>
  </si>
  <si>
    <t>dk;kZs dh fLFkfr</t>
  </si>
  <si>
    <t>HkkSfrd</t>
  </si>
  <si>
    <t>foRrh;</t>
  </si>
  <si>
    <t>ekg esa</t>
  </si>
  <si>
    <t>Øfed</t>
  </si>
  <si>
    <t>xzke feyd ekS0 cD'k rg0 feyd esa eSujksM ls tQj vyh rd lh0lh0 jksMA</t>
  </si>
  <si>
    <t>fcykliqj</t>
  </si>
  <si>
    <t>&amp;</t>
  </si>
  <si>
    <t>iw.kZ</t>
  </si>
  <si>
    <t>-</t>
  </si>
  <si>
    <t>xzke /kqfj;kbZ esa eSujksM ls efUnj dh vksj lh0lh0 jksM dk fuekZ.kA</t>
  </si>
  <si>
    <t>xzke eudjk esa ekSykuk [kq'khZn ds edku ls eSujksM dh vksj bjdku HkkbZ ds edku rd lh0lh0 jksM</t>
  </si>
  <si>
    <t>xzke feyd eq.Mh esa efLtn ls efLtn rd lh0lh0</t>
  </si>
  <si>
    <t>xzke dksBktkxhj esa yky flag ds ?kj dh vksj lh0lh0 jksM dk fuekZ.kA</t>
  </si>
  <si>
    <t>izxfr</t>
  </si>
  <si>
    <t>xzke Hkojdk esa xSanuyky d';Ik ds edku ls cq)lSu ekS;Z ds edku rd lh0lh0 jksM</t>
  </si>
  <si>
    <t>feyd</t>
  </si>
  <si>
    <t>ft0xzk0fo0vfHk0 ds dk;kZy; i=kad 3697 fn0 30&amp;03&amp;2015 dks /kujkf'k izkIr gqbZA fufonk vkeaf=r dh dk;Zokgh dh tk jgh gSA</t>
  </si>
  <si>
    <t xml:space="preserve">xzke jBkSMk esa ohjsUnz ds ?kj dh vksj lh0lh0 </t>
  </si>
  <si>
    <r>
      <rPr>
        <sz val="13.5"/>
        <rFont val="Kruti Dev 010"/>
        <charset val="134"/>
      </rPr>
      <t xml:space="preserve">xzke fldjkSjk esa ckck Msjs ds ihNs [kMatk fuekZ.kA                        </t>
    </r>
    <r>
      <rPr>
        <b/>
        <sz val="13.5"/>
        <rFont val="Kruti Dev 010"/>
        <charset val="134"/>
      </rPr>
      <t>[kMatk</t>
    </r>
  </si>
  <si>
    <t>xzke ljojuxj esa ekxw ds [ksr ls vkxs dh vksj [kMatk</t>
  </si>
  <si>
    <t>xzke dqvk[ksM+k esa fMxzh dkyst jksM ls cYnso flag ds ?kj rd [kMatk</t>
  </si>
  <si>
    <t>xzke fc&lt;+Å esa ekftn gkth ds ?kj ls ckds ds ?kj rd [kMatk</t>
  </si>
  <si>
    <t>xzke foojk esa eD[ku flag ds ?kj ls caxkyh dkykSuh dh vksj [kMatk</t>
  </si>
  <si>
    <t>xzke iatkck esa [kMatk fuekZ.k</t>
  </si>
  <si>
    <t>xzke cdVqvk esa vCnqy gqlsu ds ?kj ls HkSfl;k dh vksj [kMatk</t>
  </si>
  <si>
    <t>xzke HkViqjk rkju esa [kMatk</t>
  </si>
  <si>
    <t>xzke ibZiqjk esa xks/kh dh vksj lqjthr flag ds Msjs rd [kMatk</t>
  </si>
  <si>
    <t>xzke efugkj [ksM+k esa xus'k fLifuax fey ds cjkcj esa [kMatk fuekZ.kA</t>
  </si>
  <si>
    <t>xzke fo&lt;+ok uxyk esa dju flag ds [ksr ds ckn [kM+ts ls iwju flag ds [ksr dh vksj [kMaatk</t>
  </si>
  <si>
    <t>xzke fnofnok esa lsBh dkykSuh esa [kMatk fuekZ.kA</t>
  </si>
  <si>
    <t>ft0xzk0fo0vfHk0 ds dk;kZy; i=kad 2272 fn0 27&amp;12&amp;2014 dks /kujkf'k izkIr gqbZA LFky fookfnr</t>
  </si>
  <si>
    <t>xzek fnofnok esa jsyos dkykSuh esa gjiky ds ?kj ds ikl [kMatkA</t>
  </si>
  <si>
    <t>xzke dksVjk feyd esa vqlj vyh ds ?kj ls pkS/kjh ds ?kj rd [kMatk</t>
  </si>
  <si>
    <t>xzke E;wMh esa lM+d ls jkbZl fey rd [kMatk fuekZ.kA</t>
  </si>
  <si>
    <t>xzke pUnziqjk tnhn esa e&lt;+h dh vkjs [kMatkA</t>
  </si>
  <si>
    <t>xzke flaxjk esa dfczLrku dh vksj [kMatk</t>
  </si>
  <si>
    <t>xzke ykyiqj esa lM+d ls galjkt elhg ds ?kj rd [kMatk fuekZ.kA</t>
  </si>
  <si>
    <t>xzke fiify;k esgrks esa jsyos Økflax ds ikl izk0 Ldwy dh vksj [kMatk fuek.kA</t>
  </si>
  <si>
    <t>xzke csxekckn fcykliqj esa [kMatk fuekZ.kA</t>
  </si>
  <si>
    <t>xzke ijsok fcykliqj esa [kMatk fuekZ.kA</t>
  </si>
  <si>
    <t>xzke lqtkrxat [ksjk esa xSl ,tsUlh dh vksj [kMatkA</t>
  </si>
  <si>
    <r>
      <rPr>
        <sz val="13.5"/>
        <rFont val="Kruti Dev 010"/>
        <charset val="134"/>
      </rPr>
      <t xml:space="preserve">xzke fclkjruxj fcykliqj esa 'ke'kku 'kSM dk fuekZ.kA          </t>
    </r>
    <r>
      <rPr>
        <b/>
        <sz val="13.5"/>
        <rFont val="Kruti Dev 010"/>
        <charset val="134"/>
      </rPr>
      <t>Hkou</t>
    </r>
  </si>
  <si>
    <t xml:space="preserve">xzke fljl[ksMk esa 'ke'kku ?kkV dk fuekZ.kA </t>
  </si>
  <si>
    <t>xzke fldjkSjk esa 'ke'kku ?kkV dk fuekZ.kA</t>
  </si>
  <si>
    <t>xke ifl;kiqjk esa 'ke'kku ?kkV dk fuekZ.kA</t>
  </si>
  <si>
    <t>xzke Mksgfj;k esa 'ke'kku ?kkV dk fuekZ.kA</t>
  </si>
  <si>
    <t>xzke djrkjiqj esa 'ke'kku ?kkV dk fuekZ.kA</t>
  </si>
  <si>
    <t>xzke teukiqj esa 'ke'kku ?kkV dk fuekZ.kA</t>
  </si>
  <si>
    <t>xzke egrks"k esa 'ke'kku ?kkV dk fuekZ.kA</t>
  </si>
  <si>
    <t>xzke HkViqjk rkju esa 'ke'kku ?kkV dk fuekZ.kA</t>
  </si>
  <si>
    <t>xzke vCnqYykuxj esa 'ke'kku ?kkV dk fuekZ.kA</t>
  </si>
  <si>
    <t>xzke lbZnkckn esa 'ke'kku ?kkV dk fuekZ.kA</t>
  </si>
  <si>
    <t>xzke feyd ihiylkuk esa 'ke'kku ?kkV dk fuekZ.kA</t>
  </si>
  <si>
    <t>xzke fiify;k xksiky dk etjk fcykliqj esas 'ke'kku 'kSM dk fuekz.kA</t>
  </si>
  <si>
    <t>xzke eqf&gt;;kuk esa dfczLrku dh nhokj</t>
  </si>
  <si>
    <t>xzke pkSdksuh fcykliqj esa 'ke'kku 'ksM dk fuekZ.kA</t>
  </si>
  <si>
    <t>xzke jkl esa 'ke'kku 'ksM dk fuek.kZ</t>
  </si>
  <si>
    <t>xzke Hkksthiqjk esa 'ke'kku 'ksM dk fuekZ.kA</t>
  </si>
  <si>
    <t>jkeyhyk eSnku dsejh ds ikl pkgjnhokjh dk fuekZ.kA</t>
  </si>
  <si>
    <t>;ksx</t>
  </si>
  <si>
    <t>vf/k'kklh vfHk;Urk</t>
  </si>
  <si>
    <t>xzkeh.k vfHk;U=.k foHkkx]</t>
  </si>
  <si>
    <t>iz[k.M &amp; jkeiqj</t>
  </si>
  <si>
    <r>
      <rPr>
        <b/>
        <u/>
        <sz val="20"/>
        <rFont val="Kruti Dev 010"/>
        <charset val="134"/>
      </rPr>
      <t>xzkeh.k vfHk;U=.k foHkkx] iz[k.M jkeiqj</t>
    </r>
    <r>
      <rPr>
        <b/>
        <u/>
        <sz val="20"/>
        <rFont val="Calibri"/>
        <charset val="134"/>
        <scheme val="minor"/>
      </rPr>
      <t>A</t>
    </r>
  </si>
  <si>
    <t>ekg &amp; Qjojh] 2023</t>
  </si>
  <si>
    <t>;kstuk dk uke</t>
  </si>
  <si>
    <t>o"kZ</t>
  </si>
  <si>
    <t>dqy Lohd`r dk;Z</t>
  </si>
  <si>
    <t>dk;ksaZ dh HkkSfrd</t>
  </si>
  <si>
    <t>fujLr @ fookfnr</t>
  </si>
  <si>
    <t>Lohd`r /kujkf'k</t>
  </si>
  <si>
    <t>dqy miyC/k /kujkf'k</t>
  </si>
  <si>
    <t>dqy O;; /kujkf'k</t>
  </si>
  <si>
    <t>vU; fooj.k</t>
  </si>
  <si>
    <t>i`"B la0</t>
  </si>
  <si>
    <t>vukjEHk</t>
  </si>
  <si>
    <t>fo/kk;d fuf/k</t>
  </si>
  <si>
    <r>
      <rPr>
        <b/>
        <sz val="13.5"/>
        <rFont val="Kruti Dev 010"/>
        <charset val="134"/>
      </rPr>
      <t>ek0 fo/kk;d Jh ulhj vgen [kk¡</t>
    </r>
    <r>
      <rPr>
        <sz val="13.5"/>
        <rFont val="Kruti Dev 010"/>
        <charset val="134"/>
      </rPr>
      <t xml:space="preserve">
35&amp;fo/kkulHkk ¼pejkSvk½</t>
    </r>
  </si>
  <si>
    <t>2021-22</t>
  </si>
  <si>
    <r>
      <rPr>
        <sz val="12"/>
        <rFont val="Kruti Dev 010"/>
        <charset val="134"/>
      </rPr>
      <t xml:space="preserve">okmpj la0&amp;41 fnukad 22&amp;07&amp;2022 ds }kjk vo'ks"k /kujkf'k :0 163698-00 </t>
    </r>
    <r>
      <rPr>
        <sz val="12"/>
        <rFont val="Calibri"/>
        <charset val="134"/>
        <scheme val="minor"/>
      </rPr>
      <t xml:space="preserve">DRDA </t>
    </r>
    <r>
      <rPr>
        <sz val="12"/>
        <rFont val="Kruti Dev 010"/>
        <charset val="134"/>
      </rPr>
      <t>ds ih0,y0,0 [kkrs esa okil</t>
    </r>
  </si>
  <si>
    <t>1-3</t>
  </si>
  <si>
    <t>2022-23</t>
  </si>
  <si>
    <t>vuqcU/k xBu dh dk;Zokgh izxfr esa gSA</t>
  </si>
  <si>
    <t>4-5</t>
  </si>
  <si>
    <r>
      <rPr>
        <b/>
        <sz val="13.5"/>
        <rFont val="Kruti Dev 010"/>
        <charset val="134"/>
      </rPr>
      <t>ek0 fo/kk;d Jh cynso flag vkSy[k</t>
    </r>
    <r>
      <rPr>
        <sz val="13.5"/>
        <rFont val="Kruti Dev 010"/>
        <charset val="134"/>
      </rPr>
      <t xml:space="preserve">
36&amp;fo/kkulHkk ¼fcykliqj½</t>
    </r>
  </si>
  <si>
    <t>6-8</t>
  </si>
  <si>
    <t>¼01 dk;Z½ xzke ghaxk uxyk esa Jhjke Lo:Ik lSuh ds ?kj ls efUnj rd lh0lh0 jksM fuekZ.k dk;Z dk vuqcU/k xBu dh dk;Zokgh izxfr esa gSA</t>
  </si>
  <si>
    <t>9-11</t>
  </si>
  <si>
    <r>
      <rPr>
        <b/>
        <sz val="13.5"/>
        <rFont val="Kruti Dev 010"/>
        <charset val="134"/>
      </rPr>
      <t>ek0 fo/kk;d Jh vkdk'k lDlSuk</t>
    </r>
    <r>
      <rPr>
        <sz val="13.5"/>
        <rFont val="Kruti Dev 010"/>
        <charset val="134"/>
      </rPr>
      <t xml:space="preserve">
37&amp;fo/kkulHkk ¼jkeiqj½</t>
    </r>
  </si>
  <si>
    <t>¼35 dk;Z½ vfHkdj.k dk;kZy; ds i=kad 2835 fnukad 27&amp;02&amp;2023 ds }kjk /kujkf'k izkIr gqbZA bl dk;kZy; ds i=kad 1153 fnukad 22&amp;02&amp;2023 ds }kjk fufonk vkeaf=r dh dk;Zokgh dh tk pqdh gS] tks fnukad 28&amp;03&amp;2023 dks [kksyh tkuh gSA
¼6 dk;Z½ vfHkdj.k dk;kZy; ds i=kad 2835 fnukad 27&amp;02&amp;2023 ds }kjk /kujkf'k izkIr gqbZA bl dk;kZy; ds i=kad 1155 fnukad 22&amp;02&amp;2023 ds }kjk fufonk vkeaf=r dh dk;Zokgh dh tk pqdh gS] tks fnukad 27&amp;03&amp;2023 dks [kksyh tkuh gSA</t>
  </si>
  <si>
    <t>12-16</t>
  </si>
  <si>
    <t xml:space="preserve">;ksx </t>
  </si>
  <si>
    <t xml:space="preserve">lkaln fuf/k @ yksd lHkk </t>
  </si>
  <si>
    <t>ek0 lkaln Jh ?ku';ke flag yks/kh</t>
  </si>
  <si>
    <t>0/1</t>
  </si>
  <si>
    <t>¼01 dk;Z½ xzke ckaluxyh esa f'koefUnj ls iapk;r ?kj dh vksj b.VjykWfdax o ukyh fuekZ.k dk;Z dk vuqcU/k xBu dh dk;Zokgh izxfr esa gSA
¼01 dk;Z½ xzke nysyuxj esa f'koefUnj lsa VwoSy dh rjQ bUVj ykfdax jksM o ukyh dk fuek.k dk;Z dks iz/kku }kjk dk;Z lEikfnr djk fn;k x;k gSA</t>
  </si>
  <si>
    <t>17-19</t>
  </si>
  <si>
    <t>ftyk xzkE; fodkl laLFkku</t>
  </si>
  <si>
    <t>ftyk xzkE; fodkl laLFkku ds dk;Z ¼nfu;kiqj fodkl [k.M&amp;pejkSvk½</t>
  </si>
  <si>
    <t>20</t>
  </si>
  <si>
    <t>eq[; fodkl vf/kdkjh</t>
  </si>
  <si>
    <t>fodkl Hkou ds dk;Z</t>
  </si>
  <si>
    <t>21</t>
  </si>
  <si>
    <t xml:space="preserve">gSYFk ,.M osyusl lsUVj </t>
  </si>
  <si>
    <t>2/2</t>
  </si>
  <si>
    <r>
      <rPr>
        <sz val="10"/>
        <rFont val="Kruti Dev 010"/>
        <charset val="134"/>
      </rPr>
      <t xml:space="preserve">xzke /kkouh gluiqj esa gSYFk ,.M osyusl lsUVj ij LFky fookn
xzke tkQjkckn esa gSYFk ,.M osyusl lsUVj Ikj LFky fookn
</t>
    </r>
    <r>
      <rPr>
        <b/>
        <sz val="10"/>
        <rFont val="Kruti Dev 010"/>
        <charset val="134"/>
      </rPr>
      <t>¼07 dk;Z½ gLrkukUrj.k izi= lh0,e0vks0 dk;kZy; dks izsf"krA</t>
    </r>
  </si>
  <si>
    <t>22</t>
  </si>
  <si>
    <t>mi fucU/kd] fcykliqj</t>
  </si>
  <si>
    <t>mi fucU/kd fcykliqj dh Nr o fjdkMZ :e dh ejEer o fuekZ.k dk;ZA</t>
  </si>
  <si>
    <t>23</t>
  </si>
  <si>
    <t>ftyk fo|ky; fujh{kd] jkeiqjA</t>
  </si>
  <si>
    <t>jktdh; ek/;fed fo|ky;ksa ¼ckyd@ckfydk½ ;kstukUrxZr izkstsDVj vyadkj ;kstuk ds dk;ZA</t>
  </si>
  <si>
    <t>¼02 dk;Z½ ftyk fo|ky; fujh{kd]keiqj ds ik=ad ys[kk@18578@2022&amp;23 fnukad 20&amp;01&amp;2023 ds }kjk /kujkf'k izkIr gqbZ] bl dk;kZy; ds i=kad 928 fnukad 20&amp;01&amp;2023 ds fufonk vkea=.k dh dk;Zokgh dh tk pqdh gS] tks fnukad 25&amp;02&amp;2023 dks [kksyh tk pqdh gS] vuqcU/k xBu dh dk;Zokgh izxfr esa gSA</t>
  </si>
  <si>
    <t>24</t>
  </si>
  <si>
    <t>ftyk izkscs'ku vf/kdkjh] jkeiqj</t>
  </si>
  <si>
    <t>ou LVki lsaVj ds Hkou dk fuekZ.k</t>
  </si>
  <si>
    <t>ftyk izkcs'ku vf/kdkjh] jkeiqj ds i=kad 999&amp;1002 fnukad 28&amp;12&amp;2022 ds }kjk Lohd`r /kujkf'k :0 60-00 yk[k ds lkis{k 24-346 izkIr gqbZ] v/kh{k.k vfHk;Urk egksn; ds dk;kZy; i=kad 1392 fnukad 01&amp;02&amp;2023 ds }kjk bZ&amp;izksD;ksjesUV fufonk vkeaf=r dh tk pqdh gS] tks fnukad 04&amp;03&amp;2023 dks [kksyh tkuh gSA</t>
  </si>
  <si>
    <t>25</t>
  </si>
  <si>
    <t>csfld f'k{kk foHkkx] jkeiqj</t>
  </si>
  <si>
    <t>csfld f'k{kk foHkkx ds vUrxZr th.kZ&amp;'kh.kZ fo|ky;ksa dk iqufuekZ.kA</t>
  </si>
  <si>
    <t>¼49 dk;Z½ vuqcU/k xBu dh dk;Zokgh izxfr esa gSA</t>
  </si>
  <si>
    <t>26-30</t>
  </si>
  <si>
    <t>fØfVdy xSIl</t>
  </si>
  <si>
    <t>ekWMy flVh ekaVsljh Ldwy esa QwVikFk ,oa D;kjh@feV~Vh Hkjko dk fuekZ.k dk;ZA</t>
  </si>
  <si>
    <t>ftykf/kdkjh egksn; jkeiqj ds i=kad 133 fnukad 21&amp;02&amp;2023 ds }kjk /kujkf'k izkIr gqbZA i=kad 1153 fnukad 22&amp;02&amp;2023 ds }kjk fufonk vkeaf=r dh dk;Zokgh dh tk pqdh gS] tks fnukad 28&amp;03&amp;2023 dks [kksyh tkuh gSA</t>
  </si>
  <si>
    <t>31</t>
  </si>
  <si>
    <t>Rofjr vkfFkZd fodkl ;kstuk</t>
  </si>
  <si>
    <t>1/0</t>
  </si>
  <si>
    <t>¼01 dk;Z½ dk;Z fujLr] /kujkf'k lEcfU/kr ys[kk'kh"kZd esa okil</t>
  </si>
  <si>
    <t>32-37</t>
  </si>
  <si>
    <t xml:space="preserve">egk;ksx </t>
  </si>
  <si>
    <t>3/3</t>
  </si>
  <si>
    <t>egk;ksx ¼yk[k esa½</t>
  </si>
  <si>
    <t>xzk0v0fo] jkeiqjA</t>
  </si>
  <si>
    <t>xzkeh.k vfHk;U=.k foHkkx] iz[k.M jkeiqjA</t>
  </si>
  <si>
    <t>vuqcU/k xfBr dh fLFkfr</t>
  </si>
  <si>
    <t>gkW</t>
  </si>
  <si>
    <t>ugh</t>
  </si>
  <si>
    <t>Jh ulhj vgen [kk¡
¼ek0 fo/kk;d½ 35&amp;fo/kkulHkk ¼pejkSvk½</t>
  </si>
  <si>
    <t>18-19</t>
  </si>
  <si>
    <t>19-20</t>
  </si>
  <si>
    <t>Jh cynso flag vkSy[k
¼ek0 fo/kk;d½ 36&amp;fo/kkulHkk ¼fcykliqj½</t>
  </si>
  <si>
    <t>Jh jktiky d';i
¼ek0 lnL; fo/kku ifj"kn½</t>
  </si>
  <si>
    <t>Jherh yhykorh dq'kokgk
¼ek0 lnL; fo/kku ifj"kn½</t>
  </si>
  <si>
    <t>17-18</t>
  </si>
  <si>
    <t>Jherh jktckyk 
¼ek0 fo/kk;d½ 38&amp;fo/kkulHkk ¼feyd½</t>
  </si>
  <si>
    <t>Jh jketru jktHkj
¼ek0 lnL; fo/kku ifj"kn½</t>
  </si>
  <si>
    <t xml:space="preserve">                                                                                </t>
  </si>
  <si>
    <t>Mk0 e/kq xqIrk
¼ek0 lnL; fo/kku ifj"kn½</t>
  </si>
  <si>
    <t>Jh jkelqUnjnkl fu"kkn
¼ek0 lnL; fo/kku ifj"kn½</t>
  </si>
  <si>
    <t>2/-</t>
  </si>
  <si>
    <t>vfHkdj.k dk;kZy; ds i=kad 45 fnukad 12&amp;04&amp;2019 ds }kjk dk;Z fujLr] /kujkf'k okilA</t>
  </si>
  <si>
    <t>lkaln fuf/k @ yksd lHkk @ jkT;lHkk</t>
  </si>
  <si>
    <t>ek0 lkaln Jherh rthu Qkfrek ¼jkT;lHkk½</t>
  </si>
  <si>
    <t>fØfVdy xSi ;kstuk ds vUrxZr iqathxr fodkl dk;ZA</t>
  </si>
  <si>
    <t>ftyk ;kstuk</t>
  </si>
  <si>
    <t>16-17</t>
  </si>
  <si>
    <t>ukftj lnj utkjr ¼izns'k dh rglhyksa dh HkkSfrd voLFkkiukvksa½</t>
  </si>
  <si>
    <t>U;k; foHkkx ¼xzke U;k;ky;ksa ds alpkyu gsrq fpfUgr Hkouksa esa voLFkkiuk lqfo/kk miyC/k djkus gsrq½</t>
  </si>
  <si>
    <t>vuqcU/k xBu dh dk;Zokgh dh tk jgh gSA</t>
  </si>
  <si>
    <t>ftyk m|ksx ,oa m|e izksRlkgu dsUnz</t>
  </si>
  <si>
    <t>ftyk m|ksx ,oa m|e izksRlkgu dsUnz] jkeiqj ds i=kad 5471 fnukad 06&amp;03&amp;2020 ds }kjk /kujkf'k izkIr gqbZ] fufonk vkeaf=r dh dk;Zokgh dh tk jgh gSA</t>
  </si>
  <si>
    <t>egk;ksx ¼1$2 ist½</t>
  </si>
  <si>
    <t>xzkeh.k vfHk;U=.k foHkkx</t>
  </si>
  <si>
    <t>iz[k.M&amp;jkeiqjA</t>
  </si>
  <si>
    <t>dqy vkaxuckMh</t>
  </si>
  <si>
    <t>gLrkUrfjr</t>
  </si>
  <si>
    <t>Mk0 jke yksfg;k xzke fodkl ;kstuk ds vUrxZr vkaxuckM+h dsUnz</t>
  </si>
  <si>
    <t>cky fodkl lsok ,oa iq"Vkgkj ,oa eujsxk ;kstukUrxZr o"kZ 2016&amp;17 esa fufeZr fd;s tk jgs vkaxuckM+h dsUnzksa dh izxfr fooj.kA</t>
  </si>
  <si>
    <t>cky fodkl lsok ,oa iq"Vkgkj ,oa eujsxk ;kstukUrxZr o"kZ 2018&amp;19 esa fufeZr fd;s tk jgs vkaxuckM+h dsUnzksa dh izxfr fooj.kA</t>
  </si>
  <si>
    <t>o"kZ 2022&amp;2023</t>
  </si>
  <si>
    <t>ek0 fo/kk;d Jh ulhj vgen [kk¡</t>
  </si>
  <si>
    <t>dqy miyC/k /kujkf'k o"kZ 22&amp;23 esa</t>
  </si>
  <si>
    <t>dk;Z izkjEHk gksus dh frfFk</t>
  </si>
  <si>
    <t>dk;Z iw.kZ gksus dh frfFk</t>
  </si>
  <si>
    <t>voj vfHk;Urk dk uke</t>
  </si>
  <si>
    <t>vH;qfDr</t>
  </si>
  <si>
    <t>xzke ej?kVh Cykd lSnuxj esa lqUnj flag ds ?kj ls jes'k ds ?kj o I;kjs flag ds ?kj rd lh0lh0@ukyh fuekZ.kA</t>
  </si>
  <si>
    <t>lSnuxj</t>
  </si>
  <si>
    <t>jkosUnz dqekj</t>
  </si>
  <si>
    <t>xzke eksfr;kiqjk Cykd lSnuxj esa fj;klr vyh dh nqdku ls rkSQhd iz/kku ds ?kj rd lh0lh0 o ukyh fuekZ.k dk;ZA</t>
  </si>
  <si>
    <t>xzke lwjtiqj Cykd lSnuxj esa 'ke'ksj ds ?kj ls Hkwjk ds ?kj dh rjQ lh0lh0 o ukyh fuekZ.k dk;ZA</t>
  </si>
  <si>
    <t>xzke dqojiqj ukudkj Cykd Lokj esa iqjkus [kMats ds vkxs ls chtM+k xkao dh rjQ [kMatk dk;ZA</t>
  </si>
  <si>
    <t>Lokj</t>
  </si>
  <si>
    <t>xzke txriqj Cykd lSnuxj esa vyhtku ds ?kj ls tkfgn ds ?kj rd ,oa vlye ds ?kj ls NksVs ds ?kj dh rjQ lh0lh0 o ukyh fuekZ.k dk;ZA</t>
  </si>
  <si>
    <t>xzke uxfy;k vkfdy esa esu lM+d ls vQlj vyh mQZ ckn'kkg dh nqdku ls gksrs gq, yYyk ds ?kj dh rjQ lh0lh0 o ukyh fuekZ.k dk;ZA</t>
  </si>
  <si>
    <t>xzke feyd ckgqYyk Cykd pejkSvk esa dkfle ds ?kj ls ukfte ds ?kj dh rjQ lh0lh0 o ukyh fuekZ.kA</t>
  </si>
  <si>
    <t>pejkSvk</t>
  </si>
  <si>
    <t>xzke igkM+h Cykd pejkSvk esa cMkSnk cSad ls [kkfyn ds ?kj dh rjQ lh0lh0 o ukyh fuekZ.k dk;ZA</t>
  </si>
  <si>
    <t>xzke eksfeuiqj vgenkckn Cykd pejkSvk esa vkaxuckM+h dsUnz ls vuokj ds ?kj dh rjQ lh0lh0 ,oa ukyh fuekZ.k dk;ZA</t>
  </si>
  <si>
    <t>xzke eksfeuiqj vgenkckn Cykd pejkSvk esa dfczLrku ls esgjcku ds ?kj dh rjQ lh0lh0 o ukyh fuekZ.k dk;ZA</t>
  </si>
  <si>
    <t>xzke f[keksfr;k c[rh Cykd lSnuxj esa efLtn ls vQlj [kkW ds ?kj rd ,oa txhj vgen ds ?kj ls bnjh'k ds ?kj dh rjQ lh0lh0 o ukyh fuekZ.k dk;ZA</t>
  </si>
  <si>
    <t>xzke vkaxk Cykd lSnuxj esa dkslh ugj dh ckbZ iV~jh ij lkbZQu ds ikl iqfy;k fuekZ.k dk;ZA</t>
  </si>
  <si>
    <t>xzk0v0fo0] jkeiqj</t>
  </si>
  <si>
    <t>ek0 fo/kk;d Jh vkdk'k lDlSuk</t>
  </si>
  <si>
    <t>xzke ynkSjk esa Hkwdu yky ds ?kj ls rkykc rd b.Vjykfdax fuekZ.kA</t>
  </si>
  <si>
    <t>vfHkdj.k dk;kZy; ds i=kad 2835 fnukad 27&amp;02&amp;2023 ds }kjk /kujkf'k izkIr gqbZA bl dk;kZy; ds i=kad 1153 fnukad 22&amp;02&amp;2023 ds }kjk fufonk vkeaf=r dh dk;Zokgh dh tk pqdh gS] tks fnukad 28&amp;03&amp;2023 dks [kksyh tkuh gSA</t>
  </si>
  <si>
    <t>xzke ynkSjk esa ohj iky ds ?kj ls cqVVw ds ?kj rd b.Vjykfdax fuekZ.kA</t>
  </si>
  <si>
    <t>xzke dyj[k esa jkeQwy ds ?kj ls jkeizlkn ds ?kj rd b.Vjykfdax fuekZ.kA</t>
  </si>
  <si>
    <t>xzke gfj;ky esa Hkxor lju ds ?kj ls lksuw ds ?kj rd b.Vjykfdax fuekZ.kA</t>
  </si>
  <si>
    <t>xzke gfj;ky esa psulq[k ds ?kj ls lqjs'k ds ?kj rd b.Vjykfdax fuekZ.kA</t>
  </si>
  <si>
    <t>xzke jktkjkeiqj esa iwju ds ?kj ls iapk;r ?kj rd b.Vjykfdax fuekZ.kA</t>
  </si>
  <si>
    <t>xzke ykyiqj iVVh dqUnu esa lkseiky iqtkjh ds ?kj ls nsohLFkku rd b.Vjykfdax fuekZ.kA</t>
  </si>
  <si>
    <t>xzke nhuiqj esa Mk0 gfjvkse ds ?kj ls nsodhuUnu ds ?kj rd b.Vjykfdax fuekZ.kA</t>
  </si>
  <si>
    <t>xzke vgenuxj [ksM+k esa cknke flag ds /kj ls egs'k pUnz ds ?kj rd b.Vjykfdax fuekZ.kA</t>
  </si>
  <si>
    <t>xzke eudjk esa ftrsUnz ds ?kj ls tkfgn ds ?kj rd b.Vjykfdax fuekZ.kA</t>
  </si>
  <si>
    <t>xzke eudjk esa eaxyh ds ?kj ls Hktu yky ds ?kj rd b.Vjykfdax fuekZ.kA</t>
  </si>
  <si>
    <t>xzke u;kxkao esa f'ko efUnj ls fdju iky ds ?kj rd b.Vjykfdax fuekZ.kA</t>
  </si>
  <si>
    <t>xzke ?ku';keiqj esa 'kadjyky ds ?kj ls uUgs ckcw ds ?kj rd b.Vjykfdax fuekZ.kA</t>
  </si>
  <si>
    <t>vfHkdj.k dk;kZy; ds i=kad 2835 fnukad 27&amp;02&amp;2023 ds }kjk /kujkf'k izkIr gqbZA bl dk;kZy; ds i=kad 1155 fnukad 22&amp;02&amp;2023 ds }kjk fufonk vkeaf=r dh dk;Zokgh dh tk pqdh gS] tks fnukad 27&amp;03&amp;2023 dks [kksyh tkuh gSA</t>
  </si>
  <si>
    <t>xzke jgVxat esa lksgu ds ?kj ls lqjs'k ds ?kj rd b.Vjykfdax fuekZ.kA</t>
  </si>
  <si>
    <t>xzke gjnkliqj esa uRFkqyky ds ?kj ls yky flag ds ?kj rd b.Vjykfdax fuekZ.kA</t>
  </si>
  <si>
    <t>xzke ijrkiqj bUny flag dh cSBd ls izse flag ds ?kj rd b.Vjykfdax fuekZ.kA</t>
  </si>
  <si>
    <t>xzke eMS;kudyh esa /ku lsB ds ?kj ls unh rd b.Vjykfdax fuekZ.kA</t>
  </si>
  <si>
    <t>xzke eMS;ku ihiyk esa iku flag ds ?kj ls nsohLFkku rd b.Vjykfdax fuekZ.kA</t>
  </si>
  <si>
    <t>xzke ogiqjk esa osnizdk'k ds ?kj ls gjpju ds ?kj rd b.Vjykfdax fuekZ.kA</t>
  </si>
  <si>
    <t>xzke lsniqj esa uRFkwjke ds ?kj ls gjLo:Ik ds ?kj rd b.Vjykfdax fuekZ.kA</t>
  </si>
  <si>
    <t>xzke ykyiqj iVVh [kqnZ esa nsoh LFkku ls ys[kjkt ds ?kj rd b.Vjykfdax fuekZ.kA</t>
  </si>
  <si>
    <t>xzke eqfM;k [ksM+k esa lqUnj yky ds ?kj ls dYyw ds ?kj rd b.Vjykfdax fuekZ.kA</t>
  </si>
  <si>
    <t>xzke jkeuxj esa jkeizlkn ds ?kj ls usepUn dh nqdku rd b.Vjykfdax fuekZ.kA</t>
  </si>
  <si>
    <t>xzke fpdVh esa izseflag ds ?kj ls usepUn dh nqdku rd b.Vjykfdax fuekZ.kA</t>
  </si>
  <si>
    <t>xzke ohljh esa ghjk nsbZ ds ?kj ls nsoh LFkku rd b.Vjykfdax fuekZ.kA</t>
  </si>
  <si>
    <t>xzke eMS;ku jkeh esa jke dqaoj ds ?kj ls lqEesjh th ds ?kj rd b.Vjykfdax fuekZ.kA</t>
  </si>
  <si>
    <t>xzke jk;iqj esa fe=iky ds ?kj ls gksrsyky ds ?kj rd b.Vjykfdax fuekZ.kA</t>
  </si>
  <si>
    <t>xzke Qstuxj esa f'ko efUnj ls uydwi dh iqfy;k rd b.Vjykfdax fuekZ.kA</t>
  </si>
  <si>
    <t>xzke iatkcuxj eSu jksM ls jkenkl ds ?kj rd b.Vjykfdax fuekZ.kA</t>
  </si>
  <si>
    <t>xzke feyd fuCch flag esa uUnjke ds ?kj ls izk0fo0 rd b.Vjykfdax fuekZ.kA</t>
  </si>
  <si>
    <t>xzke jruiqjk esa pUnziky ds ?kj ls Qwy flag ds ?kj rd b.Vjykfdax fuekZ.kA</t>
  </si>
  <si>
    <t>xzke HkS;kuxyk esa izk0fo0 ls yVwjh flag ds ?kj rd b.Vjykfdax fuekZ.kA</t>
  </si>
  <si>
    <t>xzke feyd fldjksy &gt;ktu flag ds ?kj ls iapk;r Hkou rd b.Vjykfdax fuekZ.kA</t>
  </si>
  <si>
    <t>xzke eMS;ku tksyiqj esa izk0fo0 ls nsohLFkku rd b.Vjykfdax fuekZ.kA</t>
  </si>
  <si>
    <t>xzke chljk esa pUnziky dh cSBd ls izseiky ds ?kj rd b.Vjykfdax fuekZ.kA</t>
  </si>
  <si>
    <t>xzke egewniqj esa Vhdkjke ds ?kj ls pUnu ds ?kj rd b.Vjykfdax fuekZ.kA</t>
  </si>
  <si>
    <t>xzke tkSyiqj esa tkSyiqj pkSjkgs ls nsoh LFkku rd b.Vjykfdax fuekZ.kA</t>
  </si>
  <si>
    <t>xzke vgenuxj Fksaxk eas eSu jksM ls VhVw] gfjvkse o jktw o efUnj ds lkeus b.Vjykfdax fuekZ.kA</t>
  </si>
  <si>
    <t>xzke uljruxj esa f'ko efUnj ls ln~nhd ds ?kj rd b.Vjykfadax fuekZ.kA</t>
  </si>
  <si>
    <t>xzke nfu;kiqj esa Mk0 ch0vkj0 vEcsMdj ikdZ dk pkj nhokjh dk fuekZ.kA</t>
  </si>
  <si>
    <t>xzke e&lt;+kSyh esa izk0fo0 ds ihNs 'ke'kku ?kkV ds jkLrs ij rkykc dh nhokj dk fuekZ.kA</t>
  </si>
  <si>
    <t>xzke ykywuxyk esa jes'k ykyk ds ?kj lsa ekrk ds efUnj dh rjQ b.Vjykfdax fuekZ.kA</t>
  </si>
  <si>
    <t>06.02.2023</t>
  </si>
  <si>
    <t>05.05.2023</t>
  </si>
  <si>
    <t>xzke etjk dk'khiqj esa uksuh jke yks/kh ds pkSjkgs ls efUnj dh rjQ b.Vjykfdax o ukyh dk fuekZ.kA</t>
  </si>
  <si>
    <t>xzke csnw[ksMk esa jkedqaoj ds ?kj  lsa nsoh LFkku dh rjQ bUVj ykfdax jksM o ukyh dk fuek.kZ</t>
  </si>
  <si>
    <t>xzke vtheuxj esa tehy ds ?kj ls efUnj rd] ys[kjkt ds ?kj ls xqM~Mw ds ?kj rd o fjtoku ds ?kj ls bjQku ds ?kj dh rjQ b.Vjykfdax jksM o ukyh fuekZ.kA</t>
  </si>
  <si>
    <t>xzke f[kekSfr;k [ksMk eas [kM+d flag ds ?kj ls loZs'k ds ?kj dh rjQ b.Vjykfdax fuekZ.kA</t>
  </si>
  <si>
    <t>xzke &gt;qjd&gt;q.Mh esa cCcu ds ?kj ls efLtn dh rjQ b.Vjykfdax fuekZ.kA</t>
  </si>
  <si>
    <t>xzke vkaxk esa efUnj ls Ldwy dh rjQ b.Vjykfdax dk fuekZ.kA</t>
  </si>
  <si>
    <t>xzke cxjkSvk ds e&gt;js feyd cxjkSvk esa efUnj ds pkSjkgs ls izseflag ds ?kj dh rjQ b.Vjykfdax o ukyh dk fuekZ.k</t>
  </si>
  <si>
    <t>xzke jruiqjk 'kqekyh esa Qtys vgen ds ?kj ls 'kkfgn ds enjls dh rjQ b.Vjykfdax fuekZ.kA</t>
  </si>
  <si>
    <t>xzke otkokyk esa mes'k ds ?kj ls lksuiky ds ?kj dh rjQ bUVj ykfdax jksM o ukyh dk fuek.kZ</t>
  </si>
  <si>
    <t>xzke nysyuxj esa f'koefUnj lsa VwoSy dh rjQ bUVj ykfdax jksM o ukyh dk fuek.kZ</t>
  </si>
  <si>
    <t>LFky ij iz/kku }kjk dk;Z lEikfnr djk fn;k x;k gSA</t>
  </si>
  <si>
    <t>o"kZ 2021&amp;2022</t>
  </si>
  <si>
    <t>dqy miyC/k /kujkf'k o"kZ 21&amp;22 esa</t>
  </si>
  <si>
    <t>xzke uxfy;k vkfdy esa gSYFk ,.M osyusl lsUVj dk fuekZ.kA</t>
  </si>
  <si>
    <t>26/12/2022</t>
  </si>
  <si>
    <t>25/03/2023</t>
  </si>
  <si>
    <t>csfld f'k{kk foHkkx</t>
  </si>
  <si>
    <t>gLrk{kj</t>
  </si>
  <si>
    <t>mPp izkFkfed fo|ky; dk'khiqj dk iqufuekZ.kA</t>
  </si>
  <si>
    <t>uxj{ks=</t>
  </si>
  <si>
    <t>izkFkfed fo|ky; c&lt;+iqjk 'kdhZ dk iqufuekZ.kA</t>
  </si>
  <si>
    <t>izkFkfed fo|ky; eUlwjiqj dk iqufuekZ.kA</t>
  </si>
  <si>
    <t>mPp izkFkfed fo|ky; igkM+h dk iqufuekZ.kA</t>
  </si>
  <si>
    <t>izkFkfed fo|ky; tqfB;k dk iqufuekZ.kA</t>
  </si>
  <si>
    <t>izkFkfed fo|ky; HkksV dk iqufuekZ.kA</t>
  </si>
  <si>
    <t>izkFkfed fo|ky; iseiqj dk iqufuekZ.kA</t>
  </si>
  <si>
    <t>o"kZ 2016&amp;2017</t>
  </si>
  <si>
    <t>dqy miyC/k /kujkf'k o"kZ 17&amp;18 esa</t>
  </si>
  <si>
    <t>dk;kZ dh fLFkfr</t>
  </si>
  <si>
    <t>Mk0 jke euksgj yksfg;k lexz xzke ;kstukUrxZr o"kZ 2015&amp;16 esa p;fur xzke cq&lt;+h nfM;ky ¼Lokj½ esa vkaxuckM+h dsUnz dk fuekZ.kA</t>
  </si>
  <si>
    <t>27/6/2016</t>
  </si>
  <si>
    <t>26/10/2016</t>
  </si>
  <si>
    <t>jksgrk'k flag</t>
  </si>
  <si>
    <t>Mk0 jke euksgj yksfg;k lexz xzke ;kstukUrxZr o"kZ 2015&amp;16 esa p;fur xzke gqlSuxat xnnh uxyh ¼Lokj½ esa vkaxuckM+h dsUnz dk fuekZ.kA</t>
  </si>
  <si>
    <t>Mk0 jke euksgj yksfg;k lexz xzke ;kstukUrxZr o"kZ 2015&amp;16 esa p;fur xzke dfl;k dq.Mk ¼Lokj½&amp;1 esa vkaxuckM+h dsUnz dk fuekZ.kA</t>
  </si>
  <si>
    <t>Mk0 jke euksgj yksfg;k lexz xzke ;kstukUrxZr o"kZ 2015&amp;16 esa p;fur xzke dfl;k dq.Mk ¼Lokj½&amp;2 esa vkaxuckM+h dsUnz dk fuekZ.kA</t>
  </si>
  <si>
    <t>Mk0 jke euksgj yksfg;k lexz xzke ;kstukUrxZr o"kZ 2015&amp;16 esa p;fur xzke dfl;k dq.Mk ¼Lokj½&amp;3 esa vkaxuckM+h dsUnz dk fuekZ.kA</t>
  </si>
  <si>
    <t>Mk0 jke euksgj yksfg;k lexz xzke ;kstukUrxZr o"kZ 2015&amp;16 esa p;fur xzke eqdjeiqj ¼Lokj½&amp;1 esa vkaxuckM+h dsUnz dk fuekZ.kA</t>
  </si>
  <si>
    <t>c`teksgu</t>
  </si>
  <si>
    <t>Mk0 jke euksgj yksfg;k lexz xzke ;kstukUrxZr o"kZ 2015&amp;16 esa p;fur xzke eqdjeiqj ¼Lokj½&amp;2 esa vkaxuckM+h dsUnz dk fuekZ.kA</t>
  </si>
  <si>
    <t>Mk0 jke euksgj yksfg;k lexz xzke ;kstukUrxZr o"kZ 2015&amp;16 esa p;fur xzke bejrkjk; ¼Lokj½ esa vkaxuckM+h dsUnz dk fuekZ.kA</t>
  </si>
  <si>
    <t>fudkl dqekj</t>
  </si>
  <si>
    <t>Mk0 jke euksgj yksfg;k lexz xzke ;kstukUrxZr o"kZ 2015&amp;16 esa p;fur xzke jtkuxj ¼Lokj½ esa vkaxuckM+h dsUnz dk fuekZ.kA</t>
  </si>
  <si>
    <t>Mk0 jke euksgj yksfg;k lexz xzke ;kstukUrxZr o"kZ 2015&amp;16 esa p;fur xzke pdjiqj HkwM ¼'kkgckn½ esa vkaxuckM+h dsUnz dk fuekZ.kA</t>
  </si>
  <si>
    <t>'kkgckn</t>
  </si>
  <si>
    <t>MkypUnz</t>
  </si>
  <si>
    <t>Mk0 jke euksgj yksfg;k lexz xzke ;kstukUrxZr o"kZ 2015&amp;16 esa p;fur xzke lgfj;k njkt ¼lSnuxj½ esa vkaxuckM+h dsUnz dk fuekZ.kA</t>
  </si>
  <si>
    <t>vkfon vyh</t>
  </si>
  <si>
    <t>Mk0 jke euksgj yksfg;k lexz xzke ;kstukUrxZr o"kZ 2015&amp;16 esa p;fur xzke vgenuxj rjkuk ¼pejkSvk½ esa vkaxuckM+h dsUnz dk fuekZ.kA</t>
  </si>
  <si>
    <t>ch0ds0 ekS;Z</t>
  </si>
  <si>
    <t>Mk0 jke euksgj yksfg;k lexz xzke ;kstukUrxZr o"kZ 2015&amp;16 esa p;fur xzke e&lt;kSyh ¼pejkSvk½ esa vkaxuckM+h dsUnz dk fuekZ.kA</t>
  </si>
  <si>
    <t>Mk0 jke euksgj yksfg;k lexz xzke ;kstukUrxZr o"kZ 2015&amp;16 esa p;fur xzke fpdVh jkeuxj ¼pejkSvk½ esa vkaxuckM+h dsUnz dk fuekZ.kA</t>
  </si>
  <si>
    <t>vkse'kadj</t>
  </si>
  <si>
    <t>Mk0 jke euksgj yksfg;k lexz xzke ;kstukUrxZr o"kZ 2015&amp;16 esa p;fur xzke fctbZ;k ¼pejkSvk½ esa vkaxuckM+h dsUnz dk fuekZ.kA</t>
  </si>
  <si>
    <t>jk.kk flag</t>
  </si>
  <si>
    <t>Mk0 jke euksgj yksfg;k lexz xzke ;kstukUrxZr o"kZ 2015&amp;16 esa p;fur xzke [ksM+k Vk.Mk ¼Lokj½&amp;1 esa vkaxuckM+h dsUnz dk fuekZ.kA</t>
  </si>
  <si>
    <t>jes'k iky</t>
  </si>
  <si>
    <t>Mk0 jke euksgj yksfg;k lexz xzke ;kstukUrxZr o"kZ 2015&amp;16 esa p;fur xzke [ksM+k Vk.Mk ¼Lokj½&amp;2 esa vkaxuckM+h dsUnz dk fuekZ.kA</t>
  </si>
  <si>
    <t>Mk0 jke euksgj yksfg;k lexz xzke ;kstukUrxZr o"kZ 2015&amp;16 esa p;fur xzke [ksM+k Vk.Mk ¼Lokj½&amp;3 esa vkaxuckM+h dsUnz dk fuekZ.kA</t>
  </si>
  <si>
    <t>Mk0 jke euksgj yksfg;k lexz xzke ;kstukUrxZr o"kZ 2015&amp;16 esa p;fur xzke [ksM+k Vk.Mk ¼Lokj½&amp;4 esa vkaxuckM+h dsUnz dk fuekZ.kA</t>
  </si>
  <si>
    <t>Mk0 jke euksgj yksfg;k lexz xzke ;kstukUrxZr o"kZ 2015&amp;16 esa p;fur xzke fldUnjkckn ¼Lokj½ esa vkaxuckM+h dsUnz dk fuekZ.kA</t>
  </si>
  <si>
    <t>Mk0 jke euksgj yksfg;k lexz xzke ;kstukUrxZr o"kZ 2015&amp;16 esa p;fur xzke tqfB;k ¼pejkSvk½ esa vkaxuckM+h dsUnz dk fuekZ.kA</t>
  </si>
  <si>
    <t>vejukFk</t>
  </si>
  <si>
    <t>Mk0 jke euksgj yksfg;k lexz xzke ;kstukUrxZr o"kZ 2015&amp;16 esa p;fur xzke ykyiqj iVVh dqUnu ¼pejkSvk½ esa vkaxuckM+h dsUnz dk fuekZ.kA</t>
  </si>
  <si>
    <t>o"kZ 2017&amp;2018</t>
  </si>
  <si>
    <t>foRrh; o"kZ 2016&amp;17 esa eujsxk] iapk;rhjkt ,oa vkbZ0lh0Mh0,l0 ds dUotZsUl ds ek/;e ls vkaxuckM+h dsUnz Hkouksa dk fuekZ.k</t>
  </si>
  <si>
    <r>
      <rPr>
        <sz val="13"/>
        <color rgb="FF000000"/>
        <rFont val="Kruti Dev 010"/>
        <charset val="134"/>
      </rPr>
      <t>xzke ghaxkuxyk ¼feyd½</t>
    </r>
    <r>
      <rPr>
        <sz val="13"/>
        <rFont val="Kruti Dev 010"/>
        <charset val="134"/>
      </rPr>
      <t xml:space="preserve"> esa vkaxuckM+h dsUnz Hkou dk fuekZ.kA</t>
    </r>
  </si>
  <si>
    <t>26/07/2017</t>
  </si>
  <si>
    <t>25/11/2017</t>
  </si>
  <si>
    <r>
      <rPr>
        <sz val="13"/>
        <color rgb="FF000000"/>
        <rFont val="Kruti Dev 010"/>
        <charset val="134"/>
      </rPr>
      <t>xzke xnbZ;k ¼feyd½</t>
    </r>
    <r>
      <rPr>
        <sz val="13"/>
        <rFont val="Kruti Dev 010"/>
        <charset val="134"/>
      </rPr>
      <t xml:space="preserve"> esa vkaxuckM+h dsUnz Hkou dk fuekZ.kA</t>
    </r>
  </si>
  <si>
    <t>25/07/2017</t>
  </si>
  <si>
    <t>24/11/2017</t>
  </si>
  <si>
    <r>
      <rPr>
        <sz val="13"/>
        <color rgb="FF000000"/>
        <rFont val="Kruti Dev 010"/>
        <charset val="134"/>
      </rPr>
      <t>xzke lqukj[ksMk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</si>
  <si>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vgenuxj rjkuk ¼pejkSvk½</t>
    </r>
    <r>
      <rPr>
        <sz val="13"/>
        <rFont val="Kruti Dev 010"/>
        <charset val="134"/>
      </rPr>
      <t xml:space="preserve"> esa vkaxuckM+h dsUnz Hkou dk fuekZ.kA</t>
    </r>
  </si>
  <si>
    <t>27/07/2017</t>
  </si>
  <si>
    <t>26/11/2017</t>
  </si>
  <si>
    <r>
      <rPr>
        <sz val="13"/>
        <color rgb="FF000000"/>
        <rFont val="Kruti Dev 010"/>
        <charset val="134"/>
      </rPr>
      <t>xzke jglSuk ¼feyd½</t>
    </r>
    <r>
      <rPr>
        <sz val="13"/>
        <rFont val="Kruti Dev 010"/>
        <charset val="134"/>
      </rPr>
      <t xml:space="preserve"> esa vkaxuckM+h dsUnz Hkou dk fuekZ.kA</t>
    </r>
  </si>
  <si>
    <t>16/09/2017</t>
  </si>
  <si>
    <t>15/12/2017</t>
  </si>
  <si>
    <r>
      <rPr>
        <sz val="13"/>
        <color rgb="FF000000"/>
        <rFont val="Kruti Dev 010"/>
        <charset val="134"/>
      </rPr>
      <t>xzke uj[ksMk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</si>
  <si>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fuifu;k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</si>
  <si>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y[kheiqj fo".kq ¼feyd½</t>
    </r>
    <r>
      <rPr>
        <sz val="13"/>
        <rFont val="Kruti Dev 010"/>
        <charset val="134"/>
      </rPr>
      <t xml:space="preserve"> esa vkaxuckM+h dsUnz Hkou dk fuekZ.kA</t>
    </r>
  </si>
  <si>
    <t>izseizdk'k</t>
  </si>
  <si>
    <r>
      <rPr>
        <sz val="13"/>
        <color rgb="FF000000"/>
        <rFont val="Kruti Dev 010"/>
        <charset val="134"/>
      </rPr>
      <t>xzke lkgwuxyk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</si>
  <si>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/kukSjk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</si>
  <si>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gjS;k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</si>
  <si>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foØeiqj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</si>
  <si>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fetkZuwjiqj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</si>
  <si>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'kgtknuxj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</si>
  <si>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ifV;k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</si>
  <si>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cxM[kka ¼lSnuxj½</t>
    </r>
    <r>
      <rPr>
        <sz val="13"/>
        <rFont val="Kruti Dev 010"/>
        <charset val="134"/>
      </rPr>
      <t xml:space="preserve"> esa vkaxuckM+h dsUnz Hkou dk fuekZ.kA</t>
    </r>
  </si>
  <si>
    <t>d`".k iky</t>
  </si>
  <si>
    <r>
      <rPr>
        <sz val="13"/>
        <color rgb="FF000000"/>
        <rFont val="Kruti Dev 010"/>
        <charset val="134"/>
      </rPr>
      <t>xzke iRFkj[ksM+k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</si>
  <si>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e&gt;jk nsojh cqtqxZ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</si>
  <si>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buk;riqj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</si>
  <si>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txriqj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</si>
  <si>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dY;kuiqj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</si>
  <si>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uofn;k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</si>
  <si>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gjnkliqj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</si>
  <si>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c&lt;+iqjk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</si>
  <si>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 xml:space="preserve">xzke euquxj ¼pejkSvk½ </t>
    </r>
    <r>
      <rPr>
        <sz val="13"/>
        <rFont val="Kruti Dev 010"/>
        <charset val="134"/>
      </rPr>
      <t>esa vkaxuckM+h dsUnz Hkou dk fuekZ.kA</t>
    </r>
  </si>
  <si>
    <t>jkds'k dqekj 'kekZ</t>
  </si>
  <si>
    <r>
      <rPr>
        <sz val="13"/>
        <color rgb="FF000000"/>
        <rFont val="Kruti Dev 010"/>
        <charset val="134"/>
      </rPr>
      <t>xzke dtjkbZ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</si>
  <si>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djheiqj 'kdhZ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</si>
  <si>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jruiqjk tuqch ¼pejkSvk½</t>
    </r>
    <r>
      <rPr>
        <sz val="13"/>
        <rFont val="Kruti Dev 010"/>
        <charset val="134"/>
      </rPr>
      <t xml:space="preserve"> esa vkaxuckM+h dsUnz Hkou dk fuekZ.kA</t>
    </r>
  </si>
  <si>
    <t>31/10/2017</t>
  </si>
  <si>
    <t>30/01/2018</t>
  </si>
  <si>
    <r>
      <rPr>
        <sz val="13"/>
        <color rgb="FF000000"/>
        <rFont val="Kruti Dev 010"/>
        <charset val="134"/>
      </rPr>
      <t>xzke nqxuiqj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</si>
  <si>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exjeÅ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</si>
  <si>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yk&lt;iqj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</si>
  <si>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yksgk HkkxhjFk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</si>
  <si>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i'kqiqjk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</si>
  <si>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ukjk;u 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</si>
  <si>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ukSlsuk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</si>
  <si>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vgenuxj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</si>
  <si>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gjnkliqj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</si>
  <si>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feyd rgOoj vyh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</si>
  <si>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feJhuxj&amp;1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</si>
  <si>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feJhuxj&amp;2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</si>
  <si>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Bkdqj}kjk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</si>
  <si>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e&gt;jk e&lt;kSyh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</si>
  <si>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eukSuk ¼feyd½</t>
    </r>
    <r>
      <rPr>
        <sz val="13"/>
        <rFont val="Kruti Dev 010"/>
        <charset val="134"/>
      </rPr>
      <t xml:space="preserve"> esa vkaxuckM+h dsUnz Hkou dk fuekZ.kA</t>
    </r>
  </si>
  <si>
    <t>vkfcn vyh</t>
  </si>
  <si>
    <r>
      <rPr>
        <sz val="13"/>
        <color rgb="FF000000"/>
        <rFont val="Kruti Dev 010"/>
        <charset val="134"/>
      </rPr>
      <t>xzke pSuiqj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</si>
  <si>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tuwukxj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</si>
  <si>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gjlwuxyk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</si>
  <si>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ccwjk 91 ¼feyd½</t>
    </r>
    <r>
      <rPr>
        <sz val="13"/>
        <rFont val="Kruti Dev 010"/>
        <charset val="134"/>
      </rPr>
      <t xml:space="preserve"> esa vkaxuckM+h dsUnz Hkou dk fuekZ.kA</t>
    </r>
  </si>
  <si>
    <t>fot; dqekj</t>
  </si>
  <si>
    <r>
      <rPr>
        <sz val="13"/>
        <color rgb="FF000000"/>
        <rFont val="Kruti Dev 010"/>
        <charset val="134"/>
      </rPr>
      <t>xzke cdukSjh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</si>
  <si>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iSxEcjiqj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</si>
  <si>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pdjiqj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</si>
  <si>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ccwjk 98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</si>
  <si>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y[kuk[ksMk+ ¼feyd½</t>
    </r>
    <r>
      <rPr>
        <sz val="13"/>
        <rFont val="Kruti Dev 010"/>
        <charset val="134"/>
      </rPr>
      <t xml:space="preserve"> esa vkaxuckM+h dsUnz Hkou dk fuekZ.kA</t>
    </r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</si>
</sst>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.000"/>
    <numFmt numFmtId="179" formatCode="&quot;$&quot;#,##0.00"/>
  </numFmts>
  <fonts count="47">
    <font>
      <sz val="10"/>
      <name val="Arial"/>
      <charset val="134"/>
    </font>
    <font>
      <b/>
      <u/>
      <sz val="18"/>
      <name val="Kruti Dev 010"/>
      <charset val="134"/>
    </font>
    <font>
      <b/>
      <sz val="13.5"/>
      <name val="Kruti Dev 010"/>
      <charset val="134"/>
    </font>
    <font>
      <b/>
      <sz val="12.5"/>
      <name val="Kruti Dev 010"/>
      <charset val="134"/>
    </font>
    <font>
      <sz val="13"/>
      <color rgb="FF000000"/>
      <name val="Kruti Dev 010"/>
      <charset val="134"/>
    </font>
    <font>
      <sz val="12.5"/>
      <name val="Kruti Dev 010"/>
      <charset val="134"/>
    </font>
    <font>
      <b/>
      <sz val="10"/>
      <name val="Arial"/>
      <charset val="134"/>
    </font>
    <font>
      <sz val="13.5"/>
      <name val="Kruti Dev 010"/>
      <charset val="134"/>
    </font>
    <font>
      <sz val="10.5"/>
      <name val="Arial"/>
      <charset val="134"/>
    </font>
    <font>
      <b/>
      <sz val="11"/>
      <name val="Arial"/>
      <charset val="134"/>
    </font>
    <font>
      <b/>
      <sz val="13"/>
      <name val="Kruti Dev 010"/>
      <charset val="134"/>
    </font>
    <font>
      <sz val="13.5"/>
      <color rgb="FF000000"/>
      <name val="Kruti Dev 010"/>
      <charset val="134"/>
    </font>
    <font>
      <sz val="12"/>
      <color rgb="FF000000"/>
      <name val="Kruti Dev 010"/>
      <charset val="134"/>
    </font>
    <font>
      <b/>
      <sz val="13.5"/>
      <color theme="1"/>
      <name val="Kruti Dev 010"/>
      <charset val="134"/>
    </font>
    <font>
      <sz val="13"/>
      <name val="Kruti Dev 010"/>
      <charset val="134"/>
    </font>
    <font>
      <sz val="12"/>
      <name val="Kruti Dev 010"/>
      <charset val="134"/>
    </font>
    <font>
      <sz val="13.5"/>
      <color theme="1"/>
      <name val="Kruti Dev 010"/>
      <charset val="134"/>
    </font>
    <font>
      <sz val="11"/>
      <name val="Kruti Dev 010"/>
      <charset val="134"/>
    </font>
    <font>
      <sz val="10"/>
      <name val="Kruti Dev 010"/>
      <charset val="134"/>
    </font>
    <font>
      <b/>
      <sz val="14"/>
      <name val="Kruti Dev 010"/>
      <charset val="134"/>
    </font>
    <font>
      <b/>
      <sz val="12.5"/>
      <color indexed="8"/>
      <name val="Kruti Dev 010"/>
      <charset val="134"/>
    </font>
    <font>
      <b/>
      <u/>
      <sz val="16"/>
      <name val="Kruti Dev 010"/>
      <charset val="134"/>
    </font>
    <font>
      <sz val="9"/>
      <name val="Kruti Dev 010"/>
      <charset val="134"/>
    </font>
    <font>
      <b/>
      <u/>
      <sz val="20"/>
      <name val="Kruti Dev 010"/>
      <charset val="134"/>
    </font>
    <font>
      <b/>
      <u/>
      <sz val="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0"/>
      <color indexed="12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Calibri"/>
      <charset val="134"/>
      <scheme val="minor"/>
    </font>
    <font>
      <b/>
      <sz val="10"/>
      <name val="Kruti Dev 010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6" fillId="4" borderId="0" applyNumberFormat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7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9" borderId="17" applyNumberForma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5" fillId="13" borderId="19" applyNumberFormat="0" applyFon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25" fillId="0" borderId="0"/>
    <xf numFmtId="0" fontId="2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1" fillId="10" borderId="21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4" fillId="10" borderId="16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0" borderId="0"/>
    <xf numFmtId="0" fontId="26" fillId="1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05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9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right" vertical="center" wrapText="1"/>
    </xf>
    <xf numFmtId="58" fontId="0" fillId="0" borderId="5" xfId="36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7" fillId="0" borderId="5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9" fontId="7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center" wrapText="1"/>
    </xf>
    <xf numFmtId="9" fontId="9" fillId="0" borderId="5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58" fontId="0" fillId="0" borderId="3" xfId="36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2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 wrapText="1"/>
    </xf>
    <xf numFmtId="0" fontId="3" fillId="0" borderId="8" xfId="9" applyFont="1" applyBorder="1" applyAlignment="1" applyProtection="1">
      <alignment horizontal="center" vertical="top"/>
    </xf>
    <xf numFmtId="0" fontId="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justify" vertical="center" wrapText="1"/>
    </xf>
    <xf numFmtId="0" fontId="12" fillId="0" borderId="9" xfId="0" applyFon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right" vertical="center" wrapText="1"/>
    </xf>
    <xf numFmtId="58" fontId="0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1" fontId="6" fillId="0" borderId="8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right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178" fontId="0" fillId="0" borderId="0" xfId="0" applyNumberFormat="1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horizontal="center" vertical="top" wrapText="1"/>
    </xf>
    <xf numFmtId="2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6" fillId="0" borderId="8" xfId="0" applyFont="1" applyBorder="1" applyAlignment="1">
      <alignment horizontal="center" vertical="center" wrapText="1"/>
    </xf>
    <xf numFmtId="9" fontId="15" fillId="0" borderId="8" xfId="0" applyNumberFormat="1" applyFont="1" applyBorder="1" applyAlignment="1">
      <alignment horizontal="center" vertical="center" wrapText="1"/>
    </xf>
    <xf numFmtId="9" fontId="7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2" fontId="6" fillId="0" borderId="8" xfId="0" applyNumberFormat="1" applyFont="1" applyBorder="1" applyAlignment="1">
      <alignment horizontal="center" vertical="center" wrapText="1"/>
    </xf>
    <xf numFmtId="9" fontId="9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justify" vertical="center" wrapText="1"/>
    </xf>
    <xf numFmtId="0" fontId="12" fillId="0" borderId="9" xfId="0" applyFont="1" applyFill="1" applyBorder="1" applyAlignment="1">
      <alignment horizontal="center" vertical="center" wrapText="1"/>
    </xf>
    <xf numFmtId="1" fontId="0" fillId="0" borderId="8" xfId="0" applyNumberFormat="1" applyFont="1" applyFill="1" applyBorder="1" applyAlignment="1">
      <alignment horizontal="center" vertical="center" wrapText="1"/>
    </xf>
    <xf numFmtId="2" fontId="0" fillId="0" borderId="8" xfId="0" applyNumberFormat="1" applyFont="1" applyFill="1" applyBorder="1" applyAlignment="1">
      <alignment horizontal="right" vertical="center" wrapText="1"/>
    </xf>
    <xf numFmtId="58" fontId="0" fillId="0" borderId="8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justify" vertical="center" wrapText="1"/>
    </xf>
    <xf numFmtId="0" fontId="12" fillId="0" borderId="9" xfId="0" applyFont="1" applyFill="1" applyBorder="1" applyAlignment="1">
      <alignment horizontal="center" vertical="center" wrapText="1"/>
    </xf>
    <xf numFmtId="1" fontId="0" fillId="0" borderId="8" xfId="0" applyNumberFormat="1" applyFont="1" applyFill="1" applyBorder="1" applyAlignment="1">
      <alignment horizontal="center" vertical="center" wrapText="1"/>
    </xf>
    <xf numFmtId="2" fontId="0" fillId="0" borderId="8" xfId="0" applyNumberFormat="1" applyFont="1" applyFill="1" applyBorder="1" applyAlignment="1">
      <alignment horizontal="right" vertical="center" wrapText="1"/>
    </xf>
    <xf numFmtId="58" fontId="0" fillId="0" borderId="8" xfId="0" applyNumberFormat="1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justify" vertical="top" wrapText="1"/>
    </xf>
    <xf numFmtId="0" fontId="7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top" wrapText="1"/>
    </xf>
    <xf numFmtId="0" fontId="13" fillId="0" borderId="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1" fontId="6" fillId="0" borderId="8" xfId="0" applyNumberFormat="1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right" vertical="center" wrapText="1"/>
    </xf>
    <xf numFmtId="2" fontId="0" fillId="0" borderId="8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 wrapText="1"/>
    </xf>
    <xf numFmtId="178" fontId="0" fillId="0" borderId="0" xfId="0" applyNumberFormat="1" applyFont="1" applyFill="1" applyBorder="1" applyAlignment="1">
      <alignment horizontal="center" vertical="top" wrapText="1"/>
    </xf>
    <xf numFmtId="2" fontId="0" fillId="0" borderId="0" xfId="0" applyNumberFormat="1" applyFont="1" applyFill="1" applyBorder="1" applyAlignment="1">
      <alignment horizontal="center" vertical="top" wrapText="1"/>
    </xf>
    <xf numFmtId="9" fontId="15" fillId="0" borderId="8" xfId="0" applyNumberFormat="1" applyFont="1" applyFill="1" applyBorder="1" applyAlignment="1">
      <alignment horizontal="center" vertical="center" wrapText="1"/>
    </xf>
    <xf numFmtId="9" fontId="7" fillId="0" borderId="8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vertical="center" wrapText="1"/>
    </xf>
    <xf numFmtId="9" fontId="15" fillId="0" borderId="8" xfId="0" applyNumberFormat="1" applyFont="1" applyFill="1" applyBorder="1" applyAlignment="1">
      <alignment horizontal="center" vertical="center" wrapText="1"/>
    </xf>
    <xf numFmtId="9" fontId="7" fillId="0" borderId="8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vertical="center" wrapText="1"/>
    </xf>
    <xf numFmtId="9" fontId="8" fillId="0" borderId="8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vertical="top" wrapText="1"/>
    </xf>
    <xf numFmtId="2" fontId="6" fillId="0" borderId="8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justify" vertical="top" wrapText="1"/>
    </xf>
    <xf numFmtId="0" fontId="7" fillId="2" borderId="8" xfId="0" applyFont="1" applyFill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justify" vertical="top" wrapText="1"/>
    </xf>
    <xf numFmtId="178" fontId="0" fillId="0" borderId="8" xfId="0" applyNumberFormat="1" applyFont="1" applyBorder="1" applyAlignment="1">
      <alignment horizontal="center" vertical="center" wrapText="1"/>
    </xf>
    <xf numFmtId="9" fontId="7" fillId="0" borderId="10" xfId="0" applyNumberFormat="1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9" fontId="17" fillId="0" borderId="8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justify" vertical="center" wrapText="1"/>
    </xf>
    <xf numFmtId="0" fontId="16" fillId="0" borderId="8" xfId="0" applyFont="1" applyBorder="1" applyAlignment="1">
      <alignment horizontal="center" vertical="center" wrapText="1"/>
    </xf>
    <xf numFmtId="178" fontId="6" fillId="0" borderId="8" xfId="0" applyNumberFormat="1" applyFont="1" applyBorder="1" applyAlignment="1">
      <alignment horizontal="center" vertical="center" wrapText="1"/>
    </xf>
    <xf numFmtId="9" fontId="15" fillId="0" borderId="10" xfId="0" applyNumberFormat="1" applyFont="1" applyBorder="1" applyAlignment="1">
      <alignment horizontal="justify" vertical="center" wrapText="1"/>
    </xf>
    <xf numFmtId="9" fontId="15" fillId="0" borderId="11" xfId="0" applyNumberFormat="1" applyFont="1" applyBorder="1" applyAlignment="1">
      <alignment horizontal="justify" vertical="center" wrapText="1"/>
    </xf>
    <xf numFmtId="9" fontId="15" fillId="0" borderId="12" xfId="0" applyNumberFormat="1" applyFont="1" applyBorder="1" applyAlignment="1">
      <alignment horizontal="justify" vertical="center" wrapText="1"/>
    </xf>
    <xf numFmtId="2" fontId="18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0" fillId="0" borderId="2" xfId="9" applyFont="1" applyBorder="1" applyAlignment="1" applyProtection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0" fillId="0" borderId="6" xfId="9" applyFont="1" applyBorder="1" applyAlignment="1" applyProtection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6" fontId="0" fillId="0" borderId="5" xfId="0" applyNumberFormat="1" applyFont="1" applyBorder="1" applyAlignment="1">
      <alignment horizontal="center" vertical="center"/>
    </xf>
    <xf numFmtId="16" fontId="6" fillId="0" borderId="5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179" fontId="5" fillId="0" borderId="5" xfId="0" applyNumberFormat="1" applyFont="1" applyBorder="1" applyAlignment="1">
      <alignment horizontal="justify" vertical="center" wrapText="1"/>
    </xf>
    <xf numFmtId="0" fontId="19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 wrapText="1"/>
    </xf>
    <xf numFmtId="9" fontId="18" fillId="0" borderId="5" xfId="0" applyNumberFormat="1" applyFont="1" applyBorder="1" applyAlignment="1">
      <alignment horizontal="center" vertical="center" wrapText="1"/>
    </xf>
    <xf numFmtId="9" fontId="2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0" fillId="0" borderId="8" xfId="9" applyFont="1" applyBorder="1" applyAlignment="1" applyProtection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17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2" fontId="15" fillId="0" borderId="8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/>
    </xf>
    <xf numFmtId="9" fontId="18" fillId="0" borderId="8" xfId="0" applyNumberFormat="1" applyFont="1" applyBorder="1" applyAlignment="1">
      <alignment horizontal="center" vertical="center" wrapText="1"/>
    </xf>
    <xf numFmtId="9" fontId="14" fillId="0" borderId="8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justify" vertical="center" wrapText="1"/>
    </xf>
    <xf numFmtId="178" fontId="0" fillId="0" borderId="5" xfId="0" applyNumberFormat="1" applyFont="1" applyBorder="1" applyAlignment="1">
      <alignment horizontal="center" vertical="center" wrapText="1"/>
    </xf>
    <xf numFmtId="9" fontId="15" fillId="0" borderId="3" xfId="0" applyNumberFormat="1" applyFont="1" applyBorder="1" applyAlignment="1">
      <alignment horizontal="center" vertical="center" wrapText="1"/>
    </xf>
    <xf numFmtId="178" fontId="6" fillId="0" borderId="5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178" fontId="0" fillId="0" borderId="0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vertical="center" wrapText="1"/>
    </xf>
    <xf numFmtId="9" fontId="15" fillId="0" borderId="7" xfId="0" applyNumberFormat="1" applyFont="1" applyBorder="1" applyAlignment="1">
      <alignment horizontal="center" vertical="center" wrapText="1"/>
    </xf>
    <xf numFmtId="9" fontId="15" fillId="0" borderId="4" xfId="0" applyNumberFormat="1" applyFont="1" applyBorder="1" applyAlignment="1">
      <alignment horizontal="center" vertical="center" wrapText="1"/>
    </xf>
    <xf numFmtId="0" fontId="0" fillId="0" borderId="8" xfId="0" applyFont="1" applyBorder="1" applyAlignment="1" quotePrefix="1">
      <alignment horizontal="center" vertical="center"/>
    </xf>
    <xf numFmtId="0" fontId="6" fillId="0" borderId="8" xfId="0" applyFont="1" applyBorder="1" applyAlignment="1" quotePrefix="1">
      <alignment horizontal="center" vertical="center"/>
    </xf>
    <xf numFmtId="17" fontId="0" fillId="0" borderId="8" xfId="0" applyNumberFormat="1" applyFont="1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6" fillId="0" borderId="5" xfId="0" applyFont="1" applyBorder="1" applyAlignment="1" quotePrefix="1">
      <alignment horizontal="center" vertical="center"/>
    </xf>
    <xf numFmtId="16" fontId="6" fillId="0" borderId="5" xfId="0" applyNumberFormat="1" applyFont="1" applyBorder="1" applyAlignment="1" quotePrefix="1">
      <alignment horizontal="center" vertical="center"/>
    </xf>
    <xf numFmtId="0" fontId="5" fillId="0" borderId="5" xfId="0" applyFont="1" applyBorder="1" applyAlignment="1" quotePrefix="1">
      <alignment horizontal="center" vertical="center" wrapText="1"/>
    </xf>
  </cellXfs>
  <cellStyles count="57">
    <cellStyle name="Normal" xfId="0" builtinId="0"/>
    <cellStyle name="40% - Accent1" xfId="1" builtinId="31"/>
    <cellStyle name="Comma" xfId="2" builtinId="3"/>
    <cellStyle name="Comma [0]" xfId="3" builtinId="6"/>
    <cellStyle name="Percent 4" xfId="4"/>
    <cellStyle name="Currency [0]" xfId="5" builtinId="7"/>
    <cellStyle name="Currency" xfId="6" builtinId="4"/>
    <cellStyle name="Percent" xfId="7" builtinId="5"/>
    <cellStyle name="Percent 5" xfId="8"/>
    <cellStyle name="Hyperlink" xfId="9" builtinId="8"/>
    <cellStyle name="Normal 5" xfId="10"/>
    <cellStyle name="60% - Accent4" xfId="11" builtinId="44"/>
    <cellStyle name="Followed Hyperlink" xfId="12" builtinId="9"/>
    <cellStyle name="Check Cell" xfId="13" builtinId="23"/>
    <cellStyle name="Heading 2" xfId="14" builtinId="17"/>
    <cellStyle name="Note" xfId="15" builtinId="10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Normal 3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Percent 2" xfId="49"/>
    <cellStyle name="Accent5" xfId="50" builtinId="45"/>
    <cellStyle name="40% - Accent5" xfId="51" builtinId="47"/>
    <cellStyle name="60% - Accent5" xfId="52" builtinId="48"/>
    <cellStyle name="Percent 3" xfId="53"/>
    <cellStyle name="Accent6" xfId="54" builtinId="49"/>
    <cellStyle name="40% - Accent6" xfId="55" builtinId="51"/>
    <cellStyle name="60% - Accent6" xfId="56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ujLr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ujLr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L60"/>
  <sheetViews>
    <sheetView zoomScaleSheetLayoutView="105" workbookViewId="0">
      <pane ySplit="6" topLeftCell="A7" activePane="bottomLeft" state="frozen"/>
      <selection/>
      <selection pane="bottomLeft" activeCell="A1" sqref="A1:L1"/>
    </sheetView>
  </sheetViews>
  <sheetFormatPr defaultColWidth="9" defaultRowHeight="12.75"/>
  <cols>
    <col min="1" max="1" width="5.71428571428571" style="1" customWidth="1"/>
    <col min="2" max="2" width="40.7142857142857" style="1" customWidth="1"/>
    <col min="3" max="3" width="8.71428571428571" style="2" customWidth="1"/>
    <col min="4" max="4" width="7.71428571428571" style="1" customWidth="1"/>
    <col min="5" max="5" width="12.5714285714286" style="1" customWidth="1"/>
    <col min="6" max="7" width="11.7142857142857" style="1" customWidth="1"/>
    <col min="8" max="8" width="7.71428571428571" style="1" customWidth="1"/>
    <col min="9" max="9" width="9.28571428571429" style="1" customWidth="1"/>
    <col min="10" max="11" width="11.7142857142857" style="1" customWidth="1"/>
    <col min="12" max="12" width="7.71428571428571" style="1" customWidth="1"/>
    <col min="13" max="16384" width="9.14285714285714" style="1"/>
  </cols>
  <sheetData>
    <row r="1" ht="23.25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7.25" spans="1:12">
      <c r="A2" s="192" t="s">
        <v>1</v>
      </c>
      <c r="B2" s="192"/>
      <c r="C2" s="6"/>
      <c r="D2" s="6"/>
      <c r="E2" s="6"/>
      <c r="F2" s="6"/>
      <c r="G2" s="193" t="e">
        <f>#REF!</f>
        <v>#REF!</v>
      </c>
      <c r="H2" s="193"/>
      <c r="I2" s="193"/>
      <c r="J2" s="193"/>
      <c r="K2" s="193"/>
      <c r="L2" s="193"/>
    </row>
    <row r="3" ht="20.1" customHeight="1" spans="1:12">
      <c r="A3" s="10" t="s">
        <v>2</v>
      </c>
      <c r="B3" s="10" t="s">
        <v>3</v>
      </c>
      <c r="C3" s="10" t="s">
        <v>4</v>
      </c>
      <c r="D3" s="13" t="s">
        <v>5</v>
      </c>
      <c r="E3" s="13"/>
      <c r="F3" s="10" t="s">
        <v>6</v>
      </c>
      <c r="G3" s="10" t="s">
        <v>7</v>
      </c>
      <c r="H3" s="10" t="s">
        <v>8</v>
      </c>
      <c r="I3" s="10"/>
      <c r="J3" s="10"/>
      <c r="K3" s="10"/>
      <c r="L3" s="10" t="s">
        <v>9</v>
      </c>
    </row>
    <row r="4" ht="24.95" customHeight="1" spans="1:12">
      <c r="A4" s="10"/>
      <c r="B4" s="10"/>
      <c r="C4" s="10"/>
      <c r="D4" s="12" t="s">
        <v>10</v>
      </c>
      <c r="E4" s="13" t="s">
        <v>11</v>
      </c>
      <c r="F4" s="10"/>
      <c r="G4" s="10"/>
      <c r="H4" s="10" t="s">
        <v>12</v>
      </c>
      <c r="I4" s="10" t="s">
        <v>13</v>
      </c>
      <c r="J4" s="10" t="s">
        <v>12</v>
      </c>
      <c r="K4" s="10" t="s">
        <v>13</v>
      </c>
      <c r="L4" s="10"/>
    </row>
    <row r="5" ht="16.5" spans="1:12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</row>
    <row r="6" s="191" customFormat="1" ht="2.1" customHeight="1" spans="1:12">
      <c r="A6" s="194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7" s="1" customFormat="1" ht="34.5" spans="1:12">
      <c r="A7" s="14">
        <v>1</v>
      </c>
      <c r="B7" s="195" t="s">
        <v>14</v>
      </c>
      <c r="C7" s="22" t="s">
        <v>15</v>
      </c>
      <c r="D7" s="196">
        <v>0.1</v>
      </c>
      <c r="E7" s="18">
        <v>378100</v>
      </c>
      <c r="F7" s="18">
        <v>378100</v>
      </c>
      <c r="G7" s="18">
        <v>378100</v>
      </c>
      <c r="H7" s="29" t="s">
        <v>16</v>
      </c>
      <c r="I7" s="29" t="s">
        <v>17</v>
      </c>
      <c r="J7" s="38" t="s">
        <v>18</v>
      </c>
      <c r="K7" s="18">
        <v>378100</v>
      </c>
      <c r="L7" s="30">
        <v>1</v>
      </c>
    </row>
    <row r="8" s="1" customFormat="1" ht="34.5" spans="1:12">
      <c r="A8" s="14">
        <v>2</v>
      </c>
      <c r="B8" s="195" t="s">
        <v>19</v>
      </c>
      <c r="C8" s="22" t="s">
        <v>15</v>
      </c>
      <c r="D8" s="196">
        <v>0.061</v>
      </c>
      <c r="E8" s="18">
        <v>377900</v>
      </c>
      <c r="F8" s="18">
        <v>377900</v>
      </c>
      <c r="G8" s="18">
        <v>377900</v>
      </c>
      <c r="H8" s="29" t="s">
        <v>17</v>
      </c>
      <c r="I8" s="29" t="s">
        <v>17</v>
      </c>
      <c r="J8" s="18">
        <v>377900</v>
      </c>
      <c r="K8" s="18">
        <v>377900</v>
      </c>
      <c r="L8" s="30">
        <v>1</v>
      </c>
    </row>
    <row r="9" s="1" customFormat="1" ht="51.75" spans="1:12">
      <c r="A9" s="14">
        <v>3</v>
      </c>
      <c r="B9" s="195" t="s">
        <v>20</v>
      </c>
      <c r="C9" s="22" t="s">
        <v>15</v>
      </c>
      <c r="D9" s="196">
        <v>0.1</v>
      </c>
      <c r="E9" s="18">
        <v>529200</v>
      </c>
      <c r="F9" s="18">
        <v>529200</v>
      </c>
      <c r="G9" s="18">
        <v>529200</v>
      </c>
      <c r="H9" s="29" t="s">
        <v>16</v>
      </c>
      <c r="I9" s="29" t="s">
        <v>17</v>
      </c>
      <c r="J9" s="18">
        <v>529200</v>
      </c>
      <c r="K9" s="18">
        <v>529200</v>
      </c>
      <c r="L9" s="30">
        <v>1</v>
      </c>
    </row>
    <row r="10" s="1" customFormat="1" ht="34.5" spans="1:12">
      <c r="A10" s="14">
        <v>4</v>
      </c>
      <c r="B10" s="195" t="s">
        <v>21</v>
      </c>
      <c r="C10" s="22" t="s">
        <v>15</v>
      </c>
      <c r="D10" s="196">
        <v>0.069</v>
      </c>
      <c r="E10" s="18">
        <v>236500</v>
      </c>
      <c r="F10" s="18">
        <v>236500</v>
      </c>
      <c r="G10" s="18">
        <v>236500</v>
      </c>
      <c r="H10" s="29" t="s">
        <v>16</v>
      </c>
      <c r="I10" s="29" t="s">
        <v>17</v>
      </c>
      <c r="J10" s="38" t="s">
        <v>18</v>
      </c>
      <c r="K10" s="18">
        <v>236500</v>
      </c>
      <c r="L10" s="30">
        <v>1</v>
      </c>
    </row>
    <row r="11" s="1" customFormat="1" ht="34.5" customHeight="1" spans="1:12">
      <c r="A11" s="14">
        <v>5</v>
      </c>
      <c r="B11" s="195" t="s">
        <v>22</v>
      </c>
      <c r="C11" s="22" t="s">
        <v>15</v>
      </c>
      <c r="D11" s="196">
        <v>0.055</v>
      </c>
      <c r="E11" s="18">
        <v>185700</v>
      </c>
      <c r="F11" s="18">
        <v>111420</v>
      </c>
      <c r="G11" s="18">
        <v>111420</v>
      </c>
      <c r="H11" s="29" t="s">
        <v>16</v>
      </c>
      <c r="I11" s="29" t="s">
        <v>23</v>
      </c>
      <c r="J11" s="38" t="s">
        <v>18</v>
      </c>
      <c r="K11" s="38" t="s">
        <v>18</v>
      </c>
      <c r="L11" s="30">
        <v>0.1</v>
      </c>
    </row>
    <row r="12" s="1" customFormat="1" ht="34.5" customHeight="1" spans="1:12">
      <c r="A12" s="14">
        <v>6</v>
      </c>
      <c r="B12" s="195" t="s">
        <v>24</v>
      </c>
      <c r="C12" s="22" t="s">
        <v>25</v>
      </c>
      <c r="D12" s="196">
        <v>0.05</v>
      </c>
      <c r="E12" s="18">
        <v>227100</v>
      </c>
      <c r="F12" s="18">
        <v>136260</v>
      </c>
      <c r="G12" s="18">
        <v>136260</v>
      </c>
      <c r="H12" s="197" t="s">
        <v>26</v>
      </c>
      <c r="I12" s="203"/>
      <c r="J12" s="203"/>
      <c r="K12" s="203"/>
      <c r="L12" s="204"/>
    </row>
    <row r="13" s="1" customFormat="1" ht="34.5" customHeight="1" spans="1:12">
      <c r="A13" s="14">
        <v>7</v>
      </c>
      <c r="B13" s="195" t="s">
        <v>27</v>
      </c>
      <c r="C13" s="22" t="s">
        <v>25</v>
      </c>
      <c r="D13" s="196">
        <v>0.06</v>
      </c>
      <c r="E13" s="18">
        <v>265500</v>
      </c>
      <c r="F13" s="18">
        <v>159300</v>
      </c>
      <c r="G13" s="18">
        <v>159300</v>
      </c>
      <c r="H13" s="197" t="s">
        <v>26</v>
      </c>
      <c r="I13" s="203"/>
      <c r="J13" s="203"/>
      <c r="K13" s="203"/>
      <c r="L13" s="204"/>
    </row>
    <row r="14" s="1" customFormat="1" ht="34.5" customHeight="1" spans="1:12">
      <c r="A14" s="14">
        <v>8</v>
      </c>
      <c r="B14" s="195" t="s">
        <v>28</v>
      </c>
      <c r="C14" s="22" t="s">
        <v>15</v>
      </c>
      <c r="D14" s="196">
        <v>0.2</v>
      </c>
      <c r="E14" s="18">
        <v>295700</v>
      </c>
      <c r="F14" s="18">
        <v>295700</v>
      </c>
      <c r="G14" s="18">
        <v>295700</v>
      </c>
      <c r="H14" s="29" t="s">
        <v>16</v>
      </c>
      <c r="I14" s="29" t="s">
        <v>17</v>
      </c>
      <c r="J14" s="38" t="s">
        <v>18</v>
      </c>
      <c r="K14" s="18">
        <v>295700</v>
      </c>
      <c r="L14" s="30">
        <v>1</v>
      </c>
    </row>
    <row r="15" s="1" customFormat="1" ht="34.5" spans="1:12">
      <c r="A15" s="14">
        <v>9</v>
      </c>
      <c r="B15" s="195" t="s">
        <v>29</v>
      </c>
      <c r="C15" s="22" t="s">
        <v>15</v>
      </c>
      <c r="D15" s="196">
        <v>0.25</v>
      </c>
      <c r="E15" s="18">
        <v>376800</v>
      </c>
      <c r="F15" s="18">
        <v>376800</v>
      </c>
      <c r="G15" s="18">
        <v>376800</v>
      </c>
      <c r="H15" s="29" t="s">
        <v>16</v>
      </c>
      <c r="I15" s="29" t="s">
        <v>17</v>
      </c>
      <c r="J15" s="38" t="s">
        <v>18</v>
      </c>
      <c r="K15" s="18">
        <v>376800</v>
      </c>
      <c r="L15" s="30">
        <v>1</v>
      </c>
    </row>
    <row r="16" s="1" customFormat="1" ht="34.5" spans="1:12">
      <c r="A16" s="14">
        <v>10</v>
      </c>
      <c r="B16" s="195" t="s">
        <v>30</v>
      </c>
      <c r="C16" s="22" t="s">
        <v>15</v>
      </c>
      <c r="D16" s="196">
        <v>0.2</v>
      </c>
      <c r="E16" s="18">
        <v>293600</v>
      </c>
      <c r="F16" s="18">
        <v>293600</v>
      </c>
      <c r="G16" s="18">
        <v>293600</v>
      </c>
      <c r="H16" s="29" t="s">
        <v>16</v>
      </c>
      <c r="I16" s="29" t="s">
        <v>17</v>
      </c>
      <c r="J16" s="38" t="s">
        <v>18</v>
      </c>
      <c r="K16" s="18">
        <v>293600</v>
      </c>
      <c r="L16" s="30">
        <v>1</v>
      </c>
    </row>
    <row r="17" s="1" customFormat="1" ht="34.5" spans="1:12">
      <c r="A17" s="14">
        <v>11</v>
      </c>
      <c r="B17" s="195" t="s">
        <v>31</v>
      </c>
      <c r="C17" s="22" t="s">
        <v>15</v>
      </c>
      <c r="D17" s="196">
        <v>0.1</v>
      </c>
      <c r="E17" s="18">
        <v>253100</v>
      </c>
      <c r="F17" s="18">
        <v>151860</v>
      </c>
      <c r="G17" s="18">
        <v>151860</v>
      </c>
      <c r="H17" s="29" t="s">
        <v>17</v>
      </c>
      <c r="I17" s="29" t="s">
        <v>17</v>
      </c>
      <c r="J17" s="18">
        <v>151860</v>
      </c>
      <c r="K17" s="18">
        <v>151860</v>
      </c>
      <c r="L17" s="30">
        <v>1</v>
      </c>
    </row>
    <row r="18" s="1" customFormat="1" ht="34.5" customHeight="1" spans="1:12">
      <c r="A18" s="14">
        <v>12</v>
      </c>
      <c r="B18" s="195" t="s">
        <v>32</v>
      </c>
      <c r="C18" s="22" t="s">
        <v>15</v>
      </c>
      <c r="D18" s="196">
        <v>0.2</v>
      </c>
      <c r="E18" s="18">
        <v>311800</v>
      </c>
      <c r="F18" s="18">
        <v>311800</v>
      </c>
      <c r="G18" s="18">
        <v>311800</v>
      </c>
      <c r="H18" s="29" t="s">
        <v>16</v>
      </c>
      <c r="I18" s="29" t="s">
        <v>17</v>
      </c>
      <c r="J18" s="18">
        <v>311800</v>
      </c>
      <c r="K18" s="18">
        <v>311800</v>
      </c>
      <c r="L18" s="30">
        <v>1</v>
      </c>
    </row>
    <row r="19" s="1" customFormat="1" ht="34.5" customHeight="1" spans="1:12">
      <c r="A19" s="14">
        <v>13</v>
      </c>
      <c r="B19" s="195" t="s">
        <v>33</v>
      </c>
      <c r="C19" s="22" t="s">
        <v>15</v>
      </c>
      <c r="D19" s="196">
        <v>0.3</v>
      </c>
      <c r="E19" s="18">
        <v>499000</v>
      </c>
      <c r="F19" s="18">
        <v>499000</v>
      </c>
      <c r="G19" s="18">
        <v>499000</v>
      </c>
      <c r="H19" s="29" t="s">
        <v>16</v>
      </c>
      <c r="I19" s="29" t="s">
        <v>17</v>
      </c>
      <c r="J19" s="38" t="s">
        <v>18</v>
      </c>
      <c r="K19" s="18">
        <v>499000</v>
      </c>
      <c r="L19" s="30">
        <v>1</v>
      </c>
    </row>
    <row r="20" s="1" customFormat="1" ht="34.5" customHeight="1" spans="1:12">
      <c r="A20" s="14">
        <v>14</v>
      </c>
      <c r="B20" s="195" t="s">
        <v>34</v>
      </c>
      <c r="C20" s="22" t="s">
        <v>15</v>
      </c>
      <c r="D20" s="196">
        <v>0.16</v>
      </c>
      <c r="E20" s="18">
        <v>249700</v>
      </c>
      <c r="F20" s="18">
        <v>149820</v>
      </c>
      <c r="G20" s="18">
        <v>149820</v>
      </c>
      <c r="H20" s="29" t="s">
        <v>17</v>
      </c>
      <c r="I20" s="29" t="s">
        <v>17</v>
      </c>
      <c r="J20" s="18">
        <v>149820</v>
      </c>
      <c r="K20" s="18">
        <v>149820</v>
      </c>
      <c r="L20" s="30">
        <v>1</v>
      </c>
    </row>
    <row r="21" s="1" customFormat="1" ht="34.5" customHeight="1" spans="1:12">
      <c r="A21" s="14">
        <v>15</v>
      </c>
      <c r="B21" s="195" t="s">
        <v>35</v>
      </c>
      <c r="C21" s="22" t="s">
        <v>15</v>
      </c>
      <c r="D21" s="196">
        <v>0.163</v>
      </c>
      <c r="E21" s="18">
        <v>354700</v>
      </c>
      <c r="F21" s="18">
        <v>354700</v>
      </c>
      <c r="G21" s="18">
        <v>354700</v>
      </c>
      <c r="H21" s="29" t="s">
        <v>16</v>
      </c>
      <c r="I21" s="29" t="s">
        <v>17</v>
      </c>
      <c r="J21" s="18">
        <v>354700</v>
      </c>
      <c r="K21" s="18">
        <v>354700</v>
      </c>
      <c r="L21" s="30">
        <v>1</v>
      </c>
    </row>
    <row r="22" s="1" customFormat="1" ht="34.5" spans="1:12">
      <c r="A22" s="14">
        <v>16</v>
      </c>
      <c r="B22" s="195" t="s">
        <v>36</v>
      </c>
      <c r="C22" s="22" t="s">
        <v>15</v>
      </c>
      <c r="D22" s="196">
        <v>0.2</v>
      </c>
      <c r="E22" s="18">
        <v>310100</v>
      </c>
      <c r="F22" s="18">
        <v>310100</v>
      </c>
      <c r="G22" s="18">
        <v>310100</v>
      </c>
      <c r="H22" s="29" t="s">
        <v>16</v>
      </c>
      <c r="I22" s="29" t="s">
        <v>17</v>
      </c>
      <c r="J22" s="18">
        <v>310100</v>
      </c>
      <c r="K22" s="18">
        <v>310100</v>
      </c>
      <c r="L22" s="30">
        <v>1</v>
      </c>
    </row>
    <row r="23" s="1" customFormat="1" ht="34.5" customHeight="1" spans="1:12">
      <c r="A23" s="14">
        <v>17</v>
      </c>
      <c r="B23" s="195" t="s">
        <v>37</v>
      </c>
      <c r="C23" s="22" t="s">
        <v>15</v>
      </c>
      <c r="D23" s="196">
        <v>0.199</v>
      </c>
      <c r="E23" s="18">
        <v>302100</v>
      </c>
      <c r="F23" s="18">
        <v>302100</v>
      </c>
      <c r="G23" s="18">
        <v>302100</v>
      </c>
      <c r="H23" s="29" t="s">
        <v>17</v>
      </c>
      <c r="I23" s="29" t="s">
        <v>17</v>
      </c>
      <c r="J23" s="18">
        <v>302100</v>
      </c>
      <c r="K23" s="18">
        <v>302100</v>
      </c>
      <c r="L23" s="30">
        <v>1</v>
      </c>
    </row>
    <row r="24" s="1" customFormat="1" ht="34.5" customHeight="1" spans="1:12">
      <c r="A24" s="14">
        <v>18</v>
      </c>
      <c r="B24" s="195" t="s">
        <v>38</v>
      </c>
      <c r="C24" s="22" t="s">
        <v>15</v>
      </c>
      <c r="D24" s="196">
        <v>0.2</v>
      </c>
      <c r="E24" s="18">
        <v>300000</v>
      </c>
      <c r="F24" s="18">
        <v>300000</v>
      </c>
      <c r="G24" s="18">
        <v>300000</v>
      </c>
      <c r="H24" s="29" t="s">
        <v>17</v>
      </c>
      <c r="I24" s="29" t="s">
        <v>17</v>
      </c>
      <c r="J24" s="18">
        <v>300000</v>
      </c>
      <c r="K24" s="18">
        <v>300000</v>
      </c>
      <c r="L24" s="30">
        <v>1</v>
      </c>
    </row>
    <row r="25" s="1" customFormat="1" ht="34.5" customHeight="1" spans="1:12">
      <c r="A25" s="14">
        <v>19</v>
      </c>
      <c r="B25" s="195" t="s">
        <v>39</v>
      </c>
      <c r="C25" s="22" t="s">
        <v>15</v>
      </c>
      <c r="D25" s="196">
        <v>0.121</v>
      </c>
      <c r="E25" s="18">
        <v>172400</v>
      </c>
      <c r="F25" s="18">
        <v>103440</v>
      </c>
      <c r="G25" s="18">
        <v>103440</v>
      </c>
      <c r="H25" s="197" t="s">
        <v>40</v>
      </c>
      <c r="I25" s="203"/>
      <c r="J25" s="203"/>
      <c r="K25" s="203"/>
      <c r="L25" s="204"/>
    </row>
    <row r="26" s="1" customFormat="1" ht="34.5" customHeight="1" spans="1:12">
      <c r="A26" s="14">
        <v>20</v>
      </c>
      <c r="B26" s="195" t="s">
        <v>41</v>
      </c>
      <c r="C26" s="22" t="s">
        <v>15</v>
      </c>
      <c r="D26" s="196">
        <v>0.2</v>
      </c>
      <c r="E26" s="18">
        <v>336400</v>
      </c>
      <c r="F26" s="18">
        <v>201840</v>
      </c>
      <c r="G26" s="18">
        <v>201840</v>
      </c>
      <c r="H26" s="197" t="s">
        <v>40</v>
      </c>
      <c r="I26" s="203"/>
      <c r="J26" s="203"/>
      <c r="K26" s="203"/>
      <c r="L26" s="204"/>
    </row>
    <row r="27" s="1" customFormat="1" ht="34.5" customHeight="1" spans="1:12">
      <c r="A27" s="14">
        <v>21</v>
      </c>
      <c r="B27" s="195" t="s">
        <v>42</v>
      </c>
      <c r="C27" s="22" t="s">
        <v>25</v>
      </c>
      <c r="D27" s="196">
        <v>0.1</v>
      </c>
      <c r="E27" s="18">
        <v>183300</v>
      </c>
      <c r="F27" s="18">
        <v>109980</v>
      </c>
      <c r="G27" s="18">
        <v>109980</v>
      </c>
      <c r="H27" s="29" t="s">
        <v>16</v>
      </c>
      <c r="I27" s="29" t="s">
        <v>23</v>
      </c>
      <c r="J27" s="18">
        <v>109980</v>
      </c>
      <c r="K27" s="18">
        <v>109980</v>
      </c>
      <c r="L27" s="30">
        <v>0.5</v>
      </c>
    </row>
    <row r="28" s="1" customFormat="1" ht="34.5" customHeight="1" spans="1:12">
      <c r="A28" s="14">
        <v>22</v>
      </c>
      <c r="B28" s="195" t="s">
        <v>43</v>
      </c>
      <c r="C28" s="22" t="s">
        <v>25</v>
      </c>
      <c r="D28" s="196">
        <v>0.29</v>
      </c>
      <c r="E28" s="18">
        <v>472400</v>
      </c>
      <c r="F28" s="18">
        <v>283440</v>
      </c>
      <c r="G28" s="18">
        <v>283440</v>
      </c>
      <c r="H28" s="29" t="s">
        <v>23</v>
      </c>
      <c r="I28" s="29" t="s">
        <v>23</v>
      </c>
      <c r="J28" s="38" t="s">
        <v>18</v>
      </c>
      <c r="K28" s="38" t="s">
        <v>18</v>
      </c>
      <c r="L28" s="30">
        <v>0.1</v>
      </c>
    </row>
    <row r="29" s="1" customFormat="1" ht="34.5" customHeight="1" spans="1:12">
      <c r="A29" s="14">
        <v>23</v>
      </c>
      <c r="B29" s="195" t="s">
        <v>44</v>
      </c>
      <c r="C29" s="22" t="s">
        <v>25</v>
      </c>
      <c r="D29" s="196">
        <v>0.175</v>
      </c>
      <c r="E29" s="18">
        <v>231800</v>
      </c>
      <c r="F29" s="18">
        <v>139080</v>
      </c>
      <c r="G29" s="18">
        <v>139080</v>
      </c>
      <c r="H29" s="29" t="s">
        <v>23</v>
      </c>
      <c r="I29" s="29" t="s">
        <v>23</v>
      </c>
      <c r="J29" s="38" t="s">
        <v>18</v>
      </c>
      <c r="K29" s="38" t="s">
        <v>18</v>
      </c>
      <c r="L29" s="30">
        <v>0.1</v>
      </c>
    </row>
    <row r="30" s="1" customFormat="1" ht="34.5" customHeight="1" spans="1:12">
      <c r="A30" s="14">
        <v>24</v>
      </c>
      <c r="B30" s="195" t="s">
        <v>45</v>
      </c>
      <c r="C30" s="22" t="s">
        <v>25</v>
      </c>
      <c r="D30" s="196">
        <v>0.2</v>
      </c>
      <c r="E30" s="18">
        <v>272800</v>
      </c>
      <c r="F30" s="18">
        <v>163680</v>
      </c>
      <c r="G30" s="18">
        <v>163680</v>
      </c>
      <c r="H30" s="29" t="s">
        <v>23</v>
      </c>
      <c r="I30" s="29" t="s">
        <v>23</v>
      </c>
      <c r="J30" s="38" t="s">
        <v>18</v>
      </c>
      <c r="K30" s="38" t="s">
        <v>18</v>
      </c>
      <c r="L30" s="30">
        <v>0.1</v>
      </c>
    </row>
    <row r="31" s="1" customFormat="1" ht="34.5" customHeight="1" spans="1:12">
      <c r="A31" s="14">
        <v>25</v>
      </c>
      <c r="B31" s="195" t="s">
        <v>46</v>
      </c>
      <c r="C31" s="22" t="s">
        <v>15</v>
      </c>
      <c r="D31" s="196">
        <v>0.12</v>
      </c>
      <c r="E31" s="18">
        <v>167100</v>
      </c>
      <c r="F31" s="18">
        <v>100260</v>
      </c>
      <c r="G31" s="18">
        <v>100260</v>
      </c>
      <c r="H31" s="29" t="s">
        <v>23</v>
      </c>
      <c r="I31" s="29" t="s">
        <v>23</v>
      </c>
      <c r="J31" s="38" t="s">
        <v>18</v>
      </c>
      <c r="K31" s="38" t="s">
        <v>18</v>
      </c>
      <c r="L31" s="30">
        <v>0.1</v>
      </c>
    </row>
    <row r="32" s="1" customFormat="1" ht="34.5" customHeight="1" spans="1:12">
      <c r="A32" s="14">
        <v>26</v>
      </c>
      <c r="B32" s="195" t="s">
        <v>47</v>
      </c>
      <c r="C32" s="22" t="s">
        <v>15</v>
      </c>
      <c r="D32" s="196">
        <v>0.2</v>
      </c>
      <c r="E32" s="18">
        <v>304100</v>
      </c>
      <c r="F32" s="18">
        <v>182460</v>
      </c>
      <c r="G32" s="18">
        <v>182460</v>
      </c>
      <c r="H32" s="29" t="s">
        <v>23</v>
      </c>
      <c r="I32" s="29" t="s">
        <v>23</v>
      </c>
      <c r="J32" s="38" t="s">
        <v>18</v>
      </c>
      <c r="K32" s="38" t="s">
        <v>18</v>
      </c>
      <c r="L32" s="30">
        <v>0.1</v>
      </c>
    </row>
    <row r="33" s="1" customFormat="1" ht="34.5" customHeight="1" spans="1:12">
      <c r="A33" s="14">
        <v>27</v>
      </c>
      <c r="B33" s="195" t="s">
        <v>48</v>
      </c>
      <c r="C33" s="22" t="s">
        <v>15</v>
      </c>
      <c r="D33" s="196">
        <v>0.25</v>
      </c>
      <c r="E33" s="18">
        <v>407000</v>
      </c>
      <c r="F33" s="18">
        <v>244200</v>
      </c>
      <c r="G33" s="18">
        <v>244200</v>
      </c>
      <c r="H33" s="197" t="s">
        <v>26</v>
      </c>
      <c r="I33" s="203"/>
      <c r="J33" s="203"/>
      <c r="K33" s="203"/>
      <c r="L33" s="204"/>
    </row>
    <row r="34" s="1" customFormat="1" ht="34.5" customHeight="1" spans="1:12">
      <c r="A34" s="14">
        <v>28</v>
      </c>
      <c r="B34" s="195" t="s">
        <v>49</v>
      </c>
      <c r="C34" s="22" t="s">
        <v>15</v>
      </c>
      <c r="D34" s="196">
        <v>0.2</v>
      </c>
      <c r="E34" s="18">
        <v>295900</v>
      </c>
      <c r="F34" s="18">
        <v>177540</v>
      </c>
      <c r="G34" s="18">
        <v>177540</v>
      </c>
      <c r="H34" s="197" t="s">
        <v>26</v>
      </c>
      <c r="I34" s="203"/>
      <c r="J34" s="203"/>
      <c r="K34" s="203"/>
      <c r="L34" s="204"/>
    </row>
    <row r="35" s="1" customFormat="1" ht="34.5" customHeight="1" spans="1:12">
      <c r="A35" s="14">
        <v>29</v>
      </c>
      <c r="B35" s="195" t="s">
        <v>50</v>
      </c>
      <c r="C35" s="22" t="s">
        <v>15</v>
      </c>
      <c r="D35" s="196">
        <v>0.062</v>
      </c>
      <c r="E35" s="18">
        <v>104200</v>
      </c>
      <c r="F35" s="18">
        <v>62520</v>
      </c>
      <c r="G35" s="18">
        <v>62520</v>
      </c>
      <c r="H35" s="197" t="s">
        <v>26</v>
      </c>
      <c r="I35" s="203"/>
      <c r="J35" s="203"/>
      <c r="K35" s="203"/>
      <c r="L35" s="204"/>
    </row>
    <row r="36" s="1" customFormat="1" ht="34.5" customHeight="1" spans="1:12">
      <c r="A36" s="14">
        <v>30</v>
      </c>
      <c r="B36" s="195" t="s">
        <v>51</v>
      </c>
      <c r="C36" s="22" t="s">
        <v>15</v>
      </c>
      <c r="D36" s="196" t="s">
        <v>18</v>
      </c>
      <c r="E36" s="18">
        <v>168900</v>
      </c>
      <c r="F36" s="18">
        <v>101340</v>
      </c>
      <c r="G36" s="18">
        <v>101340</v>
      </c>
      <c r="H36" s="29" t="s">
        <v>16</v>
      </c>
      <c r="I36" s="29" t="s">
        <v>23</v>
      </c>
      <c r="J36" s="18">
        <v>101340</v>
      </c>
      <c r="K36" s="18">
        <v>101340</v>
      </c>
      <c r="L36" s="30">
        <v>0.5</v>
      </c>
    </row>
    <row r="37" s="1" customFormat="1" ht="34.5" customHeight="1" spans="1:12">
      <c r="A37" s="14">
        <v>31</v>
      </c>
      <c r="B37" s="195" t="s">
        <v>52</v>
      </c>
      <c r="C37" s="22" t="s">
        <v>15</v>
      </c>
      <c r="D37" s="17" t="s">
        <v>18</v>
      </c>
      <c r="E37" s="18">
        <v>168900</v>
      </c>
      <c r="F37" s="18">
        <v>101340</v>
      </c>
      <c r="G37" s="18">
        <v>101340</v>
      </c>
      <c r="H37" s="29" t="s">
        <v>16</v>
      </c>
      <c r="I37" s="29" t="s">
        <v>23</v>
      </c>
      <c r="J37" s="18">
        <v>101340</v>
      </c>
      <c r="K37" s="18">
        <v>101340</v>
      </c>
      <c r="L37" s="30">
        <v>0.5</v>
      </c>
    </row>
    <row r="38" ht="34.5" customHeight="1" spans="1:12">
      <c r="A38" s="14">
        <v>32</v>
      </c>
      <c r="B38" s="195" t="s">
        <v>53</v>
      </c>
      <c r="C38" s="22" t="s">
        <v>15</v>
      </c>
      <c r="D38" s="17" t="s">
        <v>18</v>
      </c>
      <c r="E38" s="18">
        <v>168900</v>
      </c>
      <c r="F38" s="18">
        <v>101340</v>
      </c>
      <c r="G38" s="18">
        <v>101340</v>
      </c>
      <c r="H38" s="29" t="s">
        <v>16</v>
      </c>
      <c r="I38" s="29" t="s">
        <v>23</v>
      </c>
      <c r="J38" s="18">
        <v>101340</v>
      </c>
      <c r="K38" s="18">
        <v>101340</v>
      </c>
      <c r="L38" s="30">
        <v>0.5</v>
      </c>
    </row>
    <row r="39" s="1" customFormat="1" ht="34.5" customHeight="1" spans="1:12">
      <c r="A39" s="14">
        <v>33</v>
      </c>
      <c r="B39" s="195" t="s">
        <v>54</v>
      </c>
      <c r="C39" s="22" t="s">
        <v>15</v>
      </c>
      <c r="D39" s="17" t="s">
        <v>18</v>
      </c>
      <c r="E39" s="18">
        <v>168900</v>
      </c>
      <c r="F39" s="18">
        <v>168900</v>
      </c>
      <c r="G39" s="18">
        <v>168900</v>
      </c>
      <c r="H39" s="29" t="s">
        <v>17</v>
      </c>
      <c r="I39" s="29" t="s">
        <v>17</v>
      </c>
      <c r="J39" s="18">
        <v>168900</v>
      </c>
      <c r="K39" s="18">
        <v>168900</v>
      </c>
      <c r="L39" s="30">
        <v>1</v>
      </c>
    </row>
    <row r="40" s="1" customFormat="1" ht="34.5" customHeight="1" spans="1:12">
      <c r="A40" s="14">
        <v>34</v>
      </c>
      <c r="B40" s="195" t="s">
        <v>55</v>
      </c>
      <c r="C40" s="22" t="s">
        <v>15</v>
      </c>
      <c r="D40" s="17" t="s">
        <v>18</v>
      </c>
      <c r="E40" s="18">
        <v>168900</v>
      </c>
      <c r="F40" s="18">
        <v>168900</v>
      </c>
      <c r="G40" s="18">
        <v>168900</v>
      </c>
      <c r="H40" s="29" t="s">
        <v>17</v>
      </c>
      <c r="I40" s="29" t="s">
        <v>17</v>
      </c>
      <c r="J40" s="18">
        <v>168900</v>
      </c>
      <c r="K40" s="18">
        <v>168900</v>
      </c>
      <c r="L40" s="30">
        <v>1</v>
      </c>
    </row>
    <row r="41" ht="34.5" customHeight="1" spans="1:12">
      <c r="A41" s="14">
        <v>35</v>
      </c>
      <c r="B41" s="195" t="s">
        <v>56</v>
      </c>
      <c r="C41" s="22" t="s">
        <v>15</v>
      </c>
      <c r="D41" s="17" t="s">
        <v>18</v>
      </c>
      <c r="E41" s="18">
        <v>168900</v>
      </c>
      <c r="F41" s="18">
        <v>168900</v>
      </c>
      <c r="G41" s="18">
        <v>168900</v>
      </c>
      <c r="H41" s="29" t="s">
        <v>17</v>
      </c>
      <c r="I41" s="29" t="s">
        <v>17</v>
      </c>
      <c r="J41" s="18">
        <v>168900</v>
      </c>
      <c r="K41" s="18">
        <v>168900</v>
      </c>
      <c r="L41" s="30">
        <v>1</v>
      </c>
    </row>
    <row r="42" ht="34.5" customHeight="1" spans="1:12">
      <c r="A42" s="14">
        <v>36</v>
      </c>
      <c r="B42" s="195" t="s">
        <v>57</v>
      </c>
      <c r="C42" s="22" t="s">
        <v>15</v>
      </c>
      <c r="D42" s="17" t="s">
        <v>18</v>
      </c>
      <c r="E42" s="18">
        <v>168900</v>
      </c>
      <c r="F42" s="18">
        <v>101340</v>
      </c>
      <c r="G42" s="18">
        <v>101340</v>
      </c>
      <c r="H42" s="29" t="s">
        <v>17</v>
      </c>
      <c r="I42" s="29" t="s">
        <v>17</v>
      </c>
      <c r="J42" s="18">
        <v>101340</v>
      </c>
      <c r="K42" s="18">
        <v>101340</v>
      </c>
      <c r="L42" s="30">
        <v>1</v>
      </c>
    </row>
    <row r="43" ht="34.5" customHeight="1" spans="1:12">
      <c r="A43" s="14">
        <v>37</v>
      </c>
      <c r="B43" s="195" t="s">
        <v>58</v>
      </c>
      <c r="C43" s="22" t="s">
        <v>15</v>
      </c>
      <c r="D43" s="17" t="s">
        <v>18</v>
      </c>
      <c r="E43" s="18">
        <v>168900</v>
      </c>
      <c r="F43" s="18">
        <v>101340</v>
      </c>
      <c r="G43" s="18">
        <v>101340</v>
      </c>
      <c r="H43" s="29" t="s">
        <v>16</v>
      </c>
      <c r="I43" s="29" t="s">
        <v>23</v>
      </c>
      <c r="J43" s="18">
        <v>101340</v>
      </c>
      <c r="K43" s="18">
        <v>101340</v>
      </c>
      <c r="L43" s="30">
        <v>0.5</v>
      </c>
    </row>
    <row r="44" ht="34.5" customHeight="1" spans="1:12">
      <c r="A44" s="14">
        <v>38</v>
      </c>
      <c r="B44" s="195" t="s">
        <v>59</v>
      </c>
      <c r="C44" s="22" t="s">
        <v>15</v>
      </c>
      <c r="D44" s="17" t="s">
        <v>18</v>
      </c>
      <c r="E44" s="18">
        <v>168900</v>
      </c>
      <c r="F44" s="18">
        <v>101340</v>
      </c>
      <c r="G44" s="18">
        <v>101340</v>
      </c>
      <c r="H44" s="29" t="s">
        <v>17</v>
      </c>
      <c r="I44" s="29" t="s">
        <v>17</v>
      </c>
      <c r="J44" s="18">
        <v>101340</v>
      </c>
      <c r="K44" s="18">
        <v>101340</v>
      </c>
      <c r="L44" s="30">
        <v>1</v>
      </c>
    </row>
    <row r="45" ht="34.5" customHeight="1" spans="1:12">
      <c r="A45" s="14">
        <v>39</v>
      </c>
      <c r="B45" s="195" t="s">
        <v>60</v>
      </c>
      <c r="C45" s="22" t="s">
        <v>25</v>
      </c>
      <c r="D45" s="17" t="s">
        <v>18</v>
      </c>
      <c r="E45" s="18">
        <v>168900</v>
      </c>
      <c r="F45" s="18">
        <v>168900</v>
      </c>
      <c r="G45" s="18">
        <v>168900</v>
      </c>
      <c r="H45" s="29" t="s">
        <v>17</v>
      </c>
      <c r="I45" s="29" t="s">
        <v>17</v>
      </c>
      <c r="J45" s="18">
        <v>168900</v>
      </c>
      <c r="K45" s="18">
        <v>168900</v>
      </c>
      <c r="L45" s="30">
        <v>1</v>
      </c>
    </row>
    <row r="46" ht="34.5" customHeight="1" spans="1:12">
      <c r="A46" s="14">
        <v>40</v>
      </c>
      <c r="B46" s="195" t="s">
        <v>61</v>
      </c>
      <c r="C46" s="22" t="s">
        <v>25</v>
      </c>
      <c r="D46" s="17" t="s">
        <v>18</v>
      </c>
      <c r="E46" s="18">
        <v>168900</v>
      </c>
      <c r="F46" s="18">
        <v>101340</v>
      </c>
      <c r="G46" s="18">
        <v>101340</v>
      </c>
      <c r="H46" s="29" t="s">
        <v>17</v>
      </c>
      <c r="I46" s="29" t="s">
        <v>17</v>
      </c>
      <c r="J46" s="18">
        <v>101340</v>
      </c>
      <c r="K46" s="18">
        <v>101340</v>
      </c>
      <c r="L46" s="30">
        <v>1</v>
      </c>
    </row>
    <row r="47" ht="50.1" customHeight="1" spans="1:12">
      <c r="A47" s="14">
        <v>41</v>
      </c>
      <c r="B47" s="195" t="s">
        <v>62</v>
      </c>
      <c r="C47" s="22" t="s">
        <v>25</v>
      </c>
      <c r="D47" s="17" t="s">
        <v>18</v>
      </c>
      <c r="E47" s="18">
        <v>168900</v>
      </c>
      <c r="F47" s="18">
        <v>168900</v>
      </c>
      <c r="G47" s="18">
        <v>168900</v>
      </c>
      <c r="H47" s="29" t="s">
        <v>17</v>
      </c>
      <c r="I47" s="29" t="s">
        <v>17</v>
      </c>
      <c r="J47" s="18">
        <v>168900</v>
      </c>
      <c r="K47" s="18">
        <v>168900</v>
      </c>
      <c r="L47" s="30">
        <v>1</v>
      </c>
    </row>
    <row r="48" ht="34.5" customHeight="1" spans="1:12">
      <c r="A48" s="14">
        <v>42</v>
      </c>
      <c r="B48" s="195" t="s">
        <v>63</v>
      </c>
      <c r="C48" s="22" t="s">
        <v>25</v>
      </c>
      <c r="D48" s="17" t="s">
        <v>18</v>
      </c>
      <c r="E48" s="18">
        <v>168900</v>
      </c>
      <c r="F48" s="18">
        <v>101340</v>
      </c>
      <c r="G48" s="18">
        <v>101340</v>
      </c>
      <c r="H48" s="29" t="s">
        <v>23</v>
      </c>
      <c r="I48" s="29" t="s">
        <v>23</v>
      </c>
      <c r="J48" s="38" t="s">
        <v>18</v>
      </c>
      <c r="K48" s="38" t="s">
        <v>18</v>
      </c>
      <c r="L48" s="30">
        <v>0.1</v>
      </c>
    </row>
    <row r="49" ht="34.5" customHeight="1" spans="1:12">
      <c r="A49" s="14">
        <v>43</v>
      </c>
      <c r="B49" s="195" t="s">
        <v>64</v>
      </c>
      <c r="C49" s="22" t="s">
        <v>25</v>
      </c>
      <c r="D49" s="17" t="s">
        <v>18</v>
      </c>
      <c r="E49" s="18">
        <v>336900</v>
      </c>
      <c r="F49" s="18">
        <v>202140</v>
      </c>
      <c r="G49" s="18">
        <v>202140</v>
      </c>
      <c r="H49" s="29" t="s">
        <v>23</v>
      </c>
      <c r="I49" s="29" t="s">
        <v>23</v>
      </c>
      <c r="J49" s="38" t="s">
        <v>18</v>
      </c>
      <c r="K49" s="38" t="s">
        <v>18</v>
      </c>
      <c r="L49" s="30">
        <v>0.1</v>
      </c>
    </row>
    <row r="50" ht="34.5" customHeight="1" spans="1:12">
      <c r="A50" s="14">
        <v>44</v>
      </c>
      <c r="B50" s="195" t="s">
        <v>65</v>
      </c>
      <c r="C50" s="22" t="s">
        <v>25</v>
      </c>
      <c r="D50" s="17" t="s">
        <v>18</v>
      </c>
      <c r="E50" s="18">
        <v>168900</v>
      </c>
      <c r="F50" s="18">
        <v>101340</v>
      </c>
      <c r="G50" s="18">
        <v>101340</v>
      </c>
      <c r="H50" s="29" t="s">
        <v>23</v>
      </c>
      <c r="I50" s="29" t="s">
        <v>23</v>
      </c>
      <c r="J50" s="38" t="s">
        <v>18</v>
      </c>
      <c r="K50" s="38" t="s">
        <v>18</v>
      </c>
      <c r="L50" s="30">
        <v>0.1</v>
      </c>
    </row>
    <row r="51" ht="34.5" customHeight="1" spans="1:12">
      <c r="A51" s="14">
        <v>45</v>
      </c>
      <c r="B51" s="195" t="s">
        <v>66</v>
      </c>
      <c r="C51" s="22" t="s">
        <v>25</v>
      </c>
      <c r="D51" s="17" t="s">
        <v>18</v>
      </c>
      <c r="E51" s="18">
        <v>168900</v>
      </c>
      <c r="F51" s="18">
        <v>101340</v>
      </c>
      <c r="G51" s="18">
        <v>101340</v>
      </c>
      <c r="H51" s="29" t="s">
        <v>23</v>
      </c>
      <c r="I51" s="29" t="s">
        <v>23</v>
      </c>
      <c r="J51" s="38" t="s">
        <v>18</v>
      </c>
      <c r="K51" s="38" t="s">
        <v>18</v>
      </c>
      <c r="L51" s="30">
        <v>0.1</v>
      </c>
    </row>
    <row r="52" ht="34.5" customHeight="1" spans="1:12">
      <c r="A52" s="14">
        <v>46</v>
      </c>
      <c r="B52" s="195" t="s">
        <v>67</v>
      </c>
      <c r="C52" s="22" t="s">
        <v>25</v>
      </c>
      <c r="D52" s="17" t="s">
        <v>18</v>
      </c>
      <c r="E52" s="18">
        <v>168900</v>
      </c>
      <c r="F52" s="18">
        <v>101340</v>
      </c>
      <c r="G52" s="18">
        <v>101340</v>
      </c>
      <c r="H52" s="29" t="s">
        <v>23</v>
      </c>
      <c r="I52" s="29" t="s">
        <v>23</v>
      </c>
      <c r="J52" s="38" t="s">
        <v>18</v>
      </c>
      <c r="K52" s="38" t="s">
        <v>18</v>
      </c>
      <c r="L52" s="30">
        <v>0.1</v>
      </c>
    </row>
    <row r="53" ht="34.5" customHeight="1" spans="1:12">
      <c r="A53" s="14">
        <v>47</v>
      </c>
      <c r="B53" s="195" t="s">
        <v>68</v>
      </c>
      <c r="C53" s="22" t="s">
        <v>15</v>
      </c>
      <c r="D53" s="17" t="s">
        <v>18</v>
      </c>
      <c r="E53" s="18">
        <v>358300</v>
      </c>
      <c r="F53" s="18">
        <v>214980</v>
      </c>
      <c r="G53" s="18">
        <v>214980</v>
      </c>
      <c r="H53" s="29" t="s">
        <v>23</v>
      </c>
      <c r="I53" s="29" t="s">
        <v>23</v>
      </c>
      <c r="J53" s="38" t="s">
        <v>18</v>
      </c>
      <c r="K53" s="38" t="s">
        <v>18</v>
      </c>
      <c r="L53" s="30">
        <v>0.1</v>
      </c>
    </row>
    <row r="54" ht="17.25" spans="1:12">
      <c r="A54" s="20"/>
      <c r="B54" s="21" t="s">
        <v>69</v>
      </c>
      <c r="C54" s="22" t="s">
        <v>16</v>
      </c>
      <c r="D54" s="198">
        <f>SUM(D7:D35)</f>
        <v>4.585</v>
      </c>
      <c r="E54" s="24">
        <f>SUM(E7:E53)</f>
        <v>12091600</v>
      </c>
      <c r="F54" s="24">
        <f>SUM(F7:F53)</f>
        <v>9418960</v>
      </c>
      <c r="G54" s="24">
        <f>SUM(G7:G53)</f>
        <v>9418960</v>
      </c>
      <c r="H54" s="29" t="s">
        <v>16</v>
      </c>
      <c r="I54" s="29" t="s">
        <v>16</v>
      </c>
      <c r="J54" s="24">
        <f>SUM(J7:J53)</f>
        <v>4451340</v>
      </c>
      <c r="K54" s="24">
        <f>SUM(K7:K53)</f>
        <v>6531040</v>
      </c>
      <c r="L54" s="34" t="s">
        <v>18</v>
      </c>
    </row>
    <row r="55" ht="16.5" spans="1:12">
      <c r="A55" s="199"/>
      <c r="B55" s="200"/>
      <c r="C55" s="199"/>
      <c r="D55" s="201"/>
      <c r="E55" s="199"/>
      <c r="F55" s="199"/>
      <c r="G55" s="199"/>
      <c r="H55" s="199"/>
      <c r="I55" s="199"/>
      <c r="J55" s="199"/>
      <c r="K55" s="199"/>
      <c r="L55" s="199"/>
    </row>
    <row r="56" ht="16.5" spans="1:12">
      <c r="A56" s="199"/>
      <c r="B56" s="200"/>
      <c r="C56" s="199"/>
      <c r="D56" s="201"/>
      <c r="E56" s="199"/>
      <c r="F56" s="199"/>
      <c r="G56" s="199"/>
      <c r="H56" s="199"/>
      <c r="I56" s="199"/>
      <c r="J56" s="199"/>
      <c r="K56" s="199"/>
      <c r="L56" s="199"/>
    </row>
    <row r="58" ht="16.5" spans="4:12">
      <c r="D58" s="202"/>
      <c r="J58" s="35" t="s">
        <v>70</v>
      </c>
      <c r="K58" s="35"/>
      <c r="L58" s="35"/>
    </row>
    <row r="59" ht="16.5" spans="10:12">
      <c r="J59" s="35" t="s">
        <v>71</v>
      </c>
      <c r="K59" s="35"/>
      <c r="L59" s="35"/>
    </row>
    <row r="60" ht="16.5" spans="10:12">
      <c r="J60" s="35" t="s">
        <v>72</v>
      </c>
      <c r="K60" s="35"/>
      <c r="L60" s="35"/>
    </row>
  </sheetData>
  <mergeCells count="22">
    <mergeCell ref="A1:L1"/>
    <mergeCell ref="A2:B2"/>
    <mergeCell ref="C2:E2"/>
    <mergeCell ref="G2:L2"/>
    <mergeCell ref="D3:E3"/>
    <mergeCell ref="H3:K3"/>
    <mergeCell ref="H12:L12"/>
    <mergeCell ref="H13:L13"/>
    <mergeCell ref="H25:L25"/>
    <mergeCell ref="H26:L26"/>
    <mergeCell ref="H33:L33"/>
    <mergeCell ref="H34:L34"/>
    <mergeCell ref="H35:L35"/>
    <mergeCell ref="J58:L58"/>
    <mergeCell ref="J59:L59"/>
    <mergeCell ref="J60:L60"/>
    <mergeCell ref="A3:A4"/>
    <mergeCell ref="B3:B4"/>
    <mergeCell ref="C3:C4"/>
    <mergeCell ref="F3:F4"/>
    <mergeCell ref="G3:G4"/>
    <mergeCell ref="L3:L4"/>
  </mergeCells>
  <hyperlinks>
    <hyperlink ref="D4" r:id="rId1" display="HkkSfrd"/>
  </hyperlinks>
  <printOptions horizontalCentered="1"/>
  <pageMargins left="0.8" right="0.3" top="0.3" bottom="0.3" header="0.2" footer="0.2"/>
  <pageSetup paperSize="9" scale="9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34"/>
  <sheetViews>
    <sheetView zoomScale="90" zoomScaleNormal="90" zoomScaleSheetLayoutView="105" workbookViewId="0">
      <pane ySplit="4" topLeftCell="A5" activePane="bottomLeft" state="frozen"/>
      <selection/>
      <selection pane="bottomLeft" activeCell="L6" sqref="L6"/>
    </sheetView>
  </sheetViews>
  <sheetFormatPr defaultColWidth="9" defaultRowHeight="12.75"/>
  <cols>
    <col min="1" max="1" width="3.85714285714286" style="1" customWidth="1"/>
    <col min="2" max="2" width="30.7142857142857" style="1" customWidth="1"/>
    <col min="3" max="3" width="8.71428571428571" style="2" customWidth="1"/>
    <col min="4" max="4" width="7" style="1" customWidth="1"/>
    <col min="5" max="5" width="13.5714285714286" style="1" customWidth="1"/>
    <col min="6" max="7" width="12.4285714285714" style="1" customWidth="1"/>
    <col min="8" max="9" width="10.7142857142857" style="1" customWidth="1"/>
    <col min="10" max="11" width="7.28571428571429" style="1" customWidth="1"/>
    <col min="12" max="12" width="11.5714285714286" style="1" customWidth="1"/>
    <col min="13" max="13" width="12.7142857142857" style="1" customWidth="1"/>
    <col min="14" max="14" width="10.5714285714286" style="1" customWidth="1"/>
    <col min="15" max="15" width="10.7142857142857" style="1" customWidth="1"/>
    <col min="16" max="16" width="8.14285714285714" style="1" customWidth="1"/>
    <col min="17" max="16384" width="9.14285714285714" style="1"/>
  </cols>
  <sheetData>
    <row r="1" ht="23.25" customHeight="1" spans="1:16">
      <c r="A1" s="3" t="s">
        <v>277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3.25" customHeight="1" spans="1:15">
      <c r="A2" s="4" t="s">
        <v>177</v>
      </c>
      <c r="B2" s="4"/>
      <c r="C2" s="5"/>
      <c r="D2" s="5"/>
      <c r="E2" s="5"/>
      <c r="F2" s="6"/>
      <c r="G2" s="36" t="str">
        <f>Abstract!L2</f>
        <v>ekg &amp; Qjojh] 2023</v>
      </c>
      <c r="H2" s="36"/>
      <c r="I2" s="36"/>
      <c r="J2" s="36"/>
      <c r="K2" s="36"/>
      <c r="L2" s="36"/>
      <c r="M2" s="36"/>
      <c r="N2" s="36"/>
      <c r="O2" s="36"/>
    </row>
    <row r="3" ht="30" customHeight="1" spans="1:16">
      <c r="A3" s="7" t="s">
        <v>2</v>
      </c>
      <c r="B3" s="7" t="s">
        <v>3</v>
      </c>
      <c r="C3" s="7" t="s">
        <v>4</v>
      </c>
      <c r="D3" s="8" t="s">
        <v>5</v>
      </c>
      <c r="E3" s="9"/>
      <c r="F3" s="7" t="s">
        <v>6</v>
      </c>
      <c r="G3" s="10" t="s">
        <v>278</v>
      </c>
      <c r="H3" s="10" t="s">
        <v>183</v>
      </c>
      <c r="I3" s="10" t="s">
        <v>184</v>
      </c>
      <c r="J3" s="26" t="s">
        <v>8</v>
      </c>
      <c r="K3" s="27"/>
      <c r="L3" s="27"/>
      <c r="M3" s="28"/>
      <c r="N3" s="10" t="s">
        <v>279</v>
      </c>
      <c r="O3" s="10" t="s">
        <v>185</v>
      </c>
      <c r="P3" s="10" t="s">
        <v>268</v>
      </c>
    </row>
    <row r="4" ht="20.1" customHeight="1" spans="1:16">
      <c r="A4" s="11"/>
      <c r="B4" s="11"/>
      <c r="C4" s="11"/>
      <c r="D4" s="12" t="s">
        <v>10</v>
      </c>
      <c r="E4" s="13" t="s">
        <v>11</v>
      </c>
      <c r="F4" s="11"/>
      <c r="G4" s="10"/>
      <c r="H4" s="10"/>
      <c r="I4" s="10"/>
      <c r="J4" s="10" t="s">
        <v>12</v>
      </c>
      <c r="K4" s="10" t="s">
        <v>13</v>
      </c>
      <c r="L4" s="10" t="s">
        <v>12</v>
      </c>
      <c r="M4" s="10" t="s">
        <v>13</v>
      </c>
      <c r="N4" s="10"/>
      <c r="O4" s="10"/>
      <c r="P4" s="10"/>
    </row>
    <row r="5" ht="24.95" customHeight="1" spans="1:16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20">
        <v>15</v>
      </c>
      <c r="P5" s="20">
        <v>16</v>
      </c>
    </row>
    <row r="6" ht="66" spans="1:16">
      <c r="A6" s="14">
        <v>1</v>
      </c>
      <c r="B6" s="15" t="s">
        <v>280</v>
      </c>
      <c r="C6" s="16" t="s">
        <v>193</v>
      </c>
      <c r="D6" s="17">
        <v>1</v>
      </c>
      <c r="E6" s="18">
        <v>752000</v>
      </c>
      <c r="F6" s="18">
        <v>486293</v>
      </c>
      <c r="G6" s="18">
        <v>40293</v>
      </c>
      <c r="H6" s="37" t="s">
        <v>281</v>
      </c>
      <c r="I6" s="37" t="s">
        <v>282</v>
      </c>
      <c r="J6" s="29" t="s">
        <v>16</v>
      </c>
      <c r="K6" s="29" t="s">
        <v>17</v>
      </c>
      <c r="L6" s="38" t="s">
        <v>18</v>
      </c>
      <c r="M6" s="18">
        <v>40293</v>
      </c>
      <c r="N6" s="30">
        <v>1</v>
      </c>
      <c r="O6" s="39" t="s">
        <v>283</v>
      </c>
      <c r="P6" s="20"/>
    </row>
    <row r="7" ht="66" customHeight="1" spans="1:16">
      <c r="A7" s="14">
        <v>2</v>
      </c>
      <c r="B7" s="15" t="s">
        <v>284</v>
      </c>
      <c r="C7" s="16" t="s">
        <v>193</v>
      </c>
      <c r="D7" s="17">
        <v>1</v>
      </c>
      <c r="E7" s="18">
        <v>752000</v>
      </c>
      <c r="F7" s="18">
        <v>486293</v>
      </c>
      <c r="G7" s="18">
        <v>40293</v>
      </c>
      <c r="H7" s="37" t="s">
        <v>281</v>
      </c>
      <c r="I7" s="37" t="s">
        <v>282</v>
      </c>
      <c r="J7" s="29" t="s">
        <v>16</v>
      </c>
      <c r="K7" s="29" t="s">
        <v>17</v>
      </c>
      <c r="L7" s="38" t="s">
        <v>18</v>
      </c>
      <c r="M7" s="18">
        <v>40293</v>
      </c>
      <c r="N7" s="30">
        <v>1</v>
      </c>
      <c r="O7" s="39" t="s">
        <v>283</v>
      </c>
      <c r="P7" s="20"/>
    </row>
    <row r="8" ht="66" customHeight="1" spans="1:16">
      <c r="A8" s="14">
        <v>3</v>
      </c>
      <c r="B8" s="15" t="s">
        <v>285</v>
      </c>
      <c r="C8" s="16" t="s">
        <v>193</v>
      </c>
      <c r="D8" s="17">
        <v>1</v>
      </c>
      <c r="E8" s="18">
        <v>752000</v>
      </c>
      <c r="F8" s="18">
        <v>494131</v>
      </c>
      <c r="G8" s="18">
        <v>48131</v>
      </c>
      <c r="H8" s="37" t="s">
        <v>281</v>
      </c>
      <c r="I8" s="37" t="s">
        <v>282</v>
      </c>
      <c r="J8" s="29" t="s">
        <v>16</v>
      </c>
      <c r="K8" s="29" t="s">
        <v>17</v>
      </c>
      <c r="L8" s="38" t="s">
        <v>18</v>
      </c>
      <c r="M8" s="18">
        <v>48131</v>
      </c>
      <c r="N8" s="30">
        <v>1</v>
      </c>
      <c r="O8" s="39" t="s">
        <v>283</v>
      </c>
      <c r="P8" s="20"/>
    </row>
    <row r="9" ht="66" customHeight="1" spans="1:16">
      <c r="A9" s="14">
        <v>4</v>
      </c>
      <c r="B9" s="15" t="s">
        <v>286</v>
      </c>
      <c r="C9" s="16" t="s">
        <v>193</v>
      </c>
      <c r="D9" s="17">
        <v>1</v>
      </c>
      <c r="E9" s="18">
        <v>752000</v>
      </c>
      <c r="F9" s="18">
        <v>494131</v>
      </c>
      <c r="G9" s="18">
        <v>40000</v>
      </c>
      <c r="H9" s="37" t="s">
        <v>281</v>
      </c>
      <c r="I9" s="37" t="s">
        <v>282</v>
      </c>
      <c r="J9" s="29" t="s">
        <v>16</v>
      </c>
      <c r="K9" s="29" t="s">
        <v>17</v>
      </c>
      <c r="L9" s="38" t="s">
        <v>18</v>
      </c>
      <c r="M9" s="18">
        <v>40000</v>
      </c>
      <c r="N9" s="30">
        <v>1</v>
      </c>
      <c r="O9" s="39" t="s">
        <v>283</v>
      </c>
      <c r="P9" s="20"/>
    </row>
    <row r="10" ht="66" customHeight="1" spans="1:16">
      <c r="A10" s="14">
        <v>5</v>
      </c>
      <c r="B10" s="15" t="s">
        <v>287</v>
      </c>
      <c r="C10" s="16" t="s">
        <v>193</v>
      </c>
      <c r="D10" s="17">
        <v>1</v>
      </c>
      <c r="E10" s="18">
        <v>752000</v>
      </c>
      <c r="F10" s="18">
        <v>494000</v>
      </c>
      <c r="G10" s="18">
        <v>48000</v>
      </c>
      <c r="H10" s="37" t="s">
        <v>281</v>
      </c>
      <c r="I10" s="37" t="s">
        <v>282</v>
      </c>
      <c r="J10" s="29" t="s">
        <v>16</v>
      </c>
      <c r="K10" s="29" t="s">
        <v>17</v>
      </c>
      <c r="L10" s="38" t="s">
        <v>18</v>
      </c>
      <c r="M10" s="18">
        <v>48000</v>
      </c>
      <c r="N10" s="30">
        <v>1</v>
      </c>
      <c r="O10" s="39" t="s">
        <v>283</v>
      </c>
      <c r="P10" s="20"/>
    </row>
    <row r="11" ht="66" customHeight="1" spans="1:16">
      <c r="A11" s="14">
        <v>6</v>
      </c>
      <c r="B11" s="15" t="s">
        <v>288</v>
      </c>
      <c r="C11" s="16" t="s">
        <v>193</v>
      </c>
      <c r="D11" s="17">
        <v>1</v>
      </c>
      <c r="E11" s="18">
        <v>752000</v>
      </c>
      <c r="F11" s="18">
        <v>510000</v>
      </c>
      <c r="G11" s="18">
        <v>64000</v>
      </c>
      <c r="H11" s="37" t="s">
        <v>281</v>
      </c>
      <c r="I11" s="37" t="s">
        <v>282</v>
      </c>
      <c r="J11" s="29" t="s">
        <v>16</v>
      </c>
      <c r="K11" s="29" t="s">
        <v>17</v>
      </c>
      <c r="L11" s="38" t="s">
        <v>18</v>
      </c>
      <c r="M11" s="18">
        <v>64000</v>
      </c>
      <c r="N11" s="30">
        <v>1</v>
      </c>
      <c r="O11" s="39" t="s">
        <v>289</v>
      </c>
      <c r="P11" s="20"/>
    </row>
    <row r="12" ht="66" customHeight="1" spans="1:16">
      <c r="A12" s="14">
        <v>7</v>
      </c>
      <c r="B12" s="15" t="s">
        <v>290</v>
      </c>
      <c r="C12" s="16" t="s">
        <v>193</v>
      </c>
      <c r="D12" s="17">
        <v>1</v>
      </c>
      <c r="E12" s="18">
        <v>752000</v>
      </c>
      <c r="F12" s="18">
        <v>510000</v>
      </c>
      <c r="G12" s="18">
        <v>64000</v>
      </c>
      <c r="H12" s="37" t="s">
        <v>281</v>
      </c>
      <c r="I12" s="37" t="s">
        <v>282</v>
      </c>
      <c r="J12" s="29" t="s">
        <v>16</v>
      </c>
      <c r="K12" s="29" t="s">
        <v>17</v>
      </c>
      <c r="L12" s="38" t="s">
        <v>18</v>
      </c>
      <c r="M12" s="18">
        <v>64000</v>
      </c>
      <c r="N12" s="30">
        <v>1</v>
      </c>
      <c r="O12" s="39" t="s">
        <v>289</v>
      </c>
      <c r="P12" s="20"/>
    </row>
    <row r="13" ht="66" customHeight="1" spans="1:16">
      <c r="A13" s="14">
        <v>8</v>
      </c>
      <c r="B13" s="15" t="s">
        <v>291</v>
      </c>
      <c r="C13" s="16" t="s">
        <v>193</v>
      </c>
      <c r="D13" s="17">
        <v>1</v>
      </c>
      <c r="E13" s="18">
        <v>752000</v>
      </c>
      <c r="F13" s="18">
        <v>508000</v>
      </c>
      <c r="G13" s="18">
        <v>62000</v>
      </c>
      <c r="H13" s="37" t="s">
        <v>281</v>
      </c>
      <c r="I13" s="37" t="s">
        <v>282</v>
      </c>
      <c r="J13" s="29" t="s">
        <v>16</v>
      </c>
      <c r="K13" s="29" t="s">
        <v>17</v>
      </c>
      <c r="L13" s="38" t="s">
        <v>18</v>
      </c>
      <c r="M13" s="18">
        <v>62000</v>
      </c>
      <c r="N13" s="30">
        <v>1</v>
      </c>
      <c r="O13" s="39" t="s">
        <v>292</v>
      </c>
      <c r="P13" s="20"/>
    </row>
    <row r="14" ht="66" customHeight="1" spans="1:16">
      <c r="A14" s="14">
        <v>9</v>
      </c>
      <c r="B14" s="15" t="s">
        <v>293</v>
      </c>
      <c r="C14" s="16" t="s">
        <v>193</v>
      </c>
      <c r="D14" s="17">
        <v>1</v>
      </c>
      <c r="E14" s="18">
        <v>752000</v>
      </c>
      <c r="F14" s="18">
        <v>509000</v>
      </c>
      <c r="G14" s="18">
        <v>62000</v>
      </c>
      <c r="H14" s="37" t="s">
        <v>281</v>
      </c>
      <c r="I14" s="37" t="s">
        <v>282</v>
      </c>
      <c r="J14" s="29" t="s">
        <v>16</v>
      </c>
      <c r="K14" s="29" t="s">
        <v>17</v>
      </c>
      <c r="L14" s="38" t="s">
        <v>18</v>
      </c>
      <c r="M14" s="18">
        <v>62000</v>
      </c>
      <c r="N14" s="30">
        <v>1</v>
      </c>
      <c r="O14" s="39" t="s">
        <v>292</v>
      </c>
      <c r="P14" s="20"/>
    </row>
    <row r="15" ht="66" customHeight="1" spans="1:16">
      <c r="A15" s="14">
        <v>10</v>
      </c>
      <c r="B15" s="15" t="s">
        <v>294</v>
      </c>
      <c r="C15" s="211" t="s">
        <v>295</v>
      </c>
      <c r="D15" s="17">
        <v>1</v>
      </c>
      <c r="E15" s="18">
        <v>752000</v>
      </c>
      <c r="F15" s="18">
        <v>511000</v>
      </c>
      <c r="G15" s="18">
        <v>65000</v>
      </c>
      <c r="H15" s="37" t="s">
        <v>281</v>
      </c>
      <c r="I15" s="37" t="s">
        <v>282</v>
      </c>
      <c r="J15" s="29" t="s">
        <v>16</v>
      </c>
      <c r="K15" s="29" t="s">
        <v>17</v>
      </c>
      <c r="L15" s="38" t="s">
        <v>18</v>
      </c>
      <c r="M15" s="18">
        <v>65000</v>
      </c>
      <c r="N15" s="30">
        <v>1</v>
      </c>
      <c r="O15" s="39" t="s">
        <v>296</v>
      </c>
      <c r="P15" s="20"/>
    </row>
    <row r="16" ht="66" customHeight="1" spans="1:16">
      <c r="A16" s="14">
        <v>11</v>
      </c>
      <c r="B16" s="15" t="s">
        <v>297</v>
      </c>
      <c r="C16" s="16" t="s">
        <v>188</v>
      </c>
      <c r="D16" s="17">
        <v>1</v>
      </c>
      <c r="E16" s="18">
        <v>752000</v>
      </c>
      <c r="F16" s="18">
        <v>511000</v>
      </c>
      <c r="G16" s="18">
        <v>65000</v>
      </c>
      <c r="H16" s="37" t="s">
        <v>281</v>
      </c>
      <c r="I16" s="37" t="s">
        <v>282</v>
      </c>
      <c r="J16" s="29" t="s">
        <v>16</v>
      </c>
      <c r="K16" s="29" t="s">
        <v>17</v>
      </c>
      <c r="L16" s="38" t="s">
        <v>18</v>
      </c>
      <c r="M16" s="18">
        <v>65000</v>
      </c>
      <c r="N16" s="30">
        <v>1</v>
      </c>
      <c r="O16" s="39" t="s">
        <v>298</v>
      </c>
      <c r="P16" s="20"/>
    </row>
    <row r="17" ht="66" customHeight="1" spans="1:16">
      <c r="A17" s="14">
        <v>12</v>
      </c>
      <c r="B17" s="15" t="s">
        <v>299</v>
      </c>
      <c r="C17" s="16" t="s">
        <v>197</v>
      </c>
      <c r="D17" s="17">
        <v>1</v>
      </c>
      <c r="E17" s="18">
        <v>752000</v>
      </c>
      <c r="F17" s="18">
        <v>489000</v>
      </c>
      <c r="G17" s="18">
        <v>41000</v>
      </c>
      <c r="H17" s="37" t="s">
        <v>281</v>
      </c>
      <c r="I17" s="37" t="s">
        <v>282</v>
      </c>
      <c r="J17" s="29" t="s">
        <v>16</v>
      </c>
      <c r="K17" s="29" t="s">
        <v>17</v>
      </c>
      <c r="L17" s="38" t="s">
        <v>18</v>
      </c>
      <c r="M17" s="18">
        <v>41000</v>
      </c>
      <c r="N17" s="30">
        <v>1</v>
      </c>
      <c r="O17" s="39" t="s">
        <v>300</v>
      </c>
      <c r="P17" s="20"/>
    </row>
    <row r="18" ht="66" customHeight="1" spans="1:16">
      <c r="A18" s="14">
        <v>13</v>
      </c>
      <c r="B18" s="15" t="s">
        <v>301</v>
      </c>
      <c r="C18" s="16" t="s">
        <v>197</v>
      </c>
      <c r="D18" s="17">
        <v>1</v>
      </c>
      <c r="E18" s="18">
        <v>752000</v>
      </c>
      <c r="F18" s="18">
        <v>489000</v>
      </c>
      <c r="G18" s="18">
        <v>41000</v>
      </c>
      <c r="H18" s="37" t="s">
        <v>281</v>
      </c>
      <c r="I18" s="37" t="s">
        <v>282</v>
      </c>
      <c r="J18" s="29" t="s">
        <v>16</v>
      </c>
      <c r="K18" s="29" t="s">
        <v>17</v>
      </c>
      <c r="L18" s="38" t="s">
        <v>18</v>
      </c>
      <c r="M18" s="18">
        <v>41000</v>
      </c>
      <c r="N18" s="30">
        <v>1</v>
      </c>
      <c r="O18" s="39" t="s">
        <v>300</v>
      </c>
      <c r="P18" s="20"/>
    </row>
    <row r="19" ht="66" customHeight="1" spans="1:16">
      <c r="A19" s="14">
        <v>14</v>
      </c>
      <c r="B19" s="15" t="s">
        <v>302</v>
      </c>
      <c r="C19" s="16" t="s">
        <v>197</v>
      </c>
      <c r="D19" s="17">
        <v>1</v>
      </c>
      <c r="E19" s="18">
        <v>752000</v>
      </c>
      <c r="F19" s="18">
        <v>519000</v>
      </c>
      <c r="G19" s="18">
        <v>57000</v>
      </c>
      <c r="H19" s="37" t="s">
        <v>281</v>
      </c>
      <c r="I19" s="37" t="s">
        <v>282</v>
      </c>
      <c r="J19" s="29" t="s">
        <v>16</v>
      </c>
      <c r="K19" s="29" t="s">
        <v>17</v>
      </c>
      <c r="L19" s="38" t="s">
        <v>18</v>
      </c>
      <c r="M19" s="18">
        <v>57000</v>
      </c>
      <c r="N19" s="30">
        <v>1</v>
      </c>
      <c r="O19" s="29" t="s">
        <v>303</v>
      </c>
      <c r="P19" s="20"/>
    </row>
    <row r="20" ht="66" customHeight="1" spans="1:16">
      <c r="A20" s="14">
        <v>15</v>
      </c>
      <c r="B20" s="15" t="s">
        <v>304</v>
      </c>
      <c r="C20" s="16" t="s">
        <v>197</v>
      </c>
      <c r="D20" s="17">
        <v>1</v>
      </c>
      <c r="E20" s="18">
        <v>752000</v>
      </c>
      <c r="F20" s="18">
        <v>446000</v>
      </c>
      <c r="G20" s="38" t="s">
        <v>18</v>
      </c>
      <c r="H20" s="37" t="s">
        <v>281</v>
      </c>
      <c r="I20" s="37" t="s">
        <v>282</v>
      </c>
      <c r="J20" s="29" t="s">
        <v>16</v>
      </c>
      <c r="K20" s="29" t="s">
        <v>17</v>
      </c>
      <c r="L20" s="38" t="s">
        <v>18</v>
      </c>
      <c r="M20" s="38" t="s">
        <v>18</v>
      </c>
      <c r="N20" s="30">
        <v>1</v>
      </c>
      <c r="O20" s="29" t="s">
        <v>305</v>
      </c>
      <c r="P20" s="20"/>
    </row>
    <row r="21" ht="66" customHeight="1" spans="1:16">
      <c r="A21" s="14">
        <v>16</v>
      </c>
      <c r="B21" s="15" t="s">
        <v>306</v>
      </c>
      <c r="C21" s="16" t="s">
        <v>193</v>
      </c>
      <c r="D21" s="17">
        <v>1</v>
      </c>
      <c r="E21" s="18">
        <v>752000</v>
      </c>
      <c r="F21" s="18">
        <v>487000</v>
      </c>
      <c r="G21" s="18">
        <v>40000</v>
      </c>
      <c r="H21" s="37" t="s">
        <v>281</v>
      </c>
      <c r="I21" s="37" t="s">
        <v>282</v>
      </c>
      <c r="J21" s="29" t="s">
        <v>16</v>
      </c>
      <c r="K21" s="29" t="s">
        <v>17</v>
      </c>
      <c r="L21" s="38" t="s">
        <v>18</v>
      </c>
      <c r="M21" s="18">
        <v>40000</v>
      </c>
      <c r="N21" s="30">
        <v>1</v>
      </c>
      <c r="O21" s="29" t="s">
        <v>307</v>
      </c>
      <c r="P21" s="20"/>
    </row>
    <row r="22" ht="66" customHeight="1" spans="1:16">
      <c r="A22" s="14">
        <v>17</v>
      </c>
      <c r="B22" s="15" t="s">
        <v>308</v>
      </c>
      <c r="C22" s="16" t="s">
        <v>193</v>
      </c>
      <c r="D22" s="17">
        <v>1</v>
      </c>
      <c r="E22" s="18">
        <v>752000</v>
      </c>
      <c r="F22" s="18">
        <v>512000</v>
      </c>
      <c r="G22" s="18">
        <v>65000</v>
      </c>
      <c r="H22" s="37" t="s">
        <v>281</v>
      </c>
      <c r="I22" s="37" t="s">
        <v>282</v>
      </c>
      <c r="J22" s="29" t="s">
        <v>16</v>
      </c>
      <c r="K22" s="29" t="s">
        <v>17</v>
      </c>
      <c r="L22" s="38" t="s">
        <v>18</v>
      </c>
      <c r="M22" s="18">
        <v>65000</v>
      </c>
      <c r="N22" s="30">
        <v>1</v>
      </c>
      <c r="O22" s="29" t="s">
        <v>307</v>
      </c>
      <c r="P22" s="20"/>
    </row>
    <row r="23" ht="66" customHeight="1" spans="1:16">
      <c r="A23" s="14">
        <v>18</v>
      </c>
      <c r="B23" s="15" t="s">
        <v>309</v>
      </c>
      <c r="C23" s="16" t="s">
        <v>193</v>
      </c>
      <c r="D23" s="17">
        <v>1</v>
      </c>
      <c r="E23" s="18">
        <v>752000</v>
      </c>
      <c r="F23" s="18">
        <v>512000</v>
      </c>
      <c r="G23" s="18">
        <v>65000</v>
      </c>
      <c r="H23" s="37" t="s">
        <v>281</v>
      </c>
      <c r="I23" s="37" t="s">
        <v>282</v>
      </c>
      <c r="J23" s="29" t="s">
        <v>16</v>
      </c>
      <c r="K23" s="29" t="s">
        <v>17</v>
      </c>
      <c r="L23" s="38" t="s">
        <v>18</v>
      </c>
      <c r="M23" s="18">
        <v>65000</v>
      </c>
      <c r="N23" s="30">
        <v>1</v>
      </c>
      <c r="O23" s="29" t="s">
        <v>307</v>
      </c>
      <c r="P23" s="20"/>
    </row>
    <row r="24" ht="66" customHeight="1" spans="1:16">
      <c r="A24" s="14">
        <v>19</v>
      </c>
      <c r="B24" s="15" t="s">
        <v>310</v>
      </c>
      <c r="C24" s="16" t="s">
        <v>193</v>
      </c>
      <c r="D24" s="17">
        <v>1</v>
      </c>
      <c r="E24" s="18">
        <v>752000</v>
      </c>
      <c r="F24" s="18">
        <v>512000</v>
      </c>
      <c r="G24" s="18">
        <v>65000</v>
      </c>
      <c r="H24" s="37" t="s">
        <v>281</v>
      </c>
      <c r="I24" s="37" t="s">
        <v>282</v>
      </c>
      <c r="J24" s="29" t="s">
        <v>16</v>
      </c>
      <c r="K24" s="29" t="s">
        <v>17</v>
      </c>
      <c r="L24" s="38" t="s">
        <v>18</v>
      </c>
      <c r="M24" s="18">
        <v>65000</v>
      </c>
      <c r="N24" s="30">
        <v>1</v>
      </c>
      <c r="O24" s="29" t="s">
        <v>307</v>
      </c>
      <c r="P24" s="20"/>
    </row>
    <row r="25" ht="66" customHeight="1" spans="1:16">
      <c r="A25" s="14">
        <v>20</v>
      </c>
      <c r="B25" s="15" t="s">
        <v>311</v>
      </c>
      <c r="C25" s="16" t="s">
        <v>193</v>
      </c>
      <c r="D25" s="17">
        <v>1</v>
      </c>
      <c r="E25" s="18">
        <v>752000</v>
      </c>
      <c r="F25" s="18">
        <v>499000</v>
      </c>
      <c r="G25" s="18">
        <v>52000</v>
      </c>
      <c r="H25" s="37" t="s">
        <v>281</v>
      </c>
      <c r="I25" s="37" t="s">
        <v>282</v>
      </c>
      <c r="J25" s="29" t="s">
        <v>16</v>
      </c>
      <c r="K25" s="29" t="s">
        <v>17</v>
      </c>
      <c r="L25" s="38" t="s">
        <v>18</v>
      </c>
      <c r="M25" s="18">
        <v>52000</v>
      </c>
      <c r="N25" s="30">
        <v>1</v>
      </c>
      <c r="O25" s="29" t="s">
        <v>307</v>
      </c>
      <c r="P25" s="20"/>
    </row>
    <row r="26" ht="66" customHeight="1" spans="1:16">
      <c r="A26" s="14">
        <v>21</v>
      </c>
      <c r="B26" s="15" t="s">
        <v>312</v>
      </c>
      <c r="C26" s="16" t="s">
        <v>197</v>
      </c>
      <c r="D26" s="17">
        <v>1</v>
      </c>
      <c r="E26" s="18">
        <v>752000</v>
      </c>
      <c r="F26" s="18">
        <v>486000</v>
      </c>
      <c r="G26" s="18">
        <v>40000</v>
      </c>
      <c r="H26" s="37" t="s">
        <v>281</v>
      </c>
      <c r="I26" s="37" t="s">
        <v>282</v>
      </c>
      <c r="J26" s="29" t="s">
        <v>16</v>
      </c>
      <c r="K26" s="29" t="s">
        <v>17</v>
      </c>
      <c r="L26" s="38" t="s">
        <v>18</v>
      </c>
      <c r="M26" s="18">
        <v>40000</v>
      </c>
      <c r="N26" s="30">
        <v>1</v>
      </c>
      <c r="O26" s="29" t="s">
        <v>313</v>
      </c>
      <c r="P26" s="20"/>
    </row>
    <row r="27" ht="66" customHeight="1" spans="1:16">
      <c r="A27" s="14">
        <v>22</v>
      </c>
      <c r="B27" s="15" t="s">
        <v>314</v>
      </c>
      <c r="C27" s="16" t="s">
        <v>197</v>
      </c>
      <c r="D27" s="17">
        <v>1</v>
      </c>
      <c r="E27" s="18">
        <v>752000</v>
      </c>
      <c r="F27" s="18">
        <v>486000</v>
      </c>
      <c r="G27" s="18">
        <v>40000</v>
      </c>
      <c r="H27" s="37" t="s">
        <v>281</v>
      </c>
      <c r="I27" s="37" t="s">
        <v>282</v>
      </c>
      <c r="J27" s="29" t="s">
        <v>16</v>
      </c>
      <c r="K27" s="29" t="s">
        <v>17</v>
      </c>
      <c r="L27" s="38" t="s">
        <v>18</v>
      </c>
      <c r="M27" s="18">
        <v>40000</v>
      </c>
      <c r="N27" s="30">
        <v>1</v>
      </c>
      <c r="O27" s="29" t="s">
        <v>313</v>
      </c>
      <c r="P27" s="20"/>
    </row>
    <row r="28" s="1" customFormat="1" ht="34.5" customHeight="1" spans="1:16">
      <c r="A28" s="20"/>
      <c r="B28" s="21" t="s">
        <v>69</v>
      </c>
      <c r="C28" s="22"/>
      <c r="D28" s="23" t="s">
        <v>18</v>
      </c>
      <c r="E28" s="24">
        <f>SUM(E6:E27)</f>
        <v>16544000</v>
      </c>
      <c r="F28" s="24">
        <f>SUM(F6:F27)</f>
        <v>10950848</v>
      </c>
      <c r="G28" s="24">
        <f>SUM(G6:G27)</f>
        <v>1104717</v>
      </c>
      <c r="H28" s="10" t="s">
        <v>16</v>
      </c>
      <c r="I28" s="10" t="s">
        <v>16</v>
      </c>
      <c r="J28" s="10" t="s">
        <v>16</v>
      </c>
      <c r="K28" s="10" t="s">
        <v>16</v>
      </c>
      <c r="L28" s="24">
        <f>SUM(L6:L27)</f>
        <v>0</v>
      </c>
      <c r="M28" s="24">
        <f>SUM(M6:M27)</f>
        <v>1104717</v>
      </c>
      <c r="N28" s="10" t="s">
        <v>16</v>
      </c>
      <c r="O28" s="34"/>
      <c r="P28" s="33"/>
    </row>
    <row r="30" spans="12:12">
      <c r="L30" s="40"/>
    </row>
    <row r="32" ht="16.5" spans="12:15">
      <c r="L32" s="35" t="s">
        <v>70</v>
      </c>
      <c r="M32" s="35"/>
      <c r="N32" s="35"/>
      <c r="O32" s="35"/>
    </row>
    <row r="33" ht="16.5" spans="12:15">
      <c r="L33" s="35" t="s">
        <v>71</v>
      </c>
      <c r="M33" s="35"/>
      <c r="N33" s="35"/>
      <c r="O33" s="35"/>
    </row>
    <row r="34" ht="16.5" spans="12:15">
      <c r="L34" s="35" t="s">
        <v>72</v>
      </c>
      <c r="M34" s="35"/>
      <c r="N34" s="35"/>
      <c r="O34" s="35"/>
    </row>
  </sheetData>
  <mergeCells count="17">
    <mergeCell ref="A1:P1"/>
    <mergeCell ref="G2:O2"/>
    <mergeCell ref="D3:E3"/>
    <mergeCell ref="J3:M3"/>
    <mergeCell ref="L32:O32"/>
    <mergeCell ref="L33:O33"/>
    <mergeCell ref="L34:O34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66"/>
  <sheetViews>
    <sheetView zoomScaleSheetLayoutView="105" workbookViewId="0">
      <pane ySplit="4" topLeftCell="A5" activePane="bottomLeft" state="frozen"/>
      <selection/>
      <selection pane="bottomLeft" activeCell="M7" sqref="M7"/>
    </sheetView>
  </sheetViews>
  <sheetFormatPr defaultColWidth="9" defaultRowHeight="12.75"/>
  <cols>
    <col min="1" max="1" width="4.42857142857143" style="1" customWidth="1"/>
    <col min="2" max="2" width="30.7142857142857" style="1" customWidth="1"/>
    <col min="3" max="3" width="8.71428571428571" style="2" customWidth="1"/>
    <col min="4" max="4" width="7" style="1" customWidth="1"/>
    <col min="5" max="5" width="13.5714285714286" style="1" customWidth="1"/>
    <col min="6" max="7" width="12.4285714285714" style="1" customWidth="1"/>
    <col min="8" max="9" width="10.7142857142857" style="1" customWidth="1"/>
    <col min="10" max="11" width="7.28571428571429" style="1" customWidth="1"/>
    <col min="12" max="12" width="11.5714285714286" style="1" customWidth="1"/>
    <col min="13" max="13" width="12.7142857142857" style="1" customWidth="1"/>
    <col min="14" max="14" width="10.5714285714286" style="1" customWidth="1"/>
    <col min="15" max="15" width="10.7142857142857" style="1" customWidth="1"/>
    <col min="16" max="16" width="8.14285714285714" style="1" customWidth="1"/>
    <col min="17" max="16384" width="9.14285714285714" style="1"/>
  </cols>
  <sheetData>
    <row r="1" ht="23.25" customHeight="1" spans="1:16">
      <c r="A1" s="3" t="s">
        <v>315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3.25" customHeight="1" spans="1:15">
      <c r="A2" s="4" t="s">
        <v>316</v>
      </c>
      <c r="B2" s="4"/>
      <c r="C2" s="5"/>
      <c r="D2" s="5"/>
      <c r="E2" s="5"/>
      <c r="F2" s="6"/>
      <c r="H2" s="5"/>
      <c r="I2" s="5"/>
      <c r="J2" s="5"/>
      <c r="K2" s="5"/>
      <c r="L2" s="5"/>
      <c r="M2" s="5"/>
      <c r="N2" s="5"/>
      <c r="O2" s="25" t="str">
        <f>Abstract!L2</f>
        <v>ekg &amp; Qjojh] 2023</v>
      </c>
    </row>
    <row r="3" ht="30" customHeight="1" spans="1:16">
      <c r="A3" s="7" t="s">
        <v>2</v>
      </c>
      <c r="B3" s="7" t="s">
        <v>3</v>
      </c>
      <c r="C3" s="7" t="s">
        <v>4</v>
      </c>
      <c r="D3" s="8" t="s">
        <v>5</v>
      </c>
      <c r="E3" s="9"/>
      <c r="F3" s="7" t="s">
        <v>6</v>
      </c>
      <c r="G3" s="10" t="s">
        <v>278</v>
      </c>
      <c r="H3" s="10" t="s">
        <v>183</v>
      </c>
      <c r="I3" s="10" t="s">
        <v>184</v>
      </c>
      <c r="J3" s="26" t="s">
        <v>8</v>
      </c>
      <c r="K3" s="27"/>
      <c r="L3" s="27"/>
      <c r="M3" s="28"/>
      <c r="N3" s="10" t="s">
        <v>279</v>
      </c>
      <c r="O3" s="10" t="s">
        <v>185</v>
      </c>
      <c r="P3" s="10" t="s">
        <v>268</v>
      </c>
    </row>
    <row r="4" ht="20.1" customHeight="1" spans="1:16">
      <c r="A4" s="11"/>
      <c r="B4" s="11"/>
      <c r="C4" s="11"/>
      <c r="D4" s="12" t="s">
        <v>10</v>
      </c>
      <c r="E4" s="13" t="s">
        <v>11</v>
      </c>
      <c r="F4" s="11"/>
      <c r="G4" s="10"/>
      <c r="H4" s="10"/>
      <c r="I4" s="10"/>
      <c r="J4" s="10" t="s">
        <v>12</v>
      </c>
      <c r="K4" s="10" t="s">
        <v>13</v>
      </c>
      <c r="L4" s="10" t="s">
        <v>12</v>
      </c>
      <c r="M4" s="10" t="s">
        <v>13</v>
      </c>
      <c r="N4" s="10"/>
      <c r="O4" s="10"/>
      <c r="P4" s="10"/>
    </row>
    <row r="5" ht="24.95" customHeight="1" spans="1:16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20">
        <v>15</v>
      </c>
      <c r="P5" s="20">
        <v>16</v>
      </c>
    </row>
    <row r="6" ht="33" spans="1:16">
      <c r="A6" s="14">
        <v>1</v>
      </c>
      <c r="B6" s="15" t="s">
        <v>317</v>
      </c>
      <c r="C6" s="16" t="s">
        <v>25</v>
      </c>
      <c r="D6" s="17">
        <v>1</v>
      </c>
      <c r="E6" s="18">
        <v>806000</v>
      </c>
      <c r="F6" s="18">
        <v>490085</v>
      </c>
      <c r="G6" s="18">
        <v>490085</v>
      </c>
      <c r="H6" s="19" t="s">
        <v>318</v>
      </c>
      <c r="I6" s="19" t="s">
        <v>319</v>
      </c>
      <c r="J6" s="29" t="s">
        <v>16</v>
      </c>
      <c r="K6" s="29" t="s">
        <v>17</v>
      </c>
      <c r="L6" s="18">
        <v>0</v>
      </c>
      <c r="M6" s="18">
        <v>290085</v>
      </c>
      <c r="N6" s="30">
        <v>1</v>
      </c>
      <c r="O6" s="31" t="s">
        <v>289</v>
      </c>
      <c r="P6" s="20"/>
    </row>
    <row r="7" ht="33" spans="1:16">
      <c r="A7" s="14">
        <v>2</v>
      </c>
      <c r="B7" s="15" t="s">
        <v>320</v>
      </c>
      <c r="C7" s="16" t="s">
        <v>25</v>
      </c>
      <c r="D7" s="17">
        <v>1</v>
      </c>
      <c r="E7" s="18">
        <v>806000</v>
      </c>
      <c r="F7" s="18">
        <v>502966</v>
      </c>
      <c r="G7" s="18">
        <v>502966</v>
      </c>
      <c r="H7" s="19" t="s">
        <v>321</v>
      </c>
      <c r="I7" s="19" t="s">
        <v>322</v>
      </c>
      <c r="J7" s="29" t="s">
        <v>16</v>
      </c>
      <c r="K7" s="29" t="s">
        <v>17</v>
      </c>
      <c r="L7" s="18">
        <v>0</v>
      </c>
      <c r="M7" s="18">
        <v>302966</v>
      </c>
      <c r="N7" s="30">
        <v>1</v>
      </c>
      <c r="O7" s="31" t="s">
        <v>289</v>
      </c>
      <c r="P7" s="20"/>
    </row>
    <row r="8" ht="33" spans="1:16">
      <c r="A8" s="14">
        <v>3</v>
      </c>
      <c r="B8" s="15" t="s">
        <v>323</v>
      </c>
      <c r="C8" s="16" t="s">
        <v>25</v>
      </c>
      <c r="D8" s="17">
        <v>1</v>
      </c>
      <c r="E8" s="18">
        <v>806000</v>
      </c>
      <c r="F8" s="18">
        <v>500432</v>
      </c>
      <c r="G8" s="18">
        <v>500432</v>
      </c>
      <c r="H8" s="19" t="s">
        <v>318</v>
      </c>
      <c r="I8" s="19" t="s">
        <v>319</v>
      </c>
      <c r="J8" s="29" t="s">
        <v>16</v>
      </c>
      <c r="K8" s="29" t="s">
        <v>17</v>
      </c>
      <c r="L8" s="18">
        <v>0</v>
      </c>
      <c r="M8" s="18">
        <v>300432</v>
      </c>
      <c r="N8" s="30">
        <v>1</v>
      </c>
      <c r="O8" s="31" t="s">
        <v>289</v>
      </c>
      <c r="P8" s="20"/>
    </row>
    <row r="9" ht="33" spans="1:16">
      <c r="A9" s="14">
        <v>4</v>
      </c>
      <c r="B9" s="15" t="s">
        <v>324</v>
      </c>
      <c r="C9" s="16" t="s">
        <v>197</v>
      </c>
      <c r="D9" s="17">
        <v>1</v>
      </c>
      <c r="E9" s="18">
        <v>806000</v>
      </c>
      <c r="F9" s="18">
        <v>648090</v>
      </c>
      <c r="G9" s="18">
        <v>648090</v>
      </c>
      <c r="H9" s="19" t="s">
        <v>325</v>
      </c>
      <c r="I9" s="19" t="s">
        <v>326</v>
      </c>
      <c r="J9" s="29" t="s">
        <v>16</v>
      </c>
      <c r="K9" s="29" t="s">
        <v>17</v>
      </c>
      <c r="L9" s="18">
        <v>2100</v>
      </c>
      <c r="M9" s="18">
        <v>450190</v>
      </c>
      <c r="N9" s="30">
        <v>1</v>
      </c>
      <c r="O9" s="32" t="s">
        <v>300</v>
      </c>
      <c r="P9" s="20"/>
    </row>
    <row r="10" ht="33" spans="1:16">
      <c r="A10" s="14">
        <v>5</v>
      </c>
      <c r="B10" s="15" t="s">
        <v>327</v>
      </c>
      <c r="C10" s="16" t="s">
        <v>25</v>
      </c>
      <c r="D10" s="17">
        <v>1</v>
      </c>
      <c r="E10" s="18">
        <v>806000</v>
      </c>
      <c r="F10" s="18">
        <v>587012</v>
      </c>
      <c r="G10" s="18">
        <v>587012</v>
      </c>
      <c r="H10" s="19" t="s">
        <v>328</v>
      </c>
      <c r="I10" s="19" t="s">
        <v>329</v>
      </c>
      <c r="J10" s="29" t="s">
        <v>16</v>
      </c>
      <c r="K10" s="29" t="s">
        <v>17</v>
      </c>
      <c r="L10" s="18">
        <v>8750</v>
      </c>
      <c r="M10" s="18">
        <v>395762</v>
      </c>
      <c r="N10" s="30">
        <v>1</v>
      </c>
      <c r="O10" s="32" t="s">
        <v>300</v>
      </c>
      <c r="P10" s="20"/>
    </row>
    <row r="11" ht="33" spans="1:16">
      <c r="A11" s="14">
        <v>6</v>
      </c>
      <c r="B11" s="15" t="s">
        <v>330</v>
      </c>
      <c r="C11" s="16" t="s">
        <v>25</v>
      </c>
      <c r="D11" s="17">
        <v>1</v>
      </c>
      <c r="E11" s="18">
        <v>806000</v>
      </c>
      <c r="F11" s="18">
        <v>674178</v>
      </c>
      <c r="G11" s="18">
        <v>674178</v>
      </c>
      <c r="H11" s="19" t="s">
        <v>318</v>
      </c>
      <c r="I11" s="19" t="s">
        <v>319</v>
      </c>
      <c r="J11" s="29" t="s">
        <v>16</v>
      </c>
      <c r="K11" s="29" t="s">
        <v>17</v>
      </c>
      <c r="L11" s="18">
        <v>0</v>
      </c>
      <c r="M11" s="18">
        <v>474178</v>
      </c>
      <c r="N11" s="30">
        <v>1</v>
      </c>
      <c r="O11" s="31" t="s">
        <v>300</v>
      </c>
      <c r="P11" s="20"/>
    </row>
    <row r="12" ht="33" spans="1:16">
      <c r="A12" s="14">
        <v>7</v>
      </c>
      <c r="B12" s="15" t="s">
        <v>331</v>
      </c>
      <c r="C12" s="16" t="s">
        <v>25</v>
      </c>
      <c r="D12" s="17">
        <v>1</v>
      </c>
      <c r="E12" s="18">
        <v>806000</v>
      </c>
      <c r="F12" s="18">
        <v>635907</v>
      </c>
      <c r="G12" s="18">
        <v>635907</v>
      </c>
      <c r="H12" s="19" t="s">
        <v>318</v>
      </c>
      <c r="I12" s="19" t="s">
        <v>319</v>
      </c>
      <c r="J12" s="29" t="s">
        <v>16</v>
      </c>
      <c r="K12" s="29" t="s">
        <v>17</v>
      </c>
      <c r="L12" s="18">
        <v>0</v>
      </c>
      <c r="M12" s="18">
        <v>435907</v>
      </c>
      <c r="N12" s="30">
        <v>1</v>
      </c>
      <c r="O12" s="31" t="s">
        <v>300</v>
      </c>
      <c r="P12" s="20"/>
    </row>
    <row r="13" ht="33" spans="1:16">
      <c r="A13" s="14">
        <v>8</v>
      </c>
      <c r="B13" s="15" t="s">
        <v>332</v>
      </c>
      <c r="C13" s="16" t="s">
        <v>25</v>
      </c>
      <c r="D13" s="17">
        <v>1</v>
      </c>
      <c r="E13" s="18">
        <v>806000</v>
      </c>
      <c r="F13" s="18">
        <v>501488</v>
      </c>
      <c r="G13" s="18">
        <v>501488</v>
      </c>
      <c r="H13" s="19" t="s">
        <v>318</v>
      </c>
      <c r="I13" s="19" t="s">
        <v>319</v>
      </c>
      <c r="J13" s="29" t="s">
        <v>16</v>
      </c>
      <c r="K13" s="29" t="s">
        <v>17</v>
      </c>
      <c r="L13" s="18">
        <v>0</v>
      </c>
      <c r="M13" s="18">
        <v>301488</v>
      </c>
      <c r="N13" s="30">
        <v>1</v>
      </c>
      <c r="O13" s="31" t="s">
        <v>333</v>
      </c>
      <c r="P13" s="20"/>
    </row>
    <row r="14" ht="33" spans="1:16">
      <c r="A14" s="14">
        <v>9</v>
      </c>
      <c r="B14" s="15" t="s">
        <v>334</v>
      </c>
      <c r="C14" s="16" t="s">
        <v>25</v>
      </c>
      <c r="D14" s="17">
        <v>1</v>
      </c>
      <c r="E14" s="18">
        <v>806000</v>
      </c>
      <c r="F14" s="18">
        <v>645387</v>
      </c>
      <c r="G14" s="18">
        <v>645387</v>
      </c>
      <c r="H14" s="19" t="s">
        <v>318</v>
      </c>
      <c r="I14" s="19" t="s">
        <v>319</v>
      </c>
      <c r="J14" s="29" t="s">
        <v>16</v>
      </c>
      <c r="K14" s="29" t="s">
        <v>17</v>
      </c>
      <c r="L14" s="18">
        <v>0</v>
      </c>
      <c r="M14" s="18">
        <v>445387</v>
      </c>
      <c r="N14" s="30">
        <v>1</v>
      </c>
      <c r="O14" s="31" t="s">
        <v>300</v>
      </c>
      <c r="P14" s="20"/>
    </row>
    <row r="15" ht="34.5" spans="1:16">
      <c r="A15" s="14">
        <v>10</v>
      </c>
      <c r="B15" s="15" t="s">
        <v>335</v>
      </c>
      <c r="C15" s="16" t="s">
        <v>25</v>
      </c>
      <c r="D15" s="17">
        <v>1</v>
      </c>
      <c r="E15" s="18">
        <v>806000</v>
      </c>
      <c r="F15" s="18">
        <v>627885</v>
      </c>
      <c r="G15" s="18">
        <v>627885</v>
      </c>
      <c r="H15" s="19" t="s">
        <v>325</v>
      </c>
      <c r="I15" s="19" t="s">
        <v>326</v>
      </c>
      <c r="J15" s="29" t="s">
        <v>16</v>
      </c>
      <c r="K15" s="29" t="s">
        <v>17</v>
      </c>
      <c r="L15" s="18">
        <v>9100</v>
      </c>
      <c r="M15" s="18">
        <v>436985</v>
      </c>
      <c r="N15" s="30">
        <v>1</v>
      </c>
      <c r="O15" s="32" t="s">
        <v>292</v>
      </c>
      <c r="P15" s="20"/>
    </row>
    <row r="16" ht="34.5" spans="1:16">
      <c r="A16" s="14">
        <v>11</v>
      </c>
      <c r="B16" s="15" t="s">
        <v>336</v>
      </c>
      <c r="C16" s="16" t="s">
        <v>25</v>
      </c>
      <c r="D16" s="17">
        <v>1</v>
      </c>
      <c r="E16" s="18">
        <v>806000</v>
      </c>
      <c r="F16" s="18">
        <v>626233</v>
      </c>
      <c r="G16" s="18">
        <v>626233</v>
      </c>
      <c r="H16" s="19" t="s">
        <v>325</v>
      </c>
      <c r="I16" s="19" t="s">
        <v>326</v>
      </c>
      <c r="J16" s="29" t="s">
        <v>16</v>
      </c>
      <c r="K16" s="29" t="s">
        <v>17</v>
      </c>
      <c r="L16" s="18">
        <v>9450</v>
      </c>
      <c r="M16" s="18">
        <v>435683</v>
      </c>
      <c r="N16" s="30">
        <v>1</v>
      </c>
      <c r="O16" s="32" t="s">
        <v>292</v>
      </c>
      <c r="P16" s="20"/>
    </row>
    <row r="17" ht="34.5" spans="1:16">
      <c r="A17" s="14">
        <v>12</v>
      </c>
      <c r="B17" s="15" t="s">
        <v>337</v>
      </c>
      <c r="C17" s="16" t="s">
        <v>25</v>
      </c>
      <c r="D17" s="17">
        <v>1</v>
      </c>
      <c r="E17" s="18">
        <v>806000</v>
      </c>
      <c r="F17" s="18">
        <v>632400</v>
      </c>
      <c r="G17" s="18">
        <v>632400</v>
      </c>
      <c r="H17" s="19" t="s">
        <v>325</v>
      </c>
      <c r="I17" s="19" t="s">
        <v>326</v>
      </c>
      <c r="J17" s="29" t="s">
        <v>16</v>
      </c>
      <c r="K17" s="29" t="s">
        <v>17</v>
      </c>
      <c r="L17" s="18">
        <v>3150</v>
      </c>
      <c r="M17" s="18">
        <v>435550</v>
      </c>
      <c r="N17" s="30">
        <v>1</v>
      </c>
      <c r="O17" s="31" t="s">
        <v>292</v>
      </c>
      <c r="P17" s="20"/>
    </row>
    <row r="18" ht="34.5" spans="1:16">
      <c r="A18" s="14">
        <v>13</v>
      </c>
      <c r="B18" s="15" t="s">
        <v>338</v>
      </c>
      <c r="C18" s="16" t="s">
        <v>25</v>
      </c>
      <c r="D18" s="17">
        <v>1</v>
      </c>
      <c r="E18" s="18">
        <v>806000</v>
      </c>
      <c r="F18" s="18">
        <v>667559</v>
      </c>
      <c r="G18" s="18">
        <v>667559</v>
      </c>
      <c r="H18" s="19" t="s">
        <v>318</v>
      </c>
      <c r="I18" s="19" t="s">
        <v>319</v>
      </c>
      <c r="J18" s="29" t="s">
        <v>16</v>
      </c>
      <c r="K18" s="29" t="s">
        <v>17</v>
      </c>
      <c r="L18" s="18">
        <v>0</v>
      </c>
      <c r="M18" s="18">
        <v>467559</v>
      </c>
      <c r="N18" s="30">
        <v>1</v>
      </c>
      <c r="O18" s="31" t="s">
        <v>292</v>
      </c>
      <c r="P18" s="20"/>
    </row>
    <row r="19" ht="34.5" spans="1:16">
      <c r="A19" s="14">
        <v>14</v>
      </c>
      <c r="B19" s="15" t="s">
        <v>339</v>
      </c>
      <c r="C19" s="16" t="s">
        <v>25</v>
      </c>
      <c r="D19" s="17">
        <v>1</v>
      </c>
      <c r="E19" s="18">
        <v>806000</v>
      </c>
      <c r="F19" s="18">
        <v>623776</v>
      </c>
      <c r="G19" s="18">
        <v>623776</v>
      </c>
      <c r="H19" s="19" t="s">
        <v>325</v>
      </c>
      <c r="I19" s="19" t="s">
        <v>326</v>
      </c>
      <c r="J19" s="29" t="s">
        <v>16</v>
      </c>
      <c r="K19" s="29" t="s">
        <v>17</v>
      </c>
      <c r="L19" s="18">
        <v>9450</v>
      </c>
      <c r="M19" s="18">
        <v>433226</v>
      </c>
      <c r="N19" s="30">
        <v>1</v>
      </c>
      <c r="O19" s="31" t="s">
        <v>292</v>
      </c>
      <c r="P19" s="20"/>
    </row>
    <row r="20" ht="34.5" spans="1:16">
      <c r="A20" s="14">
        <v>15</v>
      </c>
      <c r="B20" s="15" t="s">
        <v>340</v>
      </c>
      <c r="C20" s="16" t="s">
        <v>25</v>
      </c>
      <c r="D20" s="17">
        <v>1</v>
      </c>
      <c r="E20" s="18">
        <v>806000</v>
      </c>
      <c r="F20" s="18">
        <v>636075</v>
      </c>
      <c r="G20" s="18">
        <v>636075</v>
      </c>
      <c r="H20" s="19" t="s">
        <v>325</v>
      </c>
      <c r="I20" s="19" t="s">
        <v>326</v>
      </c>
      <c r="J20" s="29" t="s">
        <v>16</v>
      </c>
      <c r="K20" s="29" t="s">
        <v>17</v>
      </c>
      <c r="L20" s="18">
        <v>2625</v>
      </c>
      <c r="M20" s="18">
        <v>438700</v>
      </c>
      <c r="N20" s="30">
        <v>1</v>
      </c>
      <c r="O20" s="31" t="s">
        <v>292</v>
      </c>
      <c r="P20" s="20"/>
    </row>
    <row r="21" ht="33" spans="1:16">
      <c r="A21" s="14">
        <v>16</v>
      </c>
      <c r="B21" s="15" t="s">
        <v>341</v>
      </c>
      <c r="C21" s="16" t="s">
        <v>188</v>
      </c>
      <c r="D21" s="17">
        <v>1</v>
      </c>
      <c r="E21" s="18">
        <v>806000</v>
      </c>
      <c r="F21" s="18">
        <v>543792</v>
      </c>
      <c r="G21" s="18">
        <v>543792</v>
      </c>
      <c r="H21" s="19" t="s">
        <v>321</v>
      </c>
      <c r="I21" s="19" t="s">
        <v>322</v>
      </c>
      <c r="J21" s="29" t="s">
        <v>16</v>
      </c>
      <c r="K21" s="29" t="s">
        <v>17</v>
      </c>
      <c r="L21" s="18">
        <v>12600</v>
      </c>
      <c r="M21" s="18">
        <v>356392</v>
      </c>
      <c r="N21" s="30">
        <v>1</v>
      </c>
      <c r="O21" s="31" t="s">
        <v>342</v>
      </c>
      <c r="P21" s="20"/>
    </row>
    <row r="22" ht="33" spans="1:16">
      <c r="A22" s="14">
        <v>17</v>
      </c>
      <c r="B22" s="15" t="s">
        <v>343</v>
      </c>
      <c r="C22" s="16" t="s">
        <v>197</v>
      </c>
      <c r="D22" s="17">
        <v>1</v>
      </c>
      <c r="E22" s="18">
        <v>806000</v>
      </c>
      <c r="F22" s="18">
        <v>554894</v>
      </c>
      <c r="G22" s="18">
        <v>554894</v>
      </c>
      <c r="H22" s="19" t="s">
        <v>318</v>
      </c>
      <c r="I22" s="19" t="s">
        <v>319</v>
      </c>
      <c r="J22" s="29" t="s">
        <v>16</v>
      </c>
      <c r="K22" s="29" t="s">
        <v>17</v>
      </c>
      <c r="L22" s="18">
        <v>0</v>
      </c>
      <c r="M22" s="18">
        <v>354894</v>
      </c>
      <c r="N22" s="30">
        <v>1</v>
      </c>
      <c r="O22" s="31" t="s">
        <v>342</v>
      </c>
      <c r="P22" s="20"/>
    </row>
    <row r="23" ht="33" spans="1:16">
      <c r="A23" s="14">
        <v>18</v>
      </c>
      <c r="B23" s="15" t="s">
        <v>344</v>
      </c>
      <c r="C23" s="16" t="s">
        <v>25</v>
      </c>
      <c r="D23" s="17">
        <v>1</v>
      </c>
      <c r="E23" s="18">
        <v>806000</v>
      </c>
      <c r="F23" s="18">
        <v>513636</v>
      </c>
      <c r="G23" s="18">
        <v>513636</v>
      </c>
      <c r="H23" s="19" t="s">
        <v>321</v>
      </c>
      <c r="I23" s="19" t="s">
        <v>322</v>
      </c>
      <c r="J23" s="29" t="s">
        <v>16</v>
      </c>
      <c r="K23" s="29" t="s">
        <v>17</v>
      </c>
      <c r="L23" s="18">
        <v>12250</v>
      </c>
      <c r="M23" s="18">
        <v>325886</v>
      </c>
      <c r="N23" s="30">
        <v>1</v>
      </c>
      <c r="O23" s="32" t="s">
        <v>305</v>
      </c>
      <c r="P23" s="20"/>
    </row>
    <row r="24" ht="33" spans="1:16">
      <c r="A24" s="14">
        <v>19</v>
      </c>
      <c r="B24" s="15" t="s">
        <v>345</v>
      </c>
      <c r="C24" s="16" t="s">
        <v>25</v>
      </c>
      <c r="D24" s="17">
        <v>1</v>
      </c>
      <c r="E24" s="18">
        <v>806000</v>
      </c>
      <c r="F24" s="18">
        <v>507191</v>
      </c>
      <c r="G24" s="18">
        <v>507191</v>
      </c>
      <c r="H24" s="19" t="s">
        <v>318</v>
      </c>
      <c r="I24" s="19" t="s">
        <v>319</v>
      </c>
      <c r="J24" s="29" t="s">
        <v>16</v>
      </c>
      <c r="K24" s="29" t="s">
        <v>17</v>
      </c>
      <c r="L24" s="18">
        <v>12600</v>
      </c>
      <c r="M24" s="18">
        <v>319791</v>
      </c>
      <c r="N24" s="30">
        <v>1</v>
      </c>
      <c r="O24" s="32" t="s">
        <v>305</v>
      </c>
      <c r="P24" s="33"/>
    </row>
    <row r="25" ht="33" spans="1:16">
      <c r="A25" s="14">
        <v>20</v>
      </c>
      <c r="B25" s="15" t="s">
        <v>346</v>
      </c>
      <c r="C25" s="16" t="s">
        <v>25</v>
      </c>
      <c r="D25" s="17">
        <v>1</v>
      </c>
      <c r="E25" s="18">
        <v>806000</v>
      </c>
      <c r="F25" s="18">
        <v>573146</v>
      </c>
      <c r="G25" s="18">
        <v>573146</v>
      </c>
      <c r="H25" s="19" t="s">
        <v>321</v>
      </c>
      <c r="I25" s="19" t="s">
        <v>322</v>
      </c>
      <c r="J25" s="29" t="s">
        <v>16</v>
      </c>
      <c r="K25" s="29" t="s">
        <v>17</v>
      </c>
      <c r="L25" s="18">
        <v>13825</v>
      </c>
      <c r="M25" s="18">
        <v>386971</v>
      </c>
      <c r="N25" s="30">
        <v>1</v>
      </c>
      <c r="O25" s="32" t="s">
        <v>305</v>
      </c>
      <c r="P25" s="33"/>
    </row>
    <row r="26" ht="33" spans="1:16">
      <c r="A26" s="14">
        <v>21</v>
      </c>
      <c r="B26" s="15" t="s">
        <v>347</v>
      </c>
      <c r="C26" s="16" t="s">
        <v>25</v>
      </c>
      <c r="D26" s="17">
        <v>1</v>
      </c>
      <c r="E26" s="18">
        <v>806000</v>
      </c>
      <c r="F26" s="18">
        <v>542667</v>
      </c>
      <c r="G26" s="18">
        <v>542667</v>
      </c>
      <c r="H26" s="19" t="s">
        <v>325</v>
      </c>
      <c r="I26" s="19" t="s">
        <v>326</v>
      </c>
      <c r="J26" s="29" t="s">
        <v>16</v>
      </c>
      <c r="K26" s="29" t="s">
        <v>17</v>
      </c>
      <c r="L26" s="18">
        <v>6300</v>
      </c>
      <c r="M26" s="18">
        <v>348967</v>
      </c>
      <c r="N26" s="30">
        <v>1</v>
      </c>
      <c r="O26" s="32" t="s">
        <v>305</v>
      </c>
      <c r="P26" s="33"/>
    </row>
    <row r="27" ht="33" spans="1:16">
      <c r="A27" s="14">
        <v>22</v>
      </c>
      <c r="B27" s="15" t="s">
        <v>348</v>
      </c>
      <c r="C27" s="16" t="s">
        <v>25</v>
      </c>
      <c r="D27" s="17">
        <v>1</v>
      </c>
      <c r="E27" s="18">
        <v>806000</v>
      </c>
      <c r="F27" s="18">
        <v>535724</v>
      </c>
      <c r="G27" s="18">
        <v>535724</v>
      </c>
      <c r="H27" s="19" t="s">
        <v>325</v>
      </c>
      <c r="I27" s="19" t="s">
        <v>326</v>
      </c>
      <c r="J27" s="29" t="s">
        <v>16</v>
      </c>
      <c r="K27" s="29" t="s">
        <v>17</v>
      </c>
      <c r="L27" s="18">
        <v>8400</v>
      </c>
      <c r="M27" s="18">
        <v>344124</v>
      </c>
      <c r="N27" s="30">
        <v>1</v>
      </c>
      <c r="O27" s="31" t="s">
        <v>305</v>
      </c>
      <c r="P27" s="33"/>
    </row>
    <row r="28" ht="33" spans="1:16">
      <c r="A28" s="14">
        <v>23</v>
      </c>
      <c r="B28" s="15" t="s">
        <v>349</v>
      </c>
      <c r="C28" s="16" t="s">
        <v>25</v>
      </c>
      <c r="D28" s="17">
        <v>1</v>
      </c>
      <c r="E28" s="18">
        <v>806000</v>
      </c>
      <c r="F28" s="18">
        <v>516574</v>
      </c>
      <c r="G28" s="18">
        <v>516574</v>
      </c>
      <c r="H28" s="19" t="s">
        <v>328</v>
      </c>
      <c r="I28" s="19" t="s">
        <v>329</v>
      </c>
      <c r="J28" s="29" t="s">
        <v>16</v>
      </c>
      <c r="K28" s="29" t="s">
        <v>17</v>
      </c>
      <c r="L28" s="18">
        <v>25900</v>
      </c>
      <c r="M28" s="18">
        <v>342474</v>
      </c>
      <c r="N28" s="30">
        <v>1</v>
      </c>
      <c r="O28" s="31" t="s">
        <v>305</v>
      </c>
      <c r="P28" s="33"/>
    </row>
    <row r="29" ht="33" spans="1:16">
      <c r="A29" s="14">
        <v>24</v>
      </c>
      <c r="B29" s="15" t="s">
        <v>350</v>
      </c>
      <c r="C29" s="16" t="s">
        <v>25</v>
      </c>
      <c r="D29" s="17">
        <v>1</v>
      </c>
      <c r="E29" s="18">
        <v>806000</v>
      </c>
      <c r="F29" s="18">
        <v>511673</v>
      </c>
      <c r="G29" s="18">
        <v>511673</v>
      </c>
      <c r="H29" s="19" t="s">
        <v>328</v>
      </c>
      <c r="I29" s="19" t="s">
        <v>329</v>
      </c>
      <c r="J29" s="29" t="s">
        <v>16</v>
      </c>
      <c r="K29" s="29" t="s">
        <v>17</v>
      </c>
      <c r="L29" s="18">
        <v>28175</v>
      </c>
      <c r="M29" s="18">
        <v>339848</v>
      </c>
      <c r="N29" s="30">
        <v>1</v>
      </c>
      <c r="O29" s="31" t="s">
        <v>305</v>
      </c>
      <c r="P29" s="33"/>
    </row>
    <row r="30" ht="34.5" spans="1:16">
      <c r="A30" s="14">
        <v>25</v>
      </c>
      <c r="B30" s="15" t="s">
        <v>351</v>
      </c>
      <c r="C30" s="16" t="s">
        <v>197</v>
      </c>
      <c r="D30" s="17">
        <v>1</v>
      </c>
      <c r="E30" s="18">
        <v>806000</v>
      </c>
      <c r="F30" s="18">
        <v>563886</v>
      </c>
      <c r="G30" s="18">
        <v>563886</v>
      </c>
      <c r="H30" s="19" t="s">
        <v>318</v>
      </c>
      <c r="I30" s="19" t="s">
        <v>319</v>
      </c>
      <c r="J30" s="29" t="s">
        <v>16</v>
      </c>
      <c r="K30" s="29" t="s">
        <v>17</v>
      </c>
      <c r="L30" s="18">
        <v>0</v>
      </c>
      <c r="M30" s="18">
        <v>363886</v>
      </c>
      <c r="N30" s="30">
        <v>1</v>
      </c>
      <c r="O30" s="32" t="s">
        <v>352</v>
      </c>
      <c r="P30" s="33"/>
    </row>
    <row r="31" ht="34.5" spans="1:16">
      <c r="A31" s="14">
        <v>26</v>
      </c>
      <c r="B31" s="15" t="s">
        <v>353</v>
      </c>
      <c r="C31" s="16" t="s">
        <v>197</v>
      </c>
      <c r="D31" s="17">
        <v>1</v>
      </c>
      <c r="E31" s="18">
        <v>806000</v>
      </c>
      <c r="F31" s="18">
        <v>565594</v>
      </c>
      <c r="G31" s="18">
        <v>565594</v>
      </c>
      <c r="H31" s="19" t="s">
        <v>321</v>
      </c>
      <c r="I31" s="19" t="s">
        <v>322</v>
      </c>
      <c r="J31" s="29" t="s">
        <v>16</v>
      </c>
      <c r="K31" s="29" t="s">
        <v>17</v>
      </c>
      <c r="L31" s="18">
        <v>0</v>
      </c>
      <c r="M31" s="18">
        <v>365594</v>
      </c>
      <c r="N31" s="30">
        <v>1</v>
      </c>
      <c r="O31" s="32" t="s">
        <v>352</v>
      </c>
      <c r="P31" s="33"/>
    </row>
    <row r="32" ht="34.5" spans="1:16">
      <c r="A32" s="14">
        <v>27</v>
      </c>
      <c r="B32" s="15" t="s">
        <v>354</v>
      </c>
      <c r="C32" s="16" t="s">
        <v>197</v>
      </c>
      <c r="D32" s="17">
        <v>1</v>
      </c>
      <c r="E32" s="18">
        <v>806000</v>
      </c>
      <c r="F32" s="18">
        <v>571996</v>
      </c>
      <c r="G32" s="18">
        <v>571996</v>
      </c>
      <c r="H32" s="19" t="s">
        <v>321</v>
      </c>
      <c r="I32" s="19" t="s">
        <v>322</v>
      </c>
      <c r="J32" s="29" t="s">
        <v>16</v>
      </c>
      <c r="K32" s="29" t="s">
        <v>17</v>
      </c>
      <c r="L32" s="18">
        <v>0</v>
      </c>
      <c r="M32" s="18">
        <v>371996</v>
      </c>
      <c r="N32" s="30">
        <v>1</v>
      </c>
      <c r="O32" s="32" t="s">
        <v>352</v>
      </c>
      <c r="P32" s="33"/>
    </row>
    <row r="33" ht="33" spans="1:16">
      <c r="A33" s="14">
        <v>28</v>
      </c>
      <c r="B33" s="15" t="s">
        <v>355</v>
      </c>
      <c r="C33" s="16" t="s">
        <v>197</v>
      </c>
      <c r="D33" s="17">
        <v>1</v>
      </c>
      <c r="E33" s="18">
        <v>806000</v>
      </c>
      <c r="F33" s="18">
        <v>598320</v>
      </c>
      <c r="G33" s="18">
        <v>598320</v>
      </c>
      <c r="H33" s="19" t="s">
        <v>356</v>
      </c>
      <c r="I33" s="19" t="s">
        <v>357</v>
      </c>
      <c r="J33" s="29" t="s">
        <v>16</v>
      </c>
      <c r="K33" s="29" t="s">
        <v>17</v>
      </c>
      <c r="L33" s="18">
        <v>13475</v>
      </c>
      <c r="M33" s="18">
        <v>411795</v>
      </c>
      <c r="N33" s="30">
        <v>1</v>
      </c>
      <c r="O33" s="32" t="s">
        <v>333</v>
      </c>
      <c r="P33" s="33"/>
    </row>
    <row r="34" ht="34.5" spans="1:16">
      <c r="A34" s="14">
        <v>29</v>
      </c>
      <c r="B34" s="15" t="s">
        <v>358</v>
      </c>
      <c r="C34" s="16" t="s">
        <v>25</v>
      </c>
      <c r="D34" s="17">
        <v>1</v>
      </c>
      <c r="E34" s="18">
        <v>806000</v>
      </c>
      <c r="F34" s="18">
        <v>516073</v>
      </c>
      <c r="G34" s="18">
        <v>516073</v>
      </c>
      <c r="H34" s="19" t="s">
        <v>325</v>
      </c>
      <c r="I34" s="19" t="s">
        <v>326</v>
      </c>
      <c r="J34" s="29" t="s">
        <v>16</v>
      </c>
      <c r="K34" s="29" t="s">
        <v>17</v>
      </c>
      <c r="L34" s="18">
        <v>14700</v>
      </c>
      <c r="M34" s="18">
        <v>330773</v>
      </c>
      <c r="N34" s="30">
        <v>1</v>
      </c>
      <c r="O34" s="31" t="s">
        <v>283</v>
      </c>
      <c r="P34" s="33"/>
    </row>
    <row r="35" ht="34.5" spans="1:16">
      <c r="A35" s="14">
        <v>30</v>
      </c>
      <c r="B35" s="15" t="s">
        <v>359</v>
      </c>
      <c r="C35" s="16" t="s">
        <v>197</v>
      </c>
      <c r="D35" s="17">
        <v>1</v>
      </c>
      <c r="E35" s="18">
        <v>806000</v>
      </c>
      <c r="F35" s="18">
        <v>535566</v>
      </c>
      <c r="G35" s="18">
        <v>535566</v>
      </c>
      <c r="H35" s="19" t="s">
        <v>318</v>
      </c>
      <c r="I35" s="19" t="s">
        <v>319</v>
      </c>
      <c r="J35" s="29" t="s">
        <v>16</v>
      </c>
      <c r="K35" s="29" t="s">
        <v>17</v>
      </c>
      <c r="L35" s="18">
        <v>12075</v>
      </c>
      <c r="M35" s="18">
        <v>347641</v>
      </c>
      <c r="N35" s="30">
        <v>1</v>
      </c>
      <c r="O35" s="31" t="s">
        <v>283</v>
      </c>
      <c r="P35" s="33"/>
    </row>
    <row r="36" ht="34.5" spans="1:16">
      <c r="A36" s="14">
        <v>31</v>
      </c>
      <c r="B36" s="15" t="s">
        <v>360</v>
      </c>
      <c r="C36" s="16" t="s">
        <v>25</v>
      </c>
      <c r="D36" s="17">
        <v>1</v>
      </c>
      <c r="E36" s="18">
        <v>806000</v>
      </c>
      <c r="F36" s="18">
        <v>522834</v>
      </c>
      <c r="G36" s="18">
        <v>522834</v>
      </c>
      <c r="H36" s="19" t="s">
        <v>325</v>
      </c>
      <c r="I36" s="19" t="s">
        <v>326</v>
      </c>
      <c r="J36" s="29" t="s">
        <v>16</v>
      </c>
      <c r="K36" s="29" t="s">
        <v>17</v>
      </c>
      <c r="L36" s="18">
        <v>14400</v>
      </c>
      <c r="M36" s="18">
        <v>337234</v>
      </c>
      <c r="N36" s="30">
        <v>1</v>
      </c>
      <c r="O36" s="31" t="s">
        <v>283</v>
      </c>
      <c r="P36" s="33"/>
    </row>
    <row r="37" ht="34.5" spans="1:16">
      <c r="A37" s="14">
        <v>32</v>
      </c>
      <c r="B37" s="15" t="s">
        <v>361</v>
      </c>
      <c r="C37" s="16" t="s">
        <v>25</v>
      </c>
      <c r="D37" s="17">
        <v>1</v>
      </c>
      <c r="E37" s="18">
        <v>806000</v>
      </c>
      <c r="F37" s="18">
        <v>528473</v>
      </c>
      <c r="G37" s="18">
        <v>528473</v>
      </c>
      <c r="H37" s="19" t="s">
        <v>325</v>
      </c>
      <c r="I37" s="19" t="s">
        <v>326</v>
      </c>
      <c r="J37" s="29" t="s">
        <v>16</v>
      </c>
      <c r="K37" s="29" t="s">
        <v>17</v>
      </c>
      <c r="L37" s="18">
        <v>14700</v>
      </c>
      <c r="M37" s="18">
        <v>343173</v>
      </c>
      <c r="N37" s="30">
        <v>1</v>
      </c>
      <c r="O37" s="31" t="s">
        <v>283</v>
      </c>
      <c r="P37" s="33"/>
    </row>
    <row r="38" ht="33" spans="1:16">
      <c r="A38" s="14">
        <v>33</v>
      </c>
      <c r="B38" s="15" t="s">
        <v>362</v>
      </c>
      <c r="C38" s="16" t="s">
        <v>25</v>
      </c>
      <c r="D38" s="17">
        <v>1</v>
      </c>
      <c r="E38" s="18">
        <v>806000</v>
      </c>
      <c r="F38" s="18">
        <v>749834</v>
      </c>
      <c r="G38" s="18">
        <v>749834</v>
      </c>
      <c r="H38" s="19" t="s">
        <v>325</v>
      </c>
      <c r="I38" s="19" t="s">
        <v>326</v>
      </c>
      <c r="J38" s="29" t="s">
        <v>16</v>
      </c>
      <c r="K38" s="29" t="s">
        <v>17</v>
      </c>
      <c r="L38" s="18">
        <v>0</v>
      </c>
      <c r="M38" s="18">
        <v>549834</v>
      </c>
      <c r="N38" s="30">
        <v>1</v>
      </c>
      <c r="O38" s="31" t="s">
        <v>333</v>
      </c>
      <c r="P38" s="33"/>
    </row>
    <row r="39" ht="33" spans="1:16">
      <c r="A39" s="14">
        <v>34</v>
      </c>
      <c r="B39" s="15" t="s">
        <v>363</v>
      </c>
      <c r="C39" s="16" t="s">
        <v>25</v>
      </c>
      <c r="D39" s="17">
        <v>1</v>
      </c>
      <c r="E39" s="18">
        <v>806000</v>
      </c>
      <c r="F39" s="18">
        <v>545753</v>
      </c>
      <c r="G39" s="18">
        <v>545753</v>
      </c>
      <c r="H39" s="19" t="s">
        <v>318</v>
      </c>
      <c r="I39" s="19" t="s">
        <v>319</v>
      </c>
      <c r="J39" s="29" t="s">
        <v>16</v>
      </c>
      <c r="K39" s="29" t="s">
        <v>17</v>
      </c>
      <c r="L39" s="18">
        <v>6300</v>
      </c>
      <c r="M39" s="18">
        <v>352053</v>
      </c>
      <c r="N39" s="30">
        <v>1</v>
      </c>
      <c r="O39" s="31" t="s">
        <v>296</v>
      </c>
      <c r="P39" s="33"/>
    </row>
    <row r="40" ht="33" spans="1:16">
      <c r="A40" s="14">
        <v>35</v>
      </c>
      <c r="B40" s="15" t="s">
        <v>364</v>
      </c>
      <c r="C40" s="16" t="s">
        <v>25</v>
      </c>
      <c r="D40" s="17">
        <v>1</v>
      </c>
      <c r="E40" s="18">
        <v>806000</v>
      </c>
      <c r="F40" s="18">
        <v>547323</v>
      </c>
      <c r="G40" s="18">
        <v>547323</v>
      </c>
      <c r="H40" s="19" t="s">
        <v>318</v>
      </c>
      <c r="I40" s="19" t="s">
        <v>319</v>
      </c>
      <c r="J40" s="29" t="s">
        <v>16</v>
      </c>
      <c r="K40" s="29" t="s">
        <v>17</v>
      </c>
      <c r="L40" s="18">
        <v>7350</v>
      </c>
      <c r="M40" s="18">
        <v>354673</v>
      </c>
      <c r="N40" s="30">
        <v>1</v>
      </c>
      <c r="O40" s="31" t="s">
        <v>296</v>
      </c>
      <c r="P40" s="33"/>
    </row>
    <row r="41" ht="33" spans="1:16">
      <c r="A41" s="14">
        <v>36</v>
      </c>
      <c r="B41" s="15" t="s">
        <v>365</v>
      </c>
      <c r="C41" s="16" t="s">
        <v>25</v>
      </c>
      <c r="D41" s="17">
        <v>1</v>
      </c>
      <c r="E41" s="18">
        <v>806000</v>
      </c>
      <c r="F41" s="18">
        <v>512730</v>
      </c>
      <c r="G41" s="18">
        <v>512730</v>
      </c>
      <c r="H41" s="19" t="s">
        <v>328</v>
      </c>
      <c r="I41" s="19" t="s">
        <v>329</v>
      </c>
      <c r="J41" s="29" t="s">
        <v>16</v>
      </c>
      <c r="K41" s="29" t="s">
        <v>17</v>
      </c>
      <c r="L41" s="18">
        <v>0</v>
      </c>
      <c r="M41" s="18">
        <v>312730</v>
      </c>
      <c r="N41" s="30">
        <v>1</v>
      </c>
      <c r="O41" s="31" t="s">
        <v>296</v>
      </c>
      <c r="P41" s="33"/>
    </row>
    <row r="42" ht="33" spans="1:16">
      <c r="A42" s="14">
        <v>37</v>
      </c>
      <c r="B42" s="15" t="s">
        <v>366</v>
      </c>
      <c r="C42" s="16" t="s">
        <v>197</v>
      </c>
      <c r="D42" s="17">
        <v>1</v>
      </c>
      <c r="E42" s="18">
        <v>806000</v>
      </c>
      <c r="F42" s="18">
        <v>557356</v>
      </c>
      <c r="G42" s="18">
        <v>557356</v>
      </c>
      <c r="H42" s="19" t="s">
        <v>318</v>
      </c>
      <c r="I42" s="19" t="s">
        <v>319</v>
      </c>
      <c r="J42" s="29" t="s">
        <v>16</v>
      </c>
      <c r="K42" s="29" t="s">
        <v>17</v>
      </c>
      <c r="L42" s="18">
        <v>0</v>
      </c>
      <c r="M42" s="18">
        <v>357356</v>
      </c>
      <c r="N42" s="30">
        <v>1</v>
      </c>
      <c r="O42" s="32" t="s">
        <v>313</v>
      </c>
      <c r="P42" s="33"/>
    </row>
    <row r="43" ht="33" spans="1:16">
      <c r="A43" s="14">
        <v>38</v>
      </c>
      <c r="B43" s="15" t="s">
        <v>367</v>
      </c>
      <c r="C43" s="16" t="s">
        <v>197</v>
      </c>
      <c r="D43" s="17">
        <v>1</v>
      </c>
      <c r="E43" s="18">
        <v>806000</v>
      </c>
      <c r="F43" s="18">
        <v>559328</v>
      </c>
      <c r="G43" s="18">
        <v>559328</v>
      </c>
      <c r="H43" s="19" t="s">
        <v>318</v>
      </c>
      <c r="I43" s="19" t="s">
        <v>319</v>
      </c>
      <c r="J43" s="29" t="s">
        <v>16</v>
      </c>
      <c r="K43" s="29" t="s">
        <v>17</v>
      </c>
      <c r="L43" s="18">
        <v>0</v>
      </c>
      <c r="M43" s="18">
        <v>359328</v>
      </c>
      <c r="N43" s="30">
        <v>1</v>
      </c>
      <c r="O43" s="31" t="s">
        <v>313</v>
      </c>
      <c r="P43" s="33"/>
    </row>
    <row r="44" ht="33" spans="1:16">
      <c r="A44" s="14">
        <v>39</v>
      </c>
      <c r="B44" s="15" t="s">
        <v>368</v>
      </c>
      <c r="C44" s="16" t="s">
        <v>197</v>
      </c>
      <c r="D44" s="17">
        <v>1</v>
      </c>
      <c r="E44" s="18">
        <v>806000</v>
      </c>
      <c r="F44" s="18">
        <v>530977</v>
      </c>
      <c r="G44" s="18">
        <v>530977</v>
      </c>
      <c r="H44" s="19" t="s">
        <v>325</v>
      </c>
      <c r="I44" s="19" t="s">
        <v>326</v>
      </c>
      <c r="J44" s="29" t="s">
        <v>16</v>
      </c>
      <c r="K44" s="29" t="s">
        <v>17</v>
      </c>
      <c r="L44" s="18">
        <v>0</v>
      </c>
      <c r="M44" s="18">
        <v>330977</v>
      </c>
      <c r="N44" s="30">
        <v>1</v>
      </c>
      <c r="O44" s="31" t="s">
        <v>313</v>
      </c>
      <c r="P44" s="33"/>
    </row>
    <row r="45" ht="33" spans="1:16">
      <c r="A45" s="14">
        <v>40</v>
      </c>
      <c r="B45" s="15" t="s">
        <v>369</v>
      </c>
      <c r="C45" s="16" t="s">
        <v>197</v>
      </c>
      <c r="D45" s="17">
        <v>1</v>
      </c>
      <c r="E45" s="18">
        <v>806000</v>
      </c>
      <c r="F45" s="18">
        <v>508237</v>
      </c>
      <c r="G45" s="18">
        <v>508237</v>
      </c>
      <c r="H45" s="19" t="s">
        <v>325</v>
      </c>
      <c r="I45" s="19" t="s">
        <v>326</v>
      </c>
      <c r="J45" s="29" t="s">
        <v>16</v>
      </c>
      <c r="K45" s="29" t="s">
        <v>17</v>
      </c>
      <c r="L45" s="18">
        <v>0</v>
      </c>
      <c r="M45" s="18">
        <v>308237</v>
      </c>
      <c r="N45" s="30">
        <v>1</v>
      </c>
      <c r="O45" s="31" t="s">
        <v>313</v>
      </c>
      <c r="P45" s="33"/>
    </row>
    <row r="46" ht="33" spans="1:16">
      <c r="A46" s="14">
        <v>41</v>
      </c>
      <c r="B46" s="15" t="s">
        <v>370</v>
      </c>
      <c r="C46" s="16" t="s">
        <v>197</v>
      </c>
      <c r="D46" s="17">
        <v>1</v>
      </c>
      <c r="E46" s="18">
        <v>806000</v>
      </c>
      <c r="F46" s="18">
        <v>540942</v>
      </c>
      <c r="G46" s="18">
        <v>540942</v>
      </c>
      <c r="H46" s="19" t="s">
        <v>328</v>
      </c>
      <c r="I46" s="19" t="s">
        <v>329</v>
      </c>
      <c r="J46" s="29" t="s">
        <v>16</v>
      </c>
      <c r="K46" s="29" t="s">
        <v>17</v>
      </c>
      <c r="L46" s="18">
        <v>9275</v>
      </c>
      <c r="M46" s="18">
        <v>350217</v>
      </c>
      <c r="N46" s="30">
        <v>1</v>
      </c>
      <c r="O46" s="31" t="s">
        <v>313</v>
      </c>
      <c r="P46" s="33"/>
    </row>
    <row r="47" ht="33" spans="1:16">
      <c r="A47" s="14">
        <v>42</v>
      </c>
      <c r="B47" s="15" t="s">
        <v>371</v>
      </c>
      <c r="C47" s="16" t="s">
        <v>197</v>
      </c>
      <c r="D47" s="17">
        <v>1</v>
      </c>
      <c r="E47" s="18">
        <v>806000</v>
      </c>
      <c r="F47" s="18">
        <v>517570</v>
      </c>
      <c r="G47" s="18">
        <v>517570</v>
      </c>
      <c r="H47" s="19" t="s">
        <v>318</v>
      </c>
      <c r="I47" s="19" t="s">
        <v>319</v>
      </c>
      <c r="J47" s="29" t="s">
        <v>16</v>
      </c>
      <c r="K47" s="29" t="s">
        <v>17</v>
      </c>
      <c r="L47" s="18">
        <v>14175</v>
      </c>
      <c r="M47" s="18">
        <v>331745</v>
      </c>
      <c r="N47" s="30">
        <v>1</v>
      </c>
      <c r="O47" s="31" t="s">
        <v>313</v>
      </c>
      <c r="P47" s="33"/>
    </row>
    <row r="48" ht="33" spans="1:16">
      <c r="A48" s="14">
        <v>43</v>
      </c>
      <c r="B48" s="15" t="s">
        <v>372</v>
      </c>
      <c r="C48" s="16" t="s">
        <v>25</v>
      </c>
      <c r="D48" s="17">
        <v>1</v>
      </c>
      <c r="E48" s="18">
        <v>806000</v>
      </c>
      <c r="F48" s="18">
        <v>554720</v>
      </c>
      <c r="G48" s="18">
        <v>554720</v>
      </c>
      <c r="H48" s="19" t="s">
        <v>325</v>
      </c>
      <c r="I48" s="19" t="s">
        <v>326</v>
      </c>
      <c r="J48" s="29" t="s">
        <v>16</v>
      </c>
      <c r="K48" s="29" t="s">
        <v>17</v>
      </c>
      <c r="L48" s="18">
        <v>6650</v>
      </c>
      <c r="M48" s="18">
        <v>361370</v>
      </c>
      <c r="N48" s="30">
        <v>1</v>
      </c>
      <c r="O48" s="31" t="s">
        <v>373</v>
      </c>
      <c r="P48" s="33"/>
    </row>
    <row r="49" ht="33" spans="1:16">
      <c r="A49" s="14">
        <v>44</v>
      </c>
      <c r="B49" s="15" t="s">
        <v>374</v>
      </c>
      <c r="C49" s="16" t="s">
        <v>25</v>
      </c>
      <c r="D49" s="17">
        <v>1</v>
      </c>
      <c r="E49" s="18">
        <v>806000</v>
      </c>
      <c r="F49" s="18">
        <v>551828</v>
      </c>
      <c r="G49" s="18">
        <v>551828</v>
      </c>
      <c r="H49" s="19" t="s">
        <v>328</v>
      </c>
      <c r="I49" s="19" t="s">
        <v>329</v>
      </c>
      <c r="J49" s="29" t="s">
        <v>16</v>
      </c>
      <c r="K49" s="29" t="s">
        <v>17</v>
      </c>
      <c r="L49" s="18">
        <v>9975</v>
      </c>
      <c r="M49" s="18">
        <v>361803</v>
      </c>
      <c r="N49" s="30">
        <v>1</v>
      </c>
      <c r="O49" s="31" t="s">
        <v>373</v>
      </c>
      <c r="P49" s="33"/>
    </row>
    <row r="50" ht="33" spans="1:16">
      <c r="A50" s="14">
        <v>45</v>
      </c>
      <c r="B50" s="15" t="s">
        <v>375</v>
      </c>
      <c r="C50" s="16" t="s">
        <v>25</v>
      </c>
      <c r="D50" s="17">
        <v>1</v>
      </c>
      <c r="E50" s="18">
        <v>806000</v>
      </c>
      <c r="F50" s="18">
        <v>503877</v>
      </c>
      <c r="G50" s="18">
        <v>503877</v>
      </c>
      <c r="H50" s="19" t="s">
        <v>321</v>
      </c>
      <c r="I50" s="19" t="s">
        <v>322</v>
      </c>
      <c r="J50" s="29" t="s">
        <v>16</v>
      </c>
      <c r="K50" s="29" t="s">
        <v>17</v>
      </c>
      <c r="L50" s="18">
        <v>23625</v>
      </c>
      <c r="M50" s="18">
        <v>327502</v>
      </c>
      <c r="N50" s="30">
        <v>1</v>
      </c>
      <c r="O50" s="31" t="s">
        <v>373</v>
      </c>
      <c r="P50" s="33"/>
    </row>
    <row r="51" ht="33" spans="1:16">
      <c r="A51" s="14">
        <v>46</v>
      </c>
      <c r="B51" s="15" t="s">
        <v>376</v>
      </c>
      <c r="C51" s="16" t="s">
        <v>25</v>
      </c>
      <c r="D51" s="17">
        <v>1</v>
      </c>
      <c r="E51" s="18">
        <v>806000</v>
      </c>
      <c r="F51" s="18">
        <v>537397</v>
      </c>
      <c r="G51" s="18">
        <v>537397</v>
      </c>
      <c r="H51" s="19" t="s">
        <v>328</v>
      </c>
      <c r="I51" s="19" t="s">
        <v>329</v>
      </c>
      <c r="J51" s="29" t="s">
        <v>16</v>
      </c>
      <c r="K51" s="29" t="s">
        <v>17</v>
      </c>
      <c r="L51" s="18">
        <v>12425</v>
      </c>
      <c r="M51" s="18">
        <v>349822</v>
      </c>
      <c r="N51" s="30">
        <v>1</v>
      </c>
      <c r="O51" s="31" t="s">
        <v>373</v>
      </c>
      <c r="P51" s="33"/>
    </row>
    <row r="52" ht="33" spans="1:16">
      <c r="A52" s="14">
        <v>47</v>
      </c>
      <c r="B52" s="15" t="s">
        <v>377</v>
      </c>
      <c r="C52" s="16" t="s">
        <v>25</v>
      </c>
      <c r="D52" s="17">
        <v>1</v>
      </c>
      <c r="E52" s="18">
        <v>806000</v>
      </c>
      <c r="F52" s="18">
        <v>518775</v>
      </c>
      <c r="G52" s="18">
        <v>518775</v>
      </c>
      <c r="H52" s="19" t="s">
        <v>325</v>
      </c>
      <c r="I52" s="19" t="s">
        <v>326</v>
      </c>
      <c r="J52" s="29" t="s">
        <v>16</v>
      </c>
      <c r="K52" s="29" t="s">
        <v>17</v>
      </c>
      <c r="L52" s="18">
        <v>7525</v>
      </c>
      <c r="M52" s="18">
        <v>326300</v>
      </c>
      <c r="N52" s="30">
        <v>1</v>
      </c>
      <c r="O52" s="31" t="s">
        <v>378</v>
      </c>
      <c r="P52" s="33"/>
    </row>
    <row r="53" ht="33" spans="1:16">
      <c r="A53" s="14">
        <v>48</v>
      </c>
      <c r="B53" s="15" t="s">
        <v>379</v>
      </c>
      <c r="C53" s="16" t="s">
        <v>25</v>
      </c>
      <c r="D53" s="17">
        <v>1</v>
      </c>
      <c r="E53" s="18">
        <v>806000</v>
      </c>
      <c r="F53" s="18">
        <v>595154</v>
      </c>
      <c r="G53" s="18">
        <v>595154</v>
      </c>
      <c r="H53" s="19" t="s">
        <v>321</v>
      </c>
      <c r="I53" s="19" t="s">
        <v>322</v>
      </c>
      <c r="J53" s="29" t="s">
        <v>16</v>
      </c>
      <c r="K53" s="29" t="s">
        <v>17</v>
      </c>
      <c r="L53" s="18">
        <v>0</v>
      </c>
      <c r="M53" s="18">
        <v>395154</v>
      </c>
      <c r="N53" s="30">
        <v>1</v>
      </c>
      <c r="O53" s="31" t="s">
        <v>378</v>
      </c>
      <c r="P53" s="33"/>
    </row>
    <row r="54" ht="33" spans="1:16">
      <c r="A54" s="14">
        <v>49</v>
      </c>
      <c r="B54" s="15" t="s">
        <v>380</v>
      </c>
      <c r="C54" s="16" t="s">
        <v>25</v>
      </c>
      <c r="D54" s="17">
        <v>1</v>
      </c>
      <c r="E54" s="18">
        <v>806000</v>
      </c>
      <c r="F54" s="18">
        <v>509059</v>
      </c>
      <c r="G54" s="18">
        <v>509059</v>
      </c>
      <c r="H54" s="19" t="s">
        <v>325</v>
      </c>
      <c r="I54" s="19" t="s">
        <v>326</v>
      </c>
      <c r="J54" s="29" t="s">
        <v>16</v>
      </c>
      <c r="K54" s="29" t="s">
        <v>17</v>
      </c>
      <c r="L54" s="18">
        <v>6475</v>
      </c>
      <c r="M54" s="18">
        <v>315534</v>
      </c>
      <c r="N54" s="30">
        <v>1</v>
      </c>
      <c r="O54" s="31" t="s">
        <v>378</v>
      </c>
      <c r="P54" s="33"/>
    </row>
    <row r="55" ht="33" spans="1:16">
      <c r="A55" s="14">
        <v>50</v>
      </c>
      <c r="B55" s="15" t="s">
        <v>381</v>
      </c>
      <c r="C55" s="16" t="s">
        <v>25</v>
      </c>
      <c r="D55" s="17">
        <v>1</v>
      </c>
      <c r="E55" s="18">
        <v>806000</v>
      </c>
      <c r="F55" s="18">
        <v>600571</v>
      </c>
      <c r="G55" s="18">
        <v>600571</v>
      </c>
      <c r="H55" s="19" t="s">
        <v>318</v>
      </c>
      <c r="I55" s="19" t="s">
        <v>319</v>
      </c>
      <c r="J55" s="29" t="s">
        <v>16</v>
      </c>
      <c r="K55" s="29" t="s">
        <v>17</v>
      </c>
      <c r="L55" s="18">
        <v>7525</v>
      </c>
      <c r="M55" s="18">
        <v>408096</v>
      </c>
      <c r="N55" s="30">
        <v>1</v>
      </c>
      <c r="O55" s="31" t="s">
        <v>378</v>
      </c>
      <c r="P55" s="33"/>
    </row>
    <row r="56" ht="33" spans="1:16">
      <c r="A56" s="14">
        <v>51</v>
      </c>
      <c r="B56" s="15" t="s">
        <v>382</v>
      </c>
      <c r="C56" s="16" t="s">
        <v>25</v>
      </c>
      <c r="D56" s="17">
        <v>1</v>
      </c>
      <c r="E56" s="18">
        <v>806000</v>
      </c>
      <c r="F56" s="18">
        <v>520014</v>
      </c>
      <c r="G56" s="18">
        <v>520014</v>
      </c>
      <c r="H56" s="19" t="s">
        <v>325</v>
      </c>
      <c r="I56" s="19" t="s">
        <v>326</v>
      </c>
      <c r="J56" s="29" t="s">
        <v>16</v>
      </c>
      <c r="K56" s="29" t="s">
        <v>17</v>
      </c>
      <c r="L56" s="18">
        <v>7525</v>
      </c>
      <c r="M56" s="18">
        <v>327539</v>
      </c>
      <c r="N56" s="30">
        <v>1</v>
      </c>
      <c r="O56" s="31" t="s">
        <v>378</v>
      </c>
      <c r="P56" s="33"/>
    </row>
    <row r="57" ht="33" spans="1:16">
      <c r="A57" s="14">
        <v>52</v>
      </c>
      <c r="B57" s="15" t="s">
        <v>383</v>
      </c>
      <c r="C57" s="16" t="s">
        <v>25</v>
      </c>
      <c r="D57" s="17">
        <v>1</v>
      </c>
      <c r="E57" s="18">
        <v>806000</v>
      </c>
      <c r="F57" s="18">
        <v>475307</v>
      </c>
      <c r="G57" s="18">
        <v>475307</v>
      </c>
      <c r="H57" s="19" t="s">
        <v>325</v>
      </c>
      <c r="I57" s="19" t="s">
        <v>326</v>
      </c>
      <c r="J57" s="29" t="s">
        <v>16</v>
      </c>
      <c r="K57" s="29" t="s">
        <v>17</v>
      </c>
      <c r="L57" s="18">
        <v>7700</v>
      </c>
      <c r="M57" s="18">
        <v>283007</v>
      </c>
      <c r="N57" s="30">
        <v>1</v>
      </c>
      <c r="O57" s="31" t="s">
        <v>378</v>
      </c>
      <c r="P57" s="33"/>
    </row>
    <row r="58" s="1" customFormat="1" ht="34.5" customHeight="1" spans="1:16">
      <c r="A58" s="20"/>
      <c r="B58" s="21" t="s">
        <v>69</v>
      </c>
      <c r="C58" s="22"/>
      <c r="D58" s="23" t="s">
        <v>18</v>
      </c>
      <c r="E58" s="24">
        <f>SUM(E6:E57)</f>
        <v>41912000</v>
      </c>
      <c r="F58" s="24">
        <f>SUM(F6:F57)</f>
        <v>29138264</v>
      </c>
      <c r="G58" s="24">
        <f>SUM(G6:G57)</f>
        <v>29138264</v>
      </c>
      <c r="H58" s="10" t="s">
        <v>16</v>
      </c>
      <c r="I58" s="10" t="s">
        <v>16</v>
      </c>
      <c r="J58" s="10" t="s">
        <v>16</v>
      </c>
      <c r="K58" s="10" t="s">
        <v>16</v>
      </c>
      <c r="L58" s="24">
        <f>SUM(L6:L57)</f>
        <v>360550</v>
      </c>
      <c r="M58" s="24">
        <f>SUM(M6:M57)</f>
        <v>19098814</v>
      </c>
      <c r="N58" s="10" t="s">
        <v>16</v>
      </c>
      <c r="O58" s="34"/>
      <c r="P58" s="33"/>
    </row>
    <row r="64" ht="16.5" spans="12:15">
      <c r="L64" s="35" t="s">
        <v>70</v>
      </c>
      <c r="M64" s="35"/>
      <c r="N64" s="35"/>
      <c r="O64" s="35"/>
    </row>
    <row r="65" ht="16.5" spans="12:15">
      <c r="L65" s="35" t="s">
        <v>71</v>
      </c>
      <c r="M65" s="35"/>
      <c r="N65" s="35"/>
      <c r="O65" s="35"/>
    </row>
    <row r="66" ht="16.5" spans="12:15">
      <c r="L66" s="35" t="s">
        <v>72</v>
      </c>
      <c r="M66" s="35"/>
      <c r="N66" s="35"/>
      <c r="O66" s="35"/>
    </row>
  </sheetData>
  <mergeCells count="16">
    <mergeCell ref="A1:P1"/>
    <mergeCell ref="D3:E3"/>
    <mergeCell ref="J3:M3"/>
    <mergeCell ref="L64:O64"/>
    <mergeCell ref="L65:O65"/>
    <mergeCell ref="L66:O66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50"/>
  <sheetViews>
    <sheetView view="pageBreakPreview" zoomScaleNormal="100" workbookViewId="0">
      <pane ySplit="5" topLeftCell="A30" activePane="bottomLeft" state="frozen"/>
      <selection/>
      <selection pane="bottomLeft" activeCell="L29" sqref="L29"/>
    </sheetView>
  </sheetViews>
  <sheetFormatPr defaultColWidth="9" defaultRowHeight="12.75"/>
  <cols>
    <col min="1" max="1" width="3.85714285714286" style="129" customWidth="1"/>
    <col min="2" max="2" width="34.4285714285714" style="129" customWidth="1"/>
    <col min="3" max="3" width="7.57142857142857" style="129" customWidth="1"/>
    <col min="4" max="4" width="9.42857142857143" style="129" customWidth="1"/>
    <col min="5" max="5" width="5.85714285714286" style="129" customWidth="1"/>
    <col min="6" max="6" width="5.71428571428571" style="129" customWidth="1"/>
    <col min="7" max="7" width="8" style="129" customWidth="1"/>
    <col min="8" max="8" width="9.42857142857143" style="129" customWidth="1"/>
    <col min="9" max="10" width="12.5714285714286" style="129" customWidth="1"/>
    <col min="11" max="11" width="11.5714285714286" style="129" customWidth="1"/>
    <col min="12" max="12" width="51.2857142857143" style="129" customWidth="1"/>
    <col min="13" max="16384" width="9.14285714285714" style="129"/>
  </cols>
  <sheetData>
    <row r="1" ht="26.25" spans="1:13">
      <c r="A1" s="173" t="s">
        <v>73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ht="17.25" customHeight="1" spans="1:13">
      <c r="A2" s="131"/>
      <c r="B2" s="131"/>
      <c r="C2" s="131"/>
      <c r="D2" s="131"/>
      <c r="E2" s="131"/>
      <c r="F2" s="132"/>
      <c r="G2" s="133"/>
      <c r="H2" s="131"/>
      <c r="I2" s="131"/>
      <c r="J2" s="131"/>
      <c r="K2" s="131"/>
      <c r="L2" s="155" t="s">
        <v>74</v>
      </c>
      <c r="M2" s="156"/>
    </row>
    <row r="3" ht="17.25" spans="1:15">
      <c r="A3" s="49" t="s">
        <v>2</v>
      </c>
      <c r="B3" s="175" t="s">
        <v>75</v>
      </c>
      <c r="C3" s="175" t="s">
        <v>76</v>
      </c>
      <c r="D3" s="49" t="s">
        <v>77</v>
      </c>
      <c r="E3" s="175" t="s">
        <v>78</v>
      </c>
      <c r="F3" s="175"/>
      <c r="G3" s="175"/>
      <c r="H3" s="176" t="s">
        <v>79</v>
      </c>
      <c r="I3" s="49" t="s">
        <v>80</v>
      </c>
      <c r="J3" s="49" t="s">
        <v>81</v>
      </c>
      <c r="K3" s="49" t="s">
        <v>82</v>
      </c>
      <c r="L3" s="175" t="s">
        <v>83</v>
      </c>
      <c r="M3" s="175" t="s">
        <v>84</v>
      </c>
      <c r="N3" s="152"/>
      <c r="O3" s="152"/>
    </row>
    <row r="4" ht="15.75" customHeight="1" spans="1:15">
      <c r="A4" s="49"/>
      <c r="B4" s="175"/>
      <c r="C4" s="175"/>
      <c r="D4" s="49"/>
      <c r="E4" s="175" t="s">
        <v>17</v>
      </c>
      <c r="F4" s="175" t="s">
        <v>23</v>
      </c>
      <c r="G4" s="175" t="s">
        <v>85</v>
      </c>
      <c r="H4" s="176"/>
      <c r="I4" s="49"/>
      <c r="J4" s="49"/>
      <c r="K4" s="49"/>
      <c r="L4" s="175"/>
      <c r="M4" s="175"/>
      <c r="N4" s="152"/>
      <c r="O4" s="152"/>
    </row>
    <row r="5" ht="17.25" spans="1:15">
      <c r="A5" s="175">
        <v>1</v>
      </c>
      <c r="B5" s="175">
        <v>2</v>
      </c>
      <c r="C5" s="175">
        <v>3</v>
      </c>
      <c r="D5" s="175">
        <v>4</v>
      </c>
      <c r="E5" s="175">
        <v>5</v>
      </c>
      <c r="F5" s="175">
        <v>6</v>
      </c>
      <c r="G5" s="175">
        <v>7</v>
      </c>
      <c r="H5" s="175">
        <v>8</v>
      </c>
      <c r="I5" s="175">
        <v>9</v>
      </c>
      <c r="J5" s="175">
        <v>10</v>
      </c>
      <c r="K5" s="175">
        <v>11</v>
      </c>
      <c r="L5" s="175">
        <v>12</v>
      </c>
      <c r="M5" s="175">
        <v>13</v>
      </c>
      <c r="N5" s="152"/>
      <c r="O5" s="152"/>
    </row>
    <row r="6" ht="19.5" customHeight="1" spans="1:13">
      <c r="A6" s="177" t="s">
        <v>86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84"/>
    </row>
    <row r="7" ht="45" customHeight="1" spans="1:13">
      <c r="A7" s="178">
        <v>1</v>
      </c>
      <c r="B7" s="179" t="s">
        <v>87</v>
      </c>
      <c r="C7" s="178" t="s">
        <v>88</v>
      </c>
      <c r="D7" s="178">
        <v>34</v>
      </c>
      <c r="E7" s="178">
        <v>34</v>
      </c>
      <c r="F7" s="178">
        <v>0</v>
      </c>
      <c r="G7" s="178">
        <v>0</v>
      </c>
      <c r="H7" s="178">
        <v>0</v>
      </c>
      <c r="I7" s="55" t="e">
        <f>#REF!</f>
        <v>#REF!</v>
      </c>
      <c r="J7" s="55" t="e">
        <f>#REF!</f>
        <v>#REF!</v>
      </c>
      <c r="K7" s="55" t="e">
        <f>#REF!</f>
        <v>#REF!</v>
      </c>
      <c r="L7" s="185" t="s">
        <v>89</v>
      </c>
      <c r="M7" s="186" t="s">
        <v>90</v>
      </c>
    </row>
    <row r="8" ht="35.25" spans="1:13">
      <c r="A8" s="178">
        <v>2</v>
      </c>
      <c r="B8" s="179" t="s">
        <v>87</v>
      </c>
      <c r="C8" s="178" t="s">
        <v>91</v>
      </c>
      <c r="D8" s="178">
        <v>12</v>
      </c>
      <c r="E8" s="178">
        <v>0</v>
      </c>
      <c r="F8" s="178">
        <v>0</v>
      </c>
      <c r="G8" s="178">
        <v>12</v>
      </c>
      <c r="H8" s="178">
        <v>0</v>
      </c>
      <c r="I8" s="55">
        <f>'Naseer Khan 22-23'!E18</f>
        <v>6724500</v>
      </c>
      <c r="J8" s="55">
        <f>'Naseer Khan 22-23'!G18</f>
        <v>4034700</v>
      </c>
      <c r="K8" s="55">
        <f>'Naseer Khan 22-23'!M18</f>
        <v>0</v>
      </c>
      <c r="L8" s="185" t="s">
        <v>92</v>
      </c>
      <c r="M8" s="186" t="s">
        <v>93</v>
      </c>
    </row>
    <row r="9" ht="57" customHeight="1" spans="1:13">
      <c r="A9" s="178">
        <v>3</v>
      </c>
      <c r="B9" s="179" t="s">
        <v>94</v>
      </c>
      <c r="C9" s="178" t="s">
        <v>88</v>
      </c>
      <c r="D9" s="178">
        <v>34</v>
      </c>
      <c r="E9" s="178">
        <v>34</v>
      </c>
      <c r="F9" s="178">
        <v>0</v>
      </c>
      <c r="G9" s="178">
        <v>0</v>
      </c>
      <c r="H9" s="178">
        <v>0</v>
      </c>
      <c r="I9" s="55" t="e">
        <f>#REF!</f>
        <v>#REF!</v>
      </c>
      <c r="J9" s="55" t="e">
        <f>#REF!</f>
        <v>#REF!</v>
      </c>
      <c r="K9" s="55" t="e">
        <f>#REF!</f>
        <v>#REF!</v>
      </c>
      <c r="L9" s="185" t="s">
        <v>16</v>
      </c>
      <c r="M9" s="186" t="s">
        <v>95</v>
      </c>
    </row>
    <row r="10" ht="38.25" customHeight="1" spans="1:13">
      <c r="A10" s="178">
        <f>A9+1</f>
        <v>4</v>
      </c>
      <c r="B10" s="179" t="s">
        <v>94</v>
      </c>
      <c r="C10" s="178" t="s">
        <v>91</v>
      </c>
      <c r="D10" s="178">
        <v>39</v>
      </c>
      <c r="E10" s="178">
        <v>15</v>
      </c>
      <c r="F10" s="178">
        <v>23</v>
      </c>
      <c r="G10" s="178">
        <v>1</v>
      </c>
      <c r="H10" s="178">
        <v>0</v>
      </c>
      <c r="I10" s="55" t="e">
        <f>#REF!</f>
        <v>#REF!</v>
      </c>
      <c r="J10" s="55" t="e">
        <f>#REF!</f>
        <v>#REF!</v>
      </c>
      <c r="K10" s="55" t="e">
        <f>#REF!</f>
        <v>#REF!</v>
      </c>
      <c r="L10" s="185" t="s">
        <v>96</v>
      </c>
      <c r="M10" s="186" t="s">
        <v>97</v>
      </c>
    </row>
    <row r="11" ht="105" customHeight="1" spans="1:13">
      <c r="A11" s="178">
        <f>A10+1</f>
        <v>5</v>
      </c>
      <c r="B11" s="179" t="s">
        <v>98</v>
      </c>
      <c r="C11" s="178" t="s">
        <v>91</v>
      </c>
      <c r="D11" s="178">
        <v>41</v>
      </c>
      <c r="E11" s="178">
        <v>0</v>
      </c>
      <c r="F11" s="178">
        <v>0</v>
      </c>
      <c r="G11" s="178">
        <v>41</v>
      </c>
      <c r="H11" s="178">
        <v>0</v>
      </c>
      <c r="I11" s="55">
        <f>'Akash Saxena 22-23'!E47</f>
        <v>30139400</v>
      </c>
      <c r="J11" s="55">
        <f>'Akash Saxena 22-23'!G47</f>
        <v>18083640</v>
      </c>
      <c r="K11" s="55">
        <f>'Akash Saxena 22-23'!M47</f>
        <v>0</v>
      </c>
      <c r="L11" s="128" t="s">
        <v>99</v>
      </c>
      <c r="M11" s="186" t="s">
        <v>100</v>
      </c>
    </row>
    <row r="12" ht="18" spans="1:13">
      <c r="A12" s="178"/>
      <c r="B12" s="180" t="s">
        <v>101</v>
      </c>
      <c r="C12" s="181" t="s">
        <v>18</v>
      </c>
      <c r="D12" s="181">
        <f t="shared" ref="D12:K12" si="0">SUM(D7:D11)</f>
        <v>160</v>
      </c>
      <c r="E12" s="181">
        <f t="shared" si="0"/>
        <v>83</v>
      </c>
      <c r="F12" s="181">
        <f t="shared" si="0"/>
        <v>23</v>
      </c>
      <c r="G12" s="181">
        <f t="shared" si="0"/>
        <v>54</v>
      </c>
      <c r="H12" s="181">
        <f t="shared" si="0"/>
        <v>0</v>
      </c>
      <c r="I12" s="61" t="e">
        <f t="shared" si="0"/>
        <v>#REF!</v>
      </c>
      <c r="J12" s="61" t="e">
        <f t="shared" si="0"/>
        <v>#REF!</v>
      </c>
      <c r="K12" s="61" t="e">
        <f t="shared" si="0"/>
        <v>#REF!</v>
      </c>
      <c r="L12" s="187" t="s">
        <v>16</v>
      </c>
      <c r="M12" s="186"/>
    </row>
    <row r="13" ht="19.5" customHeight="1" spans="1:13">
      <c r="A13" s="177" t="s">
        <v>102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86"/>
    </row>
    <row r="14" ht="57" customHeight="1" spans="1:13">
      <c r="A14" s="178">
        <v>1</v>
      </c>
      <c r="B14" s="179" t="s">
        <v>103</v>
      </c>
      <c r="C14" s="178" t="s">
        <v>91</v>
      </c>
      <c r="D14" s="178">
        <v>29</v>
      </c>
      <c r="E14" s="178">
        <v>5</v>
      </c>
      <c r="F14" s="178">
        <v>22</v>
      </c>
      <c r="G14" s="178">
        <v>1</v>
      </c>
      <c r="H14" s="178" t="s">
        <v>104</v>
      </c>
      <c r="I14" s="55" t="e">
        <f>'Dhanshyam Singh Lodhi 22-23'!#REF!</f>
        <v>#REF!</v>
      </c>
      <c r="J14" s="55" t="e">
        <f>'Dhanshyam Singh Lodhi 22-23'!#REF!</f>
        <v>#REF!</v>
      </c>
      <c r="K14" s="55" t="e">
        <f>'Dhanshyam Singh Lodhi 22-23'!#REF!</f>
        <v>#REF!</v>
      </c>
      <c r="L14" s="128" t="s">
        <v>105</v>
      </c>
      <c r="M14" s="186" t="s">
        <v>106</v>
      </c>
    </row>
    <row r="15" ht="18" spans="1:13">
      <c r="A15" s="178"/>
      <c r="B15" s="180" t="s">
        <v>101</v>
      </c>
      <c r="C15" s="181" t="s">
        <v>18</v>
      </c>
      <c r="D15" s="181">
        <f t="shared" ref="D15:K15" si="1">D14</f>
        <v>29</v>
      </c>
      <c r="E15" s="181">
        <f t="shared" si="1"/>
        <v>5</v>
      </c>
      <c r="F15" s="181">
        <f t="shared" si="1"/>
        <v>22</v>
      </c>
      <c r="G15" s="181">
        <f t="shared" si="1"/>
        <v>1</v>
      </c>
      <c r="H15" s="181" t="str">
        <f t="shared" si="1"/>
        <v>0/1</v>
      </c>
      <c r="I15" s="61" t="e">
        <f t="shared" si="1"/>
        <v>#REF!</v>
      </c>
      <c r="J15" s="61" t="e">
        <f t="shared" si="1"/>
        <v>#REF!</v>
      </c>
      <c r="K15" s="61" t="e">
        <f t="shared" si="1"/>
        <v>#REF!</v>
      </c>
      <c r="L15" s="187" t="s">
        <v>16</v>
      </c>
      <c r="M15" s="186"/>
    </row>
    <row r="16" ht="19.5" customHeight="1" spans="1:13">
      <c r="A16" s="177" t="s">
        <v>107</v>
      </c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86"/>
    </row>
    <row r="17" ht="42.75" customHeight="1" spans="1:13">
      <c r="A17" s="178">
        <v>1</v>
      </c>
      <c r="B17" s="179" t="s">
        <v>108</v>
      </c>
      <c r="C17" s="178" t="s">
        <v>88</v>
      </c>
      <c r="D17" s="178">
        <v>2</v>
      </c>
      <c r="E17" s="178">
        <v>2</v>
      </c>
      <c r="F17" s="178">
        <v>0</v>
      </c>
      <c r="G17" s="178">
        <v>0</v>
      </c>
      <c r="H17" s="178">
        <v>0</v>
      </c>
      <c r="I17" s="55" t="e">
        <f>#REF!</f>
        <v>#REF!</v>
      </c>
      <c r="J17" s="55" t="e">
        <f>#REF!</f>
        <v>#REF!</v>
      </c>
      <c r="K17" s="55" t="e">
        <f>#REF!</f>
        <v>#REF!</v>
      </c>
      <c r="L17" s="121"/>
      <c r="M17" s="186" t="s">
        <v>109</v>
      </c>
    </row>
    <row r="18" ht="18" spans="1:13">
      <c r="A18" s="178"/>
      <c r="B18" s="180" t="s">
        <v>101</v>
      </c>
      <c r="C18" s="181" t="s">
        <v>18</v>
      </c>
      <c r="D18" s="181">
        <f t="shared" ref="D18:K18" si="2">D17</f>
        <v>2</v>
      </c>
      <c r="E18" s="181">
        <f t="shared" si="2"/>
        <v>2</v>
      </c>
      <c r="F18" s="181">
        <f t="shared" si="2"/>
        <v>0</v>
      </c>
      <c r="G18" s="181">
        <f t="shared" si="2"/>
        <v>0</v>
      </c>
      <c r="H18" s="181">
        <f t="shared" si="2"/>
        <v>0</v>
      </c>
      <c r="I18" s="61" t="e">
        <f t="shared" si="2"/>
        <v>#REF!</v>
      </c>
      <c r="J18" s="61" t="e">
        <f t="shared" si="2"/>
        <v>#REF!</v>
      </c>
      <c r="K18" s="61" t="e">
        <f t="shared" si="2"/>
        <v>#REF!</v>
      </c>
      <c r="L18" s="187" t="s">
        <v>16</v>
      </c>
      <c r="M18" s="186"/>
    </row>
    <row r="19" ht="19.5" customHeight="1" spans="1:13">
      <c r="A19" s="177" t="s">
        <v>110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86"/>
    </row>
    <row r="20" ht="33" customHeight="1" spans="1:13">
      <c r="A20" s="178">
        <v>1</v>
      </c>
      <c r="B20" s="179" t="s">
        <v>111</v>
      </c>
      <c r="C20" s="178" t="s">
        <v>88</v>
      </c>
      <c r="D20" s="178">
        <v>2</v>
      </c>
      <c r="E20" s="178">
        <v>2</v>
      </c>
      <c r="F20" s="178">
        <v>0</v>
      </c>
      <c r="G20" s="178">
        <v>0</v>
      </c>
      <c r="H20" s="178">
        <v>0</v>
      </c>
      <c r="I20" s="55" t="e">
        <f>#REF!</f>
        <v>#REF!</v>
      </c>
      <c r="J20" s="55" t="e">
        <f>#REF!</f>
        <v>#REF!</v>
      </c>
      <c r="K20" s="55" t="e">
        <f>#REF!</f>
        <v>#REF!</v>
      </c>
      <c r="L20" s="121"/>
      <c r="M20" s="186" t="s">
        <v>112</v>
      </c>
    </row>
    <row r="21" ht="18" spans="1:13">
      <c r="A21" s="178"/>
      <c r="B21" s="180" t="s">
        <v>101</v>
      </c>
      <c r="C21" s="181" t="s">
        <v>18</v>
      </c>
      <c r="D21" s="181">
        <f>D20</f>
        <v>2</v>
      </c>
      <c r="E21" s="181">
        <f>E20</f>
        <v>2</v>
      </c>
      <c r="F21" s="181">
        <f>F20</f>
        <v>0</v>
      </c>
      <c r="G21" s="181">
        <f>G20</f>
        <v>0</v>
      </c>
      <c r="H21" s="181">
        <f>H20</f>
        <v>0</v>
      </c>
      <c r="I21" s="61" t="e">
        <f>SUM(I20:I20)</f>
        <v>#REF!</v>
      </c>
      <c r="J21" s="61" t="e">
        <f>SUM(J20:J20)</f>
        <v>#REF!</v>
      </c>
      <c r="K21" s="61" t="e">
        <f>SUM(K20:K20)</f>
        <v>#REF!</v>
      </c>
      <c r="L21" s="187" t="s">
        <v>16</v>
      </c>
      <c r="M21" s="186"/>
    </row>
    <row r="22" ht="19.5" customHeight="1" spans="1:13">
      <c r="A22" s="177" t="s">
        <v>113</v>
      </c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86"/>
    </row>
    <row r="23" ht="45" customHeight="1" spans="1:13">
      <c r="A23" s="178">
        <v>1</v>
      </c>
      <c r="B23" s="179" t="s">
        <v>113</v>
      </c>
      <c r="C23" s="178" t="s">
        <v>88</v>
      </c>
      <c r="D23" s="178">
        <v>12</v>
      </c>
      <c r="E23" s="178">
        <v>7</v>
      </c>
      <c r="F23" s="178">
        <v>1</v>
      </c>
      <c r="G23" s="178">
        <v>0</v>
      </c>
      <c r="H23" s="205" t="s">
        <v>114</v>
      </c>
      <c r="I23" s="55">
        <f>'H&amp;W.C.'!E7</f>
        <v>582000</v>
      </c>
      <c r="J23" s="55">
        <f>'H&amp;W.C.'!G7</f>
        <v>582000</v>
      </c>
      <c r="K23" s="55">
        <f>'H&amp;W.C.'!M7</f>
        <v>0</v>
      </c>
      <c r="L23" s="187" t="s">
        <v>115</v>
      </c>
      <c r="M23" s="186" t="s">
        <v>116</v>
      </c>
    </row>
    <row r="24" ht="18" customHeight="1" spans="1:13">
      <c r="A24" s="178"/>
      <c r="B24" s="180" t="s">
        <v>101</v>
      </c>
      <c r="C24" s="181" t="s">
        <v>18</v>
      </c>
      <c r="D24" s="181">
        <f>D23</f>
        <v>12</v>
      </c>
      <c r="E24" s="181">
        <f>E23</f>
        <v>7</v>
      </c>
      <c r="F24" s="181">
        <f>F23</f>
        <v>1</v>
      </c>
      <c r="G24" s="181">
        <f>G23</f>
        <v>0</v>
      </c>
      <c r="H24" s="206" t="str">
        <f>H23</f>
        <v>2/2</v>
      </c>
      <c r="I24" s="61">
        <f>SUM(I23:I23)</f>
        <v>582000</v>
      </c>
      <c r="J24" s="61">
        <f>SUM(J23:J23)</f>
        <v>582000</v>
      </c>
      <c r="K24" s="61">
        <f>SUM(K23:K23)</f>
        <v>0</v>
      </c>
      <c r="L24" s="187" t="s">
        <v>16</v>
      </c>
      <c r="M24" s="186"/>
    </row>
    <row r="25" ht="19.5" customHeight="1" spans="1:13">
      <c r="A25" s="177" t="s">
        <v>117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86"/>
    </row>
    <row r="26" ht="35.25" spans="1:13">
      <c r="A26" s="178">
        <v>1</v>
      </c>
      <c r="B26" s="179" t="s">
        <v>118</v>
      </c>
      <c r="C26" s="178" t="s">
        <v>88</v>
      </c>
      <c r="D26" s="178">
        <v>1</v>
      </c>
      <c r="E26" s="178">
        <v>1</v>
      </c>
      <c r="F26" s="178">
        <v>0</v>
      </c>
      <c r="G26" s="178">
        <v>0</v>
      </c>
      <c r="H26" s="178">
        <v>0</v>
      </c>
      <c r="I26" s="55" t="e">
        <f>#REF!</f>
        <v>#REF!</v>
      </c>
      <c r="J26" s="55" t="e">
        <f>#REF!</f>
        <v>#REF!</v>
      </c>
      <c r="K26" s="55" t="e">
        <f>#REF!</f>
        <v>#REF!</v>
      </c>
      <c r="L26" s="188" t="s">
        <v>16</v>
      </c>
      <c r="M26" s="186" t="s">
        <v>119</v>
      </c>
    </row>
    <row r="27" ht="18" spans="1:13">
      <c r="A27" s="178"/>
      <c r="B27" s="180" t="s">
        <v>101</v>
      </c>
      <c r="C27" s="181" t="s">
        <v>18</v>
      </c>
      <c r="D27" s="181">
        <f>D26</f>
        <v>1</v>
      </c>
      <c r="E27" s="181">
        <f>E26</f>
        <v>1</v>
      </c>
      <c r="F27" s="181">
        <f>F26</f>
        <v>0</v>
      </c>
      <c r="G27" s="181">
        <f>G26</f>
        <v>0</v>
      </c>
      <c r="H27" s="181">
        <f>H26</f>
        <v>0</v>
      </c>
      <c r="I27" s="61" t="e">
        <f>SUM(I26:I26)</f>
        <v>#REF!</v>
      </c>
      <c r="J27" s="61" t="e">
        <f>SUM(J26:J26)</f>
        <v>#REF!</v>
      </c>
      <c r="K27" s="61" t="e">
        <f>SUM(K26:K26)</f>
        <v>#REF!</v>
      </c>
      <c r="L27" s="187" t="s">
        <v>16</v>
      </c>
      <c r="M27" s="186"/>
    </row>
    <row r="28" ht="19.5" customHeight="1" spans="1:13">
      <c r="A28" s="177" t="s">
        <v>120</v>
      </c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86"/>
    </row>
    <row r="29" ht="51.75" spans="1:13">
      <c r="A29" s="178">
        <v>1</v>
      </c>
      <c r="B29" s="182" t="s">
        <v>121</v>
      </c>
      <c r="C29" s="178" t="s">
        <v>91</v>
      </c>
      <c r="D29" s="178">
        <v>4</v>
      </c>
      <c r="E29" s="178">
        <v>2</v>
      </c>
      <c r="F29" s="178">
        <v>0</v>
      </c>
      <c r="G29" s="178">
        <v>2</v>
      </c>
      <c r="H29" s="178">
        <v>0</v>
      </c>
      <c r="I29" s="55" t="e">
        <f>#REF!</f>
        <v>#REF!</v>
      </c>
      <c r="J29" s="55" t="e">
        <f>#REF!</f>
        <v>#REF!</v>
      </c>
      <c r="K29" s="55" t="e">
        <f>#REF!</f>
        <v>#REF!</v>
      </c>
      <c r="L29" s="187" t="s">
        <v>122</v>
      </c>
      <c r="M29" s="186" t="s">
        <v>123</v>
      </c>
    </row>
    <row r="30" ht="18" spans="1:13">
      <c r="A30" s="178"/>
      <c r="B30" s="180" t="s">
        <v>101</v>
      </c>
      <c r="C30" s="181" t="s">
        <v>18</v>
      </c>
      <c r="D30" s="181">
        <f>D29</f>
        <v>4</v>
      </c>
      <c r="E30" s="181">
        <f>E29</f>
        <v>2</v>
      </c>
      <c r="F30" s="181">
        <f>F29</f>
        <v>0</v>
      </c>
      <c r="G30" s="181">
        <f>G29</f>
        <v>2</v>
      </c>
      <c r="H30" s="181">
        <f>H29</f>
        <v>0</v>
      </c>
      <c r="I30" s="61" t="e">
        <f>SUM(I29:I29)</f>
        <v>#REF!</v>
      </c>
      <c r="J30" s="61" t="e">
        <f>SUM(J29:J29)</f>
        <v>#REF!</v>
      </c>
      <c r="K30" s="61" t="e">
        <f>SUM(K29:K29)</f>
        <v>#REF!</v>
      </c>
      <c r="L30" s="187" t="s">
        <v>16</v>
      </c>
      <c r="M30" s="186"/>
    </row>
    <row r="31" ht="19.5" customHeight="1" spans="1:13">
      <c r="A31" s="177" t="s">
        <v>124</v>
      </c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86"/>
    </row>
    <row r="32" ht="57" customHeight="1" spans="1:13">
      <c r="A32" s="178">
        <v>1</v>
      </c>
      <c r="B32" s="182" t="s">
        <v>125</v>
      </c>
      <c r="C32" s="178" t="s">
        <v>91</v>
      </c>
      <c r="D32" s="178">
        <v>1</v>
      </c>
      <c r="E32" s="178">
        <v>0</v>
      </c>
      <c r="F32" s="178">
        <v>0</v>
      </c>
      <c r="G32" s="178">
        <v>1</v>
      </c>
      <c r="H32" s="178">
        <v>0</v>
      </c>
      <c r="I32" s="55" t="e">
        <f>#REF!</f>
        <v>#REF!</v>
      </c>
      <c r="J32" s="55" t="e">
        <f>#REF!</f>
        <v>#REF!</v>
      </c>
      <c r="K32" s="55" t="e">
        <f>#REF!</f>
        <v>#REF!</v>
      </c>
      <c r="L32" s="187" t="s">
        <v>126</v>
      </c>
      <c r="M32" s="186" t="s">
        <v>127</v>
      </c>
    </row>
    <row r="33" ht="18" spans="1:13">
      <c r="A33" s="178"/>
      <c r="B33" s="180" t="s">
        <v>101</v>
      </c>
      <c r="C33" s="181" t="s">
        <v>18</v>
      </c>
      <c r="D33" s="181">
        <f>D32</f>
        <v>1</v>
      </c>
      <c r="E33" s="181">
        <f>E32</f>
        <v>0</v>
      </c>
      <c r="F33" s="181">
        <f>F32</f>
        <v>0</v>
      </c>
      <c r="G33" s="181">
        <f>G32</f>
        <v>1</v>
      </c>
      <c r="H33" s="181">
        <f>H32</f>
        <v>0</v>
      </c>
      <c r="I33" s="61" t="e">
        <f>SUM(I32:I32)</f>
        <v>#REF!</v>
      </c>
      <c r="J33" s="61" t="e">
        <f>SUM(J32:J32)</f>
        <v>#REF!</v>
      </c>
      <c r="K33" s="61" t="e">
        <f>SUM(K32:K32)</f>
        <v>#REF!</v>
      </c>
      <c r="L33" s="187" t="s">
        <v>16</v>
      </c>
      <c r="M33" s="186"/>
    </row>
    <row r="34" ht="19.5" customHeight="1" spans="1:13">
      <c r="A34" s="177" t="s">
        <v>128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86"/>
    </row>
    <row r="35" ht="36.75" customHeight="1" spans="1:13">
      <c r="A35" s="178">
        <v>1</v>
      </c>
      <c r="B35" s="182" t="s">
        <v>129</v>
      </c>
      <c r="C35" s="178" t="s">
        <v>91</v>
      </c>
      <c r="D35" s="178">
        <v>49</v>
      </c>
      <c r="E35" s="178">
        <v>0</v>
      </c>
      <c r="F35" s="178">
        <v>0</v>
      </c>
      <c r="G35" s="178">
        <v>49</v>
      </c>
      <c r="H35" s="178">
        <v>0</v>
      </c>
      <c r="I35" s="55">
        <f>School!E15</f>
        <v>13214000</v>
      </c>
      <c r="J35" s="55">
        <f>School!G15</f>
        <v>6607000</v>
      </c>
      <c r="K35" s="55" t="e">
        <f>School!M15</f>
        <v>#REF!</v>
      </c>
      <c r="L35" s="187" t="s">
        <v>130</v>
      </c>
      <c r="M35" s="186" t="s">
        <v>131</v>
      </c>
    </row>
    <row r="36" ht="18" spans="1:13">
      <c r="A36" s="178"/>
      <c r="B36" s="180" t="s">
        <v>101</v>
      </c>
      <c r="C36" s="181" t="s">
        <v>18</v>
      </c>
      <c r="D36" s="181">
        <f>D35</f>
        <v>49</v>
      </c>
      <c r="E36" s="181">
        <f>E35</f>
        <v>0</v>
      </c>
      <c r="F36" s="181">
        <f>F35</f>
        <v>0</v>
      </c>
      <c r="G36" s="181">
        <f>G35</f>
        <v>49</v>
      </c>
      <c r="H36" s="181">
        <f>H35</f>
        <v>0</v>
      </c>
      <c r="I36" s="61">
        <f>SUM(I35:I35)</f>
        <v>13214000</v>
      </c>
      <c r="J36" s="61">
        <f>SUM(J35:J35)</f>
        <v>6607000</v>
      </c>
      <c r="K36" s="61" t="e">
        <f>SUM(K35:K35)</f>
        <v>#REF!</v>
      </c>
      <c r="L36" s="187" t="s">
        <v>16</v>
      </c>
      <c r="M36" s="186"/>
    </row>
    <row r="37" ht="19.5" customHeight="1" spans="1:13">
      <c r="A37" s="177" t="s">
        <v>132</v>
      </c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86"/>
    </row>
    <row r="38" ht="42.75" customHeight="1" spans="1:13">
      <c r="A38" s="178">
        <v>1</v>
      </c>
      <c r="B38" s="182" t="s">
        <v>133</v>
      </c>
      <c r="C38" s="178" t="s">
        <v>91</v>
      </c>
      <c r="D38" s="178">
        <v>1</v>
      </c>
      <c r="E38" s="178">
        <v>0</v>
      </c>
      <c r="F38" s="178">
        <v>0</v>
      </c>
      <c r="G38" s="178">
        <v>1</v>
      </c>
      <c r="H38" s="178">
        <v>0</v>
      </c>
      <c r="I38" s="55">
        <f>'Critical Gaps'!E7</f>
        <v>998500</v>
      </c>
      <c r="J38" s="55">
        <f>'Critical Gaps'!G7</f>
        <v>998500</v>
      </c>
      <c r="K38" s="55">
        <f>'Critical Gaps'!M7</f>
        <v>0</v>
      </c>
      <c r="L38" s="187" t="s">
        <v>134</v>
      </c>
      <c r="M38" s="186" t="s">
        <v>135</v>
      </c>
    </row>
    <row r="39" ht="18" spans="1:13">
      <c r="A39" s="178"/>
      <c r="B39" s="180" t="s">
        <v>101</v>
      </c>
      <c r="C39" s="181" t="s">
        <v>18</v>
      </c>
      <c r="D39" s="181">
        <f>D38</f>
        <v>1</v>
      </c>
      <c r="E39" s="181">
        <f>E38</f>
        <v>0</v>
      </c>
      <c r="F39" s="181">
        <f>F38</f>
        <v>0</v>
      </c>
      <c r="G39" s="181">
        <f>G38</f>
        <v>1</v>
      </c>
      <c r="H39" s="181">
        <f>H38</f>
        <v>0</v>
      </c>
      <c r="I39" s="61">
        <f>SUM(I38:I38)</f>
        <v>998500</v>
      </c>
      <c r="J39" s="61">
        <f>SUM(J38:J38)</f>
        <v>998500</v>
      </c>
      <c r="K39" s="61">
        <f>SUM(K38:K38)</f>
        <v>0</v>
      </c>
      <c r="L39" s="187" t="s">
        <v>16</v>
      </c>
      <c r="M39" s="186"/>
    </row>
    <row r="40" ht="19.5" customHeight="1" spans="1:13">
      <c r="A40" s="177" t="s">
        <v>136</v>
      </c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86"/>
    </row>
    <row r="41" ht="18" spans="1:13">
      <c r="A41" s="178">
        <v>1</v>
      </c>
      <c r="B41" s="179" t="s">
        <v>136</v>
      </c>
      <c r="C41" s="178" t="s">
        <v>88</v>
      </c>
      <c r="D41" s="178">
        <v>74</v>
      </c>
      <c r="E41" s="178">
        <v>73</v>
      </c>
      <c r="F41" s="178">
        <v>0</v>
      </c>
      <c r="G41" s="178">
        <v>0</v>
      </c>
      <c r="H41" s="207" t="s">
        <v>137</v>
      </c>
      <c r="I41" s="55" t="e">
        <f>#REF!*100000</f>
        <v>#REF!</v>
      </c>
      <c r="J41" s="55" t="e">
        <f>#REF!*100000</f>
        <v>#REF!</v>
      </c>
      <c r="K41" s="55" t="e">
        <f>#REF!*100000</f>
        <v>#REF!</v>
      </c>
      <c r="L41" s="187" t="s">
        <v>138</v>
      </c>
      <c r="M41" s="186" t="s">
        <v>139</v>
      </c>
    </row>
    <row r="42" ht="18" spans="1:13">
      <c r="A42" s="178"/>
      <c r="B42" s="180" t="s">
        <v>101</v>
      </c>
      <c r="C42" s="181" t="s">
        <v>18</v>
      </c>
      <c r="D42" s="181">
        <f>D41</f>
        <v>74</v>
      </c>
      <c r="E42" s="181">
        <f>E41</f>
        <v>73</v>
      </c>
      <c r="F42" s="181">
        <f>F41</f>
        <v>0</v>
      </c>
      <c r="G42" s="181">
        <f>G41</f>
        <v>0</v>
      </c>
      <c r="H42" s="206" t="str">
        <f>H41</f>
        <v>1/0</v>
      </c>
      <c r="I42" s="61" t="e">
        <f>SUM(I41:I41)</f>
        <v>#REF!</v>
      </c>
      <c r="J42" s="61" t="e">
        <f>SUM(J41:J41)</f>
        <v>#REF!</v>
      </c>
      <c r="K42" s="61" t="e">
        <f>SUM(K41:K41)</f>
        <v>#REF!</v>
      </c>
      <c r="L42" s="187" t="s">
        <v>16</v>
      </c>
      <c r="M42" s="186"/>
    </row>
    <row r="43" ht="18" spans="1:13">
      <c r="A43" s="178"/>
      <c r="B43" s="180" t="s">
        <v>140</v>
      </c>
      <c r="C43" s="181" t="s">
        <v>18</v>
      </c>
      <c r="D43" s="181">
        <f>D12+D15+D18+D21+D24+D27+D30+D33+D42+D36+D39</f>
        <v>335</v>
      </c>
      <c r="E43" s="181">
        <f>E12+E15+E18+E21+E24+E27+E30+E33+E42+E36+E39</f>
        <v>175</v>
      </c>
      <c r="F43" s="181">
        <f>F12+F15+F18+F21+F24+F27+F30+F33+F42+F36+F39</f>
        <v>46</v>
      </c>
      <c r="G43" s="181">
        <f>G12+G15+G18+G21+G24+G27+G30+G33+G42+G36+G39</f>
        <v>108</v>
      </c>
      <c r="H43" s="206" t="s">
        <v>141</v>
      </c>
      <c r="I43" s="61" t="e">
        <f>I12+I15+I18+I21+I24+I27+I30+I33+I42+I36+I39</f>
        <v>#REF!</v>
      </c>
      <c r="J43" s="61" t="e">
        <f>J12+J15+J18+J21+J24+J27+J30+J33+J42+J36+J39</f>
        <v>#REF!</v>
      </c>
      <c r="K43" s="61" t="e">
        <f>K12+K15+K18+K21+K24+K27+K30+K33+K42+K36+K39</f>
        <v>#REF!</v>
      </c>
      <c r="L43" s="187" t="s">
        <v>16</v>
      </c>
      <c r="M43" s="189"/>
    </row>
    <row r="44" ht="18" spans="1:13">
      <c r="A44" s="178"/>
      <c r="B44" s="180" t="s">
        <v>142</v>
      </c>
      <c r="C44" s="181" t="s">
        <v>18</v>
      </c>
      <c r="D44" s="181" t="s">
        <v>18</v>
      </c>
      <c r="E44" s="181" t="s">
        <v>18</v>
      </c>
      <c r="F44" s="181" t="s">
        <v>18</v>
      </c>
      <c r="G44" s="181" t="s">
        <v>18</v>
      </c>
      <c r="H44" s="181" t="s">
        <v>18</v>
      </c>
      <c r="I44" s="61" t="e">
        <f>I43/100000</f>
        <v>#REF!</v>
      </c>
      <c r="J44" s="61" t="e">
        <f>J43/100000</f>
        <v>#REF!</v>
      </c>
      <c r="K44" s="61" t="e">
        <f>K43/100000</f>
        <v>#REF!</v>
      </c>
      <c r="L44" s="187" t="s">
        <v>16</v>
      </c>
      <c r="M44" s="189"/>
    </row>
    <row r="45" ht="17.25" spans="1:12">
      <c r="A45" s="147"/>
      <c r="B45" s="148"/>
      <c r="C45" s="147"/>
      <c r="D45" s="147"/>
      <c r="E45" s="147"/>
      <c r="F45" s="147"/>
      <c r="G45" s="147"/>
      <c r="H45" s="147"/>
      <c r="I45" s="147"/>
      <c r="J45" s="161"/>
      <c r="K45" s="161"/>
      <c r="L45" s="190"/>
    </row>
    <row r="46" ht="17.25" spans="1:12">
      <c r="A46" s="147"/>
      <c r="B46" s="148"/>
      <c r="C46" s="147"/>
      <c r="D46" s="147"/>
      <c r="E46" s="147"/>
      <c r="F46" s="147"/>
      <c r="G46" s="147"/>
      <c r="H46" s="147"/>
      <c r="I46" s="147"/>
      <c r="J46" s="161"/>
      <c r="K46" s="161"/>
      <c r="L46" s="163" t="s">
        <v>70</v>
      </c>
    </row>
    <row r="47" ht="17.25" spans="1:12">
      <c r="A47" s="147"/>
      <c r="B47" s="148"/>
      <c r="C47" s="147"/>
      <c r="D47" s="147"/>
      <c r="E47" s="147"/>
      <c r="F47" s="147"/>
      <c r="G47" s="147"/>
      <c r="H47" s="147"/>
      <c r="I47" s="147"/>
      <c r="J47" s="161"/>
      <c r="K47" s="161"/>
      <c r="L47" s="163" t="s">
        <v>143</v>
      </c>
    </row>
    <row r="48" spans="2:2">
      <c r="B48" s="152"/>
    </row>
    <row r="49" spans="2:2">
      <c r="B49" s="152"/>
    </row>
    <row r="50" spans="2:2">
      <c r="B50" s="152"/>
    </row>
  </sheetData>
  <mergeCells count="23">
    <mergeCell ref="A1:M1"/>
    <mergeCell ref="E3:G3"/>
    <mergeCell ref="A6:L6"/>
    <mergeCell ref="A13:L13"/>
    <mergeCell ref="A16:L16"/>
    <mergeCell ref="A19:L19"/>
    <mergeCell ref="A22:L22"/>
    <mergeCell ref="A25:L25"/>
    <mergeCell ref="A28:L28"/>
    <mergeCell ref="A31:L31"/>
    <mergeCell ref="A34:L34"/>
    <mergeCell ref="A37:L37"/>
    <mergeCell ref="A40:L40"/>
    <mergeCell ref="A3:A4"/>
    <mergeCell ref="B3:B4"/>
    <mergeCell ref="C3:C4"/>
    <mergeCell ref="D3:D4"/>
    <mergeCell ref="H3:H4"/>
    <mergeCell ref="I3:I4"/>
    <mergeCell ref="J3:J4"/>
    <mergeCell ref="K3:K4"/>
    <mergeCell ref="L3:L4"/>
    <mergeCell ref="M3:M4"/>
  </mergeCells>
  <hyperlinks>
    <hyperlink ref="H3" r:id="rId1" display="fujLr @ fookfnr"/>
  </hyperlinks>
  <printOptions horizontalCentered="1"/>
  <pageMargins left="0.3" right="0.1" top="0.2" bottom="0" header="0" footer="0"/>
  <pageSetup paperSize="9" scale="80" orientation="landscape"/>
  <headerFooter alignWithMargins="0"/>
  <rowBreaks count="1" manualBreakCount="1">
    <brk id="2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49"/>
  <sheetViews>
    <sheetView workbookViewId="0">
      <pane ySplit="4" topLeftCell="A23" activePane="bottomLeft" state="frozen"/>
      <selection/>
      <selection pane="bottomLeft" activeCell="C29" sqref="C29"/>
    </sheetView>
  </sheetViews>
  <sheetFormatPr defaultColWidth="9" defaultRowHeight="12.75"/>
  <cols>
    <col min="1" max="1" width="3.85714285714286" style="129" customWidth="1"/>
    <col min="2" max="2" width="45.8571428571429" style="129" customWidth="1"/>
    <col min="3" max="3" width="5.57142857142857" style="129" customWidth="1"/>
    <col min="4" max="7" width="6.71428571428571" style="129" customWidth="1"/>
    <col min="8" max="8" width="9.42857142857143" style="129" customWidth="1"/>
    <col min="9" max="11" width="12.5714285714286" style="129" customWidth="1"/>
    <col min="12" max="13" width="7.42857142857143" style="129" customWidth="1"/>
    <col min="14" max="14" width="38.1428571428571" style="129" customWidth="1"/>
    <col min="15" max="16384" width="9.14285714285714" style="129"/>
  </cols>
  <sheetData>
    <row r="1" ht="18.75" spans="1:15">
      <c r="A1" s="130" t="s">
        <v>144</v>
      </c>
      <c r="B1" s="130"/>
      <c r="C1" s="130"/>
      <c r="D1" s="131"/>
      <c r="E1" s="131"/>
      <c r="F1" s="132"/>
      <c r="G1" s="133"/>
      <c r="H1" s="131"/>
      <c r="I1" s="131"/>
      <c r="J1" s="131"/>
      <c r="K1" s="131"/>
      <c r="L1" s="131"/>
      <c r="M1" s="131"/>
      <c r="N1" s="155" t="str">
        <f>Abstract!L2</f>
        <v>ekg &amp; Qjojh] 2023</v>
      </c>
      <c r="O1" s="156"/>
    </row>
    <row r="2" ht="20.25" customHeight="1" spans="1:17">
      <c r="A2" s="7" t="s">
        <v>2</v>
      </c>
      <c r="B2" s="134" t="s">
        <v>75</v>
      </c>
      <c r="C2" s="135" t="s">
        <v>76</v>
      </c>
      <c r="D2" s="7" t="s">
        <v>77</v>
      </c>
      <c r="E2" s="13" t="s">
        <v>78</v>
      </c>
      <c r="F2" s="13"/>
      <c r="G2" s="13"/>
      <c r="H2" s="136" t="s">
        <v>79</v>
      </c>
      <c r="I2" s="7" t="s">
        <v>80</v>
      </c>
      <c r="J2" s="7" t="s">
        <v>81</v>
      </c>
      <c r="K2" s="7" t="s">
        <v>82</v>
      </c>
      <c r="L2" s="10" t="s">
        <v>145</v>
      </c>
      <c r="M2" s="10"/>
      <c r="N2" s="135" t="s">
        <v>83</v>
      </c>
      <c r="O2" s="152"/>
      <c r="P2" s="152"/>
      <c r="Q2" s="152"/>
    </row>
    <row r="3" ht="22.5" customHeight="1" spans="1:17">
      <c r="A3" s="11"/>
      <c r="B3" s="137"/>
      <c r="C3" s="138"/>
      <c r="D3" s="11"/>
      <c r="E3" s="13" t="s">
        <v>17</v>
      </c>
      <c r="F3" s="13" t="s">
        <v>23</v>
      </c>
      <c r="G3" s="13" t="s">
        <v>85</v>
      </c>
      <c r="H3" s="139"/>
      <c r="I3" s="11"/>
      <c r="J3" s="11"/>
      <c r="K3" s="11"/>
      <c r="L3" s="10" t="s">
        <v>146</v>
      </c>
      <c r="M3" s="10" t="s">
        <v>147</v>
      </c>
      <c r="N3" s="138"/>
      <c r="O3" s="152"/>
      <c r="P3" s="152"/>
      <c r="Q3" s="152"/>
    </row>
    <row r="4" ht="16.5" spans="1:17">
      <c r="A4" s="13">
        <v>1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3">
        <v>14</v>
      </c>
      <c r="O4" s="152"/>
      <c r="P4" s="152"/>
      <c r="Q4" s="152"/>
    </row>
    <row r="5" ht="19.5" customHeight="1" spans="1:14">
      <c r="A5" s="140" t="s">
        <v>86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</row>
    <row r="6" ht="34.5" spans="1:14">
      <c r="A6" s="141">
        <v>1</v>
      </c>
      <c r="B6" s="142" t="s">
        <v>148</v>
      </c>
      <c r="C6" s="141" t="s">
        <v>149</v>
      </c>
      <c r="D6" s="141">
        <v>22</v>
      </c>
      <c r="E6" s="141">
        <v>22</v>
      </c>
      <c r="F6" s="141" t="s">
        <v>18</v>
      </c>
      <c r="G6" s="141" t="s">
        <v>18</v>
      </c>
      <c r="H6" s="141" t="s">
        <v>18</v>
      </c>
      <c r="I6" s="24" t="e">
        <f>#REF!</f>
        <v>#REF!</v>
      </c>
      <c r="J6" s="24" t="e">
        <f>#REF!</f>
        <v>#REF!</v>
      </c>
      <c r="K6" s="24" t="e">
        <f>#REF!</f>
        <v>#REF!</v>
      </c>
      <c r="L6" s="157">
        <v>22</v>
      </c>
      <c r="M6" s="157">
        <v>0</v>
      </c>
      <c r="N6" s="158" t="s">
        <v>16</v>
      </c>
    </row>
    <row r="7" ht="34.5" spans="1:14">
      <c r="A7" s="141">
        <v>2</v>
      </c>
      <c r="B7" s="142" t="s">
        <v>148</v>
      </c>
      <c r="C7" s="141" t="s">
        <v>150</v>
      </c>
      <c r="D7" s="141">
        <v>17</v>
      </c>
      <c r="E7" s="141">
        <v>7</v>
      </c>
      <c r="F7" s="141">
        <v>10</v>
      </c>
      <c r="G7" s="141" t="s">
        <v>18</v>
      </c>
      <c r="H7" s="141" t="s">
        <v>18</v>
      </c>
      <c r="I7" s="24" t="e">
        <f>#REF!</f>
        <v>#REF!</v>
      </c>
      <c r="J7" s="24" t="e">
        <f>#REF!</f>
        <v>#REF!</v>
      </c>
      <c r="K7" s="24" t="e">
        <f>#REF!</f>
        <v>#REF!</v>
      </c>
      <c r="L7" s="157">
        <v>17</v>
      </c>
      <c r="M7" s="157">
        <v>0</v>
      </c>
      <c r="N7" s="158" t="s">
        <v>16</v>
      </c>
    </row>
    <row r="8" ht="34.5" spans="1:14">
      <c r="A8" s="141">
        <v>3</v>
      </c>
      <c r="B8" s="142" t="s">
        <v>151</v>
      </c>
      <c r="C8" s="141" t="s">
        <v>149</v>
      </c>
      <c r="D8" s="141">
        <v>32</v>
      </c>
      <c r="E8" s="141">
        <v>32</v>
      </c>
      <c r="F8" s="141" t="s">
        <v>18</v>
      </c>
      <c r="G8" s="141" t="s">
        <v>18</v>
      </c>
      <c r="H8" s="141" t="s">
        <v>18</v>
      </c>
      <c r="I8" s="24" t="e">
        <f>#REF!</f>
        <v>#REF!</v>
      </c>
      <c r="J8" s="24" t="e">
        <f>#REF!</f>
        <v>#REF!</v>
      </c>
      <c r="K8" s="24" t="e">
        <f>#REF!</f>
        <v>#REF!</v>
      </c>
      <c r="L8" s="157">
        <v>32</v>
      </c>
      <c r="M8" s="157">
        <v>0</v>
      </c>
      <c r="N8" s="158" t="s">
        <v>16</v>
      </c>
    </row>
    <row r="9" ht="34.5" spans="1:14">
      <c r="A9" s="141">
        <v>4</v>
      </c>
      <c r="B9" s="142" t="s">
        <v>151</v>
      </c>
      <c r="C9" s="141" t="s">
        <v>150</v>
      </c>
      <c r="D9" s="141">
        <v>41</v>
      </c>
      <c r="E9" s="141">
        <v>15</v>
      </c>
      <c r="F9" s="141">
        <f>D9-E9</f>
        <v>26</v>
      </c>
      <c r="G9" s="141" t="s">
        <v>18</v>
      </c>
      <c r="H9" s="141" t="s">
        <v>18</v>
      </c>
      <c r="I9" s="24" t="e">
        <f>#REF!</f>
        <v>#REF!</v>
      </c>
      <c r="J9" s="24" t="e">
        <f>#REF!</f>
        <v>#REF!</v>
      </c>
      <c r="K9" s="24" t="e">
        <f>#REF!</f>
        <v>#REF!</v>
      </c>
      <c r="L9" s="157">
        <v>41</v>
      </c>
      <c r="M9" s="157">
        <v>0</v>
      </c>
      <c r="N9" s="158" t="s">
        <v>16</v>
      </c>
    </row>
    <row r="10" ht="34.5" spans="1:14">
      <c r="A10" s="141">
        <v>5</v>
      </c>
      <c r="B10" s="142" t="s">
        <v>152</v>
      </c>
      <c r="C10" s="141" t="s">
        <v>149</v>
      </c>
      <c r="D10" s="141">
        <v>1</v>
      </c>
      <c r="E10" s="141">
        <v>1</v>
      </c>
      <c r="F10" s="141" t="s">
        <v>18</v>
      </c>
      <c r="G10" s="141" t="s">
        <v>18</v>
      </c>
      <c r="H10" s="141" t="s">
        <v>18</v>
      </c>
      <c r="I10" s="24" t="e">
        <f>#REF!</f>
        <v>#REF!</v>
      </c>
      <c r="J10" s="24" t="e">
        <f>#REF!</f>
        <v>#REF!</v>
      </c>
      <c r="K10" s="24" t="e">
        <f>#REF!</f>
        <v>#REF!</v>
      </c>
      <c r="L10" s="157">
        <v>1</v>
      </c>
      <c r="M10" s="157">
        <v>0</v>
      </c>
      <c r="N10" s="158" t="s">
        <v>16</v>
      </c>
    </row>
    <row r="11" ht="34.5" spans="1:14">
      <c r="A11" s="141">
        <v>6</v>
      </c>
      <c r="B11" s="142" t="s">
        <v>153</v>
      </c>
      <c r="C11" s="141" t="s">
        <v>154</v>
      </c>
      <c r="D11" s="141">
        <v>4</v>
      </c>
      <c r="E11" s="141">
        <v>4</v>
      </c>
      <c r="F11" s="141" t="s">
        <v>18</v>
      </c>
      <c r="G11" s="141" t="s">
        <v>18</v>
      </c>
      <c r="H11" s="141" t="s">
        <v>18</v>
      </c>
      <c r="I11" s="24" t="e">
        <f>#REF!</f>
        <v>#REF!</v>
      </c>
      <c r="J11" s="24" t="e">
        <f>#REF!</f>
        <v>#REF!</v>
      </c>
      <c r="K11" s="24" t="e">
        <f>#REF!</f>
        <v>#REF!</v>
      </c>
      <c r="L11" s="157">
        <v>4</v>
      </c>
      <c r="M11" s="157">
        <v>0</v>
      </c>
      <c r="N11" s="158" t="s">
        <v>16</v>
      </c>
    </row>
    <row r="12" ht="34.5" spans="1:14">
      <c r="A12" s="141">
        <v>7</v>
      </c>
      <c r="B12" s="142" t="s">
        <v>155</v>
      </c>
      <c r="C12" s="141" t="s">
        <v>149</v>
      </c>
      <c r="D12" s="141">
        <v>1</v>
      </c>
      <c r="E12" s="141">
        <v>1</v>
      </c>
      <c r="F12" s="141" t="s">
        <v>18</v>
      </c>
      <c r="G12" s="141" t="s">
        <v>18</v>
      </c>
      <c r="H12" s="141" t="s">
        <v>18</v>
      </c>
      <c r="I12" s="24" t="e">
        <f>#REF!</f>
        <v>#REF!</v>
      </c>
      <c r="J12" s="24" t="e">
        <f>#REF!</f>
        <v>#REF!</v>
      </c>
      <c r="K12" s="24" t="e">
        <f>#REF!</f>
        <v>#REF!</v>
      </c>
      <c r="L12" s="157">
        <v>1</v>
      </c>
      <c r="M12" s="157">
        <v>0</v>
      </c>
      <c r="N12" s="158" t="s">
        <v>16</v>
      </c>
    </row>
    <row r="13" ht="34.5" spans="1:14">
      <c r="A13" s="141">
        <v>8</v>
      </c>
      <c r="B13" s="142" t="s">
        <v>156</v>
      </c>
      <c r="C13" s="141" t="s">
        <v>154</v>
      </c>
      <c r="D13" s="141">
        <v>1</v>
      </c>
      <c r="E13" s="141">
        <v>1</v>
      </c>
      <c r="F13" s="141" t="s">
        <v>18</v>
      </c>
      <c r="G13" s="141" t="s">
        <v>157</v>
      </c>
      <c r="H13" s="141" t="s">
        <v>18</v>
      </c>
      <c r="I13" s="24" t="e">
        <f>#REF!</f>
        <v>#REF!</v>
      </c>
      <c r="J13" s="24" t="e">
        <f>#REF!</f>
        <v>#REF!</v>
      </c>
      <c r="K13" s="24" t="e">
        <f>#REF!</f>
        <v>#REF!</v>
      </c>
      <c r="L13" s="157">
        <v>1</v>
      </c>
      <c r="M13" s="157">
        <v>0</v>
      </c>
      <c r="N13" s="158" t="s">
        <v>16</v>
      </c>
    </row>
    <row r="14" ht="34.5" spans="1:14">
      <c r="A14" s="141">
        <v>9</v>
      </c>
      <c r="B14" s="142" t="s">
        <v>158</v>
      </c>
      <c r="C14" s="141" t="s">
        <v>154</v>
      </c>
      <c r="D14" s="141">
        <v>2</v>
      </c>
      <c r="E14" s="141">
        <v>2</v>
      </c>
      <c r="F14" s="141" t="s">
        <v>18</v>
      </c>
      <c r="G14" s="141" t="s">
        <v>18</v>
      </c>
      <c r="H14" s="141" t="s">
        <v>18</v>
      </c>
      <c r="I14" s="24" t="e">
        <f>#REF!</f>
        <v>#REF!</v>
      </c>
      <c r="J14" s="24" t="e">
        <f>#REF!</f>
        <v>#REF!</v>
      </c>
      <c r="K14" s="24" t="e">
        <f>#REF!</f>
        <v>#REF!</v>
      </c>
      <c r="L14" s="157">
        <v>2</v>
      </c>
      <c r="M14" s="157">
        <v>0</v>
      </c>
      <c r="N14" s="158" t="s">
        <v>16</v>
      </c>
    </row>
    <row r="15" ht="34.5" spans="1:14">
      <c r="A15" s="141">
        <v>10</v>
      </c>
      <c r="B15" s="142" t="s">
        <v>159</v>
      </c>
      <c r="C15" s="141" t="s">
        <v>154</v>
      </c>
      <c r="D15" s="141">
        <v>2</v>
      </c>
      <c r="E15" s="141" t="s">
        <v>18</v>
      </c>
      <c r="F15" s="141" t="s">
        <v>18</v>
      </c>
      <c r="G15" s="141" t="s">
        <v>18</v>
      </c>
      <c r="H15" s="208" t="s">
        <v>160</v>
      </c>
      <c r="I15" s="24" t="e">
        <f>#REF!</f>
        <v>#REF!</v>
      </c>
      <c r="J15" s="24" t="e">
        <f>#REF!</f>
        <v>#REF!</v>
      </c>
      <c r="K15" s="24" t="e">
        <f>#REF!</f>
        <v>#REF!</v>
      </c>
      <c r="L15" s="157">
        <v>0</v>
      </c>
      <c r="M15" s="157">
        <v>0</v>
      </c>
      <c r="N15" s="158" t="s">
        <v>161</v>
      </c>
    </row>
    <row r="16" ht="17.25" spans="1:14">
      <c r="A16" s="143" t="s">
        <v>18</v>
      </c>
      <c r="B16" s="144" t="s">
        <v>101</v>
      </c>
      <c r="C16" s="143" t="s">
        <v>18</v>
      </c>
      <c r="D16" s="143">
        <f>SUM(D6:D15)</f>
        <v>123</v>
      </c>
      <c r="E16" s="143">
        <f>SUM(E6:E15)</f>
        <v>85</v>
      </c>
      <c r="F16" s="143">
        <f>SUM(F6:F15)</f>
        <v>36</v>
      </c>
      <c r="G16" s="143">
        <f>SUM(G6:G15)</f>
        <v>0</v>
      </c>
      <c r="H16" s="209" t="s">
        <v>160</v>
      </c>
      <c r="I16" s="24" t="e">
        <f>SUM(I6:I15)</f>
        <v>#REF!</v>
      </c>
      <c r="J16" s="24" t="e">
        <f>SUM(J6:J15)</f>
        <v>#REF!</v>
      </c>
      <c r="K16" s="24" t="e">
        <f>SUM(K6:K15)</f>
        <v>#REF!</v>
      </c>
      <c r="L16" s="157">
        <f>SUM(L6:L15)</f>
        <v>121</v>
      </c>
      <c r="M16" s="157">
        <f>SUM(M6:M15)</f>
        <v>0</v>
      </c>
      <c r="N16" s="158" t="s">
        <v>16</v>
      </c>
    </row>
    <row r="17" ht="20.25" spans="1:14">
      <c r="A17" s="145" t="s">
        <v>162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</row>
    <row r="18" ht="17.25" customHeight="1" spans="1:14">
      <c r="A18" s="141">
        <v>9</v>
      </c>
      <c r="B18" s="142" t="s">
        <v>163</v>
      </c>
      <c r="C18" s="141" t="s">
        <v>154</v>
      </c>
      <c r="D18" s="141">
        <v>2</v>
      </c>
      <c r="E18" s="141">
        <v>2</v>
      </c>
      <c r="F18" s="141" t="s">
        <v>18</v>
      </c>
      <c r="G18" s="141" t="s">
        <v>18</v>
      </c>
      <c r="H18" s="141" t="s">
        <v>18</v>
      </c>
      <c r="I18" s="24" t="e">
        <f>#REF!</f>
        <v>#REF!</v>
      </c>
      <c r="J18" s="24" t="e">
        <f>#REF!</f>
        <v>#REF!</v>
      </c>
      <c r="K18" s="24" t="e">
        <f>#REF!</f>
        <v>#REF!</v>
      </c>
      <c r="L18" s="157">
        <v>2</v>
      </c>
      <c r="M18" s="157">
        <v>0</v>
      </c>
      <c r="N18" s="159"/>
    </row>
    <row r="19" ht="17.25" spans="1:14">
      <c r="A19" s="143" t="s">
        <v>18</v>
      </c>
      <c r="B19" s="146" t="s">
        <v>101</v>
      </c>
      <c r="C19" s="143" t="s">
        <v>18</v>
      </c>
      <c r="D19" s="143">
        <f>SUM(D18:D18)</f>
        <v>2</v>
      </c>
      <c r="E19" s="143">
        <f>SUM(E18:E18)</f>
        <v>2</v>
      </c>
      <c r="F19" s="143">
        <f>SUM(F18:F18)</f>
        <v>0</v>
      </c>
      <c r="G19" s="143">
        <f>SUM(G18:G18)</f>
        <v>0</v>
      </c>
      <c r="H19" s="143" t="s">
        <v>18</v>
      </c>
      <c r="I19" s="24" t="e">
        <f>SUM(I18:I18)</f>
        <v>#REF!</v>
      </c>
      <c r="J19" s="24" t="e">
        <f>SUM(J18:J18)</f>
        <v>#REF!</v>
      </c>
      <c r="K19" s="24" t="e">
        <f>SUM(K18:K18)</f>
        <v>#REF!</v>
      </c>
      <c r="L19" s="157">
        <f>SUM(L18:L18)</f>
        <v>2</v>
      </c>
      <c r="M19" s="157">
        <f>SUM(M18:M18)</f>
        <v>0</v>
      </c>
      <c r="N19" s="160" t="s">
        <v>16</v>
      </c>
    </row>
    <row r="20" ht="17.25" spans="1:14">
      <c r="A20" s="147"/>
      <c r="B20" s="148"/>
      <c r="C20" s="147"/>
      <c r="D20" s="147"/>
      <c r="E20" s="147"/>
      <c r="F20" s="147"/>
      <c r="G20" s="147"/>
      <c r="H20" s="147"/>
      <c r="I20" s="147"/>
      <c r="J20" s="161"/>
      <c r="K20" s="161"/>
      <c r="L20" s="161"/>
      <c r="M20" s="161"/>
      <c r="N20" s="162"/>
    </row>
    <row r="21" ht="17.25" spans="1:14">
      <c r="A21" s="147"/>
      <c r="B21" s="148"/>
      <c r="C21" s="147"/>
      <c r="D21" s="147"/>
      <c r="E21" s="147"/>
      <c r="F21" s="147"/>
      <c r="G21" s="147"/>
      <c r="H21" s="147"/>
      <c r="I21" s="147"/>
      <c r="J21" s="161"/>
      <c r="K21" s="161"/>
      <c r="L21" s="161"/>
      <c r="M21" s="161"/>
      <c r="N21" s="163" t="s">
        <v>70</v>
      </c>
    </row>
    <row r="22" ht="17.25" spans="1:14">
      <c r="A22" s="147"/>
      <c r="B22" s="148"/>
      <c r="C22" s="147"/>
      <c r="D22" s="147"/>
      <c r="E22" s="147"/>
      <c r="F22" s="147"/>
      <c r="G22" s="147"/>
      <c r="H22" s="147"/>
      <c r="I22" s="147"/>
      <c r="J22" s="161"/>
      <c r="K22" s="161"/>
      <c r="L22" s="161"/>
      <c r="M22" s="161"/>
      <c r="N22" s="163" t="s">
        <v>143</v>
      </c>
    </row>
    <row r="23" ht="17.25" customHeight="1" spans="1:14">
      <c r="A23" s="141">
        <v>1</v>
      </c>
      <c r="B23" s="149" t="s">
        <v>164</v>
      </c>
      <c r="C23" s="141" t="s">
        <v>149</v>
      </c>
      <c r="D23" s="141">
        <v>3</v>
      </c>
      <c r="E23" s="141">
        <v>3</v>
      </c>
      <c r="F23" s="141" t="s">
        <v>18</v>
      </c>
      <c r="G23" s="141" t="s">
        <v>18</v>
      </c>
      <c r="H23" s="150" t="s">
        <v>18</v>
      </c>
      <c r="I23" s="24" t="e">
        <f>#REF!</f>
        <v>#REF!</v>
      </c>
      <c r="J23" s="24" t="e">
        <f>#REF!</f>
        <v>#REF!</v>
      </c>
      <c r="K23" s="24" t="e">
        <f>#REF!</f>
        <v>#REF!</v>
      </c>
      <c r="L23" s="157">
        <v>3</v>
      </c>
      <c r="M23" s="157">
        <v>0</v>
      </c>
      <c r="N23" s="39" t="s">
        <v>16</v>
      </c>
    </row>
    <row r="24" ht="17.25" customHeight="1" spans="1:14">
      <c r="A24" s="141">
        <v>2</v>
      </c>
      <c r="B24" s="149" t="s">
        <v>164</v>
      </c>
      <c r="C24" s="141" t="s">
        <v>150</v>
      </c>
      <c r="D24" s="141">
        <v>1</v>
      </c>
      <c r="E24" s="141">
        <v>1</v>
      </c>
      <c r="F24" s="141" t="s">
        <v>18</v>
      </c>
      <c r="G24" s="141" t="s">
        <v>18</v>
      </c>
      <c r="H24" s="150" t="s">
        <v>18</v>
      </c>
      <c r="I24" s="24" t="e">
        <f>#REF!</f>
        <v>#REF!</v>
      </c>
      <c r="J24" s="24" t="e">
        <f>#REF!</f>
        <v>#REF!</v>
      </c>
      <c r="K24" s="24" t="e">
        <f>#REF!</f>
        <v>#REF!</v>
      </c>
      <c r="L24" s="157">
        <v>1</v>
      </c>
      <c r="M24" s="157">
        <v>0</v>
      </c>
      <c r="N24" s="39" t="s">
        <v>16</v>
      </c>
    </row>
    <row r="25" ht="20.1" customHeight="1" spans="1:14">
      <c r="A25" s="141">
        <v>3</v>
      </c>
      <c r="B25" s="149" t="s">
        <v>165</v>
      </c>
      <c r="C25" s="141" t="s">
        <v>166</v>
      </c>
      <c r="D25" s="141">
        <v>1</v>
      </c>
      <c r="E25" s="141">
        <v>1</v>
      </c>
      <c r="F25" s="141" t="s">
        <v>18</v>
      </c>
      <c r="G25" s="141" t="s">
        <v>18</v>
      </c>
      <c r="H25" s="141" t="s">
        <v>18</v>
      </c>
      <c r="I25" s="24" t="e">
        <f>#REF!</f>
        <v>#REF!</v>
      </c>
      <c r="J25" s="24" t="e">
        <f>#REF!</f>
        <v>#REF!</v>
      </c>
      <c r="K25" s="24" t="e">
        <f>#REF!</f>
        <v>#REF!</v>
      </c>
      <c r="L25" s="157">
        <v>1</v>
      </c>
      <c r="M25" s="157">
        <v>0</v>
      </c>
      <c r="N25" s="39" t="s">
        <v>16</v>
      </c>
    </row>
    <row r="26" ht="34.5" spans="1:14">
      <c r="A26" s="141">
        <v>4</v>
      </c>
      <c r="B26" s="149" t="s">
        <v>167</v>
      </c>
      <c r="C26" s="141" t="s">
        <v>149</v>
      </c>
      <c r="D26" s="141">
        <v>4</v>
      </c>
      <c r="E26" s="141">
        <v>4</v>
      </c>
      <c r="F26" s="141" t="s">
        <v>18</v>
      </c>
      <c r="G26" s="141" t="s">
        <v>18</v>
      </c>
      <c r="H26" s="141" t="s">
        <v>18</v>
      </c>
      <c r="I26" s="24" t="e">
        <f>#REF!</f>
        <v>#REF!</v>
      </c>
      <c r="J26" s="24" t="e">
        <f>#REF!</f>
        <v>#REF!</v>
      </c>
      <c r="K26" s="24" t="e">
        <f>#REF!</f>
        <v>#REF!</v>
      </c>
      <c r="L26" s="157">
        <v>4</v>
      </c>
      <c r="M26" s="157">
        <v>0</v>
      </c>
      <c r="N26" s="39" t="s">
        <v>16</v>
      </c>
    </row>
    <row r="27" ht="34.5" spans="1:14">
      <c r="A27" s="141">
        <v>5</v>
      </c>
      <c r="B27" s="149" t="s">
        <v>168</v>
      </c>
      <c r="C27" s="141" t="s">
        <v>150</v>
      </c>
      <c r="D27" s="141">
        <v>3</v>
      </c>
      <c r="E27" s="141">
        <v>3</v>
      </c>
      <c r="F27" s="141" t="s">
        <v>18</v>
      </c>
      <c r="G27" s="141" t="s">
        <v>18</v>
      </c>
      <c r="H27" s="141" t="s">
        <v>18</v>
      </c>
      <c r="I27" s="24" t="e">
        <f>#REF!</f>
        <v>#REF!</v>
      </c>
      <c r="J27" s="24" t="e">
        <f>#REF!</f>
        <v>#REF!</v>
      </c>
      <c r="K27" s="24" t="e">
        <f>#REF!</f>
        <v>#REF!</v>
      </c>
      <c r="L27" s="157">
        <v>0</v>
      </c>
      <c r="M27" s="157">
        <v>3</v>
      </c>
      <c r="N27" s="39" t="s">
        <v>169</v>
      </c>
    </row>
    <row r="28" ht="40.5" customHeight="1" spans="1:14">
      <c r="A28" s="141">
        <v>6</v>
      </c>
      <c r="B28" s="149" t="s">
        <v>170</v>
      </c>
      <c r="C28" s="141" t="s">
        <v>150</v>
      </c>
      <c r="D28" s="141">
        <v>1</v>
      </c>
      <c r="E28" s="141" t="s">
        <v>18</v>
      </c>
      <c r="F28" s="141" t="s">
        <v>18</v>
      </c>
      <c r="G28" s="141">
        <v>1</v>
      </c>
      <c r="H28" s="141" t="s">
        <v>18</v>
      </c>
      <c r="I28" s="164" t="e">
        <f>#REF!</f>
        <v>#REF!</v>
      </c>
      <c r="J28" s="164" t="e">
        <f>#REF!</f>
        <v>#REF!</v>
      </c>
      <c r="K28" s="164" t="e">
        <f>#REF!</f>
        <v>#REF!</v>
      </c>
      <c r="L28" s="157">
        <v>0</v>
      </c>
      <c r="M28" s="157">
        <v>1</v>
      </c>
      <c r="N28" s="165" t="s">
        <v>171</v>
      </c>
    </row>
    <row r="29" ht="17.25" spans="1:14">
      <c r="A29" s="143"/>
      <c r="B29" s="144" t="s">
        <v>69</v>
      </c>
      <c r="C29" s="143" t="s">
        <v>18</v>
      </c>
      <c r="D29" s="143">
        <f t="shared" ref="D29:M29" si="0">SUM(D23:D28)</f>
        <v>13</v>
      </c>
      <c r="E29" s="143">
        <f t="shared" si="0"/>
        <v>12</v>
      </c>
      <c r="F29" s="143">
        <f t="shared" si="0"/>
        <v>0</v>
      </c>
      <c r="G29" s="143">
        <f t="shared" si="0"/>
        <v>1</v>
      </c>
      <c r="H29" s="143">
        <f t="shared" si="0"/>
        <v>0</v>
      </c>
      <c r="I29" s="166" t="e">
        <f t="shared" si="0"/>
        <v>#REF!</v>
      </c>
      <c r="J29" s="166" t="e">
        <f t="shared" si="0"/>
        <v>#REF!</v>
      </c>
      <c r="K29" s="166" t="e">
        <f t="shared" si="0"/>
        <v>#REF!</v>
      </c>
      <c r="L29" s="167">
        <f t="shared" si="0"/>
        <v>9</v>
      </c>
      <c r="M29" s="167">
        <f t="shared" si="0"/>
        <v>4</v>
      </c>
      <c r="N29" s="144" t="s">
        <v>16</v>
      </c>
    </row>
    <row r="30" ht="17.25" spans="1:14">
      <c r="A30" s="143"/>
      <c r="B30" s="144" t="s">
        <v>172</v>
      </c>
      <c r="C30" s="143" t="s">
        <v>18</v>
      </c>
      <c r="D30" s="143">
        <f>D16+D19+D29</f>
        <v>138</v>
      </c>
      <c r="E30" s="143">
        <f>E16+E19+E29</f>
        <v>99</v>
      </c>
      <c r="F30" s="143">
        <f>F16+F19+F29</f>
        <v>36</v>
      </c>
      <c r="G30" s="143">
        <f>G16+G19+G29</f>
        <v>1</v>
      </c>
      <c r="H30" s="210" t="s">
        <v>160</v>
      </c>
      <c r="I30" s="166" t="e">
        <f>I16+I19+I29</f>
        <v>#REF!</v>
      </c>
      <c r="J30" s="166" t="e">
        <f>J16+J19+J29</f>
        <v>#REF!</v>
      </c>
      <c r="K30" s="166" t="e">
        <f>K16+K19+K29</f>
        <v>#REF!</v>
      </c>
      <c r="L30" s="167">
        <f>L16+L19+L29</f>
        <v>132</v>
      </c>
      <c r="M30" s="167">
        <f>M16+M19+M29</f>
        <v>4</v>
      </c>
      <c r="N30" s="144" t="s">
        <v>16</v>
      </c>
    </row>
    <row r="31" spans="2:2">
      <c r="B31" s="152"/>
    </row>
    <row r="32" spans="2:2">
      <c r="B32" s="152"/>
    </row>
    <row r="33" ht="16.5" spans="2:14">
      <c r="B33" s="152"/>
      <c r="N33" s="163" t="s">
        <v>70</v>
      </c>
    </row>
    <row r="34" ht="16.5" spans="2:14">
      <c r="B34" s="152"/>
      <c r="N34" s="168" t="s">
        <v>173</v>
      </c>
    </row>
    <row r="35" ht="16.5" spans="2:14">
      <c r="B35" s="152"/>
      <c r="N35" s="168" t="s">
        <v>174</v>
      </c>
    </row>
    <row r="36" spans="2:2">
      <c r="B36" s="152"/>
    </row>
    <row r="37" ht="20.25" customHeight="1" spans="1:17">
      <c r="A37" s="7" t="s">
        <v>2</v>
      </c>
      <c r="B37" s="134" t="s">
        <v>75</v>
      </c>
      <c r="C37" s="135" t="s">
        <v>76</v>
      </c>
      <c r="D37" s="7" t="s">
        <v>77</v>
      </c>
      <c r="E37" s="13" t="s">
        <v>78</v>
      </c>
      <c r="F37" s="13"/>
      <c r="G37" s="13"/>
      <c r="H37" s="136" t="s">
        <v>79</v>
      </c>
      <c r="I37" s="7" t="s">
        <v>80</v>
      </c>
      <c r="J37" s="7" t="s">
        <v>81</v>
      </c>
      <c r="K37" s="7" t="s">
        <v>82</v>
      </c>
      <c r="L37" s="169" t="s">
        <v>175</v>
      </c>
      <c r="M37" s="169" t="s">
        <v>176</v>
      </c>
      <c r="N37" s="135" t="s">
        <v>83</v>
      </c>
      <c r="O37" s="152"/>
      <c r="P37" s="152"/>
      <c r="Q37" s="152"/>
    </row>
    <row r="38" ht="22.5" customHeight="1" spans="1:17">
      <c r="A38" s="11"/>
      <c r="B38" s="137"/>
      <c r="C38" s="138"/>
      <c r="D38" s="11"/>
      <c r="E38" s="13" t="s">
        <v>17</v>
      </c>
      <c r="F38" s="13" t="s">
        <v>23</v>
      </c>
      <c r="G38" s="13" t="s">
        <v>85</v>
      </c>
      <c r="H38" s="139"/>
      <c r="I38" s="11"/>
      <c r="J38" s="11"/>
      <c r="K38" s="11"/>
      <c r="L38" s="170"/>
      <c r="M38" s="170"/>
      <c r="N38" s="138"/>
      <c r="O38" s="152"/>
      <c r="P38" s="152"/>
      <c r="Q38" s="152"/>
    </row>
    <row r="39" ht="16.5" spans="1:17">
      <c r="A39" s="13">
        <v>1</v>
      </c>
      <c r="B39" s="13">
        <v>2</v>
      </c>
      <c r="C39" s="13">
        <v>3</v>
      </c>
      <c r="D39" s="13">
        <v>4</v>
      </c>
      <c r="E39" s="13">
        <v>5</v>
      </c>
      <c r="F39" s="13">
        <v>6</v>
      </c>
      <c r="G39" s="13">
        <v>7</v>
      </c>
      <c r="H39" s="13">
        <v>8</v>
      </c>
      <c r="I39" s="13">
        <v>9</v>
      </c>
      <c r="J39" s="13">
        <v>10</v>
      </c>
      <c r="K39" s="13">
        <v>11</v>
      </c>
      <c r="L39" s="13"/>
      <c r="M39" s="13"/>
      <c r="N39" s="13">
        <v>12</v>
      </c>
      <c r="O39" s="152"/>
      <c r="P39" s="152"/>
      <c r="Q39" s="152"/>
    </row>
    <row r="40" ht="33" spans="1:14">
      <c r="A40" s="141">
        <v>1</v>
      </c>
      <c r="B40" s="153" t="s">
        <v>177</v>
      </c>
      <c r="C40" s="141" t="s">
        <v>166</v>
      </c>
      <c r="D40" s="141">
        <v>22</v>
      </c>
      <c r="E40" s="141">
        <v>22</v>
      </c>
      <c r="F40" s="141" t="s">
        <v>18</v>
      </c>
      <c r="G40" s="141" t="s">
        <v>18</v>
      </c>
      <c r="H40" s="141" t="s">
        <v>18</v>
      </c>
      <c r="I40" s="164" t="e">
        <f>Abstract!#REF!</f>
        <v>#REF!</v>
      </c>
      <c r="J40" s="164" t="e">
        <f>Abstract!#REF!</f>
        <v>#REF!</v>
      </c>
      <c r="K40" s="164" t="e">
        <f>Abstract!#REF!</f>
        <v>#REF!</v>
      </c>
      <c r="L40" s="171">
        <v>22</v>
      </c>
      <c r="M40" s="171">
        <v>22</v>
      </c>
      <c r="N40" s="39" t="s">
        <v>16</v>
      </c>
    </row>
    <row r="41" ht="49.5" spans="1:14">
      <c r="A41" s="141">
        <v>2</v>
      </c>
      <c r="B41" s="154" t="s">
        <v>178</v>
      </c>
      <c r="C41" s="141" t="s">
        <v>154</v>
      </c>
      <c r="D41" s="141">
        <v>52</v>
      </c>
      <c r="E41" s="141">
        <v>52</v>
      </c>
      <c r="F41" s="141" t="s">
        <v>18</v>
      </c>
      <c r="G41" s="141" t="s">
        <v>18</v>
      </c>
      <c r="H41" s="141" t="s">
        <v>18</v>
      </c>
      <c r="I41" s="164" t="e">
        <f>Abstract!#REF!</f>
        <v>#REF!</v>
      </c>
      <c r="J41" s="164" t="e">
        <f>Abstract!#REF!</f>
        <v>#REF!</v>
      </c>
      <c r="K41" s="164" t="e">
        <f>Abstract!#REF!</f>
        <v>#REF!</v>
      </c>
      <c r="L41" s="171">
        <v>52</v>
      </c>
      <c r="M41" s="171">
        <v>47</v>
      </c>
      <c r="N41" s="39" t="s">
        <v>16</v>
      </c>
    </row>
    <row r="42" ht="49.5" spans="1:14">
      <c r="A42" s="141">
        <v>3</v>
      </c>
      <c r="B42" s="154" t="s">
        <v>179</v>
      </c>
      <c r="C42" s="141" t="s">
        <v>149</v>
      </c>
      <c r="D42" s="141">
        <v>48</v>
      </c>
      <c r="E42" s="141">
        <v>47</v>
      </c>
      <c r="F42" s="141">
        <f>D42-E42</f>
        <v>1</v>
      </c>
      <c r="G42" s="141" t="s">
        <v>18</v>
      </c>
      <c r="H42" s="141" t="s">
        <v>18</v>
      </c>
      <c r="I42" s="164" t="e">
        <f>Abstract!#REF!</f>
        <v>#REF!</v>
      </c>
      <c r="J42" s="164" t="e">
        <f>Abstract!#REF!</f>
        <v>#REF!</v>
      </c>
      <c r="K42" s="164" t="e">
        <f>Abstract!#REF!</f>
        <v>#REF!</v>
      </c>
      <c r="L42" s="171">
        <v>48</v>
      </c>
      <c r="M42" s="171">
        <v>27</v>
      </c>
      <c r="N42" s="39" t="s">
        <v>16</v>
      </c>
    </row>
    <row r="43" ht="17.25" spans="1:14">
      <c r="A43" s="143"/>
      <c r="B43" s="144" t="s">
        <v>69</v>
      </c>
      <c r="C43" s="143" t="s">
        <v>18</v>
      </c>
      <c r="D43" s="143">
        <f t="shared" ref="D43:K43" si="1">SUM(D40:D42)</f>
        <v>122</v>
      </c>
      <c r="E43" s="143">
        <f t="shared" si="1"/>
        <v>121</v>
      </c>
      <c r="F43" s="143">
        <f t="shared" si="1"/>
        <v>1</v>
      </c>
      <c r="G43" s="143">
        <f t="shared" si="1"/>
        <v>0</v>
      </c>
      <c r="H43" s="143">
        <f t="shared" si="1"/>
        <v>0</v>
      </c>
      <c r="I43" s="166" t="e">
        <f t="shared" si="1"/>
        <v>#REF!</v>
      </c>
      <c r="J43" s="166" t="e">
        <f t="shared" si="1"/>
        <v>#REF!</v>
      </c>
      <c r="K43" s="166" t="e">
        <f t="shared" si="1"/>
        <v>#REF!</v>
      </c>
      <c r="L43" s="166"/>
      <c r="M43" s="166"/>
      <c r="N43" s="144" t="s">
        <v>16</v>
      </c>
    </row>
    <row r="46" ht="16.5" spans="14:14">
      <c r="N46" s="163" t="s">
        <v>70</v>
      </c>
    </row>
    <row r="47" ht="16.5" spans="9:14">
      <c r="I47" s="172"/>
      <c r="N47" s="168" t="s">
        <v>173</v>
      </c>
    </row>
    <row r="48" ht="16.5" spans="9:14">
      <c r="I48" s="172"/>
      <c r="N48" s="168" t="s">
        <v>174</v>
      </c>
    </row>
    <row r="49" spans="9:9">
      <c r="I49" s="172"/>
    </row>
  </sheetData>
  <mergeCells count="25">
    <mergeCell ref="E2:G2"/>
    <mergeCell ref="L2:M2"/>
    <mergeCell ref="A5:N5"/>
    <mergeCell ref="A17:N17"/>
    <mergeCell ref="E37:G37"/>
    <mergeCell ref="A2:A3"/>
    <mergeCell ref="A37:A38"/>
    <mergeCell ref="B2:B3"/>
    <mergeCell ref="B37:B38"/>
    <mergeCell ref="C2:C3"/>
    <mergeCell ref="C37:C38"/>
    <mergeCell ref="D2:D3"/>
    <mergeCell ref="D37:D38"/>
    <mergeCell ref="H2:H3"/>
    <mergeCell ref="H37:H38"/>
    <mergeCell ref="I2:I3"/>
    <mergeCell ref="I37:I38"/>
    <mergeCell ref="J2:J3"/>
    <mergeCell ref="J37:J38"/>
    <mergeCell ref="K2:K3"/>
    <mergeCell ref="K37:K38"/>
    <mergeCell ref="L37:L38"/>
    <mergeCell ref="M37:M38"/>
    <mergeCell ref="N2:N3"/>
    <mergeCell ref="N37:N38"/>
  </mergeCells>
  <hyperlinks>
    <hyperlink ref="H2" r:id="rId1" display="fujLr @ fookfnr"/>
    <hyperlink ref="H37" r:id="rId1" display="fujLr @ fookfnr"/>
  </hyperlinks>
  <printOptions horizontalCentered="1"/>
  <pageMargins left="0.8" right="0.3" top="0.3" bottom="0.3" header="0.2" footer="0.2"/>
  <pageSetup paperSize="9" scale="75" orientation="landscape"/>
  <headerFooter alignWithMargins="0">
    <oddHeader>&amp;CPage &amp;P of &amp;N</oddHeader>
  </headerFooter>
  <rowBreaks count="1" manualBreakCount="1">
    <brk id="2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Q23"/>
  <sheetViews>
    <sheetView view="pageBreakPreview" zoomScaleNormal="100" workbookViewId="0">
      <pane ySplit="5" topLeftCell="A6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41" customWidth="1"/>
    <col min="2" max="2" width="37" style="41" customWidth="1"/>
    <col min="3" max="3" width="8.71428571428571" style="42" customWidth="1"/>
    <col min="4" max="4" width="7" style="41" customWidth="1"/>
    <col min="5" max="9" width="11.7142857142857" style="41" customWidth="1"/>
    <col min="10" max="11" width="7.28571428571429" style="41" customWidth="1"/>
    <col min="12" max="13" width="11.7142857142857" style="41" customWidth="1"/>
    <col min="14" max="14" width="10.2857142857143" style="41" customWidth="1"/>
    <col min="15" max="15" width="12.7142857142857" style="41" customWidth="1"/>
    <col min="16" max="16" width="22.8571428571429" style="41" customWidth="1"/>
    <col min="17" max="17" width="9.57142857142857" style="41" customWidth="1"/>
    <col min="18" max="16384" width="9.14285714285714" style="41"/>
  </cols>
  <sheetData>
    <row r="1" ht="23.25" customHeight="1" spans="1:15">
      <c r="A1" s="43" t="s">
        <v>180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ht="18" spans="1:15">
      <c r="A2" s="44" t="s">
        <v>181</v>
      </c>
      <c r="B2" s="44"/>
      <c r="C2" s="45"/>
      <c r="D2" s="45"/>
      <c r="E2" s="45"/>
      <c r="F2" s="45"/>
      <c r="G2" s="46" t="str">
        <f>Abstract!L2</f>
        <v>ekg &amp; Qjojh] 2023</v>
      </c>
      <c r="H2" s="46"/>
      <c r="I2" s="46"/>
      <c r="J2" s="46"/>
      <c r="K2" s="46"/>
      <c r="L2" s="46"/>
      <c r="M2" s="46"/>
      <c r="N2" s="46"/>
      <c r="O2" s="46"/>
    </row>
    <row r="3" ht="20.1" customHeight="1" spans="1:16">
      <c r="A3" s="47" t="s">
        <v>2</v>
      </c>
      <c r="B3" s="47" t="s">
        <v>3</v>
      </c>
      <c r="C3" s="47" t="s">
        <v>4</v>
      </c>
      <c r="D3" s="48" t="s">
        <v>5</v>
      </c>
      <c r="E3" s="48"/>
      <c r="F3" s="47" t="s">
        <v>6</v>
      </c>
      <c r="G3" s="49" t="s">
        <v>182</v>
      </c>
      <c r="H3" s="49" t="s">
        <v>183</v>
      </c>
      <c r="I3" s="49" t="s">
        <v>184</v>
      </c>
      <c r="J3" s="47" t="s">
        <v>8</v>
      </c>
      <c r="K3" s="47"/>
      <c r="L3" s="47"/>
      <c r="M3" s="47"/>
      <c r="N3" s="49" t="s">
        <v>9</v>
      </c>
      <c r="O3" s="49" t="s">
        <v>185</v>
      </c>
      <c r="P3" s="49" t="s">
        <v>186</v>
      </c>
    </row>
    <row r="4" ht="24.95" customHeight="1" spans="1:16">
      <c r="A4" s="47"/>
      <c r="B4" s="47"/>
      <c r="C4" s="47"/>
      <c r="D4" s="50" t="s">
        <v>10</v>
      </c>
      <c r="E4" s="48" t="s">
        <v>11</v>
      </c>
      <c r="F4" s="47"/>
      <c r="G4" s="49"/>
      <c r="H4" s="49"/>
      <c r="I4" s="49"/>
      <c r="J4" s="47" t="s">
        <v>12</v>
      </c>
      <c r="K4" s="47" t="s">
        <v>13</v>
      </c>
      <c r="L4" s="47" t="s">
        <v>12</v>
      </c>
      <c r="M4" s="47" t="s">
        <v>13</v>
      </c>
      <c r="N4" s="49"/>
      <c r="O4" s="49"/>
      <c r="P4" s="49"/>
    </row>
    <row r="5" ht="17.25" spans="1:16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9">
        <v>8</v>
      </c>
      <c r="I5" s="49">
        <v>9</v>
      </c>
      <c r="J5" s="47">
        <v>10</v>
      </c>
      <c r="K5" s="47">
        <v>11</v>
      </c>
      <c r="L5" s="47">
        <v>12</v>
      </c>
      <c r="M5" s="47">
        <v>13</v>
      </c>
      <c r="N5" s="47">
        <v>14</v>
      </c>
      <c r="O5" s="69">
        <v>15</v>
      </c>
      <c r="P5" s="69">
        <v>16</v>
      </c>
    </row>
    <row r="6" s="41" customFormat="1" ht="75" customHeight="1" spans="1:17">
      <c r="A6" s="51">
        <v>1</v>
      </c>
      <c r="B6" s="116" t="s">
        <v>187</v>
      </c>
      <c r="C6" s="114" t="s">
        <v>188</v>
      </c>
      <c r="D6" s="117">
        <v>0.1</v>
      </c>
      <c r="E6" s="55">
        <v>676300</v>
      </c>
      <c r="F6" s="55">
        <v>405780</v>
      </c>
      <c r="G6" s="55">
        <f>F6</f>
        <v>405780</v>
      </c>
      <c r="H6" s="56" t="s">
        <v>18</v>
      </c>
      <c r="I6" s="56" t="s">
        <v>18</v>
      </c>
      <c r="J6" s="118" t="s">
        <v>92</v>
      </c>
      <c r="K6" s="119"/>
      <c r="L6" s="119"/>
      <c r="M6" s="119"/>
      <c r="N6" s="120"/>
      <c r="O6" s="71" t="s">
        <v>189</v>
      </c>
      <c r="P6" s="128"/>
      <c r="Q6" s="67"/>
    </row>
    <row r="7" s="41" customFormat="1" ht="75" customHeight="1" spans="1:17">
      <c r="A7" s="51">
        <f t="shared" ref="A7:A17" si="0">A6+1</f>
        <v>2</v>
      </c>
      <c r="B7" s="116" t="s">
        <v>190</v>
      </c>
      <c r="C7" s="114" t="s">
        <v>188</v>
      </c>
      <c r="D7" s="117">
        <v>0.087</v>
      </c>
      <c r="E7" s="55">
        <v>576000</v>
      </c>
      <c r="F7" s="55">
        <v>345600</v>
      </c>
      <c r="G7" s="55">
        <f t="shared" ref="G7:G17" si="1">F7</f>
        <v>345600</v>
      </c>
      <c r="H7" s="56" t="s">
        <v>18</v>
      </c>
      <c r="I7" s="56" t="s">
        <v>18</v>
      </c>
      <c r="J7" s="118" t="s">
        <v>92</v>
      </c>
      <c r="K7" s="119"/>
      <c r="L7" s="119"/>
      <c r="M7" s="119"/>
      <c r="N7" s="120"/>
      <c r="O7" s="71" t="s">
        <v>189</v>
      </c>
      <c r="P7" s="128"/>
      <c r="Q7" s="67"/>
    </row>
    <row r="8" s="41" customFormat="1" ht="75" customHeight="1" spans="1:17">
      <c r="A8" s="51">
        <f t="shared" si="0"/>
        <v>3</v>
      </c>
      <c r="B8" s="116" t="s">
        <v>191</v>
      </c>
      <c r="C8" s="114" t="s">
        <v>188</v>
      </c>
      <c r="D8" s="117">
        <v>0.06</v>
      </c>
      <c r="E8" s="55">
        <v>422900</v>
      </c>
      <c r="F8" s="55">
        <v>253740</v>
      </c>
      <c r="G8" s="55">
        <f t="shared" si="1"/>
        <v>253740</v>
      </c>
      <c r="H8" s="56" t="s">
        <v>18</v>
      </c>
      <c r="I8" s="56" t="s">
        <v>18</v>
      </c>
      <c r="J8" s="118" t="s">
        <v>92</v>
      </c>
      <c r="K8" s="119"/>
      <c r="L8" s="119"/>
      <c r="M8" s="119"/>
      <c r="N8" s="120"/>
      <c r="O8" s="71" t="s">
        <v>189</v>
      </c>
      <c r="P8" s="128"/>
      <c r="Q8" s="67"/>
    </row>
    <row r="9" s="41" customFormat="1" ht="75" customHeight="1" spans="1:17">
      <c r="A9" s="51">
        <f t="shared" si="0"/>
        <v>4</v>
      </c>
      <c r="B9" s="116" t="s">
        <v>192</v>
      </c>
      <c r="C9" s="114" t="s">
        <v>193</v>
      </c>
      <c r="D9" s="117">
        <v>0.1</v>
      </c>
      <c r="E9" s="55">
        <v>229800</v>
      </c>
      <c r="F9" s="55">
        <v>137880</v>
      </c>
      <c r="G9" s="55">
        <f t="shared" si="1"/>
        <v>137880</v>
      </c>
      <c r="H9" s="56" t="s">
        <v>18</v>
      </c>
      <c r="I9" s="56" t="s">
        <v>18</v>
      </c>
      <c r="J9" s="118" t="s">
        <v>92</v>
      </c>
      <c r="K9" s="119"/>
      <c r="L9" s="119"/>
      <c r="M9" s="119"/>
      <c r="N9" s="120"/>
      <c r="O9" s="71" t="s">
        <v>189</v>
      </c>
      <c r="P9" s="128"/>
      <c r="Q9" s="67"/>
    </row>
    <row r="10" s="41" customFormat="1" ht="75" customHeight="1" spans="1:17">
      <c r="A10" s="51">
        <f t="shared" si="0"/>
        <v>5</v>
      </c>
      <c r="B10" s="116" t="s">
        <v>194</v>
      </c>
      <c r="C10" s="114" t="s">
        <v>188</v>
      </c>
      <c r="D10" s="117">
        <v>0.08</v>
      </c>
      <c r="E10" s="55">
        <v>452800</v>
      </c>
      <c r="F10" s="55">
        <v>271680</v>
      </c>
      <c r="G10" s="55">
        <f t="shared" si="1"/>
        <v>271680</v>
      </c>
      <c r="H10" s="56" t="s">
        <v>18</v>
      </c>
      <c r="I10" s="56" t="s">
        <v>18</v>
      </c>
      <c r="J10" s="118" t="s">
        <v>92</v>
      </c>
      <c r="K10" s="119"/>
      <c r="L10" s="119"/>
      <c r="M10" s="119"/>
      <c r="N10" s="120"/>
      <c r="O10" s="71" t="s">
        <v>189</v>
      </c>
      <c r="P10" s="128"/>
      <c r="Q10" s="67"/>
    </row>
    <row r="11" s="41" customFormat="1" ht="75" customHeight="1" spans="1:17">
      <c r="A11" s="51">
        <f t="shared" si="0"/>
        <v>6</v>
      </c>
      <c r="B11" s="116" t="s">
        <v>195</v>
      </c>
      <c r="C11" s="114" t="s">
        <v>188</v>
      </c>
      <c r="D11" s="117">
        <v>0.067</v>
      </c>
      <c r="E11" s="55">
        <v>735000</v>
      </c>
      <c r="F11" s="55">
        <v>441000</v>
      </c>
      <c r="G11" s="55">
        <f t="shared" si="1"/>
        <v>441000</v>
      </c>
      <c r="H11" s="56" t="s">
        <v>18</v>
      </c>
      <c r="I11" s="56" t="s">
        <v>18</v>
      </c>
      <c r="J11" s="118" t="s">
        <v>92</v>
      </c>
      <c r="K11" s="119"/>
      <c r="L11" s="119"/>
      <c r="M11" s="119"/>
      <c r="N11" s="120"/>
      <c r="O11" s="71" t="s">
        <v>189</v>
      </c>
      <c r="P11" s="128"/>
      <c r="Q11" s="67"/>
    </row>
    <row r="12" s="41" customFormat="1" ht="75" customHeight="1" spans="1:17">
      <c r="A12" s="51">
        <f t="shared" si="0"/>
        <v>7</v>
      </c>
      <c r="B12" s="116" t="s">
        <v>196</v>
      </c>
      <c r="C12" s="114" t="s">
        <v>197</v>
      </c>
      <c r="D12" s="117">
        <v>0.08</v>
      </c>
      <c r="E12" s="55">
        <v>865500</v>
      </c>
      <c r="F12" s="55">
        <v>519300</v>
      </c>
      <c r="G12" s="55">
        <f t="shared" si="1"/>
        <v>519300</v>
      </c>
      <c r="H12" s="56" t="s">
        <v>18</v>
      </c>
      <c r="I12" s="56" t="s">
        <v>18</v>
      </c>
      <c r="J12" s="118" t="s">
        <v>92</v>
      </c>
      <c r="K12" s="119"/>
      <c r="L12" s="119"/>
      <c r="M12" s="119"/>
      <c r="N12" s="120"/>
      <c r="O12" s="71" t="s">
        <v>189</v>
      </c>
      <c r="P12" s="128"/>
      <c r="Q12" s="67"/>
    </row>
    <row r="13" s="41" customFormat="1" ht="75" customHeight="1" spans="1:17">
      <c r="A13" s="51">
        <f t="shared" si="0"/>
        <v>8</v>
      </c>
      <c r="B13" s="116" t="s">
        <v>198</v>
      </c>
      <c r="C13" s="114" t="s">
        <v>197</v>
      </c>
      <c r="D13" s="117">
        <v>0.085</v>
      </c>
      <c r="E13" s="55">
        <v>644900</v>
      </c>
      <c r="F13" s="55">
        <v>386940</v>
      </c>
      <c r="G13" s="55">
        <f t="shared" si="1"/>
        <v>386940</v>
      </c>
      <c r="H13" s="56" t="s">
        <v>18</v>
      </c>
      <c r="I13" s="56" t="s">
        <v>18</v>
      </c>
      <c r="J13" s="118" t="s">
        <v>92</v>
      </c>
      <c r="K13" s="119"/>
      <c r="L13" s="119"/>
      <c r="M13" s="119"/>
      <c r="N13" s="120"/>
      <c r="O13" s="71" t="s">
        <v>189</v>
      </c>
      <c r="P13" s="128"/>
      <c r="Q13" s="67"/>
    </row>
    <row r="14" s="41" customFormat="1" ht="75" customHeight="1" spans="1:17">
      <c r="A14" s="51">
        <f t="shared" si="0"/>
        <v>9</v>
      </c>
      <c r="B14" s="116" t="s">
        <v>199</v>
      </c>
      <c r="C14" s="114" t="s">
        <v>197</v>
      </c>
      <c r="D14" s="117">
        <v>0.05</v>
      </c>
      <c r="E14" s="55">
        <v>582100</v>
      </c>
      <c r="F14" s="55">
        <v>349260</v>
      </c>
      <c r="G14" s="55">
        <f t="shared" si="1"/>
        <v>349260</v>
      </c>
      <c r="H14" s="56" t="s">
        <v>18</v>
      </c>
      <c r="I14" s="56" t="s">
        <v>18</v>
      </c>
      <c r="J14" s="118" t="s">
        <v>92</v>
      </c>
      <c r="K14" s="119"/>
      <c r="L14" s="119"/>
      <c r="M14" s="119"/>
      <c r="N14" s="120"/>
      <c r="O14" s="71" t="s">
        <v>189</v>
      </c>
      <c r="P14" s="128"/>
      <c r="Q14" s="67"/>
    </row>
    <row r="15" s="41" customFormat="1" ht="75" customHeight="1" spans="1:17">
      <c r="A15" s="51">
        <f t="shared" si="0"/>
        <v>10</v>
      </c>
      <c r="B15" s="116" t="s">
        <v>200</v>
      </c>
      <c r="C15" s="114" t="s">
        <v>197</v>
      </c>
      <c r="D15" s="117">
        <v>0.05</v>
      </c>
      <c r="E15" s="55">
        <v>542500</v>
      </c>
      <c r="F15" s="55">
        <v>325500</v>
      </c>
      <c r="G15" s="55">
        <f t="shared" si="1"/>
        <v>325500</v>
      </c>
      <c r="H15" s="56" t="s">
        <v>18</v>
      </c>
      <c r="I15" s="56" t="s">
        <v>18</v>
      </c>
      <c r="J15" s="118" t="s">
        <v>92</v>
      </c>
      <c r="K15" s="119"/>
      <c r="L15" s="119"/>
      <c r="M15" s="119"/>
      <c r="N15" s="120"/>
      <c r="O15" s="71" t="s">
        <v>189</v>
      </c>
      <c r="P15" s="128"/>
      <c r="Q15" s="67"/>
    </row>
    <row r="16" s="41" customFormat="1" ht="75" customHeight="1" spans="1:17">
      <c r="A16" s="51">
        <f t="shared" si="0"/>
        <v>11</v>
      </c>
      <c r="B16" s="116" t="s">
        <v>201</v>
      </c>
      <c r="C16" s="114" t="s">
        <v>197</v>
      </c>
      <c r="D16" s="117">
        <v>0.08</v>
      </c>
      <c r="E16" s="55">
        <v>512200</v>
      </c>
      <c r="F16" s="55">
        <v>307320</v>
      </c>
      <c r="G16" s="55">
        <f t="shared" si="1"/>
        <v>307320</v>
      </c>
      <c r="H16" s="56" t="s">
        <v>18</v>
      </c>
      <c r="I16" s="56" t="s">
        <v>18</v>
      </c>
      <c r="J16" s="118" t="s">
        <v>92</v>
      </c>
      <c r="K16" s="119"/>
      <c r="L16" s="119"/>
      <c r="M16" s="119"/>
      <c r="N16" s="120"/>
      <c r="O16" s="71" t="s">
        <v>189</v>
      </c>
      <c r="P16" s="128"/>
      <c r="Q16" s="67"/>
    </row>
    <row r="17" s="41" customFormat="1" ht="75" customHeight="1" spans="1:17">
      <c r="A17" s="51">
        <f t="shared" si="0"/>
        <v>12</v>
      </c>
      <c r="B17" s="116" t="s">
        <v>202</v>
      </c>
      <c r="C17" s="114" t="s">
        <v>188</v>
      </c>
      <c r="D17" s="54">
        <v>1</v>
      </c>
      <c r="E17" s="55">
        <v>484500</v>
      </c>
      <c r="F17" s="55">
        <v>290700</v>
      </c>
      <c r="G17" s="55">
        <f t="shared" si="1"/>
        <v>290700</v>
      </c>
      <c r="H17" s="56" t="s">
        <v>18</v>
      </c>
      <c r="I17" s="56" t="s">
        <v>18</v>
      </c>
      <c r="J17" s="118" t="s">
        <v>92</v>
      </c>
      <c r="K17" s="119"/>
      <c r="L17" s="119"/>
      <c r="M17" s="119"/>
      <c r="N17" s="120"/>
      <c r="O17" s="71" t="s">
        <v>189</v>
      </c>
      <c r="P17" s="128"/>
      <c r="Q17" s="67"/>
    </row>
    <row r="18" ht="18" spans="1:16">
      <c r="A18" s="57"/>
      <c r="B18" s="58" t="s">
        <v>69</v>
      </c>
      <c r="C18" s="59" t="s">
        <v>16</v>
      </c>
      <c r="D18" s="124">
        <f>SUM(D6:D16)</f>
        <v>0.839</v>
      </c>
      <c r="E18" s="61">
        <f>SUM(E6:E17)</f>
        <v>6724500</v>
      </c>
      <c r="F18" s="61">
        <f>SUM(F6:F17)</f>
        <v>4034700</v>
      </c>
      <c r="G18" s="61">
        <f>SUM(G6:G17)</f>
        <v>4034700</v>
      </c>
      <c r="H18" s="62" t="s">
        <v>18</v>
      </c>
      <c r="I18" s="62" t="s">
        <v>18</v>
      </c>
      <c r="J18" s="71" t="s">
        <v>16</v>
      </c>
      <c r="K18" s="71" t="s">
        <v>16</v>
      </c>
      <c r="L18" s="61">
        <f>SUM(L6:L16)</f>
        <v>0</v>
      </c>
      <c r="M18" s="61">
        <f>SUM(M6:M16)</f>
        <v>0</v>
      </c>
      <c r="N18" s="73" t="s">
        <v>18</v>
      </c>
      <c r="O18" s="74" t="s">
        <v>18</v>
      </c>
      <c r="P18" s="74"/>
    </row>
    <row r="22" ht="16.5" spans="4:15">
      <c r="D22" s="68"/>
      <c r="L22" s="76" t="s">
        <v>70</v>
      </c>
      <c r="M22" s="76"/>
      <c r="N22" s="76"/>
      <c r="O22" s="76"/>
    </row>
    <row r="23" ht="16.5" spans="12:15">
      <c r="L23" s="76" t="s">
        <v>203</v>
      </c>
      <c r="M23" s="76"/>
      <c r="N23" s="76"/>
      <c r="O23" s="76"/>
    </row>
  </sheetData>
  <mergeCells count="30">
    <mergeCell ref="A1:O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L22:O22"/>
    <mergeCell ref="L23:O23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ageMargins left="0.78740157480315" right="0.31496062992126" top="0.31496062992126" bottom="0.31496062992126" header="0.196850393700787" footer="0.196850393700787"/>
  <pageSetup paperSize="9" scale="68" orientation="landscape"/>
  <headerFooter alignWithMargins="0">
    <oddHeader>&amp;R&amp;"Arial,Bold"&amp;7Page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52"/>
  <sheetViews>
    <sheetView view="pageBreakPreview" zoomScaleNormal="100" workbookViewId="0">
      <pane ySplit="5" topLeftCell="A45" activePane="bottomLeft" state="frozen"/>
      <selection/>
      <selection pane="bottomLeft" activeCell="H54" sqref="H54"/>
    </sheetView>
  </sheetViews>
  <sheetFormatPr defaultColWidth="9" defaultRowHeight="12.75"/>
  <cols>
    <col min="1" max="1" width="3.85714285714286" style="41" customWidth="1"/>
    <col min="2" max="2" width="37" style="41" customWidth="1"/>
    <col min="3" max="3" width="8.71428571428571" style="42" customWidth="1"/>
    <col min="4" max="4" width="7" style="41" customWidth="1"/>
    <col min="5" max="5" width="11.7142857142857" style="41" customWidth="1"/>
    <col min="6" max="7" width="11.5714285714286" style="41" customWidth="1"/>
    <col min="8" max="9" width="11.7142857142857" style="41" customWidth="1"/>
    <col min="10" max="11" width="7.28571428571429" style="41" customWidth="1"/>
    <col min="12" max="13" width="11.7142857142857" style="41" customWidth="1"/>
    <col min="14" max="15" width="10.2857142857143" style="41" customWidth="1"/>
    <col min="16" max="16" width="22.8571428571429" style="41" customWidth="1"/>
    <col min="17" max="16384" width="9.14285714285714" style="41"/>
  </cols>
  <sheetData>
    <row r="1" ht="23.25" customHeight="1" spans="1:16">
      <c r="A1" s="43" t="s">
        <v>180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ht="17.25" customHeight="1" spans="1:15">
      <c r="A2" s="44" t="s">
        <v>204</v>
      </c>
      <c r="B2" s="44"/>
      <c r="C2" s="45"/>
      <c r="D2" s="45"/>
      <c r="E2" s="45"/>
      <c r="F2" s="45"/>
      <c r="G2" s="46" t="str">
        <f>Abstract!L2</f>
        <v>ekg &amp; Qjojh] 2023</v>
      </c>
      <c r="H2" s="46"/>
      <c r="I2" s="46"/>
      <c r="J2" s="46"/>
      <c r="K2" s="46"/>
      <c r="L2" s="46"/>
      <c r="M2" s="46"/>
      <c r="N2" s="46"/>
      <c r="O2" s="46"/>
    </row>
    <row r="3" ht="20.1" customHeight="1" spans="1:16">
      <c r="A3" s="47" t="s">
        <v>2</v>
      </c>
      <c r="B3" s="47" t="s">
        <v>3</v>
      </c>
      <c r="C3" s="47" t="s">
        <v>4</v>
      </c>
      <c r="D3" s="48" t="s">
        <v>5</v>
      </c>
      <c r="E3" s="48"/>
      <c r="F3" s="47" t="s">
        <v>6</v>
      </c>
      <c r="G3" s="49" t="s">
        <v>182</v>
      </c>
      <c r="H3" s="49" t="s">
        <v>183</v>
      </c>
      <c r="I3" s="49" t="s">
        <v>184</v>
      </c>
      <c r="J3" s="47" t="s">
        <v>8</v>
      </c>
      <c r="K3" s="47"/>
      <c r="L3" s="47"/>
      <c r="M3" s="47"/>
      <c r="N3" s="49" t="s">
        <v>9</v>
      </c>
      <c r="O3" s="49" t="s">
        <v>185</v>
      </c>
      <c r="P3" s="49" t="s">
        <v>186</v>
      </c>
    </row>
    <row r="4" ht="24.95" customHeight="1" spans="1:16">
      <c r="A4" s="47"/>
      <c r="B4" s="47"/>
      <c r="C4" s="47"/>
      <c r="D4" s="50" t="s">
        <v>10</v>
      </c>
      <c r="E4" s="48" t="s">
        <v>11</v>
      </c>
      <c r="F4" s="47"/>
      <c r="G4" s="49"/>
      <c r="H4" s="49"/>
      <c r="I4" s="49"/>
      <c r="J4" s="47" t="s">
        <v>12</v>
      </c>
      <c r="K4" s="47" t="s">
        <v>13</v>
      </c>
      <c r="L4" s="47" t="s">
        <v>12</v>
      </c>
      <c r="M4" s="47" t="s">
        <v>13</v>
      </c>
      <c r="N4" s="49"/>
      <c r="O4" s="49"/>
      <c r="P4" s="49"/>
    </row>
    <row r="5" ht="17.25" spans="1:16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9">
        <v>8</v>
      </c>
      <c r="I5" s="49">
        <v>9</v>
      </c>
      <c r="J5" s="47">
        <v>10</v>
      </c>
      <c r="K5" s="47">
        <v>11</v>
      </c>
      <c r="L5" s="47">
        <v>12</v>
      </c>
      <c r="M5" s="47">
        <v>13</v>
      </c>
      <c r="N5" s="47">
        <v>14</v>
      </c>
      <c r="O5" s="69">
        <v>15</v>
      </c>
      <c r="P5" s="69">
        <v>16</v>
      </c>
    </row>
    <row r="6" s="41" customFormat="1" ht="66.75" customHeight="1" spans="1:16">
      <c r="A6" s="51">
        <v>1</v>
      </c>
      <c r="B6" s="122" t="s">
        <v>205</v>
      </c>
      <c r="C6" s="123" t="s">
        <v>197</v>
      </c>
      <c r="D6" s="117">
        <v>0.08</v>
      </c>
      <c r="E6" s="55">
        <v>393600</v>
      </c>
      <c r="F6" s="55">
        <v>236160</v>
      </c>
      <c r="G6" s="55">
        <f>F6</f>
        <v>236160</v>
      </c>
      <c r="H6" s="56" t="s">
        <v>18</v>
      </c>
      <c r="I6" s="56" t="s">
        <v>18</v>
      </c>
      <c r="J6" s="125" t="s">
        <v>206</v>
      </c>
      <c r="K6" s="126"/>
      <c r="L6" s="126"/>
      <c r="M6" s="126"/>
      <c r="N6" s="127"/>
      <c r="O6" s="71"/>
      <c r="P6" s="75"/>
    </row>
    <row r="7" s="41" customFormat="1" ht="66.75" customHeight="1" spans="1:16">
      <c r="A7" s="51">
        <f>A6+1</f>
        <v>2</v>
      </c>
      <c r="B7" s="122" t="s">
        <v>207</v>
      </c>
      <c r="C7" s="123" t="s">
        <v>197</v>
      </c>
      <c r="D7" s="117">
        <v>0.035</v>
      </c>
      <c r="E7" s="55">
        <v>163300</v>
      </c>
      <c r="F7" s="55">
        <v>97980</v>
      </c>
      <c r="G7" s="55">
        <f t="shared" ref="G7:G46" si="0">F7</f>
        <v>97980</v>
      </c>
      <c r="H7" s="56" t="s">
        <v>18</v>
      </c>
      <c r="I7" s="56" t="s">
        <v>18</v>
      </c>
      <c r="J7" s="125" t="s">
        <v>206</v>
      </c>
      <c r="K7" s="126"/>
      <c r="L7" s="126"/>
      <c r="M7" s="126"/>
      <c r="N7" s="127"/>
      <c r="O7" s="71"/>
      <c r="P7" s="75"/>
    </row>
    <row r="8" s="41" customFormat="1" ht="66.75" customHeight="1" spans="1:16">
      <c r="A8" s="51">
        <f t="shared" ref="A8:A46" si="1">A7+1</f>
        <v>3</v>
      </c>
      <c r="B8" s="122" t="s">
        <v>208</v>
      </c>
      <c r="C8" s="123" t="s">
        <v>197</v>
      </c>
      <c r="D8" s="117">
        <v>0.1</v>
      </c>
      <c r="E8" s="55">
        <v>801600</v>
      </c>
      <c r="F8" s="55">
        <v>480960</v>
      </c>
      <c r="G8" s="55">
        <f t="shared" si="0"/>
        <v>480960</v>
      </c>
      <c r="H8" s="56" t="s">
        <v>18</v>
      </c>
      <c r="I8" s="56" t="s">
        <v>18</v>
      </c>
      <c r="J8" s="125" t="s">
        <v>206</v>
      </c>
      <c r="K8" s="126"/>
      <c r="L8" s="126"/>
      <c r="M8" s="126"/>
      <c r="N8" s="127"/>
      <c r="O8" s="71"/>
      <c r="P8" s="75"/>
    </row>
    <row r="9" s="41" customFormat="1" ht="66.75" customHeight="1" spans="1:16">
      <c r="A9" s="51">
        <f t="shared" si="1"/>
        <v>4</v>
      </c>
      <c r="B9" s="122" t="s">
        <v>209</v>
      </c>
      <c r="C9" s="123" t="s">
        <v>197</v>
      </c>
      <c r="D9" s="117">
        <v>0.035</v>
      </c>
      <c r="E9" s="55">
        <v>232500</v>
      </c>
      <c r="F9" s="55">
        <v>139500</v>
      </c>
      <c r="G9" s="55">
        <f t="shared" si="0"/>
        <v>139500</v>
      </c>
      <c r="H9" s="56" t="s">
        <v>18</v>
      </c>
      <c r="I9" s="56" t="s">
        <v>18</v>
      </c>
      <c r="J9" s="125" t="s">
        <v>206</v>
      </c>
      <c r="K9" s="126"/>
      <c r="L9" s="126"/>
      <c r="M9" s="126"/>
      <c r="N9" s="127"/>
      <c r="O9" s="71"/>
      <c r="P9" s="75"/>
    </row>
    <row r="10" s="41" customFormat="1" ht="66.75" customHeight="1" spans="1:16">
      <c r="A10" s="51">
        <f t="shared" si="1"/>
        <v>5</v>
      </c>
      <c r="B10" s="122" t="s">
        <v>210</v>
      </c>
      <c r="C10" s="123" t="s">
        <v>197</v>
      </c>
      <c r="D10" s="117">
        <v>0.041</v>
      </c>
      <c r="E10" s="55">
        <v>223100</v>
      </c>
      <c r="F10" s="55">
        <v>133860</v>
      </c>
      <c r="G10" s="55">
        <f t="shared" si="0"/>
        <v>133860</v>
      </c>
      <c r="H10" s="56" t="s">
        <v>18</v>
      </c>
      <c r="I10" s="56" t="s">
        <v>18</v>
      </c>
      <c r="J10" s="125" t="s">
        <v>206</v>
      </c>
      <c r="K10" s="126"/>
      <c r="L10" s="126"/>
      <c r="M10" s="126"/>
      <c r="N10" s="127"/>
      <c r="O10" s="71"/>
      <c r="P10" s="75"/>
    </row>
    <row r="11" s="41" customFormat="1" ht="66.75" customHeight="1" spans="1:16">
      <c r="A11" s="51">
        <f t="shared" si="1"/>
        <v>6</v>
      </c>
      <c r="B11" s="122" t="s">
        <v>211</v>
      </c>
      <c r="C11" s="123" t="s">
        <v>197</v>
      </c>
      <c r="D11" s="117">
        <v>0.1</v>
      </c>
      <c r="E11" s="55">
        <v>994400</v>
      </c>
      <c r="F11" s="55">
        <v>596640</v>
      </c>
      <c r="G11" s="55">
        <f t="shared" si="0"/>
        <v>596640</v>
      </c>
      <c r="H11" s="56" t="s">
        <v>18</v>
      </c>
      <c r="I11" s="56" t="s">
        <v>18</v>
      </c>
      <c r="J11" s="125" t="s">
        <v>206</v>
      </c>
      <c r="K11" s="126"/>
      <c r="L11" s="126"/>
      <c r="M11" s="126"/>
      <c r="N11" s="127"/>
      <c r="O11" s="71"/>
      <c r="P11" s="75"/>
    </row>
    <row r="12" s="41" customFormat="1" ht="66.75" customHeight="1" spans="1:16">
      <c r="A12" s="51">
        <f t="shared" si="1"/>
        <v>7</v>
      </c>
      <c r="B12" s="122" t="s">
        <v>212</v>
      </c>
      <c r="C12" s="123" t="s">
        <v>188</v>
      </c>
      <c r="D12" s="117">
        <v>0.11</v>
      </c>
      <c r="E12" s="55">
        <v>910900</v>
      </c>
      <c r="F12" s="55">
        <v>546540</v>
      </c>
      <c r="G12" s="55">
        <f t="shared" si="0"/>
        <v>546540</v>
      </c>
      <c r="H12" s="56" t="s">
        <v>18</v>
      </c>
      <c r="I12" s="56" t="s">
        <v>18</v>
      </c>
      <c r="J12" s="125" t="s">
        <v>206</v>
      </c>
      <c r="K12" s="126"/>
      <c r="L12" s="126"/>
      <c r="M12" s="126"/>
      <c r="N12" s="127"/>
      <c r="O12" s="71"/>
      <c r="P12" s="75"/>
    </row>
    <row r="13" s="41" customFormat="1" ht="66.75" customHeight="1" spans="1:16">
      <c r="A13" s="51">
        <f t="shared" si="1"/>
        <v>8</v>
      </c>
      <c r="B13" s="122" t="s">
        <v>213</v>
      </c>
      <c r="C13" s="123" t="s">
        <v>197</v>
      </c>
      <c r="D13" s="117">
        <v>0.08</v>
      </c>
      <c r="E13" s="55">
        <v>540100</v>
      </c>
      <c r="F13" s="55">
        <v>324060</v>
      </c>
      <c r="G13" s="55">
        <f t="shared" si="0"/>
        <v>324060</v>
      </c>
      <c r="H13" s="56" t="s">
        <v>18</v>
      </c>
      <c r="I13" s="56" t="s">
        <v>18</v>
      </c>
      <c r="J13" s="125" t="s">
        <v>206</v>
      </c>
      <c r="K13" s="126"/>
      <c r="L13" s="126"/>
      <c r="M13" s="126"/>
      <c r="N13" s="127"/>
      <c r="O13" s="71"/>
      <c r="P13" s="75"/>
    </row>
    <row r="14" s="41" customFormat="1" ht="66.75" customHeight="1" spans="1:16">
      <c r="A14" s="51">
        <f t="shared" si="1"/>
        <v>9</v>
      </c>
      <c r="B14" s="122" t="s">
        <v>214</v>
      </c>
      <c r="C14" s="123" t="s">
        <v>197</v>
      </c>
      <c r="D14" s="117">
        <v>0.037</v>
      </c>
      <c r="E14" s="55">
        <v>600800</v>
      </c>
      <c r="F14" s="55">
        <v>360480</v>
      </c>
      <c r="G14" s="55">
        <f t="shared" si="0"/>
        <v>360480</v>
      </c>
      <c r="H14" s="56" t="s">
        <v>18</v>
      </c>
      <c r="I14" s="56" t="s">
        <v>18</v>
      </c>
      <c r="J14" s="125" t="s">
        <v>206</v>
      </c>
      <c r="K14" s="126"/>
      <c r="L14" s="126"/>
      <c r="M14" s="126"/>
      <c r="N14" s="127"/>
      <c r="O14" s="71"/>
      <c r="P14" s="75"/>
    </row>
    <row r="15" s="41" customFormat="1" ht="66.75" customHeight="1" spans="1:16">
      <c r="A15" s="51">
        <f t="shared" si="1"/>
        <v>10</v>
      </c>
      <c r="B15" s="122" t="s">
        <v>215</v>
      </c>
      <c r="C15" s="123" t="s">
        <v>197</v>
      </c>
      <c r="D15" s="117">
        <v>0.034</v>
      </c>
      <c r="E15" s="55">
        <v>216900</v>
      </c>
      <c r="F15" s="55">
        <v>130140</v>
      </c>
      <c r="G15" s="55">
        <f t="shared" si="0"/>
        <v>130140</v>
      </c>
      <c r="H15" s="56" t="s">
        <v>18</v>
      </c>
      <c r="I15" s="56" t="s">
        <v>18</v>
      </c>
      <c r="J15" s="125" t="s">
        <v>206</v>
      </c>
      <c r="K15" s="126"/>
      <c r="L15" s="126"/>
      <c r="M15" s="126"/>
      <c r="N15" s="127"/>
      <c r="O15" s="71"/>
      <c r="P15" s="75"/>
    </row>
    <row r="16" s="41" customFormat="1" ht="66.75" customHeight="1" spans="1:16">
      <c r="A16" s="51">
        <f t="shared" si="1"/>
        <v>11</v>
      </c>
      <c r="B16" s="122" t="s">
        <v>216</v>
      </c>
      <c r="C16" s="123" t="s">
        <v>197</v>
      </c>
      <c r="D16" s="117">
        <v>0.048</v>
      </c>
      <c r="E16" s="55">
        <v>242900</v>
      </c>
      <c r="F16" s="55">
        <v>145740</v>
      </c>
      <c r="G16" s="55">
        <f t="shared" si="0"/>
        <v>145740</v>
      </c>
      <c r="H16" s="56" t="s">
        <v>18</v>
      </c>
      <c r="I16" s="56" t="s">
        <v>18</v>
      </c>
      <c r="J16" s="125" t="s">
        <v>206</v>
      </c>
      <c r="K16" s="126"/>
      <c r="L16" s="126"/>
      <c r="M16" s="126"/>
      <c r="N16" s="127"/>
      <c r="O16" s="71"/>
      <c r="P16" s="75"/>
    </row>
    <row r="17" s="41" customFormat="1" ht="66.75" customHeight="1" spans="1:16">
      <c r="A17" s="51">
        <f t="shared" si="1"/>
        <v>12</v>
      </c>
      <c r="B17" s="122" t="s">
        <v>217</v>
      </c>
      <c r="C17" s="123" t="s">
        <v>197</v>
      </c>
      <c r="D17" s="117">
        <v>0.078</v>
      </c>
      <c r="E17" s="55">
        <v>643300</v>
      </c>
      <c r="F17" s="55">
        <v>385980</v>
      </c>
      <c r="G17" s="55">
        <f t="shared" si="0"/>
        <v>385980</v>
      </c>
      <c r="H17" s="56" t="s">
        <v>18</v>
      </c>
      <c r="I17" s="56" t="s">
        <v>18</v>
      </c>
      <c r="J17" s="125" t="s">
        <v>206</v>
      </c>
      <c r="K17" s="126"/>
      <c r="L17" s="126"/>
      <c r="M17" s="126"/>
      <c r="N17" s="127"/>
      <c r="O17" s="71"/>
      <c r="P17" s="75"/>
    </row>
    <row r="18" s="41" customFormat="1" ht="66.75" customHeight="1" spans="1:16">
      <c r="A18" s="51">
        <f t="shared" si="1"/>
        <v>13</v>
      </c>
      <c r="B18" s="122" t="s">
        <v>218</v>
      </c>
      <c r="C18" s="123" t="s">
        <v>197</v>
      </c>
      <c r="D18" s="117">
        <v>0.225</v>
      </c>
      <c r="E18" s="55">
        <v>1535200</v>
      </c>
      <c r="F18" s="55">
        <v>921120</v>
      </c>
      <c r="G18" s="55">
        <f t="shared" si="0"/>
        <v>921120</v>
      </c>
      <c r="H18" s="56" t="s">
        <v>18</v>
      </c>
      <c r="I18" s="56" t="s">
        <v>18</v>
      </c>
      <c r="J18" s="125" t="s">
        <v>219</v>
      </c>
      <c r="K18" s="126"/>
      <c r="L18" s="126"/>
      <c r="M18" s="126"/>
      <c r="N18" s="127"/>
      <c r="O18" s="71"/>
      <c r="P18" s="75"/>
    </row>
    <row r="19" s="41" customFormat="1" ht="66.75" customHeight="1" spans="1:16">
      <c r="A19" s="51">
        <f t="shared" si="1"/>
        <v>14</v>
      </c>
      <c r="B19" s="122" t="s">
        <v>220</v>
      </c>
      <c r="C19" s="123" t="s">
        <v>197</v>
      </c>
      <c r="D19" s="117">
        <v>0.126</v>
      </c>
      <c r="E19" s="55">
        <v>823800</v>
      </c>
      <c r="F19" s="55">
        <v>494280</v>
      </c>
      <c r="G19" s="55">
        <f t="shared" si="0"/>
        <v>494280</v>
      </c>
      <c r="H19" s="56" t="s">
        <v>18</v>
      </c>
      <c r="I19" s="56" t="s">
        <v>18</v>
      </c>
      <c r="J19" s="125" t="s">
        <v>206</v>
      </c>
      <c r="K19" s="126"/>
      <c r="L19" s="126"/>
      <c r="M19" s="126"/>
      <c r="N19" s="127"/>
      <c r="O19" s="71"/>
      <c r="P19" s="75"/>
    </row>
    <row r="20" s="41" customFormat="1" ht="66.75" customHeight="1" spans="1:16">
      <c r="A20" s="51">
        <f t="shared" si="1"/>
        <v>15</v>
      </c>
      <c r="B20" s="122" t="s">
        <v>221</v>
      </c>
      <c r="C20" s="123" t="s">
        <v>197</v>
      </c>
      <c r="D20" s="117">
        <v>0.065</v>
      </c>
      <c r="E20" s="55">
        <v>449500</v>
      </c>
      <c r="F20" s="55">
        <v>269700</v>
      </c>
      <c r="G20" s="55">
        <f t="shared" si="0"/>
        <v>269700</v>
      </c>
      <c r="H20" s="56" t="s">
        <v>18</v>
      </c>
      <c r="I20" s="56" t="s">
        <v>18</v>
      </c>
      <c r="J20" s="125" t="s">
        <v>206</v>
      </c>
      <c r="K20" s="126"/>
      <c r="L20" s="126"/>
      <c r="M20" s="126"/>
      <c r="N20" s="127"/>
      <c r="O20" s="71"/>
      <c r="P20" s="75"/>
    </row>
    <row r="21" s="41" customFormat="1" ht="66.75" customHeight="1" spans="1:16">
      <c r="A21" s="51">
        <f t="shared" si="1"/>
        <v>16</v>
      </c>
      <c r="B21" s="122" t="s">
        <v>222</v>
      </c>
      <c r="C21" s="123" t="s">
        <v>197</v>
      </c>
      <c r="D21" s="117">
        <v>0.08</v>
      </c>
      <c r="E21" s="55">
        <v>830100</v>
      </c>
      <c r="F21" s="55">
        <v>498060</v>
      </c>
      <c r="G21" s="55">
        <f t="shared" si="0"/>
        <v>498060</v>
      </c>
      <c r="H21" s="56" t="s">
        <v>18</v>
      </c>
      <c r="I21" s="56" t="s">
        <v>18</v>
      </c>
      <c r="J21" s="125" t="s">
        <v>206</v>
      </c>
      <c r="K21" s="126"/>
      <c r="L21" s="126"/>
      <c r="M21" s="126"/>
      <c r="N21" s="127"/>
      <c r="O21" s="71"/>
      <c r="P21" s="75"/>
    </row>
    <row r="22" s="41" customFormat="1" ht="66.75" customHeight="1" spans="1:16">
      <c r="A22" s="51">
        <f t="shared" si="1"/>
        <v>17</v>
      </c>
      <c r="B22" s="122" t="s">
        <v>223</v>
      </c>
      <c r="C22" s="123" t="s">
        <v>197</v>
      </c>
      <c r="D22" s="117">
        <v>0.111</v>
      </c>
      <c r="E22" s="55">
        <v>657900</v>
      </c>
      <c r="F22" s="55">
        <v>394740</v>
      </c>
      <c r="G22" s="55">
        <f t="shared" si="0"/>
        <v>394740</v>
      </c>
      <c r="H22" s="56" t="s">
        <v>18</v>
      </c>
      <c r="I22" s="56" t="s">
        <v>18</v>
      </c>
      <c r="J22" s="125" t="s">
        <v>206</v>
      </c>
      <c r="K22" s="126"/>
      <c r="L22" s="126"/>
      <c r="M22" s="126"/>
      <c r="N22" s="127"/>
      <c r="O22" s="71"/>
      <c r="P22" s="75"/>
    </row>
    <row r="23" s="41" customFormat="1" ht="66.75" customHeight="1" spans="1:16">
      <c r="A23" s="51">
        <f t="shared" si="1"/>
        <v>18</v>
      </c>
      <c r="B23" s="122" t="s">
        <v>224</v>
      </c>
      <c r="C23" s="123" t="s">
        <v>197</v>
      </c>
      <c r="D23" s="117">
        <v>0.116</v>
      </c>
      <c r="E23" s="55">
        <v>898800</v>
      </c>
      <c r="F23" s="55">
        <v>539280</v>
      </c>
      <c r="G23" s="55">
        <f t="shared" si="0"/>
        <v>539280</v>
      </c>
      <c r="H23" s="56" t="s">
        <v>18</v>
      </c>
      <c r="I23" s="56" t="s">
        <v>18</v>
      </c>
      <c r="J23" s="125" t="s">
        <v>206</v>
      </c>
      <c r="K23" s="126"/>
      <c r="L23" s="126"/>
      <c r="M23" s="126"/>
      <c r="N23" s="127"/>
      <c r="O23" s="71"/>
      <c r="P23" s="75"/>
    </row>
    <row r="24" s="41" customFormat="1" ht="66.75" customHeight="1" spans="1:16">
      <c r="A24" s="51">
        <f t="shared" si="1"/>
        <v>19</v>
      </c>
      <c r="B24" s="122" t="s">
        <v>225</v>
      </c>
      <c r="C24" s="123" t="s">
        <v>197</v>
      </c>
      <c r="D24" s="117">
        <v>0.1</v>
      </c>
      <c r="E24" s="55">
        <v>764200</v>
      </c>
      <c r="F24" s="55">
        <v>458520</v>
      </c>
      <c r="G24" s="55">
        <f t="shared" si="0"/>
        <v>458520</v>
      </c>
      <c r="H24" s="56" t="s">
        <v>18</v>
      </c>
      <c r="I24" s="56" t="s">
        <v>18</v>
      </c>
      <c r="J24" s="125" t="s">
        <v>206</v>
      </c>
      <c r="K24" s="126"/>
      <c r="L24" s="126"/>
      <c r="M24" s="126"/>
      <c r="N24" s="127"/>
      <c r="O24" s="71"/>
      <c r="P24" s="75"/>
    </row>
    <row r="25" s="41" customFormat="1" ht="66.75" customHeight="1" spans="1:16">
      <c r="A25" s="51">
        <f t="shared" si="1"/>
        <v>20</v>
      </c>
      <c r="B25" s="122" t="s">
        <v>226</v>
      </c>
      <c r="C25" s="123" t="s">
        <v>197</v>
      </c>
      <c r="D25" s="117">
        <v>0.14</v>
      </c>
      <c r="E25" s="55">
        <v>1080700</v>
      </c>
      <c r="F25" s="55">
        <v>648420</v>
      </c>
      <c r="G25" s="55">
        <f t="shared" si="0"/>
        <v>648420</v>
      </c>
      <c r="H25" s="56" t="s">
        <v>18</v>
      </c>
      <c r="I25" s="56" t="s">
        <v>18</v>
      </c>
      <c r="J25" s="125" t="s">
        <v>219</v>
      </c>
      <c r="K25" s="126"/>
      <c r="L25" s="126"/>
      <c r="M25" s="126"/>
      <c r="N25" s="127"/>
      <c r="O25" s="71"/>
      <c r="P25" s="75"/>
    </row>
    <row r="26" s="41" customFormat="1" ht="66.75" customHeight="1" spans="1:16">
      <c r="A26" s="51">
        <f t="shared" si="1"/>
        <v>21</v>
      </c>
      <c r="B26" s="122" t="s">
        <v>227</v>
      </c>
      <c r="C26" s="123" t="s">
        <v>197</v>
      </c>
      <c r="D26" s="117">
        <v>0.117</v>
      </c>
      <c r="E26" s="55">
        <v>735000</v>
      </c>
      <c r="F26" s="55">
        <v>441000</v>
      </c>
      <c r="G26" s="55">
        <f t="shared" si="0"/>
        <v>441000</v>
      </c>
      <c r="H26" s="56" t="s">
        <v>18</v>
      </c>
      <c r="I26" s="56" t="s">
        <v>18</v>
      </c>
      <c r="J26" s="125" t="s">
        <v>206</v>
      </c>
      <c r="K26" s="126"/>
      <c r="L26" s="126"/>
      <c r="M26" s="126"/>
      <c r="N26" s="127"/>
      <c r="O26" s="71"/>
      <c r="P26" s="75"/>
    </row>
    <row r="27" s="41" customFormat="1" ht="66.75" customHeight="1" spans="1:16">
      <c r="A27" s="51">
        <f t="shared" si="1"/>
        <v>22</v>
      </c>
      <c r="B27" s="122" t="s">
        <v>228</v>
      </c>
      <c r="C27" s="123" t="s">
        <v>197</v>
      </c>
      <c r="D27" s="117">
        <v>0.12</v>
      </c>
      <c r="E27" s="55">
        <v>889100</v>
      </c>
      <c r="F27" s="55">
        <v>533460</v>
      </c>
      <c r="G27" s="55">
        <f t="shared" si="0"/>
        <v>533460</v>
      </c>
      <c r="H27" s="56" t="s">
        <v>18</v>
      </c>
      <c r="I27" s="56" t="s">
        <v>18</v>
      </c>
      <c r="J27" s="125" t="s">
        <v>206</v>
      </c>
      <c r="K27" s="126"/>
      <c r="L27" s="126"/>
      <c r="M27" s="126"/>
      <c r="N27" s="127"/>
      <c r="O27" s="71"/>
      <c r="P27" s="75"/>
    </row>
    <row r="28" s="41" customFormat="1" ht="66.75" customHeight="1" spans="1:16">
      <c r="A28" s="51">
        <f t="shared" si="1"/>
        <v>23</v>
      </c>
      <c r="B28" s="122" t="s">
        <v>229</v>
      </c>
      <c r="C28" s="123" t="s">
        <v>197</v>
      </c>
      <c r="D28" s="117">
        <v>0.043</v>
      </c>
      <c r="E28" s="55">
        <v>327100</v>
      </c>
      <c r="F28" s="55">
        <v>196260</v>
      </c>
      <c r="G28" s="55">
        <f t="shared" si="0"/>
        <v>196260</v>
      </c>
      <c r="H28" s="56" t="s">
        <v>18</v>
      </c>
      <c r="I28" s="56" t="s">
        <v>18</v>
      </c>
      <c r="J28" s="125" t="s">
        <v>206</v>
      </c>
      <c r="K28" s="126"/>
      <c r="L28" s="126"/>
      <c r="M28" s="126"/>
      <c r="N28" s="127"/>
      <c r="O28" s="71"/>
      <c r="P28" s="75"/>
    </row>
    <row r="29" s="41" customFormat="1" ht="66.75" customHeight="1" spans="1:16">
      <c r="A29" s="51">
        <f t="shared" si="1"/>
        <v>24</v>
      </c>
      <c r="B29" s="122" t="s">
        <v>230</v>
      </c>
      <c r="C29" s="123" t="s">
        <v>197</v>
      </c>
      <c r="D29" s="117">
        <v>0.05</v>
      </c>
      <c r="E29" s="55">
        <v>291400</v>
      </c>
      <c r="F29" s="55">
        <v>174840</v>
      </c>
      <c r="G29" s="55">
        <f t="shared" si="0"/>
        <v>174840</v>
      </c>
      <c r="H29" s="56" t="s">
        <v>18</v>
      </c>
      <c r="I29" s="56" t="s">
        <v>18</v>
      </c>
      <c r="J29" s="125" t="s">
        <v>206</v>
      </c>
      <c r="K29" s="126"/>
      <c r="L29" s="126"/>
      <c r="M29" s="126"/>
      <c r="N29" s="127"/>
      <c r="O29" s="71"/>
      <c r="P29" s="75"/>
    </row>
    <row r="30" s="41" customFormat="1" ht="66.75" customHeight="1" spans="1:16">
      <c r="A30" s="51">
        <f t="shared" si="1"/>
        <v>25</v>
      </c>
      <c r="B30" s="122" t="s">
        <v>231</v>
      </c>
      <c r="C30" s="123" t="s">
        <v>197</v>
      </c>
      <c r="D30" s="117">
        <v>0.1</v>
      </c>
      <c r="E30" s="55">
        <v>661500</v>
      </c>
      <c r="F30" s="55">
        <v>396900</v>
      </c>
      <c r="G30" s="55">
        <f t="shared" si="0"/>
        <v>396900</v>
      </c>
      <c r="H30" s="56" t="s">
        <v>18</v>
      </c>
      <c r="I30" s="56" t="s">
        <v>18</v>
      </c>
      <c r="J30" s="125" t="s">
        <v>206</v>
      </c>
      <c r="K30" s="126"/>
      <c r="L30" s="126"/>
      <c r="M30" s="126"/>
      <c r="N30" s="127"/>
      <c r="O30" s="71"/>
      <c r="P30" s="75"/>
    </row>
    <row r="31" s="41" customFormat="1" ht="66.75" customHeight="1" spans="1:16">
      <c r="A31" s="51">
        <f t="shared" si="1"/>
        <v>26</v>
      </c>
      <c r="B31" s="122" t="s">
        <v>232</v>
      </c>
      <c r="C31" s="123" t="s">
        <v>197</v>
      </c>
      <c r="D31" s="117">
        <v>0.1</v>
      </c>
      <c r="E31" s="55">
        <v>784200</v>
      </c>
      <c r="F31" s="55">
        <v>470520</v>
      </c>
      <c r="G31" s="55">
        <f t="shared" si="0"/>
        <v>470520</v>
      </c>
      <c r="H31" s="56" t="s">
        <v>18</v>
      </c>
      <c r="I31" s="56" t="s">
        <v>18</v>
      </c>
      <c r="J31" s="125" t="s">
        <v>206</v>
      </c>
      <c r="K31" s="126"/>
      <c r="L31" s="126"/>
      <c r="M31" s="126"/>
      <c r="N31" s="127"/>
      <c r="O31" s="71"/>
      <c r="P31" s="75"/>
    </row>
    <row r="32" s="41" customFormat="1" ht="66.75" customHeight="1" spans="1:16">
      <c r="A32" s="51">
        <f t="shared" si="1"/>
        <v>27</v>
      </c>
      <c r="B32" s="122" t="s">
        <v>233</v>
      </c>
      <c r="C32" s="123" t="s">
        <v>197</v>
      </c>
      <c r="D32" s="117">
        <v>0.15</v>
      </c>
      <c r="E32" s="55">
        <v>2265800</v>
      </c>
      <c r="F32" s="55">
        <v>1359480</v>
      </c>
      <c r="G32" s="55">
        <f t="shared" si="0"/>
        <v>1359480</v>
      </c>
      <c r="H32" s="56" t="s">
        <v>18</v>
      </c>
      <c r="I32" s="56" t="s">
        <v>18</v>
      </c>
      <c r="J32" s="125" t="s">
        <v>219</v>
      </c>
      <c r="K32" s="126"/>
      <c r="L32" s="126"/>
      <c r="M32" s="126"/>
      <c r="N32" s="127"/>
      <c r="O32" s="71"/>
      <c r="P32" s="75"/>
    </row>
    <row r="33" s="41" customFormat="1" ht="66.75" customHeight="1" spans="1:16">
      <c r="A33" s="51">
        <f t="shared" si="1"/>
        <v>28</v>
      </c>
      <c r="B33" s="122" t="s">
        <v>234</v>
      </c>
      <c r="C33" s="123" t="s">
        <v>197</v>
      </c>
      <c r="D33" s="117">
        <v>0.112</v>
      </c>
      <c r="E33" s="55">
        <v>997100</v>
      </c>
      <c r="F33" s="55">
        <v>598260</v>
      </c>
      <c r="G33" s="55">
        <f t="shared" si="0"/>
        <v>598260</v>
      </c>
      <c r="H33" s="56" t="s">
        <v>18</v>
      </c>
      <c r="I33" s="56" t="s">
        <v>18</v>
      </c>
      <c r="J33" s="125" t="s">
        <v>206</v>
      </c>
      <c r="K33" s="126"/>
      <c r="L33" s="126"/>
      <c r="M33" s="126"/>
      <c r="N33" s="127"/>
      <c r="O33" s="71"/>
      <c r="P33" s="75"/>
    </row>
    <row r="34" s="41" customFormat="1" ht="66.75" customHeight="1" spans="1:16">
      <c r="A34" s="51">
        <f t="shared" si="1"/>
        <v>29</v>
      </c>
      <c r="B34" s="122" t="s">
        <v>235</v>
      </c>
      <c r="C34" s="123" t="s">
        <v>197</v>
      </c>
      <c r="D34" s="117">
        <v>0.05</v>
      </c>
      <c r="E34" s="55">
        <v>283900</v>
      </c>
      <c r="F34" s="55">
        <v>170340</v>
      </c>
      <c r="G34" s="55">
        <f t="shared" si="0"/>
        <v>170340</v>
      </c>
      <c r="H34" s="56" t="s">
        <v>18</v>
      </c>
      <c r="I34" s="56" t="s">
        <v>18</v>
      </c>
      <c r="J34" s="125" t="s">
        <v>206</v>
      </c>
      <c r="K34" s="126"/>
      <c r="L34" s="126"/>
      <c r="M34" s="126"/>
      <c r="N34" s="127"/>
      <c r="O34" s="71"/>
      <c r="P34" s="75"/>
    </row>
    <row r="35" s="41" customFormat="1" ht="66.75" customHeight="1" spans="1:16">
      <c r="A35" s="51">
        <f t="shared" si="1"/>
        <v>30</v>
      </c>
      <c r="B35" s="122" t="s">
        <v>236</v>
      </c>
      <c r="C35" s="123" t="s">
        <v>197</v>
      </c>
      <c r="D35" s="117">
        <v>0.123</v>
      </c>
      <c r="E35" s="55">
        <v>1274700</v>
      </c>
      <c r="F35" s="55">
        <v>764820</v>
      </c>
      <c r="G35" s="55">
        <f t="shared" si="0"/>
        <v>764820</v>
      </c>
      <c r="H35" s="56" t="s">
        <v>18</v>
      </c>
      <c r="I35" s="56" t="s">
        <v>18</v>
      </c>
      <c r="J35" s="125" t="s">
        <v>219</v>
      </c>
      <c r="K35" s="126"/>
      <c r="L35" s="126"/>
      <c r="M35" s="126"/>
      <c r="N35" s="127"/>
      <c r="O35" s="71"/>
      <c r="P35" s="75"/>
    </row>
    <row r="36" s="41" customFormat="1" ht="66.75" customHeight="1" spans="1:16">
      <c r="A36" s="51">
        <f t="shared" si="1"/>
        <v>31</v>
      </c>
      <c r="B36" s="122" t="s">
        <v>237</v>
      </c>
      <c r="C36" s="123" t="s">
        <v>188</v>
      </c>
      <c r="D36" s="117">
        <v>0.05</v>
      </c>
      <c r="E36" s="55">
        <v>342600</v>
      </c>
      <c r="F36" s="55">
        <v>205560</v>
      </c>
      <c r="G36" s="55">
        <f t="shared" si="0"/>
        <v>205560</v>
      </c>
      <c r="H36" s="56" t="s">
        <v>18</v>
      </c>
      <c r="I36" s="56" t="s">
        <v>18</v>
      </c>
      <c r="J36" s="125" t="s">
        <v>206</v>
      </c>
      <c r="K36" s="126"/>
      <c r="L36" s="126"/>
      <c r="M36" s="126"/>
      <c r="N36" s="127"/>
      <c r="O36" s="71"/>
      <c r="P36" s="75"/>
    </row>
    <row r="37" s="41" customFormat="1" ht="66.75" customHeight="1" spans="1:16">
      <c r="A37" s="51">
        <f t="shared" si="1"/>
        <v>32</v>
      </c>
      <c r="B37" s="122" t="s">
        <v>238</v>
      </c>
      <c r="C37" s="123" t="s">
        <v>197</v>
      </c>
      <c r="D37" s="117">
        <v>0.1</v>
      </c>
      <c r="E37" s="55">
        <v>682500</v>
      </c>
      <c r="F37" s="55">
        <v>409500</v>
      </c>
      <c r="G37" s="55">
        <f t="shared" si="0"/>
        <v>409500</v>
      </c>
      <c r="H37" s="56" t="s">
        <v>18</v>
      </c>
      <c r="I37" s="56" t="s">
        <v>18</v>
      </c>
      <c r="J37" s="125" t="s">
        <v>206</v>
      </c>
      <c r="K37" s="126"/>
      <c r="L37" s="126"/>
      <c r="M37" s="126"/>
      <c r="N37" s="127"/>
      <c r="O37" s="71"/>
      <c r="P37" s="75"/>
    </row>
    <row r="38" s="41" customFormat="1" ht="66.75" customHeight="1" spans="1:16">
      <c r="A38" s="51">
        <f t="shared" si="1"/>
        <v>33</v>
      </c>
      <c r="B38" s="122" t="s">
        <v>239</v>
      </c>
      <c r="C38" s="123" t="s">
        <v>197</v>
      </c>
      <c r="D38" s="117">
        <v>0.1</v>
      </c>
      <c r="E38" s="55">
        <v>697500</v>
      </c>
      <c r="F38" s="55">
        <v>418500</v>
      </c>
      <c r="G38" s="55">
        <f t="shared" si="0"/>
        <v>418500</v>
      </c>
      <c r="H38" s="56" t="s">
        <v>18</v>
      </c>
      <c r="I38" s="56" t="s">
        <v>18</v>
      </c>
      <c r="J38" s="125" t="s">
        <v>206</v>
      </c>
      <c r="K38" s="126"/>
      <c r="L38" s="126"/>
      <c r="M38" s="126"/>
      <c r="N38" s="127"/>
      <c r="O38" s="71"/>
      <c r="P38" s="75"/>
    </row>
    <row r="39" s="41" customFormat="1" ht="66.75" customHeight="1" spans="1:16">
      <c r="A39" s="51">
        <f t="shared" si="1"/>
        <v>34</v>
      </c>
      <c r="B39" s="122" t="s">
        <v>240</v>
      </c>
      <c r="C39" s="123" t="s">
        <v>197</v>
      </c>
      <c r="D39" s="117">
        <v>0.102</v>
      </c>
      <c r="E39" s="55">
        <v>581700</v>
      </c>
      <c r="F39" s="55">
        <v>349020</v>
      </c>
      <c r="G39" s="55">
        <f t="shared" si="0"/>
        <v>349020</v>
      </c>
      <c r="H39" s="56" t="s">
        <v>18</v>
      </c>
      <c r="I39" s="56" t="s">
        <v>18</v>
      </c>
      <c r="J39" s="125" t="s">
        <v>206</v>
      </c>
      <c r="K39" s="126"/>
      <c r="L39" s="126"/>
      <c r="M39" s="126"/>
      <c r="N39" s="127"/>
      <c r="O39" s="71"/>
      <c r="P39" s="75"/>
    </row>
    <row r="40" s="41" customFormat="1" ht="66.75" customHeight="1" spans="1:16">
      <c r="A40" s="51">
        <f t="shared" si="1"/>
        <v>35</v>
      </c>
      <c r="B40" s="122" t="s">
        <v>241</v>
      </c>
      <c r="C40" s="123" t="s">
        <v>197</v>
      </c>
      <c r="D40" s="117">
        <v>0.069</v>
      </c>
      <c r="E40" s="55">
        <v>349600</v>
      </c>
      <c r="F40" s="55">
        <v>209760</v>
      </c>
      <c r="G40" s="55">
        <f t="shared" si="0"/>
        <v>209760</v>
      </c>
      <c r="H40" s="56" t="s">
        <v>18</v>
      </c>
      <c r="I40" s="56" t="s">
        <v>18</v>
      </c>
      <c r="J40" s="125" t="s">
        <v>206</v>
      </c>
      <c r="K40" s="126"/>
      <c r="L40" s="126"/>
      <c r="M40" s="126"/>
      <c r="N40" s="127"/>
      <c r="O40" s="71"/>
      <c r="P40" s="75"/>
    </row>
    <row r="41" s="41" customFormat="1" ht="66.75" customHeight="1" spans="1:16">
      <c r="A41" s="51">
        <f t="shared" si="1"/>
        <v>36</v>
      </c>
      <c r="B41" s="122" t="s">
        <v>242</v>
      </c>
      <c r="C41" s="123" t="s">
        <v>197</v>
      </c>
      <c r="D41" s="117">
        <v>0.034</v>
      </c>
      <c r="E41" s="55">
        <v>194300</v>
      </c>
      <c r="F41" s="55">
        <v>116580</v>
      </c>
      <c r="G41" s="55">
        <f t="shared" si="0"/>
        <v>116580</v>
      </c>
      <c r="H41" s="56" t="s">
        <v>18</v>
      </c>
      <c r="I41" s="56" t="s">
        <v>18</v>
      </c>
      <c r="J41" s="125" t="s">
        <v>206</v>
      </c>
      <c r="K41" s="126"/>
      <c r="L41" s="126"/>
      <c r="M41" s="126"/>
      <c r="N41" s="127"/>
      <c r="O41" s="71"/>
      <c r="P41" s="75"/>
    </row>
    <row r="42" s="41" customFormat="1" ht="66.75" customHeight="1" spans="1:16">
      <c r="A42" s="51">
        <f t="shared" si="1"/>
        <v>37</v>
      </c>
      <c r="B42" s="122" t="s">
        <v>243</v>
      </c>
      <c r="C42" s="123" t="s">
        <v>197</v>
      </c>
      <c r="D42" s="117">
        <v>0.26</v>
      </c>
      <c r="E42" s="55">
        <v>1866000</v>
      </c>
      <c r="F42" s="55">
        <v>1119600</v>
      </c>
      <c r="G42" s="55">
        <f t="shared" si="0"/>
        <v>1119600</v>
      </c>
      <c r="H42" s="56" t="s">
        <v>18</v>
      </c>
      <c r="I42" s="56" t="s">
        <v>18</v>
      </c>
      <c r="J42" s="125" t="s">
        <v>219</v>
      </c>
      <c r="K42" s="126"/>
      <c r="L42" s="126"/>
      <c r="M42" s="126"/>
      <c r="N42" s="127"/>
      <c r="O42" s="71"/>
      <c r="P42" s="75"/>
    </row>
    <row r="43" s="41" customFormat="1" ht="66.75" customHeight="1" spans="1:16">
      <c r="A43" s="51">
        <f t="shared" si="1"/>
        <v>38</v>
      </c>
      <c r="B43" s="122" t="s">
        <v>244</v>
      </c>
      <c r="C43" s="123" t="s">
        <v>197</v>
      </c>
      <c r="D43" s="117">
        <v>0.068</v>
      </c>
      <c r="E43" s="55">
        <v>874700</v>
      </c>
      <c r="F43" s="55">
        <v>524820</v>
      </c>
      <c r="G43" s="55">
        <f t="shared" si="0"/>
        <v>524820</v>
      </c>
      <c r="H43" s="56" t="s">
        <v>18</v>
      </c>
      <c r="I43" s="56" t="s">
        <v>18</v>
      </c>
      <c r="J43" s="125" t="s">
        <v>206</v>
      </c>
      <c r="K43" s="126"/>
      <c r="L43" s="126"/>
      <c r="M43" s="126"/>
      <c r="N43" s="127"/>
      <c r="O43" s="71"/>
      <c r="P43" s="75"/>
    </row>
    <row r="44" s="41" customFormat="1" ht="66.75" customHeight="1" spans="1:16">
      <c r="A44" s="51">
        <f t="shared" si="1"/>
        <v>39</v>
      </c>
      <c r="B44" s="122" t="s">
        <v>245</v>
      </c>
      <c r="C44" s="123" t="s">
        <v>197</v>
      </c>
      <c r="D44" s="117">
        <v>0.125</v>
      </c>
      <c r="E44" s="55">
        <v>930700</v>
      </c>
      <c r="F44" s="55">
        <v>558420</v>
      </c>
      <c r="G44" s="55">
        <f t="shared" si="0"/>
        <v>558420</v>
      </c>
      <c r="H44" s="56" t="s">
        <v>18</v>
      </c>
      <c r="I44" s="56" t="s">
        <v>18</v>
      </c>
      <c r="J44" s="125" t="s">
        <v>206</v>
      </c>
      <c r="K44" s="126"/>
      <c r="L44" s="126"/>
      <c r="M44" s="126"/>
      <c r="N44" s="127"/>
      <c r="O44" s="71"/>
      <c r="P44" s="75"/>
    </row>
    <row r="45" s="41" customFormat="1" ht="66.75" customHeight="1" spans="1:16">
      <c r="A45" s="51">
        <f t="shared" si="1"/>
        <v>40</v>
      </c>
      <c r="B45" s="122" t="s">
        <v>246</v>
      </c>
      <c r="C45" s="123" t="s">
        <v>197</v>
      </c>
      <c r="D45" s="117">
        <v>0.082</v>
      </c>
      <c r="E45" s="55">
        <v>558400</v>
      </c>
      <c r="F45" s="55">
        <v>335040</v>
      </c>
      <c r="G45" s="55">
        <f t="shared" si="0"/>
        <v>335040</v>
      </c>
      <c r="H45" s="56" t="s">
        <v>18</v>
      </c>
      <c r="I45" s="56" t="s">
        <v>18</v>
      </c>
      <c r="J45" s="125" t="s">
        <v>206</v>
      </c>
      <c r="K45" s="126"/>
      <c r="L45" s="126"/>
      <c r="M45" s="126"/>
      <c r="N45" s="127"/>
      <c r="O45" s="71"/>
      <c r="P45" s="75"/>
    </row>
    <row r="46" s="41" customFormat="1" ht="66.75" customHeight="1" spans="1:16">
      <c r="A46" s="51">
        <f t="shared" si="1"/>
        <v>41</v>
      </c>
      <c r="B46" s="122" t="s">
        <v>247</v>
      </c>
      <c r="C46" s="123" t="s">
        <v>197</v>
      </c>
      <c r="D46" s="117">
        <v>0.08</v>
      </c>
      <c r="E46" s="55">
        <v>1548000</v>
      </c>
      <c r="F46" s="55">
        <v>928800</v>
      </c>
      <c r="G46" s="55">
        <f t="shared" si="0"/>
        <v>928800</v>
      </c>
      <c r="H46" s="56" t="s">
        <v>18</v>
      </c>
      <c r="I46" s="56" t="s">
        <v>18</v>
      </c>
      <c r="J46" s="125" t="s">
        <v>219</v>
      </c>
      <c r="K46" s="126"/>
      <c r="L46" s="126"/>
      <c r="M46" s="126"/>
      <c r="N46" s="127"/>
      <c r="O46" s="71"/>
      <c r="P46" s="75"/>
    </row>
    <row r="47" ht="18" spans="1:16">
      <c r="A47" s="57"/>
      <c r="B47" s="58" t="s">
        <v>69</v>
      </c>
      <c r="C47" s="59" t="s">
        <v>16</v>
      </c>
      <c r="D47" s="124">
        <f>SUM(D6:D46)</f>
        <v>3.776</v>
      </c>
      <c r="E47" s="61">
        <f>SUM(E6:E46)</f>
        <v>30139400</v>
      </c>
      <c r="F47" s="61">
        <f>SUM(F6:F46)</f>
        <v>18083640</v>
      </c>
      <c r="G47" s="61">
        <f>SUM(G6:G46)</f>
        <v>18083640</v>
      </c>
      <c r="H47" s="62" t="s">
        <v>18</v>
      </c>
      <c r="I47" s="62" t="s">
        <v>18</v>
      </c>
      <c r="J47" s="71" t="s">
        <v>16</v>
      </c>
      <c r="K47" s="71" t="s">
        <v>16</v>
      </c>
      <c r="L47" s="61">
        <f>SUM(L6:L46)</f>
        <v>0</v>
      </c>
      <c r="M47" s="61">
        <f>SUM(M6:M46)</f>
        <v>0</v>
      </c>
      <c r="N47" s="73" t="s">
        <v>18</v>
      </c>
      <c r="O47" s="74" t="s">
        <v>18</v>
      </c>
      <c r="P47" s="75"/>
    </row>
    <row r="48" ht="16.5" spans="1:15">
      <c r="A48" s="63"/>
      <c r="B48" s="64"/>
      <c r="C48" s="63"/>
      <c r="D48" s="65"/>
      <c r="E48" s="65"/>
      <c r="F48" s="66"/>
      <c r="G48" s="63"/>
      <c r="H48" s="63"/>
      <c r="I48" s="63"/>
      <c r="J48" s="63"/>
      <c r="K48" s="63"/>
      <c r="L48" s="63"/>
      <c r="M48" s="63"/>
      <c r="N48" s="63"/>
      <c r="O48" s="63"/>
    </row>
    <row r="49" spans="6:6">
      <c r="F49" s="67"/>
    </row>
    <row r="51" ht="16.5" spans="4:15">
      <c r="D51" s="68"/>
      <c r="L51" s="76" t="s">
        <v>70</v>
      </c>
      <c r="M51" s="76"/>
      <c r="N51" s="76"/>
      <c r="O51" s="76"/>
    </row>
    <row r="52" ht="16.5" spans="12:15">
      <c r="L52" s="76" t="s">
        <v>203</v>
      </c>
      <c r="M52" s="76"/>
      <c r="N52" s="76"/>
      <c r="O52" s="76"/>
    </row>
  </sheetData>
  <mergeCells count="59">
    <mergeCell ref="A1:P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28:N28"/>
    <mergeCell ref="J29:N29"/>
    <mergeCell ref="J30:N30"/>
    <mergeCell ref="J31:N31"/>
    <mergeCell ref="J32:N32"/>
    <mergeCell ref="J33:N33"/>
    <mergeCell ref="J34:N34"/>
    <mergeCell ref="J35:N35"/>
    <mergeCell ref="J36:N36"/>
    <mergeCell ref="J37:N37"/>
    <mergeCell ref="J38:N38"/>
    <mergeCell ref="J39:N39"/>
    <mergeCell ref="J40:N40"/>
    <mergeCell ref="J41:N41"/>
    <mergeCell ref="J42:N42"/>
    <mergeCell ref="J43:N43"/>
    <mergeCell ref="J44:N44"/>
    <mergeCell ref="J45:N45"/>
    <mergeCell ref="J46:N46"/>
    <mergeCell ref="L51:O51"/>
    <mergeCell ref="L52:O5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3" right="0" top="0.3" bottom="0.3" header="0.2" footer="0.2"/>
  <pageSetup paperSize="9" scale="73" orientation="landscape"/>
  <headerFooter alignWithMargins="0">
    <oddHeader>&amp;R&amp;"Arial,Bold"&amp;7Page 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21"/>
  <sheetViews>
    <sheetView view="pageBreakPreview" zoomScaleNormal="100" workbookViewId="0">
      <pane ySplit="5" topLeftCell="A13" activePane="bottomLeft" state="frozen"/>
      <selection/>
      <selection pane="bottomLeft" activeCell="A12" sqref="A12:A13"/>
    </sheetView>
  </sheetViews>
  <sheetFormatPr defaultColWidth="9" defaultRowHeight="12.75"/>
  <cols>
    <col min="1" max="1" width="3.85714285714286" style="41" customWidth="1"/>
    <col min="2" max="2" width="37" style="41" customWidth="1"/>
    <col min="3" max="3" width="8.71428571428571" style="42" customWidth="1"/>
    <col min="4" max="4" width="7" style="41" customWidth="1"/>
    <col min="5" max="7" width="11.5714285714286" style="41" customWidth="1"/>
    <col min="8" max="9" width="11.7142857142857" style="41" customWidth="1"/>
    <col min="10" max="11" width="7.28571428571429" style="41" customWidth="1"/>
    <col min="12" max="13" width="11.7142857142857" style="41" customWidth="1"/>
    <col min="14" max="15" width="10.2857142857143" style="41" customWidth="1"/>
    <col min="16" max="16" width="19" style="41" customWidth="1"/>
    <col min="17" max="16384" width="9.14285714285714" style="41"/>
  </cols>
  <sheetData>
    <row r="1" ht="23.25" customHeight="1" spans="1:16">
      <c r="A1" s="43" t="s">
        <v>180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ht="18" spans="1:15">
      <c r="A2" s="44" t="s">
        <v>103</v>
      </c>
      <c r="B2" s="44"/>
      <c r="C2" s="45"/>
      <c r="D2" s="45"/>
      <c r="E2" s="45"/>
      <c r="F2" s="45"/>
      <c r="G2" s="46" t="str">
        <f>Abstract!L2</f>
        <v>ekg &amp; Qjojh] 2023</v>
      </c>
      <c r="H2" s="46"/>
      <c r="I2" s="46"/>
      <c r="J2" s="46"/>
      <c r="K2" s="46"/>
      <c r="L2" s="46"/>
      <c r="M2" s="46"/>
      <c r="N2" s="46"/>
      <c r="O2" s="46"/>
    </row>
    <row r="3" ht="20.1" customHeight="1" spans="1:16">
      <c r="A3" s="47" t="s">
        <v>2</v>
      </c>
      <c r="B3" s="47" t="s">
        <v>3</v>
      </c>
      <c r="C3" s="47" t="s">
        <v>4</v>
      </c>
      <c r="D3" s="48" t="s">
        <v>5</v>
      </c>
      <c r="E3" s="48"/>
      <c r="F3" s="47" t="s">
        <v>6</v>
      </c>
      <c r="G3" s="49" t="s">
        <v>182</v>
      </c>
      <c r="H3" s="49" t="s">
        <v>183</v>
      </c>
      <c r="I3" s="49" t="s">
        <v>184</v>
      </c>
      <c r="J3" s="47" t="s">
        <v>8</v>
      </c>
      <c r="K3" s="47"/>
      <c r="L3" s="47"/>
      <c r="M3" s="47"/>
      <c r="N3" s="49" t="s">
        <v>9</v>
      </c>
      <c r="O3" s="49" t="s">
        <v>185</v>
      </c>
      <c r="P3" s="49" t="s">
        <v>186</v>
      </c>
    </row>
    <row r="4" ht="24.95" customHeight="1" spans="1:16">
      <c r="A4" s="47"/>
      <c r="B4" s="47"/>
      <c r="C4" s="47"/>
      <c r="D4" s="50" t="s">
        <v>10</v>
      </c>
      <c r="E4" s="48" t="s">
        <v>11</v>
      </c>
      <c r="F4" s="47"/>
      <c r="G4" s="49"/>
      <c r="H4" s="49"/>
      <c r="I4" s="49"/>
      <c r="J4" s="47" t="s">
        <v>12</v>
      </c>
      <c r="K4" s="47" t="s">
        <v>13</v>
      </c>
      <c r="L4" s="47" t="s">
        <v>12</v>
      </c>
      <c r="M4" s="47" t="s">
        <v>13</v>
      </c>
      <c r="N4" s="49"/>
      <c r="O4" s="49"/>
      <c r="P4" s="49"/>
    </row>
    <row r="5" ht="17.25" spans="1:16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9">
        <v>8</v>
      </c>
      <c r="I5" s="49">
        <v>9</v>
      </c>
      <c r="J5" s="47">
        <v>10</v>
      </c>
      <c r="K5" s="47">
        <v>11</v>
      </c>
      <c r="L5" s="47">
        <v>12</v>
      </c>
      <c r="M5" s="47">
        <v>13</v>
      </c>
      <c r="N5" s="47">
        <v>14</v>
      </c>
      <c r="O5" s="69">
        <v>15</v>
      </c>
      <c r="P5" s="69">
        <v>16</v>
      </c>
    </row>
    <row r="6" s="41" customFormat="1" ht="52.5" customHeight="1" spans="1:16">
      <c r="A6" s="51">
        <v>1</v>
      </c>
      <c r="B6" s="116" t="s">
        <v>248</v>
      </c>
      <c r="C6" s="114" t="s">
        <v>197</v>
      </c>
      <c r="D6" s="117">
        <v>0.1</v>
      </c>
      <c r="E6" s="55">
        <v>992600</v>
      </c>
      <c r="F6" s="55">
        <f t="shared" ref="F6:F16" si="0">E6*75%</f>
        <v>744450</v>
      </c>
      <c r="G6" s="55">
        <f t="shared" ref="G6:G16" si="1">F6</f>
        <v>744450</v>
      </c>
      <c r="H6" s="56" t="s">
        <v>249</v>
      </c>
      <c r="I6" s="56" t="s">
        <v>250</v>
      </c>
      <c r="J6" s="71" t="s">
        <v>23</v>
      </c>
      <c r="K6" s="71" t="s">
        <v>23</v>
      </c>
      <c r="L6" s="55">
        <v>0</v>
      </c>
      <c r="M6" s="55">
        <v>0</v>
      </c>
      <c r="N6" s="115">
        <v>0.5</v>
      </c>
      <c r="O6" s="71" t="s">
        <v>189</v>
      </c>
      <c r="P6" s="75"/>
    </row>
    <row r="7" s="41" customFormat="1" ht="52.5" customHeight="1" spans="1:16">
      <c r="A7" s="51">
        <f t="shared" ref="A7:A16" si="2">A6+1</f>
        <v>2</v>
      </c>
      <c r="B7" s="116" t="s">
        <v>251</v>
      </c>
      <c r="C7" s="114" t="s">
        <v>188</v>
      </c>
      <c r="D7" s="117">
        <v>0.126</v>
      </c>
      <c r="E7" s="55">
        <v>725900</v>
      </c>
      <c r="F7" s="55">
        <f t="shared" si="0"/>
        <v>544425</v>
      </c>
      <c r="G7" s="55">
        <f t="shared" si="1"/>
        <v>544425</v>
      </c>
      <c r="H7" s="56" t="s">
        <v>249</v>
      </c>
      <c r="I7" s="56" t="s">
        <v>250</v>
      </c>
      <c r="J7" s="71" t="s">
        <v>17</v>
      </c>
      <c r="K7" s="71" t="s">
        <v>17</v>
      </c>
      <c r="L7" s="55">
        <v>0</v>
      </c>
      <c r="M7" s="55">
        <v>0</v>
      </c>
      <c r="N7" s="115">
        <v>1</v>
      </c>
      <c r="O7" s="71" t="s">
        <v>189</v>
      </c>
      <c r="P7" s="75"/>
    </row>
    <row r="8" s="41" customFormat="1" ht="52.5" customHeight="1" spans="1:16">
      <c r="A8" s="51">
        <f t="shared" si="2"/>
        <v>3</v>
      </c>
      <c r="B8" s="116" t="s">
        <v>252</v>
      </c>
      <c r="C8" s="114" t="s">
        <v>188</v>
      </c>
      <c r="D8" s="117">
        <v>0.11</v>
      </c>
      <c r="E8" s="55">
        <v>999800</v>
      </c>
      <c r="F8" s="55">
        <f t="shared" si="0"/>
        <v>749850</v>
      </c>
      <c r="G8" s="55">
        <f t="shared" si="1"/>
        <v>749850</v>
      </c>
      <c r="H8" s="56" t="s">
        <v>249</v>
      </c>
      <c r="I8" s="56" t="s">
        <v>250</v>
      </c>
      <c r="J8" s="71" t="s">
        <v>23</v>
      </c>
      <c r="K8" s="71" t="s">
        <v>23</v>
      </c>
      <c r="L8" s="55">
        <v>0</v>
      </c>
      <c r="M8" s="55">
        <v>0</v>
      </c>
      <c r="N8" s="115">
        <v>0.25</v>
      </c>
      <c r="O8" s="71" t="s">
        <v>189</v>
      </c>
      <c r="P8" s="75"/>
    </row>
    <row r="9" s="41" customFormat="1" ht="69.75" customHeight="1" spans="1:16">
      <c r="A9" s="51">
        <f t="shared" si="2"/>
        <v>4</v>
      </c>
      <c r="B9" s="116" t="s">
        <v>253</v>
      </c>
      <c r="C9" s="114" t="s">
        <v>188</v>
      </c>
      <c r="D9" s="117">
        <v>0.1</v>
      </c>
      <c r="E9" s="55">
        <v>605900</v>
      </c>
      <c r="F9" s="55">
        <f t="shared" si="0"/>
        <v>454425</v>
      </c>
      <c r="G9" s="55">
        <f t="shared" si="1"/>
        <v>454425</v>
      </c>
      <c r="H9" s="56" t="s">
        <v>249</v>
      </c>
      <c r="I9" s="56" t="s">
        <v>250</v>
      </c>
      <c r="J9" s="71" t="s">
        <v>23</v>
      </c>
      <c r="K9" s="71" t="s">
        <v>23</v>
      </c>
      <c r="L9" s="55">
        <v>0</v>
      </c>
      <c r="M9" s="55">
        <v>0</v>
      </c>
      <c r="N9" s="115">
        <v>0.4</v>
      </c>
      <c r="O9" s="71" t="s">
        <v>189</v>
      </c>
      <c r="P9" s="75"/>
    </row>
    <row r="10" s="41" customFormat="1" ht="52.5" customHeight="1" spans="1:16">
      <c r="A10" s="51">
        <f t="shared" si="2"/>
        <v>5</v>
      </c>
      <c r="B10" s="116" t="s">
        <v>254</v>
      </c>
      <c r="C10" s="114" t="s">
        <v>188</v>
      </c>
      <c r="D10" s="117">
        <v>0.071</v>
      </c>
      <c r="E10" s="55">
        <v>401000</v>
      </c>
      <c r="F10" s="55">
        <f t="shared" si="0"/>
        <v>300750</v>
      </c>
      <c r="G10" s="55">
        <f t="shared" si="1"/>
        <v>300750</v>
      </c>
      <c r="H10" s="56" t="s">
        <v>249</v>
      </c>
      <c r="I10" s="56" t="s">
        <v>250</v>
      </c>
      <c r="J10" s="71" t="s">
        <v>17</v>
      </c>
      <c r="K10" s="71" t="s">
        <v>17</v>
      </c>
      <c r="L10" s="55">
        <v>0</v>
      </c>
      <c r="M10" s="55">
        <v>0</v>
      </c>
      <c r="N10" s="115">
        <v>1</v>
      </c>
      <c r="O10" s="71" t="s">
        <v>189</v>
      </c>
      <c r="P10" s="75"/>
    </row>
    <row r="11" s="41" customFormat="1" ht="35.25" customHeight="1" spans="1:16">
      <c r="A11" s="51">
        <f t="shared" si="2"/>
        <v>6</v>
      </c>
      <c r="B11" s="116" t="s">
        <v>255</v>
      </c>
      <c r="C11" s="114" t="s">
        <v>188</v>
      </c>
      <c r="D11" s="117">
        <v>0.1</v>
      </c>
      <c r="E11" s="55">
        <v>685400</v>
      </c>
      <c r="F11" s="55">
        <f t="shared" si="0"/>
        <v>514050</v>
      </c>
      <c r="G11" s="55">
        <f t="shared" si="1"/>
        <v>514050</v>
      </c>
      <c r="H11" s="56" t="s">
        <v>249</v>
      </c>
      <c r="I11" s="56" t="s">
        <v>250</v>
      </c>
      <c r="J11" s="71" t="s">
        <v>23</v>
      </c>
      <c r="K11" s="71" t="s">
        <v>23</v>
      </c>
      <c r="L11" s="55">
        <v>0</v>
      </c>
      <c r="M11" s="55">
        <v>0</v>
      </c>
      <c r="N11" s="115">
        <v>0.25</v>
      </c>
      <c r="O11" s="71" t="s">
        <v>189</v>
      </c>
      <c r="P11" s="75"/>
    </row>
    <row r="12" s="41" customFormat="1" ht="35.25" customHeight="1" spans="1:16">
      <c r="A12" s="51">
        <f t="shared" si="2"/>
        <v>7</v>
      </c>
      <c r="B12" s="116" t="s">
        <v>256</v>
      </c>
      <c r="C12" s="114" t="s">
        <v>188</v>
      </c>
      <c r="D12" s="117">
        <v>0.1</v>
      </c>
      <c r="E12" s="55">
        <v>756600</v>
      </c>
      <c r="F12" s="55">
        <f t="shared" si="0"/>
        <v>567450</v>
      </c>
      <c r="G12" s="55">
        <f t="shared" si="1"/>
        <v>567450</v>
      </c>
      <c r="H12" s="56" t="s">
        <v>249</v>
      </c>
      <c r="I12" s="56" t="s">
        <v>250</v>
      </c>
      <c r="J12" s="71" t="s">
        <v>17</v>
      </c>
      <c r="K12" s="71" t="s">
        <v>17</v>
      </c>
      <c r="L12" s="55">
        <v>0</v>
      </c>
      <c r="M12" s="55">
        <v>0</v>
      </c>
      <c r="N12" s="115">
        <v>1</v>
      </c>
      <c r="O12" s="71" t="s">
        <v>189</v>
      </c>
      <c r="P12" s="75"/>
    </row>
    <row r="13" s="41" customFormat="1" ht="52.5" customHeight="1" spans="1:16">
      <c r="A13" s="51">
        <f t="shared" si="2"/>
        <v>8</v>
      </c>
      <c r="B13" s="116" t="s">
        <v>257</v>
      </c>
      <c r="C13" s="114" t="s">
        <v>188</v>
      </c>
      <c r="D13" s="117">
        <v>0.1</v>
      </c>
      <c r="E13" s="55">
        <v>742400</v>
      </c>
      <c r="F13" s="55">
        <f t="shared" si="0"/>
        <v>556800</v>
      </c>
      <c r="G13" s="55">
        <f t="shared" si="1"/>
        <v>556800</v>
      </c>
      <c r="H13" s="56" t="s">
        <v>249</v>
      </c>
      <c r="I13" s="56" t="s">
        <v>250</v>
      </c>
      <c r="J13" s="71" t="s">
        <v>23</v>
      </c>
      <c r="K13" s="71" t="s">
        <v>23</v>
      </c>
      <c r="L13" s="55">
        <v>0</v>
      </c>
      <c r="M13" s="55">
        <v>0</v>
      </c>
      <c r="N13" s="115">
        <v>0.4</v>
      </c>
      <c r="O13" s="71" t="s">
        <v>189</v>
      </c>
      <c r="P13" s="75"/>
    </row>
    <row r="14" s="41" customFormat="1" ht="52.5" customHeight="1" spans="1:16">
      <c r="A14" s="51">
        <f t="shared" si="2"/>
        <v>9</v>
      </c>
      <c r="B14" s="116" t="s">
        <v>258</v>
      </c>
      <c r="C14" s="114" t="s">
        <v>188</v>
      </c>
      <c r="D14" s="117">
        <v>0.1</v>
      </c>
      <c r="E14" s="55">
        <v>714200</v>
      </c>
      <c r="F14" s="55">
        <f t="shared" si="0"/>
        <v>535650</v>
      </c>
      <c r="G14" s="55">
        <f t="shared" si="1"/>
        <v>535650</v>
      </c>
      <c r="H14" s="56" t="s">
        <v>249</v>
      </c>
      <c r="I14" s="56" t="s">
        <v>250</v>
      </c>
      <c r="J14" s="71" t="s">
        <v>23</v>
      </c>
      <c r="K14" s="71" t="s">
        <v>23</v>
      </c>
      <c r="L14" s="55">
        <v>0</v>
      </c>
      <c r="M14" s="55">
        <v>0</v>
      </c>
      <c r="N14" s="115">
        <v>0.1</v>
      </c>
      <c r="O14" s="71" t="s">
        <v>189</v>
      </c>
      <c r="P14" s="75"/>
    </row>
    <row r="15" s="41" customFormat="1" ht="52.5" customHeight="1" spans="1:16">
      <c r="A15" s="51">
        <f t="shared" si="2"/>
        <v>10</v>
      </c>
      <c r="B15" s="116" t="s">
        <v>259</v>
      </c>
      <c r="C15" s="114" t="s">
        <v>188</v>
      </c>
      <c r="D15" s="117">
        <v>0.108</v>
      </c>
      <c r="E15" s="55">
        <v>808200</v>
      </c>
      <c r="F15" s="55">
        <f t="shared" si="0"/>
        <v>606150</v>
      </c>
      <c r="G15" s="55">
        <f t="shared" si="1"/>
        <v>606150</v>
      </c>
      <c r="H15" s="56" t="s">
        <v>249</v>
      </c>
      <c r="I15" s="56" t="s">
        <v>250</v>
      </c>
      <c r="J15" s="71" t="s">
        <v>23</v>
      </c>
      <c r="K15" s="71" t="s">
        <v>23</v>
      </c>
      <c r="L15" s="55">
        <v>0</v>
      </c>
      <c r="M15" s="55">
        <v>0</v>
      </c>
      <c r="N15" s="115">
        <v>0.3</v>
      </c>
      <c r="O15" s="71" t="s">
        <v>189</v>
      </c>
      <c r="P15" s="75"/>
    </row>
    <row r="16" s="41" customFormat="1" ht="52.5" customHeight="1" spans="1:16">
      <c r="A16" s="51">
        <f t="shared" si="2"/>
        <v>11</v>
      </c>
      <c r="B16" s="116" t="s">
        <v>260</v>
      </c>
      <c r="C16" s="114" t="s">
        <v>188</v>
      </c>
      <c r="D16" s="117">
        <v>0.1</v>
      </c>
      <c r="E16" s="55">
        <v>671400</v>
      </c>
      <c r="F16" s="55">
        <f t="shared" si="0"/>
        <v>503550</v>
      </c>
      <c r="G16" s="55">
        <f t="shared" si="1"/>
        <v>503550</v>
      </c>
      <c r="H16" s="56"/>
      <c r="I16" s="56"/>
      <c r="J16" s="118" t="s">
        <v>261</v>
      </c>
      <c r="K16" s="119"/>
      <c r="L16" s="119"/>
      <c r="M16" s="119"/>
      <c r="N16" s="120"/>
      <c r="O16" s="71" t="s">
        <v>189</v>
      </c>
      <c r="P16" s="121"/>
    </row>
    <row r="17" ht="16.5" spans="1:15">
      <c r="A17" s="63"/>
      <c r="B17" s="64"/>
      <c r="C17" s="63"/>
      <c r="D17" s="65"/>
      <c r="E17" s="66"/>
      <c r="F17" s="66"/>
      <c r="G17" s="63"/>
      <c r="H17" s="63"/>
      <c r="I17" s="63"/>
      <c r="J17" s="63"/>
      <c r="K17" s="63"/>
      <c r="L17" s="63"/>
      <c r="M17" s="63"/>
      <c r="N17" s="63"/>
      <c r="O17" s="63"/>
    </row>
    <row r="20" ht="16.5" spans="4:15">
      <c r="D20" s="68"/>
      <c r="L20" s="76" t="s">
        <v>70</v>
      </c>
      <c r="M20" s="76"/>
      <c r="N20" s="76"/>
      <c r="O20" s="76"/>
    </row>
    <row r="21" ht="16.5" spans="12:15">
      <c r="L21" s="76" t="s">
        <v>203</v>
      </c>
      <c r="M21" s="76"/>
      <c r="N21" s="76"/>
      <c r="O21" s="76"/>
    </row>
  </sheetData>
  <mergeCells count="19">
    <mergeCell ref="A1:P1"/>
    <mergeCell ref="A2:B2"/>
    <mergeCell ref="C2:E2"/>
    <mergeCell ref="G2:O2"/>
    <mergeCell ref="D3:E3"/>
    <mergeCell ref="J3:M3"/>
    <mergeCell ref="J16:N16"/>
    <mergeCell ref="L20:O20"/>
    <mergeCell ref="L21:O21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275590551181102" right="0" top="0.31496062992126" bottom="0.196850393700787" header="0.196850393700787" footer="0.196850393700787"/>
  <pageSetup paperSize="9" scale="76" orientation="landscape"/>
  <headerFooter alignWithMargins="0">
    <oddHeader>&amp;R&amp;"Arial,Bold"&amp;7Page &amp;P of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2"/>
  <sheetViews>
    <sheetView view="pageBreakPreview" zoomScaleNormal="100"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2.75"/>
  <cols>
    <col min="1" max="1" width="3.85714285714286" style="41" customWidth="1"/>
    <col min="2" max="2" width="30.7142857142857" style="41" customWidth="1"/>
    <col min="3" max="3" width="8.71428571428571" style="42" customWidth="1"/>
    <col min="4" max="4" width="7" style="41" customWidth="1"/>
    <col min="5" max="7" width="10.5714285714286" style="41" customWidth="1"/>
    <col min="8" max="9" width="11.7142857142857" style="41" customWidth="1"/>
    <col min="10" max="11" width="7.28571428571429" style="41" customWidth="1"/>
    <col min="12" max="13" width="10.5714285714286" style="41" customWidth="1"/>
    <col min="14" max="15" width="10.2857142857143" style="41" customWidth="1"/>
    <col min="16" max="16" width="22.8571428571429" style="41" customWidth="1"/>
    <col min="17" max="17" width="9.14285714285714" style="41"/>
    <col min="18" max="18" width="9.57142857142857" style="41" customWidth="1"/>
    <col min="19" max="19" width="11.5714285714286" style="41" customWidth="1"/>
    <col min="20" max="16384" width="9.14285714285714" style="41"/>
  </cols>
  <sheetData>
    <row r="1" ht="23.25" customHeight="1" spans="1:15">
      <c r="A1" s="43" t="s">
        <v>262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ht="18" spans="1:15">
      <c r="A2" s="44" t="s">
        <v>113</v>
      </c>
      <c r="B2" s="44"/>
      <c r="C2" s="45"/>
      <c r="D2" s="45"/>
      <c r="E2" s="45"/>
      <c r="F2" s="45"/>
      <c r="G2" s="46" t="str">
        <f>Abstract!L2</f>
        <v>ekg &amp; Qjojh] 2023</v>
      </c>
      <c r="H2" s="46"/>
      <c r="I2" s="46"/>
      <c r="J2" s="46"/>
      <c r="K2" s="46"/>
      <c r="L2" s="46"/>
      <c r="M2" s="46"/>
      <c r="N2" s="46"/>
      <c r="O2" s="46"/>
    </row>
    <row r="3" ht="20.1" customHeight="1" spans="1:16">
      <c r="A3" s="47" t="s">
        <v>2</v>
      </c>
      <c r="B3" s="47" t="s">
        <v>3</v>
      </c>
      <c r="C3" s="47" t="s">
        <v>4</v>
      </c>
      <c r="D3" s="48" t="s">
        <v>5</v>
      </c>
      <c r="E3" s="48"/>
      <c r="F3" s="47" t="s">
        <v>6</v>
      </c>
      <c r="G3" s="49" t="s">
        <v>263</v>
      </c>
      <c r="H3" s="49" t="s">
        <v>183</v>
      </c>
      <c r="I3" s="49" t="s">
        <v>184</v>
      </c>
      <c r="J3" s="47" t="s">
        <v>8</v>
      </c>
      <c r="K3" s="47"/>
      <c r="L3" s="47"/>
      <c r="M3" s="47"/>
      <c r="N3" s="49" t="s">
        <v>9</v>
      </c>
      <c r="O3" s="49" t="s">
        <v>185</v>
      </c>
      <c r="P3" s="49" t="s">
        <v>186</v>
      </c>
    </row>
    <row r="4" ht="24.95" customHeight="1" spans="1:16">
      <c r="A4" s="47"/>
      <c r="B4" s="47"/>
      <c r="C4" s="47"/>
      <c r="D4" s="50" t="s">
        <v>10</v>
      </c>
      <c r="E4" s="48" t="s">
        <v>11</v>
      </c>
      <c r="F4" s="47"/>
      <c r="G4" s="49"/>
      <c r="H4" s="49"/>
      <c r="I4" s="49"/>
      <c r="J4" s="47" t="s">
        <v>12</v>
      </c>
      <c r="K4" s="47" t="s">
        <v>13</v>
      </c>
      <c r="L4" s="47" t="s">
        <v>12</v>
      </c>
      <c r="M4" s="47" t="s">
        <v>13</v>
      </c>
      <c r="N4" s="49"/>
      <c r="O4" s="49"/>
      <c r="P4" s="49"/>
    </row>
    <row r="5" ht="17.25" spans="1:16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9">
        <v>8</v>
      </c>
      <c r="I5" s="49">
        <v>9</v>
      </c>
      <c r="J5" s="47">
        <v>10</v>
      </c>
      <c r="K5" s="47">
        <v>11</v>
      </c>
      <c r="L5" s="47">
        <v>12</v>
      </c>
      <c r="M5" s="47">
        <v>13</v>
      </c>
      <c r="N5" s="47">
        <v>14</v>
      </c>
      <c r="O5" s="69">
        <v>15</v>
      </c>
      <c r="P5" s="69">
        <v>16</v>
      </c>
    </row>
    <row r="6" s="41" customFormat="1" ht="34.5" customHeight="1" spans="1:16">
      <c r="A6" s="51">
        <v>1</v>
      </c>
      <c r="B6" s="113" t="s">
        <v>264</v>
      </c>
      <c r="C6" s="114" t="s">
        <v>188</v>
      </c>
      <c r="D6" s="54">
        <v>1</v>
      </c>
      <c r="E6" s="55">
        <v>582000</v>
      </c>
      <c r="F6" s="55">
        <v>582000</v>
      </c>
      <c r="G6" s="55">
        <f>F6</f>
        <v>582000</v>
      </c>
      <c r="H6" s="56" t="s">
        <v>265</v>
      </c>
      <c r="I6" s="56" t="s">
        <v>266</v>
      </c>
      <c r="J6" s="71" t="s">
        <v>16</v>
      </c>
      <c r="K6" s="71" t="s">
        <v>23</v>
      </c>
      <c r="L6" s="55">
        <v>0</v>
      </c>
      <c r="M6" s="55">
        <v>0</v>
      </c>
      <c r="N6" s="115">
        <v>0.7</v>
      </c>
      <c r="O6" s="71" t="s">
        <v>189</v>
      </c>
      <c r="P6" s="75"/>
    </row>
    <row r="7" ht="18" spans="1:16">
      <c r="A7" s="57"/>
      <c r="B7" s="58" t="s">
        <v>69</v>
      </c>
      <c r="C7" s="59" t="s">
        <v>16</v>
      </c>
      <c r="D7" s="60" t="s">
        <v>18</v>
      </c>
      <c r="E7" s="61">
        <f>SUM(E6:E6)</f>
        <v>582000</v>
      </c>
      <c r="F7" s="61">
        <f>SUM(F6:F6)</f>
        <v>582000</v>
      </c>
      <c r="G7" s="61">
        <f>SUM(G6:G6)</f>
        <v>582000</v>
      </c>
      <c r="H7" s="56" t="s">
        <v>18</v>
      </c>
      <c r="I7" s="56" t="s">
        <v>18</v>
      </c>
      <c r="J7" s="71" t="s">
        <v>16</v>
      </c>
      <c r="K7" s="71" t="s">
        <v>16</v>
      </c>
      <c r="L7" s="61">
        <f>SUM(L6:L6)</f>
        <v>0</v>
      </c>
      <c r="M7" s="61">
        <f>SUM(M6:M6)</f>
        <v>0</v>
      </c>
      <c r="N7" s="73" t="s">
        <v>18</v>
      </c>
      <c r="O7" s="74" t="s">
        <v>18</v>
      </c>
      <c r="P7" s="75"/>
    </row>
    <row r="8" ht="16.5" spans="1:15">
      <c r="A8" s="63"/>
      <c r="B8" s="64"/>
      <c r="C8" s="63"/>
      <c r="D8" s="65"/>
      <c r="E8" s="66"/>
      <c r="F8" s="66"/>
      <c r="G8" s="63"/>
      <c r="H8" s="63"/>
      <c r="I8" s="63"/>
      <c r="J8" s="63"/>
      <c r="K8" s="63"/>
      <c r="L8" s="63"/>
      <c r="M8" s="63"/>
      <c r="N8" s="63"/>
      <c r="O8" s="63"/>
    </row>
    <row r="11" ht="16.5" spans="4:15">
      <c r="D11" s="68"/>
      <c r="L11" s="76" t="s">
        <v>70</v>
      </c>
      <c r="M11" s="76"/>
      <c r="N11" s="76"/>
      <c r="O11" s="76"/>
    </row>
    <row r="12" ht="16.5" spans="12:15">
      <c r="L12" s="76" t="s">
        <v>203</v>
      </c>
      <c r="M12" s="76"/>
      <c r="N12" s="76"/>
      <c r="O12" s="76"/>
    </row>
  </sheetData>
  <mergeCells count="18">
    <mergeCell ref="A1:O1"/>
    <mergeCell ref="A2:B2"/>
    <mergeCell ref="C2:E2"/>
    <mergeCell ref="G2:O2"/>
    <mergeCell ref="D3:E3"/>
    <mergeCell ref="J3:M3"/>
    <mergeCell ref="L11:O11"/>
    <mergeCell ref="L12:O1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2" orientation="landscape"/>
  <headerFooter alignWithMargins="0">
    <oddHeader>&amp;R&amp;"Arial,Bold"&amp;7Page &amp;P of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20"/>
  <sheetViews>
    <sheetView tabSelected="1" view="pageBreakPreview" zoomScaleNormal="100" workbookViewId="0">
      <pane ySplit="5" topLeftCell="A11" activePane="bottomLeft" state="frozen"/>
      <selection/>
      <selection pane="bottomLeft" activeCell="B13" sqref="B13"/>
    </sheetView>
  </sheetViews>
  <sheetFormatPr defaultColWidth="9" defaultRowHeight="12.75"/>
  <cols>
    <col min="1" max="1" width="3.85714285714286" style="41" customWidth="1"/>
    <col min="2" max="2" width="37" style="41" customWidth="1"/>
    <col min="3" max="3" width="8.71428571428571" style="42" customWidth="1"/>
    <col min="4" max="4" width="7" style="41" customWidth="1"/>
    <col min="5" max="7" width="11.5714285714286" style="41" customWidth="1"/>
    <col min="8" max="9" width="11.7142857142857" style="41" customWidth="1"/>
    <col min="10" max="11" width="7.28571428571429" style="41" customWidth="1"/>
    <col min="12" max="13" width="11.7142857142857" style="41" customWidth="1"/>
    <col min="14" max="15" width="10.2857142857143" style="41" customWidth="1"/>
    <col min="16" max="16" width="8.71428571428571" style="41" customWidth="1"/>
    <col min="17" max="16384" width="9.14285714285714" style="41"/>
  </cols>
  <sheetData>
    <row r="1" ht="23.25" customHeight="1" spans="1:15">
      <c r="A1" s="43" t="s">
        <v>180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ht="18" spans="1:15">
      <c r="A2" s="44" t="s">
        <v>267</v>
      </c>
      <c r="B2" s="44"/>
      <c r="C2" s="45"/>
      <c r="D2" s="45"/>
      <c r="E2" s="45"/>
      <c r="F2" s="45"/>
      <c r="G2" s="46" t="str">
        <f>Abstract!L2</f>
        <v>ekg &amp; Qjojh] 2023</v>
      </c>
      <c r="H2" s="46"/>
      <c r="I2" s="46"/>
      <c r="J2" s="46"/>
      <c r="K2" s="46"/>
      <c r="L2" s="46"/>
      <c r="M2" s="46"/>
      <c r="N2" s="46"/>
      <c r="O2" s="46"/>
    </row>
    <row r="3" ht="20.1" customHeight="1" spans="1:16">
      <c r="A3" s="47" t="s">
        <v>2</v>
      </c>
      <c r="B3" s="47" t="s">
        <v>3</v>
      </c>
      <c r="C3" s="47" t="s">
        <v>4</v>
      </c>
      <c r="D3" s="48" t="s">
        <v>5</v>
      </c>
      <c r="E3" s="48"/>
      <c r="F3" s="47" t="s">
        <v>6</v>
      </c>
      <c r="G3" s="49" t="s">
        <v>182</v>
      </c>
      <c r="H3" s="49" t="s">
        <v>183</v>
      </c>
      <c r="I3" s="49" t="s">
        <v>184</v>
      </c>
      <c r="J3" s="47" t="s">
        <v>8</v>
      </c>
      <c r="K3" s="47"/>
      <c r="L3" s="47"/>
      <c r="M3" s="47"/>
      <c r="N3" s="49" t="s">
        <v>9</v>
      </c>
      <c r="O3" s="49" t="s">
        <v>185</v>
      </c>
      <c r="P3" s="49" t="s">
        <v>268</v>
      </c>
    </row>
    <row r="4" ht="24.95" customHeight="1" spans="1:16">
      <c r="A4" s="47"/>
      <c r="B4" s="47"/>
      <c r="C4" s="47"/>
      <c r="D4" s="50" t="s">
        <v>10</v>
      </c>
      <c r="E4" s="48" t="s">
        <v>11</v>
      </c>
      <c r="F4" s="47"/>
      <c r="G4" s="49"/>
      <c r="H4" s="49"/>
      <c r="I4" s="49"/>
      <c r="J4" s="47" t="s">
        <v>12</v>
      </c>
      <c r="K4" s="47" t="s">
        <v>13</v>
      </c>
      <c r="L4" s="47" t="s">
        <v>12</v>
      </c>
      <c r="M4" s="47" t="s">
        <v>13</v>
      </c>
      <c r="N4" s="49"/>
      <c r="O4" s="49"/>
      <c r="P4" s="49"/>
    </row>
    <row r="5" ht="17.25" spans="1:16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9">
        <v>8</v>
      </c>
      <c r="I5" s="49">
        <v>9</v>
      </c>
      <c r="J5" s="47">
        <v>10</v>
      </c>
      <c r="K5" s="47">
        <v>11</v>
      </c>
      <c r="L5" s="47">
        <v>12</v>
      </c>
      <c r="M5" s="47">
        <v>13</v>
      </c>
      <c r="N5" s="47">
        <v>14</v>
      </c>
      <c r="O5" s="69">
        <v>15</v>
      </c>
      <c r="P5" s="69">
        <v>16</v>
      </c>
    </row>
    <row r="6" s="77" customFormat="1" ht="54.75" customHeight="1" spans="1:16">
      <c r="A6" s="79">
        <v>1</v>
      </c>
      <c r="B6" s="80" t="s">
        <v>269</v>
      </c>
      <c r="C6" s="81" t="s">
        <v>270</v>
      </c>
      <c r="D6" s="82">
        <v>1</v>
      </c>
      <c r="E6" s="83">
        <v>2822000</v>
      </c>
      <c r="F6" s="83">
        <f t="shared" ref="F6:F12" si="0">E6*50%</f>
        <v>1411000</v>
      </c>
      <c r="G6" s="83">
        <f t="shared" ref="G6:G14" si="1">F6</f>
        <v>1411000</v>
      </c>
      <c r="H6" s="84" t="s">
        <v>18</v>
      </c>
      <c r="I6" s="84" t="s">
        <v>18</v>
      </c>
      <c r="J6" s="103" t="s">
        <v>92</v>
      </c>
      <c r="K6" s="103"/>
      <c r="L6" s="103"/>
      <c r="M6" s="103"/>
      <c r="N6" s="103"/>
      <c r="O6" s="104" t="s">
        <v>189</v>
      </c>
      <c r="P6" s="105"/>
    </row>
    <row r="7" s="77" customFormat="1" ht="54.75" customHeight="1" spans="1:16">
      <c r="A7" s="79">
        <f t="shared" ref="A7:A12" si="2">A6+1</f>
        <v>2</v>
      </c>
      <c r="B7" s="80" t="s">
        <v>271</v>
      </c>
      <c r="C7" s="81" t="s">
        <v>270</v>
      </c>
      <c r="D7" s="82">
        <v>1</v>
      </c>
      <c r="E7" s="83">
        <v>1514000</v>
      </c>
      <c r="F7" s="83">
        <f t="shared" si="0"/>
        <v>757000</v>
      </c>
      <c r="G7" s="83">
        <f t="shared" si="1"/>
        <v>757000</v>
      </c>
      <c r="H7" s="84" t="s">
        <v>18</v>
      </c>
      <c r="I7" s="84" t="s">
        <v>18</v>
      </c>
      <c r="J7" s="103" t="s">
        <v>92</v>
      </c>
      <c r="K7" s="103"/>
      <c r="L7" s="103"/>
      <c r="M7" s="103"/>
      <c r="N7" s="103"/>
      <c r="O7" s="104" t="s">
        <v>189</v>
      </c>
      <c r="P7" s="105"/>
    </row>
    <row r="8" s="77" customFormat="1" ht="54.75" customHeight="1" spans="1:16">
      <c r="A8" s="79">
        <f t="shared" si="2"/>
        <v>3</v>
      </c>
      <c r="B8" s="80" t="s">
        <v>272</v>
      </c>
      <c r="C8" s="81" t="s">
        <v>270</v>
      </c>
      <c r="D8" s="82">
        <v>1</v>
      </c>
      <c r="E8" s="83">
        <v>1514000</v>
      </c>
      <c r="F8" s="83">
        <f t="shared" si="0"/>
        <v>757000</v>
      </c>
      <c r="G8" s="83">
        <f t="shared" si="1"/>
        <v>757000</v>
      </c>
      <c r="H8" s="84" t="s">
        <v>18</v>
      </c>
      <c r="I8" s="84" t="s">
        <v>18</v>
      </c>
      <c r="J8" s="103" t="s">
        <v>92</v>
      </c>
      <c r="K8" s="103"/>
      <c r="L8" s="103"/>
      <c r="M8" s="103"/>
      <c r="N8" s="103"/>
      <c r="O8" s="104" t="s">
        <v>189</v>
      </c>
      <c r="P8" s="105"/>
    </row>
    <row r="9" s="77" customFormat="1" ht="54.75" customHeight="1" spans="1:16">
      <c r="A9" s="79">
        <f t="shared" si="2"/>
        <v>4</v>
      </c>
      <c r="B9" s="80" t="s">
        <v>273</v>
      </c>
      <c r="C9" s="81" t="s">
        <v>270</v>
      </c>
      <c r="D9" s="82">
        <v>1</v>
      </c>
      <c r="E9" s="83">
        <v>2822000</v>
      </c>
      <c r="F9" s="83">
        <f t="shared" si="0"/>
        <v>1411000</v>
      </c>
      <c r="G9" s="83">
        <f t="shared" si="1"/>
        <v>1411000</v>
      </c>
      <c r="H9" s="84" t="s">
        <v>18</v>
      </c>
      <c r="I9" s="84" t="s">
        <v>18</v>
      </c>
      <c r="J9" s="103" t="s">
        <v>92</v>
      </c>
      <c r="K9" s="103"/>
      <c r="L9" s="103"/>
      <c r="M9" s="103"/>
      <c r="N9" s="103"/>
      <c r="O9" s="104" t="s">
        <v>189</v>
      </c>
      <c r="P9" s="105"/>
    </row>
    <row r="10" s="77" customFormat="1" ht="54.75" customHeight="1" spans="1:16">
      <c r="A10" s="79">
        <f t="shared" si="2"/>
        <v>5</v>
      </c>
      <c r="B10" s="80" t="s">
        <v>274</v>
      </c>
      <c r="C10" s="81" t="s">
        <v>270</v>
      </c>
      <c r="D10" s="82">
        <v>1</v>
      </c>
      <c r="E10" s="83">
        <v>1514000</v>
      </c>
      <c r="F10" s="83">
        <f t="shared" si="0"/>
        <v>757000</v>
      </c>
      <c r="G10" s="83">
        <f t="shared" si="1"/>
        <v>757000</v>
      </c>
      <c r="H10" s="84" t="s">
        <v>18</v>
      </c>
      <c r="I10" s="84" t="s">
        <v>18</v>
      </c>
      <c r="J10" s="103" t="s">
        <v>92</v>
      </c>
      <c r="K10" s="103"/>
      <c r="L10" s="103"/>
      <c r="M10" s="103"/>
      <c r="N10" s="103"/>
      <c r="O10" s="104" t="s">
        <v>189</v>
      </c>
      <c r="P10" s="105"/>
    </row>
    <row r="11" s="77" customFormat="1" ht="54.75" customHeight="1" spans="1:16">
      <c r="A11" s="79">
        <f t="shared" si="2"/>
        <v>6</v>
      </c>
      <c r="B11" s="80" t="s">
        <v>275</v>
      </c>
      <c r="C11" s="81" t="s">
        <v>197</v>
      </c>
      <c r="D11" s="82">
        <v>1</v>
      </c>
      <c r="E11" s="83">
        <v>1514000</v>
      </c>
      <c r="F11" s="83">
        <f t="shared" si="0"/>
        <v>757000</v>
      </c>
      <c r="G11" s="83">
        <f t="shared" si="1"/>
        <v>757000</v>
      </c>
      <c r="H11" s="84" t="s">
        <v>18</v>
      </c>
      <c r="I11" s="84" t="s">
        <v>18</v>
      </c>
      <c r="J11" s="103" t="s">
        <v>92</v>
      </c>
      <c r="K11" s="103"/>
      <c r="L11" s="103"/>
      <c r="M11" s="103"/>
      <c r="N11" s="103"/>
      <c r="O11" s="104" t="s">
        <v>189</v>
      </c>
      <c r="P11" s="105"/>
    </row>
    <row r="12" s="77" customFormat="1" ht="54.75" customHeight="1" spans="1:16">
      <c r="A12" s="79">
        <f t="shared" si="2"/>
        <v>7</v>
      </c>
      <c r="B12" s="80" t="s">
        <v>276</v>
      </c>
      <c r="C12" s="81" t="s">
        <v>197</v>
      </c>
      <c r="D12" s="82">
        <v>1</v>
      </c>
      <c r="E12" s="83">
        <v>1514000</v>
      </c>
      <c r="F12" s="83">
        <f t="shared" si="0"/>
        <v>757000</v>
      </c>
      <c r="G12" s="83">
        <f t="shared" si="1"/>
        <v>757000</v>
      </c>
      <c r="H12" s="84" t="s">
        <v>18</v>
      </c>
      <c r="I12" s="84" t="s">
        <v>18</v>
      </c>
      <c r="J12" s="103" t="s">
        <v>92</v>
      </c>
      <c r="K12" s="103"/>
      <c r="L12" s="103"/>
      <c r="M12" s="103"/>
      <c r="N12" s="103"/>
      <c r="O12" s="104" t="s">
        <v>189</v>
      </c>
      <c r="P12" s="105"/>
    </row>
    <row r="13" s="78" customFormat="1" ht="99.95" customHeight="1" spans="1:16">
      <c r="A13" s="85">
        <v>1</v>
      </c>
      <c r="B13" s="86" t="s">
        <v>133</v>
      </c>
      <c r="C13" s="87" t="s">
        <v>270</v>
      </c>
      <c r="D13" s="88">
        <v>1</v>
      </c>
      <c r="E13" s="89">
        <v>998500</v>
      </c>
      <c r="F13" s="89">
        <v>998500</v>
      </c>
      <c r="G13" s="89">
        <f t="shared" si="1"/>
        <v>998500</v>
      </c>
      <c r="H13" s="90" t="s">
        <v>18</v>
      </c>
      <c r="I13" s="90" t="s">
        <v>18</v>
      </c>
      <c r="J13" s="106" t="s">
        <v>134</v>
      </c>
      <c r="K13" s="106"/>
      <c r="L13" s="106"/>
      <c r="M13" s="106"/>
      <c r="N13" s="106"/>
      <c r="O13" s="107" t="s">
        <v>189</v>
      </c>
      <c r="P13" s="108"/>
    </row>
    <row r="14" s="78" customFormat="1" ht="34.5" customHeight="1" spans="1:16">
      <c r="A14" s="85">
        <v>1</v>
      </c>
      <c r="B14" s="91" t="s">
        <v>264</v>
      </c>
      <c r="C14" s="92" t="s">
        <v>188</v>
      </c>
      <c r="D14" s="88">
        <v>1</v>
      </c>
      <c r="E14" s="89">
        <v>582000</v>
      </c>
      <c r="F14" s="89">
        <v>582000</v>
      </c>
      <c r="G14" s="89">
        <f t="shared" si="1"/>
        <v>582000</v>
      </c>
      <c r="H14" s="90" t="s">
        <v>265</v>
      </c>
      <c r="I14" s="90" t="s">
        <v>266</v>
      </c>
      <c r="J14" s="107" t="s">
        <v>16</v>
      </c>
      <c r="K14" s="107" t="s">
        <v>23</v>
      </c>
      <c r="L14" s="89">
        <v>0</v>
      </c>
      <c r="M14" s="89">
        <v>0</v>
      </c>
      <c r="N14" s="109">
        <v>0.7</v>
      </c>
      <c r="O14" s="107" t="s">
        <v>189</v>
      </c>
      <c r="P14" s="110"/>
    </row>
    <row r="15" s="78" customFormat="1" ht="18" spans="1:16">
      <c r="A15" s="93"/>
      <c r="B15" s="94" t="s">
        <v>69</v>
      </c>
      <c r="C15" s="95" t="s">
        <v>16</v>
      </c>
      <c r="D15" s="96" t="s">
        <v>18</v>
      </c>
      <c r="E15" s="97">
        <f>SUM(E6:E12)</f>
        <v>13214000</v>
      </c>
      <c r="F15" s="97">
        <f>SUM(F6:F12)</f>
        <v>6607000</v>
      </c>
      <c r="G15" s="97">
        <f>SUM(G6:G12)</f>
        <v>6607000</v>
      </c>
      <c r="H15" s="98" t="s">
        <v>18</v>
      </c>
      <c r="I15" s="98" t="s">
        <v>18</v>
      </c>
      <c r="J15" s="107" t="s">
        <v>16</v>
      </c>
      <c r="K15" s="107" t="s">
        <v>16</v>
      </c>
      <c r="L15" s="97" t="e">
        <f>SUM(#REF!)</f>
        <v>#REF!</v>
      </c>
      <c r="M15" s="97" t="e">
        <f>SUM(#REF!)</f>
        <v>#REF!</v>
      </c>
      <c r="N15" s="111" t="s">
        <v>18</v>
      </c>
      <c r="O15" s="112" t="s">
        <v>18</v>
      </c>
      <c r="P15" s="110"/>
    </row>
    <row r="16" s="78" customFormat="1" ht="16.5" spans="1:15">
      <c r="A16" s="99"/>
      <c r="B16" s="100"/>
      <c r="C16" s="99"/>
      <c r="D16" s="101"/>
      <c r="E16" s="102"/>
      <c r="F16" s="102"/>
      <c r="G16" s="99"/>
      <c r="H16" s="99"/>
      <c r="I16" s="99"/>
      <c r="J16" s="99"/>
      <c r="K16" s="99"/>
      <c r="L16" s="99"/>
      <c r="M16" s="99"/>
      <c r="N16" s="99"/>
      <c r="O16" s="99"/>
    </row>
    <row r="17" spans="6:6">
      <c r="F17" s="67"/>
    </row>
    <row r="19" ht="16.5" spans="4:15">
      <c r="D19" s="68"/>
      <c r="L19" s="76" t="s">
        <v>70</v>
      </c>
      <c r="M19" s="76"/>
      <c r="N19" s="76"/>
      <c r="O19" s="76"/>
    </row>
    <row r="20" ht="16.5" spans="12:15">
      <c r="L20" s="76" t="s">
        <v>203</v>
      </c>
      <c r="M20" s="76"/>
      <c r="N20" s="76"/>
      <c r="O20" s="76"/>
    </row>
  </sheetData>
  <mergeCells count="26">
    <mergeCell ref="A1:O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J13:N13"/>
    <mergeCell ref="L19:O19"/>
    <mergeCell ref="L20:O20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" top="0.3" bottom="0.3" header="0.2" footer="0.2"/>
  <pageSetup paperSize="9" scale="80" orientation="landscape"/>
  <headerFooter alignWithMargins="0">
    <oddHeader>&amp;R&amp;"Arial,Bold"&amp;7Page &amp;P of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2"/>
  <sheetViews>
    <sheetView view="pageBreakPreview" zoomScaleNormal="100"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2.75"/>
  <cols>
    <col min="1" max="1" width="3.85714285714286" style="41" customWidth="1"/>
    <col min="2" max="2" width="37" style="41" customWidth="1"/>
    <col min="3" max="3" width="8.71428571428571" style="42" customWidth="1"/>
    <col min="4" max="4" width="7" style="41" customWidth="1"/>
    <col min="5" max="7" width="11.5714285714286" style="41" customWidth="1"/>
    <col min="8" max="9" width="11.7142857142857" style="41" customWidth="1"/>
    <col min="10" max="11" width="7.28571428571429" style="41" customWidth="1"/>
    <col min="12" max="13" width="11.7142857142857" style="41" customWidth="1"/>
    <col min="14" max="15" width="10.2857142857143" style="41" customWidth="1"/>
    <col min="16" max="16" width="8.71428571428571" style="41" customWidth="1"/>
    <col min="17" max="16384" width="9.14285714285714" style="41"/>
  </cols>
  <sheetData>
    <row r="1" ht="23.25" customHeight="1" spans="1:15">
      <c r="A1" s="43" t="s">
        <v>180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ht="18" spans="1:15">
      <c r="A2" s="44" t="s">
        <v>132</v>
      </c>
      <c r="B2" s="44"/>
      <c r="C2" s="45"/>
      <c r="D2" s="45"/>
      <c r="E2" s="45"/>
      <c r="F2" s="45"/>
      <c r="G2" s="46" t="str">
        <f>Abstract!L2</f>
        <v>ekg &amp; Qjojh] 2023</v>
      </c>
      <c r="H2" s="46"/>
      <c r="I2" s="46"/>
      <c r="J2" s="46"/>
      <c r="K2" s="46"/>
      <c r="L2" s="46"/>
      <c r="M2" s="46"/>
      <c r="N2" s="46"/>
      <c r="O2" s="46"/>
    </row>
    <row r="3" ht="20.1" customHeight="1" spans="1:16">
      <c r="A3" s="47" t="s">
        <v>2</v>
      </c>
      <c r="B3" s="47" t="s">
        <v>3</v>
      </c>
      <c r="C3" s="47" t="s">
        <v>4</v>
      </c>
      <c r="D3" s="48" t="s">
        <v>5</v>
      </c>
      <c r="E3" s="48"/>
      <c r="F3" s="47" t="s">
        <v>6</v>
      </c>
      <c r="G3" s="49" t="s">
        <v>182</v>
      </c>
      <c r="H3" s="49" t="s">
        <v>183</v>
      </c>
      <c r="I3" s="49" t="s">
        <v>184</v>
      </c>
      <c r="J3" s="47" t="s">
        <v>8</v>
      </c>
      <c r="K3" s="47"/>
      <c r="L3" s="47"/>
      <c r="M3" s="47"/>
      <c r="N3" s="49" t="s">
        <v>9</v>
      </c>
      <c r="O3" s="49" t="s">
        <v>185</v>
      </c>
      <c r="P3" s="49" t="s">
        <v>268</v>
      </c>
    </row>
    <row r="4" ht="24.95" customHeight="1" spans="1:16">
      <c r="A4" s="47"/>
      <c r="B4" s="47"/>
      <c r="C4" s="47"/>
      <c r="D4" s="50" t="s">
        <v>10</v>
      </c>
      <c r="E4" s="48" t="s">
        <v>11</v>
      </c>
      <c r="F4" s="47"/>
      <c r="G4" s="49"/>
      <c r="H4" s="49"/>
      <c r="I4" s="49"/>
      <c r="J4" s="47" t="s">
        <v>12</v>
      </c>
      <c r="K4" s="47" t="s">
        <v>13</v>
      </c>
      <c r="L4" s="47" t="s">
        <v>12</v>
      </c>
      <c r="M4" s="47" t="s">
        <v>13</v>
      </c>
      <c r="N4" s="49"/>
      <c r="O4" s="49"/>
      <c r="P4" s="49"/>
    </row>
    <row r="5" ht="17.25" spans="1:16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9">
        <v>8</v>
      </c>
      <c r="I5" s="49">
        <v>9</v>
      </c>
      <c r="J5" s="47">
        <v>10</v>
      </c>
      <c r="K5" s="47">
        <v>11</v>
      </c>
      <c r="L5" s="47">
        <v>12</v>
      </c>
      <c r="M5" s="47">
        <v>13</v>
      </c>
      <c r="N5" s="47">
        <v>14</v>
      </c>
      <c r="O5" s="69">
        <v>15</v>
      </c>
      <c r="P5" s="69">
        <v>16</v>
      </c>
    </row>
    <row r="6" s="41" customFormat="1" ht="99.95" customHeight="1" spans="1:16">
      <c r="A6" s="51">
        <v>1</v>
      </c>
      <c r="B6" s="52" t="s">
        <v>133</v>
      </c>
      <c r="C6" s="53" t="s">
        <v>270</v>
      </c>
      <c r="D6" s="54">
        <v>1</v>
      </c>
      <c r="E6" s="55">
        <v>998500</v>
      </c>
      <c r="F6" s="55">
        <v>998500</v>
      </c>
      <c r="G6" s="55">
        <f>F6</f>
        <v>998500</v>
      </c>
      <c r="H6" s="56" t="s">
        <v>18</v>
      </c>
      <c r="I6" s="56" t="s">
        <v>18</v>
      </c>
      <c r="J6" s="70" t="s">
        <v>134</v>
      </c>
      <c r="K6" s="70"/>
      <c r="L6" s="70"/>
      <c r="M6" s="70"/>
      <c r="N6" s="70"/>
      <c r="O6" s="71" t="s">
        <v>189</v>
      </c>
      <c r="P6" s="72"/>
    </row>
    <row r="7" ht="18" spans="1:16">
      <c r="A7" s="57"/>
      <c r="B7" s="58" t="s">
        <v>69</v>
      </c>
      <c r="C7" s="59" t="s">
        <v>16</v>
      </c>
      <c r="D7" s="60" t="s">
        <v>18</v>
      </c>
      <c r="E7" s="61">
        <f>SUM(E6:E6)</f>
        <v>998500</v>
      </c>
      <c r="F7" s="61">
        <f>SUM(F6:F6)</f>
        <v>998500</v>
      </c>
      <c r="G7" s="61">
        <f>SUM(G6:G6)</f>
        <v>998500</v>
      </c>
      <c r="H7" s="62" t="s">
        <v>18</v>
      </c>
      <c r="I7" s="62" t="s">
        <v>18</v>
      </c>
      <c r="J7" s="71" t="s">
        <v>16</v>
      </c>
      <c r="K7" s="71" t="s">
        <v>16</v>
      </c>
      <c r="L7" s="61">
        <f>SUM(L6:L6)</f>
        <v>0</v>
      </c>
      <c r="M7" s="61">
        <f>SUM(M6:M6)</f>
        <v>0</v>
      </c>
      <c r="N7" s="73" t="s">
        <v>18</v>
      </c>
      <c r="O7" s="74" t="s">
        <v>18</v>
      </c>
      <c r="P7" s="75"/>
    </row>
    <row r="8" ht="16.5" spans="1:15">
      <c r="A8" s="63"/>
      <c r="B8" s="64"/>
      <c r="C8" s="63"/>
      <c r="D8" s="65"/>
      <c r="E8" s="66"/>
      <c r="F8" s="66"/>
      <c r="G8" s="63"/>
      <c r="H8" s="63"/>
      <c r="I8" s="63"/>
      <c r="J8" s="63"/>
      <c r="K8" s="63"/>
      <c r="L8" s="63"/>
      <c r="M8" s="63"/>
      <c r="N8" s="63"/>
      <c r="O8" s="63"/>
    </row>
    <row r="9" spans="6:6">
      <c r="F9" s="67"/>
    </row>
    <row r="11" ht="16.5" spans="4:15">
      <c r="D11" s="68"/>
      <c r="L11" s="76" t="s">
        <v>70</v>
      </c>
      <c r="M11" s="76"/>
      <c r="N11" s="76"/>
      <c r="O11" s="76"/>
    </row>
    <row r="12" ht="16.5" spans="12:15">
      <c r="L12" s="76" t="s">
        <v>203</v>
      </c>
      <c r="M12" s="76"/>
      <c r="N12" s="76"/>
      <c r="O12" s="76"/>
    </row>
  </sheetData>
  <mergeCells count="19">
    <mergeCell ref="A1:O1"/>
    <mergeCell ref="A2:B2"/>
    <mergeCell ref="C2:E2"/>
    <mergeCell ref="G2:O2"/>
    <mergeCell ref="D3:E3"/>
    <mergeCell ref="J3:M3"/>
    <mergeCell ref="J6:N6"/>
    <mergeCell ref="L11:O11"/>
    <mergeCell ref="L12:O1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>
    <oddHeader>&amp;R&amp;"Arial,Bold"&amp;7Page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Sanjay Kapoor 14-15 (2)</vt:lpstr>
      <vt:lpstr>Abstract</vt:lpstr>
      <vt:lpstr>Abstract Extra Item</vt:lpstr>
      <vt:lpstr>Naseer Khan 22-23</vt:lpstr>
      <vt:lpstr>Akash Saxena 22-23</vt:lpstr>
      <vt:lpstr>Dhanshyam Singh Lodhi 22-23</vt:lpstr>
      <vt:lpstr>H&amp;W.C.</vt:lpstr>
      <vt:lpstr>School</vt:lpstr>
      <vt:lpstr>Critical Gaps</vt:lpstr>
      <vt:lpstr>Dr. Lohiya 2016-17</vt:lpstr>
      <vt:lpstr>Dr. Lohiya 2017-18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hp</cp:lastModifiedBy>
  <dcterms:created xsi:type="dcterms:W3CDTF">2009-09-30T07:41:00Z</dcterms:created>
  <cp:lastPrinted>2023-03-01T12:08:00Z</cp:lastPrinted>
  <dcterms:modified xsi:type="dcterms:W3CDTF">2023-03-09T15:52:48Z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C3EAC23C644540E197B09A135D4FCF08</vt:lpwstr>
  </property>
  <property fmtid="{D5CDD505-2E9C-101B-9397-08002B2CF9AE}" pid="3" name="KSOProductBuildVer">
    <vt:lpwstr>1033-11.2.0.11219</vt:lpwstr>
  </property>
</Properties>
</file>