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 " sheetId="1" r:id="rId4"/>
    <sheet state="visible" name="Composition" sheetId="2" r:id="rId5"/>
    <sheet state="visible" name="Treasury curves" sheetId="3" r:id="rId6"/>
  </sheets>
  <definedNames/>
  <calcPr/>
</workbook>
</file>

<file path=xl/sharedStrings.xml><?xml version="1.0" encoding="utf-8"?>
<sst xmlns="http://schemas.openxmlformats.org/spreadsheetml/2006/main" count="1186" uniqueCount="87">
  <si>
    <t>FIM 590 Project</t>
  </si>
  <si>
    <t xml:space="preserve">Portoflio </t>
  </si>
  <si>
    <t xml:space="preserve">Sector </t>
  </si>
  <si>
    <t>Treasuries Markets and Interest Rate Swaps</t>
  </si>
  <si>
    <t>Initial Amount</t>
  </si>
  <si>
    <t>Date</t>
  </si>
  <si>
    <t>Initial Fund Allocations</t>
  </si>
  <si>
    <t>Fund</t>
  </si>
  <si>
    <t>Fund Code</t>
  </si>
  <si>
    <t>Portfolio Weight</t>
  </si>
  <si>
    <t>Initial Amount invested</t>
  </si>
  <si>
    <t xml:space="preserve">Closing price </t>
  </si>
  <si>
    <t>Units held</t>
  </si>
  <si>
    <t>Market Value</t>
  </si>
  <si>
    <t>HPR Sept(annual)</t>
  </si>
  <si>
    <t>Sell</t>
  </si>
  <si>
    <t>Units sold</t>
  </si>
  <si>
    <t>iShares 7-10 Year Treasury Bond ETF</t>
  </si>
  <si>
    <t>IEF</t>
  </si>
  <si>
    <t>sell</t>
  </si>
  <si>
    <t>iShares 1-3 Year Treasury Bond ETF</t>
  </si>
  <si>
    <t>SHY</t>
  </si>
  <si>
    <t>buy</t>
  </si>
  <si>
    <t>iShares 20+ Year Treasury Bond ETF</t>
  </si>
  <si>
    <t>TLT</t>
  </si>
  <si>
    <t>Total</t>
  </si>
  <si>
    <t xml:space="preserve">Sell </t>
  </si>
  <si>
    <t>units sold</t>
  </si>
  <si>
    <t>Current Holding</t>
  </si>
  <si>
    <t>HPR Oct (annual)</t>
  </si>
  <si>
    <t>Total HPR</t>
  </si>
  <si>
    <t>ProShares UltraShort 20+ Year Treasury (TBT)</t>
  </si>
  <si>
    <t>TBT</t>
  </si>
  <si>
    <t>HPR NOV (annual)</t>
  </si>
  <si>
    <t>Name</t>
  </si>
  <si>
    <t>Sector</t>
  </si>
  <si>
    <t>Asset Class</t>
  </si>
  <si>
    <t>Weight (%)</t>
  </si>
  <si>
    <t>Notional Value</t>
  </si>
  <si>
    <t>Par Value</t>
  </si>
  <si>
    <t>Price</t>
  </si>
  <si>
    <t>Location</t>
  </si>
  <si>
    <t>Exchange</t>
  </si>
  <si>
    <t>Currency</t>
  </si>
  <si>
    <t>Duration</t>
  </si>
  <si>
    <t>YTM (%)</t>
  </si>
  <si>
    <t>FX Rate</t>
  </si>
  <si>
    <t>Maturity</t>
  </si>
  <si>
    <t>Coupon (%)</t>
  </si>
  <si>
    <t>Mod. Duration</t>
  </si>
  <si>
    <t>Yield to Call (%)</t>
  </si>
  <si>
    <t>Yield to Worst (%)</t>
  </si>
  <si>
    <t>Real Duration</t>
  </si>
  <si>
    <t>Real YTM (%)</t>
  </si>
  <si>
    <t>Market Currency</t>
  </si>
  <si>
    <t>Accrual Date</t>
  </si>
  <si>
    <t>Effective Date</t>
  </si>
  <si>
    <t>TREASURY NOTE</t>
  </si>
  <si>
    <t>Treasuries</t>
  </si>
  <si>
    <t>Fixed Income</t>
  </si>
  <si>
    <t>United States</t>
  </si>
  <si>
    <t>-</t>
  </si>
  <si>
    <t>USD</t>
  </si>
  <si>
    <t>TREASURY NOTE (OTR)</t>
  </si>
  <si>
    <t>TREASURY NOTE (OLD)</t>
  </si>
  <si>
    <t>BLK CSH FND TREASURY SL AGENCY</t>
  </si>
  <si>
    <t>Cash and/or Derivatives</t>
  </si>
  <si>
    <t>Money Market</t>
  </si>
  <si>
    <t>USD CASH</t>
  </si>
  <si>
    <t>Cash</t>
  </si>
  <si>
    <t>TREASURY NOTE (2OLD)</t>
  </si>
  <si>
    <t>TREASURY BOND</t>
  </si>
  <si>
    <t>TREASURY BOND (2OLD)</t>
  </si>
  <si>
    <t>TREASURY BOND (OTR)</t>
  </si>
  <si>
    <t>TREASURY BOND (OLD)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</si>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</sst>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&quot;$&quot;* #,##0_);_(&quot;$&quot;* \(#,##0\);_(&quot;$&quot;* &quot;-&quot;??_);_(@_)"/>
    <numFmt numFmtId="165" formatCode="&quot;$&quot;#,##0.00"/>
    <numFmt numFmtId="166" formatCode="&quot;$&quot;#,##0"/>
    <numFmt numFmtId="167" formatCode="d-mmm-yy"/>
    <numFmt numFmtId="168" formatCode="d-mmmm-yy"/>
    <numFmt numFmtId="169" formatCode="mm/dd/yy"/>
    <numFmt numFmtId="170" formatCode="m/d/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9.0"/>
      <color rgb="FF2A2A2A"/>
      <name val="Arial"/>
    </font>
    <font>
      <sz val="9.0"/>
      <color rgb="FF2A2A2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7D7D7"/>
        <bgColor rgb="FFD7D7D7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0" fillId="0" fontId="1" numFmtId="0" xfId="0" applyFont="1"/>
    <xf borderId="7" fillId="3" fontId="1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readingOrder="0"/>
    </xf>
    <xf borderId="11" fillId="0" fontId="3" numFmtId="164" xfId="0" applyAlignment="1" applyBorder="1" applyFont="1" applyNumberFormat="1">
      <alignment readingOrder="0"/>
    </xf>
    <xf borderId="12" fillId="0" fontId="4" numFmtId="0" xfId="0" applyBorder="1" applyFont="1"/>
    <xf borderId="13" fillId="3" fontId="1" numFmtId="0" xfId="0" applyAlignment="1" applyBorder="1" applyFont="1">
      <alignment readingOrder="0"/>
    </xf>
    <xf borderId="11" fillId="0" fontId="4" numFmtId="14" xfId="0" applyBorder="1" applyFont="1" applyNumberFormat="1"/>
    <xf borderId="14" fillId="0" fontId="4" numFmtId="0" xfId="0" applyBorder="1" applyFont="1"/>
    <xf borderId="0" fillId="0" fontId="4" numFmtId="14" xfId="0" applyFont="1" applyNumberFormat="1"/>
    <xf borderId="15" fillId="2" fontId="1" numFmtId="0" xfId="0" applyAlignment="1" applyBorder="1" applyFon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18" fillId="3" fontId="1" numFmtId="0" xfId="0" applyAlignment="1" applyBorder="1" applyFont="1">
      <alignment readingOrder="0"/>
    </xf>
    <xf borderId="19" fillId="3" fontId="1" numFmtId="0" xfId="0" applyAlignment="1" applyBorder="1" applyFont="1">
      <alignment readingOrder="0"/>
    </xf>
    <xf borderId="20" fillId="3" fontId="1" numFmtId="0" xfId="0" applyAlignment="1" applyBorder="1" applyFont="1">
      <alignment readingOrder="0"/>
    </xf>
    <xf borderId="19" fillId="3" fontId="1" numFmtId="0" xfId="0" applyBorder="1" applyFont="1"/>
    <xf borderId="21" fillId="3" fontId="1" numFmtId="0" xfId="0" applyAlignment="1" applyBorder="1" applyFont="1">
      <alignment readingOrder="0"/>
    </xf>
    <xf borderId="21" fillId="0" fontId="3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21" fillId="0" fontId="4" numFmtId="165" xfId="0" applyBorder="1" applyFont="1" applyNumberFormat="1"/>
    <xf borderId="21" fillId="0" fontId="4" numFmtId="165" xfId="0" applyAlignment="1" applyBorder="1" applyFont="1" applyNumberFormat="1">
      <alignment readingOrder="0"/>
    </xf>
    <xf borderId="21" fillId="0" fontId="4" numFmtId="1" xfId="0" applyBorder="1" applyFont="1" applyNumberFormat="1"/>
    <xf borderId="21" fillId="0" fontId="4" numFmtId="10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1" xfId="0" applyFont="1" applyNumberFormat="1"/>
    <xf borderId="22" fillId="3" fontId="1" numFmtId="0" xfId="0" applyAlignment="1" applyBorder="1" applyFont="1">
      <alignment readingOrder="0"/>
    </xf>
    <xf borderId="22" fillId="0" fontId="3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/>
    </xf>
    <xf borderId="22" fillId="0" fontId="4" numFmtId="165" xfId="0" applyBorder="1" applyFont="1" applyNumberFormat="1"/>
    <xf borderId="22" fillId="0" fontId="4" numFmtId="165" xfId="0" applyAlignment="1" applyBorder="1" applyFont="1" applyNumberFormat="1">
      <alignment readingOrder="0"/>
    </xf>
    <xf borderId="22" fillId="0" fontId="4" numFmtId="1" xfId="0" applyBorder="1" applyFont="1" applyNumberFormat="1"/>
    <xf borderId="14" fillId="3" fontId="1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14" fillId="0" fontId="4" numFmtId="165" xfId="0" applyBorder="1" applyFont="1" applyNumberFormat="1"/>
    <xf borderId="14" fillId="0" fontId="4" numFmtId="165" xfId="0" applyAlignment="1" applyBorder="1" applyFont="1" applyNumberFormat="1">
      <alignment readingOrder="0"/>
    </xf>
    <xf borderId="14" fillId="0" fontId="4" numFmtId="1" xfId="0" applyBorder="1" applyFont="1" applyNumberFormat="1"/>
    <xf borderId="19" fillId="0" fontId="4" numFmtId="0" xfId="0" applyBorder="1" applyFont="1"/>
    <xf borderId="19" fillId="0" fontId="4" numFmtId="165" xfId="0" applyBorder="1" applyFont="1" applyNumberFormat="1"/>
    <xf borderId="20" fillId="0" fontId="4" numFmtId="0" xfId="0" applyBorder="1" applyFont="1"/>
    <xf borderId="0" fillId="0" fontId="5" numFmtId="0" xfId="0" applyAlignment="1" applyFont="1">
      <alignment vertical="bottom"/>
    </xf>
    <xf borderId="0" fillId="0" fontId="5" numFmtId="14" xfId="0" applyAlignment="1" applyFont="1" applyNumberFormat="1">
      <alignment horizontal="right" vertical="bottom"/>
    </xf>
    <xf borderId="23" fillId="0" fontId="5" numFmtId="0" xfId="0" applyAlignment="1" applyBorder="1" applyFont="1">
      <alignment vertical="bottom"/>
    </xf>
    <xf borderId="22" fillId="3" fontId="6" numFmtId="0" xfId="0" applyAlignment="1" applyBorder="1" applyFont="1">
      <alignment vertical="bottom"/>
    </xf>
    <xf borderId="24" fillId="3" fontId="6" numFmtId="0" xfId="0" applyAlignment="1" applyBorder="1" applyFont="1">
      <alignment vertical="bottom"/>
    </xf>
    <xf borderId="24" fillId="3" fontId="6" numFmtId="0" xfId="0" applyAlignment="1" applyBorder="1" applyFont="1">
      <alignment readingOrder="0" vertical="bottom"/>
    </xf>
    <xf borderId="22" fillId="3" fontId="6" numFmtId="0" xfId="0" applyAlignment="1" applyBorder="1" applyFont="1">
      <alignment readingOrder="0" vertical="bottom"/>
    </xf>
    <xf borderId="21" fillId="0" fontId="4" numFmtId="9" xfId="0" applyAlignment="1" applyBorder="1" applyFont="1" applyNumberFormat="1">
      <alignment horizontal="center" readingOrder="0"/>
    </xf>
    <xf borderId="21" fillId="0" fontId="4" numFmtId="166" xfId="0" applyBorder="1" applyFont="1" applyNumberFormat="1"/>
    <xf borderId="21" fillId="0" fontId="5" numFmtId="165" xfId="0" applyAlignment="1" applyBorder="1" applyFont="1" applyNumberFormat="1">
      <alignment horizontal="right" readingOrder="0" vertical="bottom"/>
    </xf>
    <xf borderId="9" fillId="0" fontId="5" numFmtId="165" xfId="0" applyAlignment="1" applyBorder="1" applyFont="1" applyNumberFormat="1">
      <alignment horizontal="right" vertical="bottom"/>
    </xf>
    <xf borderId="9" fillId="0" fontId="5" numFmtId="10" xfId="0" applyAlignment="1" applyBorder="1" applyFont="1" applyNumberFormat="1">
      <alignment horizontal="right" vertical="bottom"/>
    </xf>
    <xf borderId="0" fillId="0" fontId="4" numFmtId="165" xfId="0" applyFont="1" applyNumberFormat="1"/>
    <xf borderId="14" fillId="0" fontId="4" numFmtId="166" xfId="0" applyAlignment="1" applyBorder="1" applyFont="1" applyNumberFormat="1">
      <alignment readingOrder="0"/>
    </xf>
    <xf borderId="0" fillId="0" fontId="4" numFmtId="0" xfId="0" applyFont="1"/>
    <xf borderId="19" fillId="0" fontId="4" numFmtId="166" xfId="0" applyBorder="1" applyFont="1" applyNumberFormat="1"/>
    <xf borderId="21" fillId="0" fontId="4" numFmtId="1" xfId="0" applyAlignment="1" applyBorder="1" applyFont="1" applyNumberFormat="1">
      <alignment readingOrder="0"/>
    </xf>
    <xf borderId="21" fillId="0" fontId="4" numFmtId="10" xfId="0" applyAlignment="1" applyBorder="1" applyFont="1" applyNumberFormat="1">
      <alignment horizontal="center" readingOrder="0"/>
    </xf>
    <xf borderId="22" fillId="0" fontId="4" numFmtId="10" xfId="0" applyAlignment="1" applyBorder="1" applyFont="1" applyNumberFormat="1">
      <alignment horizontal="center" readingOrder="0"/>
    </xf>
    <xf borderId="25" fillId="0" fontId="4" numFmtId="165" xfId="0" applyAlignment="1" applyBorder="1" applyFont="1" applyNumberFormat="1">
      <alignment readingOrder="0"/>
    </xf>
    <xf borderId="26" fillId="3" fontId="1" numFmtId="0" xfId="0" applyAlignment="1" applyBorder="1" applyFont="1">
      <alignment readingOrder="0"/>
    </xf>
    <xf borderId="27" fillId="0" fontId="4" numFmtId="0" xfId="0" applyBorder="1" applyFont="1"/>
    <xf borderId="0" fillId="0" fontId="1" numFmtId="0" xfId="0" applyAlignment="1" applyFont="1">
      <alignment readingOrder="0"/>
    </xf>
    <xf borderId="22" fillId="0" fontId="7" numFmtId="0" xfId="0" applyAlignment="1" applyBorder="1" applyFont="1">
      <alignment readingOrder="0" shrinkToFit="0" vertical="bottom" wrapText="0"/>
    </xf>
    <xf borderId="22" fillId="0" fontId="8" numFmtId="0" xfId="0" applyAlignment="1" applyBorder="1" applyFont="1">
      <alignment readingOrder="0" shrinkToFit="0" vertical="bottom" wrapText="0"/>
    </xf>
    <xf borderId="22" fillId="0" fontId="8" numFmtId="3" xfId="0" applyAlignment="1" applyBorder="1" applyFont="1" applyNumberFormat="1">
      <alignment horizontal="right" readingOrder="0" shrinkToFit="0" vertical="bottom" wrapText="0"/>
    </xf>
    <xf borderId="22" fillId="0" fontId="8" numFmtId="0" xfId="0" applyAlignment="1" applyBorder="1" applyFont="1">
      <alignment horizontal="right" readingOrder="0" shrinkToFit="0" vertical="bottom" wrapText="0"/>
    </xf>
    <xf borderId="22" fillId="0" fontId="8" numFmtId="4" xfId="0" applyAlignment="1" applyBorder="1" applyFont="1" applyNumberFormat="1">
      <alignment horizontal="right" readingOrder="0" shrinkToFit="0" vertical="bottom" wrapText="0"/>
    </xf>
    <xf borderId="22" fillId="0" fontId="8" numFmtId="167" xfId="0" applyAlignment="1" applyBorder="1" applyFont="1" applyNumberFormat="1">
      <alignment horizontal="right" readingOrder="0" shrinkToFit="0" vertical="bottom" wrapText="0"/>
    </xf>
    <xf borderId="22" fillId="0" fontId="8" numFmtId="168" xfId="0" applyAlignment="1" applyBorder="1" applyFont="1" applyNumberFormat="1">
      <alignment horizontal="right" readingOrder="0" shrinkToFit="0" vertical="bottom" wrapText="0"/>
    </xf>
    <xf borderId="0" fillId="0" fontId="4" numFmtId="167" xfId="0" applyFont="1" applyNumberFormat="1"/>
    <xf borderId="0" fillId="0" fontId="8" numFmtId="0" xfId="0" applyAlignment="1" applyFont="1">
      <alignment readingOrder="0" shrinkToFit="0" vertical="bottom" wrapText="0"/>
    </xf>
    <xf borderId="0" fillId="0" fontId="8" numFmtId="4" xfId="0" applyAlignment="1" applyFont="1" applyNumberFormat="1">
      <alignment readingOrder="0" shrinkToFit="0" vertical="bottom" wrapText="0"/>
    </xf>
    <xf borderId="0" fillId="4" fontId="9" numFmtId="0" xfId="0" applyAlignment="1" applyFill="1" applyFont="1">
      <alignment horizontal="left" readingOrder="0"/>
    </xf>
    <xf borderId="0" fillId="5" fontId="10" numFmtId="169" xfId="0" applyAlignment="1" applyFill="1" applyFont="1" applyNumberFormat="1">
      <alignment readingOrder="0" vertical="top"/>
    </xf>
    <xf borderId="0" fillId="5" fontId="10" numFmtId="4" xfId="0" applyAlignment="1" applyFont="1" applyNumberFormat="1">
      <alignment readingOrder="0" vertical="top"/>
    </xf>
    <xf borderId="0" fillId="6" fontId="10" numFmtId="169" xfId="0" applyAlignment="1" applyFill="1" applyFont="1" applyNumberFormat="1">
      <alignment readingOrder="0" vertical="top"/>
    </xf>
    <xf borderId="0" fillId="6" fontId="10" numFmtId="4" xfId="0" applyAlignment="1" applyFont="1" applyNumberFormat="1">
      <alignment readingOrder="0" vertical="top"/>
    </xf>
    <xf borderId="0" fillId="0" fontId="4" numFmtId="4" xfId="0" applyFont="1" applyNumberFormat="1"/>
    <xf borderId="0" fillId="5" fontId="10" numFmtId="0" xfId="0" applyAlignment="1" applyFont="1">
      <alignment readingOrder="0" vertical="top"/>
    </xf>
    <xf borderId="0" fillId="6" fontId="10" numFmtId="0" xfId="0" applyAlignment="1" applyFont="1">
      <alignment readingOrder="0" vertical="top"/>
    </xf>
    <xf borderId="0" fillId="6" fontId="10" numFmtId="170" xfId="0" applyAlignment="1" applyFont="1" applyNumberFormat="1">
      <alignment readingOrder="0" vertical="top"/>
    </xf>
    <xf borderId="0" fillId="5" fontId="10" numFmtId="170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Treasury Yields (September 2021)</a:t>
            </a:r>
          </a:p>
        </c:rich>
      </c:tx>
      <c:layout>
        <c:manualLayout>
          <c:xMode val="edge"/>
          <c:yMode val="edge"/>
          <c:x val="0.02836970474967908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'Treasury curves'!$E$2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curves'!$E$3:$E$23</c:f>
              <c:numCache/>
            </c:numRef>
          </c:val>
          <c:smooth val="0"/>
        </c:ser>
        <c:ser>
          <c:idx val="1"/>
          <c:order val="1"/>
          <c:tx>
            <c:strRef>
              <c:f>'Treasury curves'!$F$2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curves'!$F$3:$F$23</c:f>
              <c:numCache/>
            </c:numRef>
          </c:val>
          <c:smooth val="0"/>
        </c:ser>
        <c:ser>
          <c:idx val="2"/>
          <c:order val="2"/>
          <c:tx>
            <c:strRef>
              <c:f>'Treasury curves'!$I$2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curves'!$I$3:$I$23</c:f>
              <c:numCache/>
            </c:numRef>
          </c:val>
          <c:smooth val="0"/>
        </c:ser>
        <c:ser>
          <c:idx val="3"/>
          <c:order val="3"/>
          <c:tx>
            <c:strRef>
              <c:f>'Treasury curves'!$J$2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curves'!$J$3:$J$23</c:f>
              <c:numCache/>
            </c:numRef>
          </c:val>
          <c:smooth val="0"/>
        </c:ser>
        <c:ser>
          <c:idx val="4"/>
          <c:order val="4"/>
          <c:tx>
            <c:strRef>
              <c:f>'Treasury curves'!$K$2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curves'!$K$3:$K$23</c:f>
              <c:numCache/>
            </c:numRef>
          </c:val>
          <c:smooth val="0"/>
        </c:ser>
        <c:ser>
          <c:idx val="5"/>
          <c:order val="5"/>
          <c:tx>
            <c:strRef>
              <c:f>'Treasury curves'!$L$2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curves'!$L$3:$L$23</c:f>
              <c:numCache/>
            </c:numRef>
          </c:val>
          <c:smooth val="0"/>
        </c:ser>
        <c:ser>
          <c:idx val="6"/>
          <c:order val="6"/>
          <c:tx>
            <c:strRef>
              <c:f>'Treasury curves'!$M$2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'Treasury curves'!$A$3:$A$23</c:f>
            </c:strRef>
          </c:cat>
          <c:val>
            <c:numRef>
              <c:f>'Treasury curves'!$M$3:$M$23</c:f>
              <c:numCache/>
            </c:numRef>
          </c:val>
          <c:smooth val="0"/>
        </c:ser>
        <c:axId val="1122852074"/>
        <c:axId val="57994682"/>
      </c:lineChart>
      <c:catAx>
        <c:axId val="1122852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94682"/>
      </c:catAx>
      <c:valAx>
        <c:axId val="57994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852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Treasury Yields (October 2021)</a:t>
            </a:r>
          </a:p>
        </c:rich>
      </c:tx>
      <c:layout>
        <c:manualLayout>
          <c:xMode val="edge"/>
          <c:yMode val="edge"/>
          <c:x val="0.02836970474967908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'Treasury curves'!$E$25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curves'!$E$26:$E$45</c:f>
              <c:numCache/>
            </c:numRef>
          </c:val>
          <c:smooth val="0"/>
        </c:ser>
        <c:ser>
          <c:idx val="1"/>
          <c:order val="1"/>
          <c:tx>
            <c:strRef>
              <c:f>'Treasury curves'!$F$25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curves'!$F$26:$F$45</c:f>
              <c:numCache/>
            </c:numRef>
          </c:val>
          <c:smooth val="0"/>
        </c:ser>
        <c:ser>
          <c:idx val="2"/>
          <c:order val="2"/>
          <c:tx>
            <c:strRef>
              <c:f>'Treasury curves'!$I$25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curves'!$I$26:$I$45</c:f>
              <c:numCache/>
            </c:numRef>
          </c:val>
          <c:smooth val="0"/>
        </c:ser>
        <c:ser>
          <c:idx val="3"/>
          <c:order val="3"/>
          <c:tx>
            <c:strRef>
              <c:f>'Treasury curves'!$J$25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curves'!$J$26:$J$45</c:f>
              <c:numCache/>
            </c:numRef>
          </c:val>
          <c:smooth val="0"/>
        </c:ser>
        <c:ser>
          <c:idx val="4"/>
          <c:order val="4"/>
          <c:tx>
            <c:strRef>
              <c:f>'Treasury curves'!$K$25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curves'!$K$26:$K$45</c:f>
              <c:numCache/>
            </c:numRef>
          </c:val>
          <c:smooth val="0"/>
        </c:ser>
        <c:ser>
          <c:idx val="5"/>
          <c:order val="5"/>
          <c:tx>
            <c:strRef>
              <c:f>'Treasury curves'!$L$25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curves'!$L$26:$L$45</c:f>
              <c:numCache/>
            </c:numRef>
          </c:val>
          <c:smooth val="0"/>
        </c:ser>
        <c:ser>
          <c:idx val="6"/>
          <c:order val="6"/>
          <c:tx>
            <c:strRef>
              <c:f>'Treasury curves'!$M$25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'Treasury curves'!$A$26:$A$45</c:f>
            </c:strRef>
          </c:cat>
          <c:val>
            <c:numRef>
              <c:f>'Treasury curves'!$M$26:$M$45</c:f>
              <c:numCache/>
            </c:numRef>
          </c:val>
          <c:smooth val="0"/>
        </c:ser>
        <c:axId val="1940930939"/>
        <c:axId val="1310971637"/>
      </c:lineChart>
      <c:catAx>
        <c:axId val="1940930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971637"/>
      </c:catAx>
      <c:valAx>
        <c:axId val="1310971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930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Treasury Yields (November 2021)</a:t>
            </a:r>
          </a:p>
        </c:rich>
      </c:tx>
      <c:layout>
        <c:manualLayout>
          <c:xMode val="edge"/>
          <c:yMode val="edge"/>
          <c:x val="0.02836970474967908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'Treasury curves'!$E$49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curves'!$E$50:$E$67</c:f>
              <c:numCache/>
            </c:numRef>
          </c:val>
          <c:smooth val="0"/>
        </c:ser>
        <c:ser>
          <c:idx val="1"/>
          <c:order val="1"/>
          <c:tx>
            <c:strRef>
              <c:f>'Treasury curves'!$F$49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curves'!$F$50:$F$67</c:f>
              <c:numCache/>
            </c:numRef>
          </c:val>
          <c:smooth val="0"/>
        </c:ser>
        <c:ser>
          <c:idx val="2"/>
          <c:order val="2"/>
          <c:tx>
            <c:strRef>
              <c:f>'Treasury curves'!$I$49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curves'!$I$50:$I$67</c:f>
              <c:numCache/>
            </c:numRef>
          </c:val>
          <c:smooth val="0"/>
        </c:ser>
        <c:ser>
          <c:idx val="3"/>
          <c:order val="3"/>
          <c:tx>
            <c:strRef>
              <c:f>'Treasury curves'!$J$49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curves'!$J$50:$J$67</c:f>
              <c:numCache/>
            </c:numRef>
          </c:val>
          <c:smooth val="0"/>
        </c:ser>
        <c:ser>
          <c:idx val="4"/>
          <c:order val="4"/>
          <c:tx>
            <c:strRef>
              <c:f>'Treasury curves'!$K$49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curves'!$K$50:$K$67</c:f>
              <c:numCache/>
            </c:numRef>
          </c:val>
          <c:smooth val="0"/>
        </c:ser>
        <c:ser>
          <c:idx val="5"/>
          <c:order val="5"/>
          <c:tx>
            <c:strRef>
              <c:f>'Treasury curves'!$L$49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curves'!$L$50:$L$67</c:f>
              <c:numCache/>
            </c:numRef>
          </c:val>
          <c:smooth val="0"/>
        </c:ser>
        <c:ser>
          <c:idx val="6"/>
          <c:order val="6"/>
          <c:tx>
            <c:strRef>
              <c:f>'Treasury curves'!$M$49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'Treasury curves'!$A$50:$A$67</c:f>
            </c:strRef>
          </c:cat>
          <c:val>
            <c:numRef>
              <c:f>'Treasury curves'!$M$50:$M$67</c:f>
              <c:numCache/>
            </c:numRef>
          </c:val>
          <c:smooth val="0"/>
        </c:ser>
        <c:axId val="951179928"/>
        <c:axId val="1597535002"/>
      </c:lineChart>
      <c:catAx>
        <c:axId val="951179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7535002"/>
      </c:catAx>
      <c:valAx>
        <c:axId val="1597535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179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74</xdr:row>
      <xdr:rowOff>180975</xdr:rowOff>
    </xdr:from>
    <xdr:ext cx="4152900" cy="2324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733425</xdr:colOff>
      <xdr:row>74</xdr:row>
      <xdr:rowOff>190500</xdr:rowOff>
    </xdr:from>
    <xdr:ext cx="4152900" cy="2324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238125</xdr:colOff>
      <xdr:row>74</xdr:row>
      <xdr:rowOff>180975</xdr:rowOff>
    </xdr:from>
    <xdr:ext cx="4152900" cy="2324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3.0"/>
    <col customWidth="1" min="3" max="3" width="14.88"/>
    <col customWidth="1" min="4" max="4" width="19.38"/>
    <col customWidth="1" min="5" max="5" width="12.0"/>
    <col customWidth="1" min="6" max="6" width="9.13"/>
    <col customWidth="1" min="7" max="7" width="1.25"/>
    <col customWidth="1" min="10" max="10" width="15.13"/>
  </cols>
  <sheetData>
    <row r="2">
      <c r="A2" s="1" t="s">
        <v>0</v>
      </c>
      <c r="B2" s="2"/>
      <c r="C2" s="2"/>
      <c r="D2" s="2"/>
      <c r="E2" s="2"/>
      <c r="F2" s="3"/>
    </row>
    <row r="3">
      <c r="A3" s="4" t="s">
        <v>1</v>
      </c>
      <c r="B3" s="5"/>
      <c r="C3" s="5"/>
      <c r="D3" s="5"/>
      <c r="E3" s="5"/>
      <c r="F3" s="6"/>
      <c r="G3" s="7"/>
    </row>
    <row r="4">
      <c r="A4" s="8" t="s">
        <v>2</v>
      </c>
      <c r="B4" s="9" t="s">
        <v>3</v>
      </c>
      <c r="C4" s="10"/>
      <c r="D4" s="10"/>
      <c r="E4" s="10"/>
      <c r="F4" s="11"/>
    </row>
    <row r="5">
      <c r="A5" s="12" t="s">
        <v>4</v>
      </c>
      <c r="B5" s="13">
        <v>1.0E7</v>
      </c>
      <c r="C5" s="14"/>
      <c r="D5" s="15" t="s">
        <v>5</v>
      </c>
      <c r="E5" s="16">
        <f>DATE(2021,8,31)</f>
        <v>44439</v>
      </c>
      <c r="F5" s="17"/>
      <c r="H5" s="18">
        <f>DATE(2021,9,30)</f>
        <v>44469</v>
      </c>
    </row>
    <row r="6">
      <c r="A6" s="19" t="s">
        <v>6</v>
      </c>
      <c r="B6" s="20"/>
      <c r="C6" s="20"/>
      <c r="D6" s="20"/>
      <c r="E6" s="20"/>
      <c r="F6" s="21"/>
    </row>
    <row r="7">
      <c r="A7" s="22" t="s">
        <v>7</v>
      </c>
      <c r="B7" s="23" t="s">
        <v>8</v>
      </c>
      <c r="C7" s="23" t="s">
        <v>9</v>
      </c>
      <c r="D7" s="23" t="s">
        <v>10</v>
      </c>
      <c r="E7" s="23" t="s">
        <v>11</v>
      </c>
      <c r="F7" s="24" t="s">
        <v>12</v>
      </c>
      <c r="H7" s="25" t="s">
        <v>11</v>
      </c>
      <c r="I7" s="23" t="s">
        <v>13</v>
      </c>
      <c r="J7" s="23" t="s">
        <v>14</v>
      </c>
      <c r="L7" s="23" t="s">
        <v>15</v>
      </c>
      <c r="M7" s="23" t="s">
        <v>16</v>
      </c>
    </row>
    <row r="8">
      <c r="A8" s="26" t="s">
        <v>17</v>
      </c>
      <c r="B8" s="27" t="s">
        <v>18</v>
      </c>
      <c r="C8" s="28">
        <v>0.5</v>
      </c>
      <c r="D8" s="29">
        <f t="shared" ref="D8:D10" si="1">C8*$B$5</f>
        <v>5000000</v>
      </c>
      <c r="E8" s="30">
        <v>117.37</v>
      </c>
      <c r="F8" s="31">
        <f t="shared" ref="F8:F10" si="2">D8/E8</f>
        <v>42600.32376</v>
      </c>
      <c r="H8" s="30">
        <v>115.24</v>
      </c>
      <c r="I8" s="30">
        <f t="shared" ref="I8:I10" si="3">H8*F8</f>
        <v>4909261.31</v>
      </c>
      <c r="J8" s="32">
        <f t="shared" ref="J8:J11" si="4">((I8/D8)^12)-1</f>
        <v>-0.1972991178</v>
      </c>
      <c r="K8" s="33" t="s">
        <v>19</v>
      </c>
      <c r="L8" s="34">
        <v>2000000.0</v>
      </c>
      <c r="M8" s="35">
        <f t="shared" ref="M8:M10" si="5">L8/H8</f>
        <v>17355.08504</v>
      </c>
    </row>
    <row r="9">
      <c r="A9" s="36" t="s">
        <v>20</v>
      </c>
      <c r="B9" s="37" t="s">
        <v>21</v>
      </c>
      <c r="C9" s="38">
        <v>0.25</v>
      </c>
      <c r="D9" s="39">
        <f t="shared" si="1"/>
        <v>2500000</v>
      </c>
      <c r="E9" s="40">
        <v>86.25</v>
      </c>
      <c r="F9" s="41">
        <f t="shared" si="2"/>
        <v>28985.50725</v>
      </c>
      <c r="H9" s="40">
        <v>86.14</v>
      </c>
      <c r="I9" s="30">
        <f t="shared" si="3"/>
        <v>2496811.594</v>
      </c>
      <c r="J9" s="32">
        <f t="shared" si="4"/>
        <v>-0.01519745066</v>
      </c>
      <c r="K9" s="33" t="s">
        <v>22</v>
      </c>
      <c r="L9" s="34">
        <v>-1000000.0</v>
      </c>
      <c r="M9" s="35">
        <f t="shared" si="5"/>
        <v>-11609.00859</v>
      </c>
    </row>
    <row r="10">
      <c r="A10" s="42" t="s">
        <v>23</v>
      </c>
      <c r="B10" s="43" t="s">
        <v>24</v>
      </c>
      <c r="C10" s="44">
        <v>0.25</v>
      </c>
      <c r="D10" s="45">
        <f t="shared" si="1"/>
        <v>2500000</v>
      </c>
      <c r="E10" s="46">
        <v>149.77</v>
      </c>
      <c r="F10" s="47">
        <f t="shared" si="2"/>
        <v>16692.26147</v>
      </c>
      <c r="H10" s="46">
        <v>144.36</v>
      </c>
      <c r="I10" s="30">
        <f t="shared" si="3"/>
        <v>2409694.865</v>
      </c>
      <c r="J10" s="32">
        <f t="shared" si="4"/>
        <v>-0.3569207106</v>
      </c>
      <c r="K10" s="33" t="s">
        <v>19</v>
      </c>
      <c r="L10" s="34">
        <v>1000000.0</v>
      </c>
      <c r="M10" s="35">
        <f t="shared" si="5"/>
        <v>6927.126628</v>
      </c>
    </row>
    <row r="11">
      <c r="A11" s="22" t="s">
        <v>25</v>
      </c>
      <c r="B11" s="48"/>
      <c r="C11" s="48"/>
      <c r="D11" s="49">
        <f>SUM(D8:D10)</f>
        <v>10000000</v>
      </c>
      <c r="E11" s="48"/>
      <c r="F11" s="50"/>
      <c r="H11" s="48"/>
      <c r="I11" s="49">
        <f>SUM(I8:I10)</f>
        <v>9815767.77</v>
      </c>
      <c r="J11" s="32">
        <f t="shared" si="4"/>
        <v>-0.199997583</v>
      </c>
    </row>
    <row r="14">
      <c r="I14" s="51"/>
      <c r="J14" s="51"/>
    </row>
    <row r="15">
      <c r="A15" s="33" t="s">
        <v>5</v>
      </c>
      <c r="B15" s="18">
        <f>DATE(2021,9,30)</f>
        <v>44469</v>
      </c>
      <c r="H15" s="52">
        <f>DATE(2021,10,31)</f>
        <v>44500</v>
      </c>
      <c r="I15" s="53"/>
      <c r="J15" s="53"/>
      <c r="L15" s="23" t="s">
        <v>26</v>
      </c>
      <c r="M15" s="23" t="s">
        <v>27</v>
      </c>
    </row>
    <row r="16">
      <c r="A16" s="22" t="s">
        <v>7</v>
      </c>
      <c r="B16" s="23" t="s">
        <v>8</v>
      </c>
      <c r="C16" s="23" t="s">
        <v>9</v>
      </c>
      <c r="D16" s="23" t="s">
        <v>28</v>
      </c>
      <c r="E16" s="23" t="s">
        <v>11</v>
      </c>
      <c r="F16" s="24" t="s">
        <v>12</v>
      </c>
      <c r="H16" s="54" t="s">
        <v>11</v>
      </c>
      <c r="I16" s="55" t="s">
        <v>13</v>
      </c>
      <c r="J16" s="56" t="s">
        <v>29</v>
      </c>
      <c r="K16" s="57" t="s">
        <v>30</v>
      </c>
    </row>
    <row r="17">
      <c r="A17" s="26" t="s">
        <v>17</v>
      </c>
      <c r="B17" s="27" t="s">
        <v>18</v>
      </c>
      <c r="C17" s="58">
        <f t="shared" ref="C17:C20" si="6">D17/SUM($D$17:$D$20)</f>
        <v>0.2963865261</v>
      </c>
      <c r="D17" s="59">
        <f t="shared" ref="D17:D19" si="7">I8-L8</f>
        <v>2909261.31</v>
      </c>
      <c r="E17" s="30">
        <f t="shared" ref="E17:E19" si="8">H8</f>
        <v>115.24</v>
      </c>
      <c r="F17" s="31">
        <f t="shared" ref="F17:F19" si="9">F8-M8</f>
        <v>25245.23872</v>
      </c>
      <c r="H17" s="60">
        <v>114.54</v>
      </c>
      <c r="I17" s="61">
        <f t="shared" ref="I17:I20" si="10">H17*F17</f>
        <v>2891589.643</v>
      </c>
      <c r="J17" s="62">
        <f t="shared" ref="J17:J21" si="11">((I17/D17)^12)-1</f>
        <v>-0.07050480289</v>
      </c>
      <c r="K17" s="62"/>
    </row>
    <row r="18">
      <c r="A18" s="36" t="s">
        <v>20</v>
      </c>
      <c r="B18" s="37" t="s">
        <v>21</v>
      </c>
      <c r="C18" s="58">
        <f t="shared" si="6"/>
        <v>0.3562443281</v>
      </c>
      <c r="D18" s="59">
        <f t="shared" si="7"/>
        <v>3496811.594</v>
      </c>
      <c r="E18" s="30">
        <f t="shared" si="8"/>
        <v>86.14</v>
      </c>
      <c r="F18" s="31">
        <f t="shared" si="9"/>
        <v>40594.51584</v>
      </c>
      <c r="H18" s="60">
        <v>85.8</v>
      </c>
      <c r="I18" s="61">
        <f t="shared" si="10"/>
        <v>3483009.459</v>
      </c>
      <c r="J18" s="62">
        <f t="shared" si="11"/>
        <v>-0.04634992984</v>
      </c>
      <c r="K18" s="62"/>
    </row>
    <row r="19">
      <c r="A19" s="42" t="s">
        <v>23</v>
      </c>
      <c r="B19" s="43" t="s">
        <v>24</v>
      </c>
      <c r="C19" s="58">
        <f t="shared" si="6"/>
        <v>0.1436153441</v>
      </c>
      <c r="D19" s="59">
        <f t="shared" si="7"/>
        <v>1409694.865</v>
      </c>
      <c r="E19" s="30">
        <f t="shared" si="8"/>
        <v>144.36</v>
      </c>
      <c r="F19" s="31">
        <f t="shared" si="9"/>
        <v>9765.13484</v>
      </c>
      <c r="H19" s="60">
        <v>146.52</v>
      </c>
      <c r="I19" s="61">
        <f t="shared" si="10"/>
        <v>1430787.557</v>
      </c>
      <c r="J19" s="62">
        <f t="shared" si="11"/>
        <v>0.1950895235</v>
      </c>
      <c r="K19" s="62"/>
      <c r="L19" s="63">
        <f>I19</f>
        <v>1430787.557</v>
      </c>
      <c r="M19" s="35">
        <f>F19</f>
        <v>9765.13484</v>
      </c>
    </row>
    <row r="20">
      <c r="A20" s="42" t="s">
        <v>31</v>
      </c>
      <c r="B20" s="43" t="s">
        <v>32</v>
      </c>
      <c r="C20" s="58">
        <f t="shared" si="6"/>
        <v>0.2037538017</v>
      </c>
      <c r="D20" s="64">
        <f>SUM(L8:L10)</f>
        <v>2000000</v>
      </c>
      <c r="E20" s="46">
        <v>18.35</v>
      </c>
      <c r="F20" s="47">
        <f>D20/E20</f>
        <v>108991.8256</v>
      </c>
      <c r="H20" s="60">
        <v>17.15</v>
      </c>
      <c r="I20" s="61">
        <f t="shared" si="10"/>
        <v>1869209.809</v>
      </c>
      <c r="J20" s="62">
        <f t="shared" si="11"/>
        <v>-0.555842838</v>
      </c>
      <c r="K20" s="62"/>
      <c r="L20" s="63">
        <f>-H20*M20</f>
        <v>-1430787.557</v>
      </c>
      <c r="M20" s="65">
        <f>L19/H20</f>
        <v>83427.84587</v>
      </c>
    </row>
    <row r="21">
      <c r="A21" s="22" t="s">
        <v>25</v>
      </c>
      <c r="B21" s="48"/>
      <c r="C21" s="48"/>
      <c r="D21" s="66">
        <f>SUM(D17:D20)</f>
        <v>9815767.77</v>
      </c>
      <c r="E21" s="48"/>
      <c r="F21" s="50"/>
      <c r="H21" s="60"/>
      <c r="I21" s="61">
        <f>SUM(I17:I20)</f>
        <v>9674596.468</v>
      </c>
      <c r="J21" s="62">
        <f t="shared" si="11"/>
        <v>-0.1595671599</v>
      </c>
      <c r="K21" s="62">
        <f>((I21/D11)^(12/2))-1</f>
        <v>-0.1800315229</v>
      </c>
    </row>
    <row r="24">
      <c r="A24" s="33" t="s">
        <v>5</v>
      </c>
      <c r="B24" s="18">
        <f>DATE(2021,10,31)</f>
        <v>44500</v>
      </c>
      <c r="H24" s="52">
        <f>DATE(2021,11,28)</f>
        <v>44528</v>
      </c>
      <c r="I24" s="53"/>
      <c r="J24" s="53"/>
    </row>
    <row r="25">
      <c r="A25" s="22" t="s">
        <v>7</v>
      </c>
      <c r="B25" s="23" t="s">
        <v>8</v>
      </c>
      <c r="C25" s="23" t="s">
        <v>9</v>
      </c>
      <c r="D25" s="23" t="s">
        <v>28</v>
      </c>
      <c r="E25" s="23" t="s">
        <v>11</v>
      </c>
      <c r="F25" s="24" t="s">
        <v>12</v>
      </c>
      <c r="H25" s="54" t="s">
        <v>11</v>
      </c>
      <c r="I25" s="55" t="s">
        <v>13</v>
      </c>
      <c r="J25" s="56" t="s">
        <v>33</v>
      </c>
      <c r="K25" s="57" t="s">
        <v>30</v>
      </c>
    </row>
    <row r="26">
      <c r="A26" s="26" t="s">
        <v>17</v>
      </c>
      <c r="B26" s="27" t="s">
        <v>18</v>
      </c>
      <c r="C26" s="58">
        <f t="shared" ref="C26:C29" si="12">D26/SUM($D$17:$D$20)</f>
        <v>0.2945861914</v>
      </c>
      <c r="D26" s="59">
        <f t="shared" ref="D26:D27" si="13">I17</f>
        <v>2891589.643</v>
      </c>
      <c r="E26" s="30">
        <f t="shared" ref="E26:E28" si="14">H17</f>
        <v>114.54</v>
      </c>
      <c r="F26" s="31">
        <f t="shared" ref="F26:F27" si="15">F17</f>
        <v>25245.23872</v>
      </c>
      <c r="H26" s="60">
        <v>115.37</v>
      </c>
      <c r="I26" s="61">
        <f t="shared" ref="I26:I29" si="16">H26*F26</f>
        <v>2912543.191</v>
      </c>
      <c r="J26" s="62">
        <f t="shared" ref="J26:J27" si="17">((I26/D26)^12)-1</f>
        <v>0.09050727259</v>
      </c>
      <c r="K26" s="62"/>
    </row>
    <row r="27">
      <c r="A27" s="36" t="s">
        <v>20</v>
      </c>
      <c r="B27" s="37" t="s">
        <v>21</v>
      </c>
      <c r="C27" s="58">
        <f t="shared" si="12"/>
        <v>0.3548382093</v>
      </c>
      <c r="D27" s="59">
        <f t="shared" si="13"/>
        <v>3483009.459</v>
      </c>
      <c r="E27" s="30">
        <f t="shared" si="14"/>
        <v>85.8</v>
      </c>
      <c r="F27" s="31">
        <f t="shared" si="15"/>
        <v>40594.51584</v>
      </c>
      <c r="H27" s="60">
        <v>85.82</v>
      </c>
      <c r="I27" s="61">
        <f t="shared" si="16"/>
        <v>3483821.349</v>
      </c>
      <c r="J27" s="62">
        <f t="shared" si="17"/>
        <v>0.002800791743</v>
      </c>
      <c r="K27" s="62"/>
    </row>
    <row r="28">
      <c r="A28" s="42" t="s">
        <v>23</v>
      </c>
      <c r="B28" s="43" t="s">
        <v>24</v>
      </c>
      <c r="C28" s="58">
        <f t="shared" si="12"/>
        <v>0</v>
      </c>
      <c r="D28" s="59">
        <f>0</f>
        <v>0</v>
      </c>
      <c r="E28" s="30">
        <f t="shared" si="14"/>
        <v>146.52</v>
      </c>
      <c r="F28" s="67">
        <f>F19-M19</f>
        <v>0</v>
      </c>
      <c r="H28" s="60">
        <v>150.53</v>
      </c>
      <c r="I28" s="61">
        <f t="shared" si="16"/>
        <v>0</v>
      </c>
      <c r="J28" s="62">
        <f>((H28/E28)^12)-1</f>
        <v>0.3826549719</v>
      </c>
      <c r="K28" s="62"/>
    </row>
    <row r="29">
      <c r="A29" s="42" t="s">
        <v>31</v>
      </c>
      <c r="B29" s="43" t="s">
        <v>32</v>
      </c>
      <c r="C29" s="58">
        <f t="shared" si="12"/>
        <v>0.3361935045</v>
      </c>
      <c r="D29" s="59">
        <f>I19+I20</f>
        <v>3299997.366</v>
      </c>
      <c r="E29" s="46">
        <v>18.35</v>
      </c>
      <c r="F29" s="31">
        <f>F20+M20</f>
        <v>192419.6715</v>
      </c>
      <c r="H29" s="60">
        <v>16.59</v>
      </c>
      <c r="I29" s="61">
        <f t="shared" si="16"/>
        <v>3192242.35</v>
      </c>
      <c r="J29" s="62">
        <f t="shared" ref="J29:J30" si="18">((I29/D29)^12)-1</f>
        <v>-0.328591029</v>
      </c>
      <c r="K29" s="62"/>
    </row>
    <row r="30">
      <c r="A30" s="22" t="s">
        <v>25</v>
      </c>
      <c r="B30" s="48"/>
      <c r="C30" s="48"/>
      <c r="D30" s="66">
        <f>SUM(D26:D29)</f>
        <v>9674596.468</v>
      </c>
      <c r="E30" s="48"/>
      <c r="F30" s="50"/>
      <c r="H30" s="60"/>
      <c r="I30" s="61">
        <f>SUM(I26:I29)</f>
        <v>9588606.891</v>
      </c>
      <c r="J30" s="62">
        <f t="shared" si="18"/>
        <v>-0.1015956328</v>
      </c>
      <c r="K30" s="62">
        <f>((I30/D11)^(12/2))-1</f>
        <v>-0.2227994776</v>
      </c>
    </row>
    <row r="32">
      <c r="A32" s="33" t="s">
        <v>5</v>
      </c>
      <c r="B32" s="18">
        <f>DATE(2021,10,31)</f>
        <v>44500</v>
      </c>
    </row>
    <row r="33">
      <c r="A33" s="22" t="s">
        <v>7</v>
      </c>
      <c r="B33" s="23" t="s">
        <v>8</v>
      </c>
      <c r="C33" s="23" t="s">
        <v>9</v>
      </c>
      <c r="D33" s="23" t="s">
        <v>28</v>
      </c>
      <c r="E33" s="23" t="s">
        <v>11</v>
      </c>
      <c r="F33" s="24" t="s">
        <v>12</v>
      </c>
    </row>
    <row r="34">
      <c r="A34" s="26" t="s">
        <v>17</v>
      </c>
      <c r="B34" s="27" t="s">
        <v>18</v>
      </c>
      <c r="C34" s="68">
        <f t="shared" ref="C34:C36" si="19">D34/SUM($D$17:$D$20)</f>
        <v>0.296720874</v>
      </c>
      <c r="D34" s="59">
        <f t="shared" ref="D34:D35" si="20">I26</f>
        <v>2912543.191</v>
      </c>
      <c r="E34" s="30">
        <f t="shared" ref="E34:E35" si="21">H26</f>
        <v>115.37</v>
      </c>
      <c r="F34" s="31">
        <f t="shared" ref="F34:F35" si="22">F26</f>
        <v>25245.23872</v>
      </c>
    </row>
    <row r="35">
      <c r="A35" s="36" t="s">
        <v>20</v>
      </c>
      <c r="B35" s="37" t="s">
        <v>21</v>
      </c>
      <c r="C35" s="69">
        <f t="shared" si="19"/>
        <v>0.3549209222</v>
      </c>
      <c r="D35" s="59">
        <f t="shared" si="20"/>
        <v>3483821.349</v>
      </c>
      <c r="E35" s="30">
        <f t="shared" si="21"/>
        <v>85.82</v>
      </c>
      <c r="F35" s="31">
        <f t="shared" si="22"/>
        <v>40594.51584</v>
      </c>
    </row>
    <row r="36">
      <c r="A36" s="36" t="s">
        <v>31</v>
      </c>
      <c r="B36" s="37" t="s">
        <v>32</v>
      </c>
      <c r="C36" s="69">
        <f t="shared" si="19"/>
        <v>0.3252157574</v>
      </c>
      <c r="D36" s="59">
        <f>I29</f>
        <v>3192242.35</v>
      </c>
      <c r="E36" s="70">
        <f>H29</f>
        <v>16.59</v>
      </c>
      <c r="F36" s="31">
        <f>F29</f>
        <v>192419.6715</v>
      </c>
    </row>
    <row r="37">
      <c r="A37" s="71" t="s">
        <v>25</v>
      </c>
      <c r="B37" s="72"/>
      <c r="C37" s="72"/>
      <c r="D37" s="66">
        <f>SUM(D34:D36)</f>
        <v>9588606.891</v>
      </c>
      <c r="E37" s="48"/>
      <c r="F37" s="50"/>
    </row>
  </sheetData>
  <mergeCells count="4">
    <mergeCell ref="A2:F2"/>
    <mergeCell ref="A3:F3"/>
    <mergeCell ref="B4:F4"/>
    <mergeCell ref="A6:F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8.63"/>
    <col customWidth="1" min="3" max="3" width="12.0"/>
    <col customWidth="1" min="4" max="4" width="14.0"/>
    <col customWidth="1" min="5" max="5" width="9.13"/>
    <col customWidth="1" min="6" max="7" width="14.0"/>
    <col customWidth="1" min="8" max="8" width="6.13"/>
    <col customWidth="1" min="9" max="9" width="11.0"/>
    <col customWidth="1" min="10" max="10" width="8.0"/>
    <col customWidth="1" min="11" max="11" width="7.63"/>
    <col customWidth="1" min="12" max="12" width="7.5"/>
    <col customWidth="1" min="13" max="13" width="7.25"/>
    <col customWidth="1" min="14" max="14" width="6.5"/>
    <col customWidth="1" min="15" max="15" width="9.0"/>
    <col customWidth="1" min="16" max="16" width="9.63"/>
    <col customWidth="1" min="17" max="17" width="11.88"/>
    <col customWidth="1" min="18" max="18" width="12.5"/>
    <col customWidth="1" min="19" max="19" width="14.25"/>
    <col customWidth="1" min="20" max="20" width="11.13"/>
    <col customWidth="1" min="21" max="21" width="10.75"/>
    <col customWidth="1" min="22" max="22" width="13.5"/>
    <col customWidth="1" min="23" max="23" width="10.38"/>
    <col customWidth="1" min="24" max="24" width="11.25"/>
  </cols>
  <sheetData>
    <row r="3">
      <c r="A3" s="73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4" t="s">
        <v>34</v>
      </c>
      <c r="B5" s="74" t="s">
        <v>35</v>
      </c>
      <c r="C5" s="74" t="s">
        <v>36</v>
      </c>
      <c r="D5" s="74" t="s">
        <v>13</v>
      </c>
      <c r="E5" s="74" t="s">
        <v>37</v>
      </c>
      <c r="F5" s="74" t="s">
        <v>38</v>
      </c>
      <c r="G5" s="74" t="s">
        <v>39</v>
      </c>
      <c r="H5" s="74" t="s">
        <v>40</v>
      </c>
      <c r="I5" s="74" t="s">
        <v>41</v>
      </c>
      <c r="J5" s="74" t="s">
        <v>42</v>
      </c>
      <c r="K5" s="74" t="s">
        <v>43</v>
      </c>
      <c r="L5" s="74" t="s">
        <v>44</v>
      </c>
      <c r="M5" s="74" t="s">
        <v>45</v>
      </c>
      <c r="N5" s="74" t="s">
        <v>46</v>
      </c>
      <c r="O5" s="74" t="s">
        <v>47</v>
      </c>
      <c r="P5" s="74" t="s">
        <v>48</v>
      </c>
      <c r="Q5" s="74" t="s">
        <v>49</v>
      </c>
      <c r="R5" s="74" t="s">
        <v>50</v>
      </c>
      <c r="S5" s="74" t="s">
        <v>51</v>
      </c>
      <c r="T5" s="74" t="s">
        <v>52</v>
      </c>
      <c r="U5" s="74" t="s">
        <v>53</v>
      </c>
      <c r="V5" s="74" t="s">
        <v>54</v>
      </c>
      <c r="W5" s="74" t="s">
        <v>55</v>
      </c>
      <c r="X5" s="74" t="s">
        <v>56</v>
      </c>
      <c r="Y5" s="7"/>
      <c r="Z5" s="7"/>
    </row>
    <row r="6">
      <c r="A6" s="75" t="s">
        <v>57</v>
      </c>
      <c r="B6" s="75" t="s">
        <v>58</v>
      </c>
      <c r="C6" s="75" t="s">
        <v>59</v>
      </c>
      <c r="D6" s="76">
        <v>3.62006051366E9</v>
      </c>
      <c r="E6" s="77">
        <v>25.35</v>
      </c>
      <c r="F6" s="78">
        <v>3.62006051366E9</v>
      </c>
      <c r="G6" s="78">
        <v>3.8757426E9</v>
      </c>
      <c r="H6" s="77">
        <v>93.32</v>
      </c>
      <c r="I6" s="75" t="s">
        <v>60</v>
      </c>
      <c r="J6" s="75" t="s">
        <v>61</v>
      </c>
      <c r="K6" s="75" t="s">
        <v>62</v>
      </c>
      <c r="L6" s="77">
        <v>8.55</v>
      </c>
      <c r="M6" s="77">
        <v>1.43</v>
      </c>
      <c r="N6" s="77">
        <v>1.0</v>
      </c>
      <c r="O6" s="79">
        <v>11185.0</v>
      </c>
      <c r="P6" s="77">
        <v>0.63</v>
      </c>
      <c r="Q6" s="77">
        <v>8.56</v>
      </c>
      <c r="R6" s="75" t="s">
        <v>61</v>
      </c>
      <c r="S6" s="77">
        <v>1.43</v>
      </c>
      <c r="T6" s="77">
        <v>8.56</v>
      </c>
      <c r="U6" s="77">
        <v>1.43</v>
      </c>
      <c r="V6" s="75" t="s">
        <v>62</v>
      </c>
      <c r="W6" s="79">
        <v>44058.0</v>
      </c>
      <c r="X6" s="79">
        <v>44060.0</v>
      </c>
      <c r="Y6" s="65">
        <f>SUMPRODUCT(Q6:Q18,E6:E18)/100</f>
        <v>8.053574</v>
      </c>
    </row>
    <row r="7">
      <c r="A7" s="75" t="s">
        <v>63</v>
      </c>
      <c r="B7" s="75" t="s">
        <v>58</v>
      </c>
      <c r="C7" s="75" t="s">
        <v>59</v>
      </c>
      <c r="D7" s="76">
        <v>2.02012515147E9</v>
      </c>
      <c r="E7" s="77">
        <v>14.15</v>
      </c>
      <c r="F7" s="78">
        <v>2.02012515147E9</v>
      </c>
      <c r="G7" s="78">
        <v>2.060666E9</v>
      </c>
      <c r="H7" s="77">
        <v>97.86</v>
      </c>
      <c r="I7" s="75" t="s">
        <v>60</v>
      </c>
      <c r="J7" s="75" t="s">
        <v>61</v>
      </c>
      <c r="K7" s="75" t="s">
        <v>62</v>
      </c>
      <c r="L7" s="77">
        <v>9.21</v>
      </c>
      <c r="M7" s="77">
        <v>1.48</v>
      </c>
      <c r="N7" s="77">
        <v>1.0</v>
      </c>
      <c r="O7" s="79">
        <v>11550.0</v>
      </c>
      <c r="P7" s="77">
        <v>1.25</v>
      </c>
      <c r="Q7" s="77">
        <v>9.22</v>
      </c>
      <c r="R7" s="75" t="s">
        <v>61</v>
      </c>
      <c r="S7" s="77">
        <v>1.48</v>
      </c>
      <c r="T7" s="77">
        <v>9.22</v>
      </c>
      <c r="U7" s="77">
        <v>1.48</v>
      </c>
      <c r="V7" s="75" t="s">
        <v>62</v>
      </c>
      <c r="W7" s="79">
        <v>44423.0</v>
      </c>
      <c r="X7" s="79">
        <v>44424.0</v>
      </c>
    </row>
    <row r="8">
      <c r="A8" s="75" t="s">
        <v>64</v>
      </c>
      <c r="B8" s="75" t="s">
        <v>58</v>
      </c>
      <c r="C8" s="75" t="s">
        <v>59</v>
      </c>
      <c r="D8" s="76">
        <v>1.93941041785E9</v>
      </c>
      <c r="E8" s="77">
        <v>13.58</v>
      </c>
      <c r="F8" s="78">
        <v>1.93941041785E9</v>
      </c>
      <c r="G8" s="78">
        <v>1.8998079E9</v>
      </c>
      <c r="H8" s="77">
        <v>101.45</v>
      </c>
      <c r="I8" s="75" t="s">
        <v>60</v>
      </c>
      <c r="J8" s="75" t="s">
        <v>61</v>
      </c>
      <c r="K8" s="75" t="s">
        <v>62</v>
      </c>
      <c r="L8" s="77">
        <v>8.81</v>
      </c>
      <c r="M8" s="77">
        <v>1.46</v>
      </c>
      <c r="N8" s="77">
        <v>1.0</v>
      </c>
      <c r="O8" s="80">
        <v>11458.0</v>
      </c>
      <c r="P8" s="77">
        <v>1.63</v>
      </c>
      <c r="Q8" s="77">
        <v>8.83</v>
      </c>
      <c r="R8" s="75" t="s">
        <v>61</v>
      </c>
      <c r="S8" s="77">
        <v>1.46</v>
      </c>
      <c r="T8" s="77">
        <v>8.83</v>
      </c>
      <c r="U8" s="77">
        <v>1.46</v>
      </c>
      <c r="V8" s="75" t="s">
        <v>62</v>
      </c>
      <c r="W8" s="80">
        <v>44331.0</v>
      </c>
      <c r="X8" s="80">
        <v>44333.0</v>
      </c>
    </row>
    <row r="9">
      <c r="A9" s="75" t="s">
        <v>57</v>
      </c>
      <c r="B9" s="75" t="s">
        <v>58</v>
      </c>
      <c r="C9" s="75" t="s">
        <v>59</v>
      </c>
      <c r="D9" s="76">
        <v>1.77587396217E9</v>
      </c>
      <c r="E9" s="77">
        <v>12.44</v>
      </c>
      <c r="F9" s="78">
        <v>1.77587396217E9</v>
      </c>
      <c r="G9" s="78">
        <v>1.6195414E9</v>
      </c>
      <c r="H9" s="77">
        <v>109.29</v>
      </c>
      <c r="I9" s="75" t="s">
        <v>60</v>
      </c>
      <c r="J9" s="75" t="s">
        <v>61</v>
      </c>
      <c r="K9" s="75" t="s">
        <v>62</v>
      </c>
      <c r="L9" s="77">
        <v>6.71</v>
      </c>
      <c r="M9" s="77">
        <v>1.3</v>
      </c>
      <c r="N9" s="77">
        <v>1.0</v>
      </c>
      <c r="O9" s="79">
        <v>47164.0</v>
      </c>
      <c r="P9" s="77">
        <v>2.63</v>
      </c>
      <c r="Q9" s="77">
        <v>6.71</v>
      </c>
      <c r="R9" s="75" t="s">
        <v>61</v>
      </c>
      <c r="S9" s="77">
        <v>1.3</v>
      </c>
      <c r="T9" s="77">
        <v>6.71</v>
      </c>
      <c r="U9" s="77">
        <v>1.3</v>
      </c>
      <c r="V9" s="75" t="s">
        <v>62</v>
      </c>
      <c r="W9" s="79">
        <v>43511.0</v>
      </c>
      <c r="X9" s="79">
        <v>43511.0</v>
      </c>
    </row>
    <row r="10">
      <c r="A10" s="75" t="s">
        <v>57</v>
      </c>
      <c r="B10" s="75" t="s">
        <v>58</v>
      </c>
      <c r="C10" s="75" t="s">
        <v>59</v>
      </c>
      <c r="D10" s="76">
        <v>1.31371882691E9</v>
      </c>
      <c r="E10" s="77">
        <v>9.2</v>
      </c>
      <c r="F10" s="78">
        <v>1.31371882691E9</v>
      </c>
      <c r="G10" s="78">
        <v>1.2991427E9</v>
      </c>
      <c r="H10" s="77">
        <v>100.91</v>
      </c>
      <c r="I10" s="75" t="s">
        <v>60</v>
      </c>
      <c r="J10" s="75" t="s">
        <v>61</v>
      </c>
      <c r="K10" s="75" t="s">
        <v>62</v>
      </c>
      <c r="L10" s="77">
        <v>7.82</v>
      </c>
      <c r="M10" s="77">
        <v>1.38</v>
      </c>
      <c r="N10" s="77">
        <v>1.0</v>
      </c>
      <c r="O10" s="79">
        <v>11004.0</v>
      </c>
      <c r="P10" s="77">
        <v>1.5</v>
      </c>
      <c r="Q10" s="77">
        <v>7.82</v>
      </c>
      <c r="R10" s="75" t="s">
        <v>61</v>
      </c>
      <c r="S10" s="77">
        <v>1.38</v>
      </c>
      <c r="T10" s="77">
        <v>7.82</v>
      </c>
      <c r="U10" s="77">
        <v>1.38</v>
      </c>
      <c r="V10" s="75" t="s">
        <v>62</v>
      </c>
      <c r="W10" s="79">
        <v>43876.0</v>
      </c>
      <c r="X10" s="79">
        <v>43879.0</v>
      </c>
    </row>
    <row r="11">
      <c r="A11" s="75" t="s">
        <v>57</v>
      </c>
      <c r="B11" s="75" t="s">
        <v>58</v>
      </c>
      <c r="C11" s="75" t="s">
        <v>59</v>
      </c>
      <c r="D11" s="76">
        <v>1.25538562654E9</v>
      </c>
      <c r="E11" s="77">
        <v>8.79</v>
      </c>
      <c r="F11" s="78">
        <v>1.25538562654E9</v>
      </c>
      <c r="G11" s="78">
        <v>1.1567763E9</v>
      </c>
      <c r="H11" s="77">
        <v>107.6</v>
      </c>
      <c r="I11" s="75" t="s">
        <v>60</v>
      </c>
      <c r="J11" s="75" t="s">
        <v>61</v>
      </c>
      <c r="K11" s="75" t="s">
        <v>62</v>
      </c>
      <c r="L11" s="77">
        <v>6.92</v>
      </c>
      <c r="M11" s="77">
        <v>1.32</v>
      </c>
      <c r="N11" s="77">
        <v>1.0</v>
      </c>
      <c r="O11" s="80">
        <v>47253.0</v>
      </c>
      <c r="P11" s="77">
        <v>2.38</v>
      </c>
      <c r="Q11" s="77">
        <v>6.93</v>
      </c>
      <c r="R11" s="75" t="s">
        <v>61</v>
      </c>
      <c r="S11" s="77">
        <v>1.32</v>
      </c>
      <c r="T11" s="77">
        <v>6.93</v>
      </c>
      <c r="U11" s="77">
        <v>1.32</v>
      </c>
      <c r="V11" s="75" t="s">
        <v>62</v>
      </c>
      <c r="W11" s="80">
        <v>43600.0</v>
      </c>
      <c r="X11" s="80">
        <v>43600.0</v>
      </c>
    </row>
    <row r="12">
      <c r="A12" s="75" t="s">
        <v>57</v>
      </c>
      <c r="B12" s="75" t="s">
        <v>58</v>
      </c>
      <c r="C12" s="75" t="s">
        <v>59</v>
      </c>
      <c r="D12" s="76">
        <v>1.01204703967E9</v>
      </c>
      <c r="E12" s="77">
        <v>7.09</v>
      </c>
      <c r="F12" s="78">
        <v>1.01204703967E9</v>
      </c>
      <c r="G12" s="78">
        <v>8.891658E8</v>
      </c>
      <c r="H12" s="77">
        <v>112.61</v>
      </c>
      <c r="I12" s="75" t="s">
        <v>60</v>
      </c>
      <c r="J12" s="75" t="s">
        <v>61</v>
      </c>
      <c r="K12" s="75" t="s">
        <v>62</v>
      </c>
      <c r="L12" s="77">
        <v>6.37</v>
      </c>
      <c r="M12" s="77">
        <v>1.27</v>
      </c>
      <c r="N12" s="77">
        <v>1.0</v>
      </c>
      <c r="O12" s="79">
        <v>47072.0</v>
      </c>
      <c r="P12" s="77">
        <v>3.13</v>
      </c>
      <c r="Q12" s="77">
        <v>6.37</v>
      </c>
      <c r="R12" s="75" t="s">
        <v>61</v>
      </c>
      <c r="S12" s="77">
        <v>1.27</v>
      </c>
      <c r="T12" s="77">
        <v>6.37</v>
      </c>
      <c r="U12" s="77">
        <v>1.27</v>
      </c>
      <c r="V12" s="75" t="s">
        <v>62</v>
      </c>
      <c r="W12" s="79">
        <v>43419.0</v>
      </c>
      <c r="X12" s="79">
        <v>43419.0</v>
      </c>
    </row>
    <row r="13">
      <c r="A13" s="75" t="s">
        <v>57</v>
      </c>
      <c r="B13" s="75" t="s">
        <v>58</v>
      </c>
      <c r="C13" s="75" t="s">
        <v>59</v>
      </c>
      <c r="D13" s="76">
        <v>6.728405174E8</v>
      </c>
      <c r="E13" s="77">
        <v>4.71</v>
      </c>
      <c r="F13" s="78">
        <v>6.728405174E8</v>
      </c>
      <c r="G13" s="78">
        <v>7.044284E8</v>
      </c>
      <c r="H13" s="77">
        <v>95.18</v>
      </c>
      <c r="I13" s="75" t="s">
        <v>60</v>
      </c>
      <c r="J13" s="75" t="s">
        <v>61</v>
      </c>
      <c r="K13" s="75" t="s">
        <v>62</v>
      </c>
      <c r="L13" s="77">
        <v>8.67</v>
      </c>
      <c r="M13" s="77">
        <v>1.44</v>
      </c>
      <c r="N13" s="77">
        <v>1.0</v>
      </c>
      <c r="O13" s="79">
        <v>11277.0</v>
      </c>
      <c r="P13" s="77">
        <v>0.88</v>
      </c>
      <c r="Q13" s="77">
        <v>8.68</v>
      </c>
      <c r="R13" s="75" t="s">
        <v>61</v>
      </c>
      <c r="S13" s="77">
        <v>1.44</v>
      </c>
      <c r="T13" s="77">
        <v>8.68</v>
      </c>
      <c r="U13" s="77">
        <v>1.44</v>
      </c>
      <c r="V13" s="75" t="s">
        <v>62</v>
      </c>
      <c r="W13" s="79">
        <v>44150.0</v>
      </c>
      <c r="X13" s="79">
        <v>44151.0</v>
      </c>
    </row>
    <row r="14">
      <c r="A14" s="75" t="s">
        <v>57</v>
      </c>
      <c r="B14" s="75" t="s">
        <v>58</v>
      </c>
      <c r="C14" s="75" t="s">
        <v>59</v>
      </c>
      <c r="D14" s="76">
        <v>3.959732911E8</v>
      </c>
      <c r="E14" s="77">
        <v>2.77</v>
      </c>
      <c r="F14" s="78">
        <v>3.959732911E8</v>
      </c>
      <c r="G14" s="78">
        <v>4.219994E8</v>
      </c>
      <c r="H14" s="77">
        <v>93.59</v>
      </c>
      <c r="I14" s="75" t="s">
        <v>60</v>
      </c>
      <c r="J14" s="75" t="s">
        <v>61</v>
      </c>
      <c r="K14" s="75" t="s">
        <v>62</v>
      </c>
      <c r="L14" s="77">
        <v>8.3</v>
      </c>
      <c r="M14" s="77">
        <v>1.42</v>
      </c>
      <c r="N14" s="77">
        <v>1.0</v>
      </c>
      <c r="O14" s="80">
        <v>11093.0</v>
      </c>
      <c r="P14" s="77">
        <v>0.63</v>
      </c>
      <c r="Q14" s="77">
        <v>8.31</v>
      </c>
      <c r="R14" s="75" t="s">
        <v>61</v>
      </c>
      <c r="S14" s="77">
        <v>1.42</v>
      </c>
      <c r="T14" s="77">
        <v>8.31</v>
      </c>
      <c r="U14" s="77">
        <v>1.42</v>
      </c>
      <c r="V14" s="75" t="s">
        <v>62</v>
      </c>
      <c r="W14" s="80">
        <v>43966.0</v>
      </c>
      <c r="X14" s="80">
        <v>43966.0</v>
      </c>
    </row>
    <row r="15">
      <c r="A15" s="75" t="s">
        <v>64</v>
      </c>
      <c r="B15" s="75" t="s">
        <v>58</v>
      </c>
      <c r="C15" s="75" t="s">
        <v>59</v>
      </c>
      <c r="D15" s="76">
        <v>2.1059871215E8</v>
      </c>
      <c r="E15" s="77">
        <v>1.47</v>
      </c>
      <c r="F15" s="78">
        <v>2.1059871215E8</v>
      </c>
      <c r="G15" s="78">
        <v>2.12392E8</v>
      </c>
      <c r="H15" s="77">
        <v>99.05</v>
      </c>
      <c r="I15" s="75" t="s">
        <v>60</v>
      </c>
      <c r="J15" s="75" t="s">
        <v>61</v>
      </c>
      <c r="K15" s="75" t="s">
        <v>62</v>
      </c>
      <c r="L15" s="77">
        <v>6.61</v>
      </c>
      <c r="M15" s="77">
        <v>1.27</v>
      </c>
      <c r="N15" s="77">
        <v>1.0</v>
      </c>
      <c r="O15" s="79">
        <v>46996.0</v>
      </c>
      <c r="P15" s="77">
        <v>1.13</v>
      </c>
      <c r="Q15" s="77">
        <v>6.61</v>
      </c>
      <c r="R15" s="75" t="s">
        <v>61</v>
      </c>
      <c r="S15" s="77">
        <v>1.27</v>
      </c>
      <c r="T15" s="77">
        <v>6.61</v>
      </c>
      <c r="U15" s="77">
        <v>1.27</v>
      </c>
      <c r="V15" s="75" t="s">
        <v>62</v>
      </c>
      <c r="W15" s="79">
        <v>44439.0</v>
      </c>
      <c r="X15" s="79">
        <v>44439.0</v>
      </c>
    </row>
    <row r="16">
      <c r="A16" s="75" t="s">
        <v>63</v>
      </c>
      <c r="B16" s="75" t="s">
        <v>58</v>
      </c>
      <c r="C16" s="75" t="s">
        <v>59</v>
      </c>
      <c r="D16" s="76">
        <v>6.19040676E7</v>
      </c>
      <c r="E16" s="77">
        <v>0.43</v>
      </c>
      <c r="F16" s="78">
        <v>6.19040676E7</v>
      </c>
      <c r="G16" s="78">
        <v>6.2E7</v>
      </c>
      <c r="H16" s="77">
        <v>99.83</v>
      </c>
      <c r="I16" s="75" t="s">
        <v>60</v>
      </c>
      <c r="J16" s="75" t="s">
        <v>61</v>
      </c>
      <c r="K16" s="75" t="s">
        <v>62</v>
      </c>
      <c r="L16" s="77">
        <v>6.67</v>
      </c>
      <c r="M16" s="77">
        <v>1.28</v>
      </c>
      <c r="N16" s="77">
        <v>1.0</v>
      </c>
      <c r="O16" s="79">
        <v>47026.0</v>
      </c>
      <c r="P16" s="77">
        <v>1.25</v>
      </c>
      <c r="Q16" s="77">
        <v>6.67</v>
      </c>
      <c r="R16" s="75" t="s">
        <v>61</v>
      </c>
      <c r="S16" s="77">
        <v>1.28</v>
      </c>
      <c r="T16" s="77">
        <v>6.67</v>
      </c>
      <c r="U16" s="77">
        <v>1.28</v>
      </c>
      <c r="V16" s="75" t="s">
        <v>62</v>
      </c>
      <c r="W16" s="79">
        <v>44469.0</v>
      </c>
      <c r="X16" s="79">
        <v>44469.0</v>
      </c>
    </row>
    <row r="17">
      <c r="A17" s="75" t="s">
        <v>65</v>
      </c>
      <c r="B17" s="75" t="s">
        <v>66</v>
      </c>
      <c r="C17" s="75" t="s">
        <v>67</v>
      </c>
      <c r="D17" s="76">
        <v>1.301899992E7</v>
      </c>
      <c r="E17" s="77">
        <v>0.09</v>
      </c>
      <c r="F17" s="78">
        <v>1.301899992E7</v>
      </c>
      <c r="G17" s="78">
        <v>1.3019E7</v>
      </c>
      <c r="H17" s="77">
        <v>1.0</v>
      </c>
      <c r="I17" s="75" t="s">
        <v>60</v>
      </c>
      <c r="J17" s="75" t="s">
        <v>61</v>
      </c>
      <c r="K17" s="75" t="s">
        <v>62</v>
      </c>
      <c r="L17" s="77">
        <v>0.06</v>
      </c>
      <c r="M17" s="77">
        <v>0.05</v>
      </c>
      <c r="N17" s="77">
        <v>1.0</v>
      </c>
      <c r="O17" s="75" t="s">
        <v>61</v>
      </c>
      <c r="P17" s="77">
        <v>0.08</v>
      </c>
      <c r="Q17" s="77">
        <v>0.07</v>
      </c>
      <c r="R17" s="75" t="s">
        <v>61</v>
      </c>
      <c r="S17" s="77">
        <v>0.05</v>
      </c>
      <c r="T17" s="77">
        <v>0.07</v>
      </c>
      <c r="U17" s="77">
        <v>0.05</v>
      </c>
      <c r="V17" s="75" t="s">
        <v>62</v>
      </c>
      <c r="W17" s="75" t="s">
        <v>61</v>
      </c>
      <c r="X17" s="79">
        <v>39848.0</v>
      </c>
    </row>
    <row r="18">
      <c r="A18" s="75" t="s">
        <v>68</v>
      </c>
      <c r="B18" s="75" t="s">
        <v>66</v>
      </c>
      <c r="C18" s="75" t="s">
        <v>69</v>
      </c>
      <c r="D18" s="76">
        <v>-1.11101672E7</v>
      </c>
      <c r="E18" s="77">
        <v>-0.08</v>
      </c>
      <c r="F18" s="78">
        <v>-1.11101672E7</v>
      </c>
      <c r="G18" s="78">
        <v>-1.1110167E7</v>
      </c>
      <c r="H18" s="77">
        <v>100.0</v>
      </c>
      <c r="I18" s="75" t="s">
        <v>60</v>
      </c>
      <c r="J18" s="75" t="s">
        <v>61</v>
      </c>
      <c r="K18" s="75" t="s">
        <v>62</v>
      </c>
      <c r="L18" s="77">
        <v>0.0</v>
      </c>
      <c r="M18" s="77">
        <v>0.08</v>
      </c>
      <c r="N18" s="77">
        <v>1.0</v>
      </c>
      <c r="O18" s="75" t="s">
        <v>61</v>
      </c>
      <c r="P18" s="77">
        <v>0.0</v>
      </c>
      <c r="Q18" s="77">
        <v>0.0</v>
      </c>
      <c r="R18" s="75" t="s">
        <v>61</v>
      </c>
      <c r="S18" s="77">
        <v>0.08</v>
      </c>
      <c r="T18" s="77">
        <v>0.0</v>
      </c>
      <c r="U18" s="77">
        <v>0.08</v>
      </c>
      <c r="V18" s="75" t="s">
        <v>62</v>
      </c>
      <c r="W18" s="75" t="s">
        <v>61</v>
      </c>
      <c r="X18" s="79">
        <v>32509.0</v>
      </c>
    </row>
    <row r="21">
      <c r="A21" s="73" t="s">
        <v>21</v>
      </c>
      <c r="O21" s="81">
        <f>MAX(O24:O99)</f>
        <v>45565</v>
      </c>
    </row>
    <row r="23">
      <c r="A23" s="74" t="s">
        <v>34</v>
      </c>
      <c r="B23" s="74" t="s">
        <v>35</v>
      </c>
      <c r="C23" s="74" t="s">
        <v>36</v>
      </c>
      <c r="D23" s="74" t="s">
        <v>13</v>
      </c>
      <c r="E23" s="74" t="s">
        <v>37</v>
      </c>
      <c r="F23" s="74" t="s">
        <v>38</v>
      </c>
      <c r="G23" s="74" t="s">
        <v>39</v>
      </c>
      <c r="H23" s="74" t="s">
        <v>40</v>
      </c>
      <c r="I23" s="74" t="s">
        <v>41</v>
      </c>
      <c r="J23" s="74" t="s">
        <v>42</v>
      </c>
      <c r="K23" s="74" t="s">
        <v>43</v>
      </c>
      <c r="L23" s="74" t="s">
        <v>44</v>
      </c>
      <c r="M23" s="74" t="s">
        <v>45</v>
      </c>
      <c r="N23" s="74" t="s">
        <v>46</v>
      </c>
      <c r="O23" s="74" t="s">
        <v>47</v>
      </c>
      <c r="P23" s="74" t="s">
        <v>48</v>
      </c>
      <c r="Q23" s="74" t="s">
        <v>49</v>
      </c>
      <c r="R23" s="74" t="s">
        <v>50</v>
      </c>
      <c r="S23" s="74" t="s">
        <v>51</v>
      </c>
      <c r="T23" s="74" t="s">
        <v>52</v>
      </c>
      <c r="U23" s="74" t="s">
        <v>53</v>
      </c>
      <c r="V23" s="74" t="s">
        <v>54</v>
      </c>
      <c r="W23" s="74" t="s">
        <v>55</v>
      </c>
      <c r="X23" s="74" t="s">
        <v>56</v>
      </c>
    </row>
    <row r="24">
      <c r="A24" s="75" t="s">
        <v>57</v>
      </c>
      <c r="B24" s="75" t="s">
        <v>58</v>
      </c>
      <c r="C24" s="75" t="s">
        <v>59</v>
      </c>
      <c r="D24" s="78">
        <v>1.58016101185E9</v>
      </c>
      <c r="E24" s="77">
        <v>7.79</v>
      </c>
      <c r="F24" s="78">
        <v>1.58016101185E9</v>
      </c>
      <c r="G24" s="78">
        <v>1.587057E9</v>
      </c>
      <c r="H24" s="77">
        <v>99.49</v>
      </c>
      <c r="I24" s="75" t="s">
        <v>60</v>
      </c>
      <c r="J24" s="75" t="s">
        <v>61</v>
      </c>
      <c r="K24" s="75" t="s">
        <v>62</v>
      </c>
      <c r="L24" s="77">
        <v>2.69</v>
      </c>
      <c r="M24" s="77">
        <v>0.44</v>
      </c>
      <c r="N24" s="77">
        <v>1.0</v>
      </c>
      <c r="O24" s="79">
        <v>45458.0</v>
      </c>
      <c r="P24" s="77">
        <v>0.25</v>
      </c>
      <c r="Q24" s="77">
        <v>2.68</v>
      </c>
      <c r="R24" s="75" t="s">
        <v>61</v>
      </c>
      <c r="S24" s="77">
        <v>0.44</v>
      </c>
      <c r="T24" s="77">
        <v>2.68</v>
      </c>
      <c r="U24" s="77">
        <v>0.44</v>
      </c>
      <c r="V24" s="75" t="s">
        <v>62</v>
      </c>
      <c r="W24" s="79">
        <v>44362.0</v>
      </c>
      <c r="X24" s="79">
        <v>44362.0</v>
      </c>
      <c r="Y24" s="65">
        <f>SUMPRODUCT(Q24:Q99,E24:E99)/100</f>
        <v>1.921058</v>
      </c>
    </row>
    <row r="25">
      <c r="A25" s="75" t="s">
        <v>57</v>
      </c>
      <c r="B25" s="75" t="s">
        <v>58</v>
      </c>
      <c r="C25" s="75" t="s">
        <v>59</v>
      </c>
      <c r="D25" s="78">
        <v>1.49370314137E9</v>
      </c>
      <c r="E25" s="77">
        <v>7.36</v>
      </c>
      <c r="F25" s="78">
        <v>1.49370314137E9</v>
      </c>
      <c r="G25" s="78">
        <v>1.492092E9</v>
      </c>
      <c r="H25" s="77">
        <v>99.93</v>
      </c>
      <c r="I25" s="75" t="s">
        <v>60</v>
      </c>
      <c r="J25" s="75" t="s">
        <v>61</v>
      </c>
      <c r="K25" s="75" t="s">
        <v>62</v>
      </c>
      <c r="L25" s="77">
        <v>2.51</v>
      </c>
      <c r="M25" s="77">
        <v>0.4</v>
      </c>
      <c r="N25" s="77">
        <v>1.0</v>
      </c>
      <c r="O25" s="79">
        <v>45397.0</v>
      </c>
      <c r="P25" s="77">
        <v>0.38</v>
      </c>
      <c r="Q25" s="77">
        <v>2.51</v>
      </c>
      <c r="R25" s="75" t="s">
        <v>61</v>
      </c>
      <c r="S25" s="77">
        <v>0.4</v>
      </c>
      <c r="T25" s="77">
        <v>2.51</v>
      </c>
      <c r="U25" s="77">
        <v>0.4</v>
      </c>
      <c r="V25" s="75" t="s">
        <v>62</v>
      </c>
      <c r="W25" s="79">
        <v>44301.0</v>
      </c>
      <c r="X25" s="79">
        <v>44301.0</v>
      </c>
    </row>
    <row r="26">
      <c r="A26" s="75" t="s">
        <v>64</v>
      </c>
      <c r="B26" s="75" t="s">
        <v>58</v>
      </c>
      <c r="C26" s="75" t="s">
        <v>59</v>
      </c>
      <c r="D26" s="78">
        <v>1.3758695758E9</v>
      </c>
      <c r="E26" s="77">
        <v>6.78</v>
      </c>
      <c r="F26" s="78">
        <v>1.3758695758E9</v>
      </c>
      <c r="G26" s="78">
        <v>1.379146E9</v>
      </c>
      <c r="H26" s="77">
        <v>99.75</v>
      </c>
      <c r="I26" s="75" t="s">
        <v>60</v>
      </c>
      <c r="J26" s="75" t="s">
        <v>61</v>
      </c>
      <c r="K26" s="75" t="s">
        <v>62</v>
      </c>
      <c r="L26" s="77">
        <v>1.9</v>
      </c>
      <c r="M26" s="77">
        <v>0.26</v>
      </c>
      <c r="N26" s="77">
        <v>1.0</v>
      </c>
      <c r="O26" s="79">
        <v>45169.0</v>
      </c>
      <c r="P26" s="77">
        <v>0.13</v>
      </c>
      <c r="Q26" s="77">
        <v>1.9</v>
      </c>
      <c r="R26" s="75" t="s">
        <v>61</v>
      </c>
      <c r="S26" s="77">
        <v>0.26</v>
      </c>
      <c r="T26" s="77">
        <v>1.9</v>
      </c>
      <c r="U26" s="77">
        <v>0.26</v>
      </c>
      <c r="V26" s="75" t="s">
        <v>62</v>
      </c>
      <c r="W26" s="79">
        <v>44439.0</v>
      </c>
      <c r="X26" s="79">
        <v>44439.0</v>
      </c>
    </row>
    <row r="27">
      <c r="A27" s="75" t="s">
        <v>57</v>
      </c>
      <c r="B27" s="75" t="s">
        <v>58</v>
      </c>
      <c r="C27" s="75" t="s">
        <v>59</v>
      </c>
      <c r="D27" s="78">
        <v>9.9265575328E8</v>
      </c>
      <c r="E27" s="77">
        <v>4.89</v>
      </c>
      <c r="F27" s="78">
        <v>9.9265575328E8</v>
      </c>
      <c r="G27" s="78">
        <v>9.96117E8</v>
      </c>
      <c r="H27" s="77">
        <v>99.55</v>
      </c>
      <c r="I27" s="75" t="s">
        <v>60</v>
      </c>
      <c r="J27" s="75" t="s">
        <v>61</v>
      </c>
      <c r="K27" s="75" t="s">
        <v>62</v>
      </c>
      <c r="L27" s="77">
        <v>2.6</v>
      </c>
      <c r="M27" s="77">
        <v>0.42</v>
      </c>
      <c r="N27" s="77">
        <v>1.0</v>
      </c>
      <c r="O27" s="80">
        <v>45427.0</v>
      </c>
      <c r="P27" s="77">
        <v>0.25</v>
      </c>
      <c r="Q27" s="77">
        <v>2.6</v>
      </c>
      <c r="R27" s="75" t="s">
        <v>61</v>
      </c>
      <c r="S27" s="77">
        <v>0.42</v>
      </c>
      <c r="T27" s="77">
        <v>2.6</v>
      </c>
      <c r="U27" s="77">
        <v>0.42</v>
      </c>
      <c r="V27" s="75" t="s">
        <v>62</v>
      </c>
      <c r="W27" s="80">
        <v>44331.0</v>
      </c>
      <c r="X27" s="80">
        <v>44333.0</v>
      </c>
    </row>
    <row r="28">
      <c r="A28" s="75" t="s">
        <v>57</v>
      </c>
      <c r="B28" s="75" t="s">
        <v>58</v>
      </c>
      <c r="C28" s="75" t="s">
        <v>59</v>
      </c>
      <c r="D28" s="78">
        <v>8.0710118278E8</v>
      </c>
      <c r="E28" s="77">
        <v>3.98</v>
      </c>
      <c r="F28" s="78">
        <v>8.0710118278E8</v>
      </c>
      <c r="G28" s="78">
        <v>8.05452E8</v>
      </c>
      <c r="H28" s="77">
        <v>100.09</v>
      </c>
      <c r="I28" s="75" t="s">
        <v>60</v>
      </c>
      <c r="J28" s="75" t="s">
        <v>61</v>
      </c>
      <c r="K28" s="75" t="s">
        <v>62</v>
      </c>
      <c r="L28" s="77">
        <v>1.53</v>
      </c>
      <c r="M28" s="77">
        <v>0.19</v>
      </c>
      <c r="N28" s="77">
        <v>1.0</v>
      </c>
      <c r="O28" s="79">
        <v>45031.0</v>
      </c>
      <c r="P28" s="77">
        <v>0.25</v>
      </c>
      <c r="Q28" s="77">
        <v>1.52</v>
      </c>
      <c r="R28" s="75" t="s">
        <v>61</v>
      </c>
      <c r="S28" s="77">
        <v>0.19</v>
      </c>
      <c r="T28" s="77">
        <v>1.52</v>
      </c>
      <c r="U28" s="77">
        <v>0.19</v>
      </c>
      <c r="V28" s="75" t="s">
        <v>62</v>
      </c>
      <c r="W28" s="79">
        <v>43936.0</v>
      </c>
      <c r="X28" s="79">
        <v>43936.0</v>
      </c>
    </row>
    <row r="29">
      <c r="A29" s="75" t="s">
        <v>57</v>
      </c>
      <c r="B29" s="75" t="s">
        <v>58</v>
      </c>
      <c r="C29" s="75" t="s">
        <v>59</v>
      </c>
      <c r="D29" s="78">
        <v>7.6382408973E8</v>
      </c>
      <c r="E29" s="77">
        <v>3.76</v>
      </c>
      <c r="F29" s="78">
        <v>7.6382408973E8</v>
      </c>
      <c r="G29" s="78">
        <v>7.46709E8</v>
      </c>
      <c r="H29" s="77">
        <v>101.66</v>
      </c>
      <c r="I29" s="75" t="s">
        <v>60</v>
      </c>
      <c r="J29" s="75" t="s">
        <v>61</v>
      </c>
      <c r="K29" s="75" t="s">
        <v>62</v>
      </c>
      <c r="L29" s="77">
        <v>1.1</v>
      </c>
      <c r="M29" s="77">
        <v>0.14</v>
      </c>
      <c r="N29" s="77">
        <v>1.0</v>
      </c>
      <c r="O29" s="79">
        <v>44880.0</v>
      </c>
      <c r="P29" s="77">
        <v>1.63</v>
      </c>
      <c r="Q29" s="77">
        <v>1.1</v>
      </c>
      <c r="R29" s="75" t="s">
        <v>61</v>
      </c>
      <c r="S29" s="77">
        <v>0.14</v>
      </c>
      <c r="T29" s="77">
        <v>1.1</v>
      </c>
      <c r="U29" s="77">
        <v>0.14</v>
      </c>
      <c r="V29" s="75" t="s">
        <v>62</v>
      </c>
      <c r="W29" s="79">
        <v>41228.0</v>
      </c>
      <c r="X29" s="79">
        <v>41228.0</v>
      </c>
    </row>
    <row r="30">
      <c r="A30" s="75" t="s">
        <v>64</v>
      </c>
      <c r="B30" s="75" t="s">
        <v>58</v>
      </c>
      <c r="C30" s="75" t="s">
        <v>59</v>
      </c>
      <c r="D30" s="78">
        <v>7.4916251796E8</v>
      </c>
      <c r="E30" s="77">
        <v>3.69</v>
      </c>
      <c r="F30" s="78">
        <v>7.4916251796E8</v>
      </c>
      <c r="G30" s="78">
        <v>7.51053E8</v>
      </c>
      <c r="H30" s="77">
        <v>99.7</v>
      </c>
      <c r="I30" s="75" t="s">
        <v>60</v>
      </c>
      <c r="J30" s="75" t="s">
        <v>61</v>
      </c>
      <c r="K30" s="75" t="s">
        <v>62</v>
      </c>
      <c r="L30" s="77">
        <v>2.84</v>
      </c>
      <c r="M30" s="77">
        <v>0.48</v>
      </c>
      <c r="N30" s="77">
        <v>1.0</v>
      </c>
      <c r="O30" s="79">
        <v>45519.0</v>
      </c>
      <c r="P30" s="77">
        <v>0.38</v>
      </c>
      <c r="Q30" s="77">
        <v>2.84</v>
      </c>
      <c r="R30" s="75" t="s">
        <v>61</v>
      </c>
      <c r="S30" s="77">
        <v>0.48</v>
      </c>
      <c r="T30" s="77">
        <v>2.84</v>
      </c>
      <c r="U30" s="77">
        <v>0.48</v>
      </c>
      <c r="V30" s="75" t="s">
        <v>62</v>
      </c>
      <c r="W30" s="79">
        <v>44423.0</v>
      </c>
      <c r="X30" s="79">
        <v>44424.0</v>
      </c>
    </row>
    <row r="31">
      <c r="A31" s="75" t="s">
        <v>65</v>
      </c>
      <c r="B31" s="75" t="s">
        <v>66</v>
      </c>
      <c r="C31" s="75" t="s">
        <v>67</v>
      </c>
      <c r="D31" s="78">
        <v>6.0403799998E8</v>
      </c>
      <c r="E31" s="77">
        <v>2.98</v>
      </c>
      <c r="F31" s="78">
        <v>6.0403799998E8</v>
      </c>
      <c r="G31" s="78">
        <v>6.04038E8</v>
      </c>
      <c r="H31" s="77">
        <v>1.0</v>
      </c>
      <c r="I31" s="75" t="s">
        <v>60</v>
      </c>
      <c r="J31" s="75" t="s">
        <v>61</v>
      </c>
      <c r="K31" s="75" t="s">
        <v>62</v>
      </c>
      <c r="L31" s="77">
        <v>0.06</v>
      </c>
      <c r="M31" s="77">
        <v>0.05</v>
      </c>
      <c r="N31" s="77">
        <v>1.0</v>
      </c>
      <c r="O31" s="75" t="s">
        <v>61</v>
      </c>
      <c r="P31" s="77">
        <v>0.08</v>
      </c>
      <c r="Q31" s="77">
        <v>0.07</v>
      </c>
      <c r="R31" s="75" t="s">
        <v>61</v>
      </c>
      <c r="S31" s="77">
        <v>0.05</v>
      </c>
      <c r="T31" s="77">
        <v>0.07</v>
      </c>
      <c r="U31" s="77">
        <v>0.05</v>
      </c>
      <c r="V31" s="75" t="s">
        <v>62</v>
      </c>
      <c r="W31" s="75" t="s">
        <v>61</v>
      </c>
      <c r="X31" s="79">
        <v>39848.0</v>
      </c>
    </row>
    <row r="32">
      <c r="A32" s="75" t="s">
        <v>57</v>
      </c>
      <c r="B32" s="75" t="s">
        <v>58</v>
      </c>
      <c r="C32" s="75" t="s">
        <v>59</v>
      </c>
      <c r="D32" s="78">
        <v>5.3553024424E8</v>
      </c>
      <c r="E32" s="77">
        <v>2.64</v>
      </c>
      <c r="F32" s="78">
        <v>5.3553024424E8</v>
      </c>
      <c r="G32" s="78">
        <v>5.09906E8</v>
      </c>
      <c r="H32" s="77">
        <v>104.79</v>
      </c>
      <c r="I32" s="75" t="s">
        <v>60</v>
      </c>
      <c r="J32" s="75" t="s">
        <v>61</v>
      </c>
      <c r="K32" s="75" t="s">
        <v>62</v>
      </c>
      <c r="L32" s="77">
        <v>2.34</v>
      </c>
      <c r="M32" s="77">
        <v>0.37</v>
      </c>
      <c r="N32" s="77">
        <v>1.0</v>
      </c>
      <c r="O32" s="79">
        <v>45351.0</v>
      </c>
      <c r="P32" s="77">
        <v>2.38</v>
      </c>
      <c r="Q32" s="77">
        <v>2.35</v>
      </c>
      <c r="R32" s="75" t="s">
        <v>61</v>
      </c>
      <c r="S32" s="77">
        <v>0.37</v>
      </c>
      <c r="T32" s="77">
        <v>2.35</v>
      </c>
      <c r="U32" s="77">
        <v>0.37</v>
      </c>
      <c r="V32" s="75" t="s">
        <v>62</v>
      </c>
      <c r="W32" s="79">
        <v>43524.0</v>
      </c>
      <c r="X32" s="79">
        <v>43524.0</v>
      </c>
    </row>
    <row r="33">
      <c r="A33" s="75" t="s">
        <v>57</v>
      </c>
      <c r="B33" s="75" t="s">
        <v>58</v>
      </c>
      <c r="C33" s="75" t="s">
        <v>59</v>
      </c>
      <c r="D33" s="78">
        <v>5.1100097325E8</v>
      </c>
      <c r="E33" s="77">
        <v>2.52</v>
      </c>
      <c r="F33" s="78">
        <v>5.1100097325E8</v>
      </c>
      <c r="G33" s="78">
        <v>5.11364E8</v>
      </c>
      <c r="H33" s="77">
        <v>99.88</v>
      </c>
      <c r="I33" s="75" t="s">
        <v>60</v>
      </c>
      <c r="J33" s="75" t="s">
        <v>61</v>
      </c>
      <c r="K33" s="75" t="s">
        <v>62</v>
      </c>
      <c r="L33" s="77">
        <v>1.57</v>
      </c>
      <c r="M33" s="77">
        <v>0.2</v>
      </c>
      <c r="N33" s="77">
        <v>1.0</v>
      </c>
      <c r="O33" s="79">
        <v>45046.0</v>
      </c>
      <c r="P33" s="77">
        <v>0.13</v>
      </c>
      <c r="Q33" s="77">
        <v>1.57</v>
      </c>
      <c r="R33" s="75" t="s">
        <v>61</v>
      </c>
      <c r="S33" s="77">
        <v>0.2</v>
      </c>
      <c r="T33" s="77">
        <v>1.57</v>
      </c>
      <c r="U33" s="77">
        <v>0.2</v>
      </c>
      <c r="V33" s="75" t="s">
        <v>62</v>
      </c>
      <c r="W33" s="79">
        <v>44316.0</v>
      </c>
      <c r="X33" s="79">
        <v>44316.0</v>
      </c>
    </row>
    <row r="34">
      <c r="A34" s="75" t="s">
        <v>57</v>
      </c>
      <c r="B34" s="75" t="s">
        <v>58</v>
      </c>
      <c r="C34" s="75" t="s">
        <v>59</v>
      </c>
      <c r="D34" s="78">
        <v>4.9663926115E8</v>
      </c>
      <c r="E34" s="77">
        <v>2.45</v>
      </c>
      <c r="F34" s="78">
        <v>4.9663926115E8</v>
      </c>
      <c r="G34" s="78">
        <v>4.97718E8</v>
      </c>
      <c r="H34" s="77">
        <v>99.77</v>
      </c>
      <c r="I34" s="75" t="s">
        <v>60</v>
      </c>
      <c r="J34" s="75" t="s">
        <v>61</v>
      </c>
      <c r="K34" s="75" t="s">
        <v>62</v>
      </c>
      <c r="L34" s="77">
        <v>1.86</v>
      </c>
      <c r="M34" s="77">
        <v>0.25</v>
      </c>
      <c r="N34" s="77">
        <v>1.0</v>
      </c>
      <c r="O34" s="79">
        <v>45153.0</v>
      </c>
      <c r="P34" s="77">
        <v>0.13</v>
      </c>
      <c r="Q34" s="77">
        <v>1.86</v>
      </c>
      <c r="R34" s="75" t="s">
        <v>61</v>
      </c>
      <c r="S34" s="77">
        <v>0.25</v>
      </c>
      <c r="T34" s="77">
        <v>1.86</v>
      </c>
      <c r="U34" s="77">
        <v>0.25</v>
      </c>
      <c r="V34" s="75" t="s">
        <v>62</v>
      </c>
      <c r="W34" s="79">
        <v>44058.0</v>
      </c>
      <c r="X34" s="79">
        <v>44060.0</v>
      </c>
    </row>
    <row r="35">
      <c r="A35" s="75" t="s">
        <v>57</v>
      </c>
      <c r="B35" s="75" t="s">
        <v>58</v>
      </c>
      <c r="C35" s="75" t="s">
        <v>59</v>
      </c>
      <c r="D35" s="78">
        <v>4.8981327272E8</v>
      </c>
      <c r="E35" s="77">
        <v>2.41</v>
      </c>
      <c r="F35" s="78">
        <v>4.8981327272E8</v>
      </c>
      <c r="G35" s="78">
        <v>4.59733E8</v>
      </c>
      <c r="H35" s="77">
        <v>105.3</v>
      </c>
      <c r="I35" s="75" t="s">
        <v>60</v>
      </c>
      <c r="J35" s="75" t="s">
        <v>61</v>
      </c>
      <c r="K35" s="75" t="s">
        <v>62</v>
      </c>
      <c r="L35" s="77">
        <v>2.0</v>
      </c>
      <c r="M35" s="77">
        <v>0.31</v>
      </c>
      <c r="N35" s="77">
        <v>1.0</v>
      </c>
      <c r="O35" s="79">
        <v>45230.0</v>
      </c>
      <c r="P35" s="77">
        <v>2.88</v>
      </c>
      <c r="Q35" s="77">
        <v>2.0</v>
      </c>
      <c r="R35" s="75" t="s">
        <v>61</v>
      </c>
      <c r="S35" s="77">
        <v>0.31</v>
      </c>
      <c r="T35" s="77">
        <v>2.0</v>
      </c>
      <c r="U35" s="77">
        <v>0.31</v>
      </c>
      <c r="V35" s="75" t="s">
        <v>62</v>
      </c>
      <c r="W35" s="79">
        <v>43404.0</v>
      </c>
      <c r="X35" s="79">
        <v>43404.0</v>
      </c>
    </row>
    <row r="36">
      <c r="A36" s="75" t="s">
        <v>57</v>
      </c>
      <c r="B36" s="75" t="s">
        <v>58</v>
      </c>
      <c r="C36" s="75" t="s">
        <v>59</v>
      </c>
      <c r="D36" s="78">
        <v>4.8149153171E8</v>
      </c>
      <c r="E36" s="77">
        <v>2.37</v>
      </c>
      <c r="F36" s="78">
        <v>4.8149153171E8</v>
      </c>
      <c r="G36" s="78">
        <v>4.83401E8</v>
      </c>
      <c r="H36" s="77">
        <v>99.57</v>
      </c>
      <c r="I36" s="75" t="s">
        <v>60</v>
      </c>
      <c r="J36" s="75" t="s">
        <v>61</v>
      </c>
      <c r="K36" s="75" t="s">
        <v>62</v>
      </c>
      <c r="L36" s="77">
        <v>2.19</v>
      </c>
      <c r="M36" s="77">
        <v>0.32</v>
      </c>
      <c r="N36" s="77">
        <v>1.0</v>
      </c>
      <c r="O36" s="79">
        <v>45275.0</v>
      </c>
      <c r="P36" s="77">
        <v>0.13</v>
      </c>
      <c r="Q36" s="77">
        <v>2.19</v>
      </c>
      <c r="R36" s="75" t="s">
        <v>61</v>
      </c>
      <c r="S36" s="77">
        <v>0.32</v>
      </c>
      <c r="T36" s="77">
        <v>2.19</v>
      </c>
      <c r="U36" s="77">
        <v>0.32</v>
      </c>
      <c r="V36" s="75" t="s">
        <v>62</v>
      </c>
      <c r="W36" s="79">
        <v>44180.0</v>
      </c>
      <c r="X36" s="79">
        <v>44180.0</v>
      </c>
    </row>
    <row r="37">
      <c r="A37" s="75" t="s">
        <v>57</v>
      </c>
      <c r="B37" s="75" t="s">
        <v>58</v>
      </c>
      <c r="C37" s="75" t="s">
        <v>59</v>
      </c>
      <c r="D37" s="78">
        <v>4.429057219E8</v>
      </c>
      <c r="E37" s="77">
        <v>2.18</v>
      </c>
      <c r="F37" s="78">
        <v>4.429057219E8</v>
      </c>
      <c r="G37" s="78">
        <v>4.35156E8</v>
      </c>
      <c r="H37" s="77">
        <v>101.75</v>
      </c>
      <c r="I37" s="75" t="s">
        <v>60</v>
      </c>
      <c r="J37" s="75" t="s">
        <v>61</v>
      </c>
      <c r="K37" s="75" t="s">
        <v>62</v>
      </c>
      <c r="L37" s="77">
        <v>0.98</v>
      </c>
      <c r="M37" s="77">
        <v>0.1</v>
      </c>
      <c r="N37" s="77">
        <v>1.0</v>
      </c>
      <c r="O37" s="79">
        <v>44834.0</v>
      </c>
      <c r="P37" s="77">
        <v>1.88</v>
      </c>
      <c r="Q37" s="77">
        <v>0.98</v>
      </c>
      <c r="R37" s="75" t="s">
        <v>61</v>
      </c>
      <c r="S37" s="77">
        <v>0.1</v>
      </c>
      <c r="T37" s="77">
        <v>0.98</v>
      </c>
      <c r="U37" s="77">
        <v>0.1</v>
      </c>
      <c r="V37" s="75" t="s">
        <v>62</v>
      </c>
      <c r="W37" s="79">
        <v>43008.0</v>
      </c>
      <c r="X37" s="79">
        <v>43010.0</v>
      </c>
    </row>
    <row r="38">
      <c r="A38" s="75" t="s">
        <v>57</v>
      </c>
      <c r="B38" s="75" t="s">
        <v>58</v>
      </c>
      <c r="C38" s="75" t="s">
        <v>59</v>
      </c>
      <c r="D38" s="78">
        <v>4.4274390523E8</v>
      </c>
      <c r="E38" s="77">
        <v>2.18</v>
      </c>
      <c r="F38" s="78">
        <v>4.4274390523E8</v>
      </c>
      <c r="G38" s="78">
        <v>4.43485E8</v>
      </c>
      <c r="H38" s="77">
        <v>99.8</v>
      </c>
      <c r="I38" s="75" t="s">
        <v>60</v>
      </c>
      <c r="J38" s="75" t="s">
        <v>61</v>
      </c>
      <c r="K38" s="75" t="s">
        <v>62</v>
      </c>
      <c r="L38" s="77">
        <v>1.78</v>
      </c>
      <c r="M38" s="77">
        <v>0.24</v>
      </c>
      <c r="N38" s="77">
        <v>1.0</v>
      </c>
      <c r="O38" s="79">
        <v>45122.0</v>
      </c>
      <c r="P38" s="77">
        <v>0.13</v>
      </c>
      <c r="Q38" s="77">
        <v>1.78</v>
      </c>
      <c r="R38" s="75" t="s">
        <v>61</v>
      </c>
      <c r="S38" s="77">
        <v>0.24</v>
      </c>
      <c r="T38" s="77">
        <v>1.78</v>
      </c>
      <c r="U38" s="77">
        <v>0.24</v>
      </c>
      <c r="V38" s="75" t="s">
        <v>62</v>
      </c>
      <c r="W38" s="79">
        <v>44027.0</v>
      </c>
      <c r="X38" s="79">
        <v>44027.0</v>
      </c>
    </row>
    <row r="39">
      <c r="A39" s="75" t="s">
        <v>57</v>
      </c>
      <c r="B39" s="75" t="s">
        <v>58</v>
      </c>
      <c r="C39" s="75" t="s">
        <v>59</v>
      </c>
      <c r="D39" s="78">
        <v>4.4156969427E8</v>
      </c>
      <c r="E39" s="77">
        <v>2.18</v>
      </c>
      <c r="F39" s="78">
        <v>4.4156969427E8</v>
      </c>
      <c r="G39" s="78">
        <v>4.17654E8</v>
      </c>
      <c r="H39" s="77">
        <v>105.39</v>
      </c>
      <c r="I39" s="75" t="s">
        <v>60</v>
      </c>
      <c r="J39" s="75" t="s">
        <v>61</v>
      </c>
      <c r="K39" s="75" t="s">
        <v>62</v>
      </c>
      <c r="L39" s="77">
        <v>2.77</v>
      </c>
      <c r="M39" s="77">
        <v>0.48</v>
      </c>
      <c r="N39" s="77">
        <v>1.0</v>
      </c>
      <c r="O39" s="79">
        <v>45519.0</v>
      </c>
      <c r="P39" s="77">
        <v>2.38</v>
      </c>
      <c r="Q39" s="77">
        <v>2.77</v>
      </c>
      <c r="R39" s="75" t="s">
        <v>61</v>
      </c>
      <c r="S39" s="77">
        <v>0.48</v>
      </c>
      <c r="T39" s="77">
        <v>2.77</v>
      </c>
      <c r="U39" s="77">
        <v>0.48</v>
      </c>
      <c r="V39" s="75" t="s">
        <v>62</v>
      </c>
      <c r="W39" s="79">
        <v>41866.0</v>
      </c>
      <c r="X39" s="79">
        <v>41866.0</v>
      </c>
    </row>
    <row r="40">
      <c r="A40" s="75" t="s">
        <v>57</v>
      </c>
      <c r="B40" s="75" t="s">
        <v>58</v>
      </c>
      <c r="C40" s="75" t="s">
        <v>59</v>
      </c>
      <c r="D40" s="78">
        <v>4.3345963645E8</v>
      </c>
      <c r="E40" s="77">
        <v>2.14</v>
      </c>
      <c r="F40" s="78">
        <v>4.3345963645E8</v>
      </c>
      <c r="G40" s="78">
        <v>4.22093E8</v>
      </c>
      <c r="H40" s="77">
        <v>101.88</v>
      </c>
      <c r="I40" s="75" t="s">
        <v>60</v>
      </c>
      <c r="J40" s="75" t="s">
        <v>61</v>
      </c>
      <c r="K40" s="75" t="s">
        <v>62</v>
      </c>
      <c r="L40" s="77">
        <v>1.06</v>
      </c>
      <c r="M40" s="77">
        <v>0.12</v>
      </c>
      <c r="N40" s="77">
        <v>1.0</v>
      </c>
      <c r="O40" s="79">
        <v>44865.0</v>
      </c>
      <c r="P40" s="77">
        <v>1.88</v>
      </c>
      <c r="Q40" s="77">
        <v>1.06</v>
      </c>
      <c r="R40" s="75" t="s">
        <v>61</v>
      </c>
      <c r="S40" s="77">
        <v>0.12</v>
      </c>
      <c r="T40" s="77">
        <v>1.06</v>
      </c>
      <c r="U40" s="77">
        <v>0.12</v>
      </c>
      <c r="V40" s="75" t="s">
        <v>62</v>
      </c>
      <c r="W40" s="79">
        <v>42308.0</v>
      </c>
      <c r="X40" s="79">
        <v>42310.0</v>
      </c>
    </row>
    <row r="41">
      <c r="A41" s="75" t="s">
        <v>70</v>
      </c>
      <c r="B41" s="75" t="s">
        <v>58</v>
      </c>
      <c r="C41" s="75" t="s">
        <v>59</v>
      </c>
      <c r="D41" s="78">
        <v>4.0108380886E8</v>
      </c>
      <c r="E41" s="77">
        <v>1.98</v>
      </c>
      <c r="F41" s="78">
        <v>4.0108380886E8</v>
      </c>
      <c r="G41" s="78">
        <v>4.01717E8</v>
      </c>
      <c r="H41" s="77">
        <v>99.76</v>
      </c>
      <c r="I41" s="75" t="s">
        <v>60</v>
      </c>
      <c r="J41" s="75" t="s">
        <v>61</v>
      </c>
      <c r="K41" s="75" t="s">
        <v>62</v>
      </c>
      <c r="L41" s="77">
        <v>2.76</v>
      </c>
      <c r="M41" s="77">
        <v>0.46</v>
      </c>
      <c r="N41" s="77">
        <v>1.0</v>
      </c>
      <c r="O41" s="79">
        <v>45488.0</v>
      </c>
      <c r="P41" s="77">
        <v>0.38</v>
      </c>
      <c r="Q41" s="77">
        <v>2.76</v>
      </c>
      <c r="R41" s="75" t="s">
        <v>61</v>
      </c>
      <c r="S41" s="77">
        <v>0.46</v>
      </c>
      <c r="T41" s="77">
        <v>2.76</v>
      </c>
      <c r="U41" s="77">
        <v>0.46</v>
      </c>
      <c r="V41" s="75" t="s">
        <v>62</v>
      </c>
      <c r="W41" s="79">
        <v>44392.0</v>
      </c>
      <c r="X41" s="79">
        <v>44392.0</v>
      </c>
    </row>
    <row r="42">
      <c r="A42" s="75" t="s">
        <v>57</v>
      </c>
      <c r="B42" s="75" t="s">
        <v>58</v>
      </c>
      <c r="C42" s="75" t="s">
        <v>59</v>
      </c>
      <c r="D42" s="78">
        <v>3.9352352676E8</v>
      </c>
      <c r="E42" s="77">
        <v>1.94</v>
      </c>
      <c r="F42" s="78">
        <v>3.9352352676E8</v>
      </c>
      <c r="G42" s="78">
        <v>3.95389E8</v>
      </c>
      <c r="H42" s="77">
        <v>99.5</v>
      </c>
      <c r="I42" s="75" t="s">
        <v>60</v>
      </c>
      <c r="J42" s="75" t="s">
        <v>61</v>
      </c>
      <c r="K42" s="75" t="s">
        <v>62</v>
      </c>
      <c r="L42" s="77">
        <v>2.28</v>
      </c>
      <c r="M42" s="77">
        <v>0.35</v>
      </c>
      <c r="N42" s="77">
        <v>1.0</v>
      </c>
      <c r="O42" s="79">
        <v>45306.0</v>
      </c>
      <c r="P42" s="77">
        <v>0.13</v>
      </c>
      <c r="Q42" s="77">
        <v>2.27</v>
      </c>
      <c r="R42" s="75" t="s">
        <v>61</v>
      </c>
      <c r="S42" s="77">
        <v>0.35</v>
      </c>
      <c r="T42" s="77">
        <v>2.27</v>
      </c>
      <c r="U42" s="77">
        <v>0.35</v>
      </c>
      <c r="V42" s="75" t="s">
        <v>62</v>
      </c>
      <c r="W42" s="79">
        <v>44211.0</v>
      </c>
      <c r="X42" s="79">
        <v>44211.0</v>
      </c>
    </row>
    <row r="43">
      <c r="A43" s="75" t="s">
        <v>57</v>
      </c>
      <c r="B43" s="75" t="s">
        <v>58</v>
      </c>
      <c r="C43" s="75" t="s">
        <v>59</v>
      </c>
      <c r="D43" s="78">
        <v>3.8217809318E8</v>
      </c>
      <c r="E43" s="77">
        <v>1.88</v>
      </c>
      <c r="F43" s="78">
        <v>3.8217809318E8</v>
      </c>
      <c r="G43" s="78">
        <v>3.74866E8</v>
      </c>
      <c r="H43" s="77">
        <v>101.3</v>
      </c>
      <c r="I43" s="75" t="s">
        <v>60</v>
      </c>
      <c r="J43" s="75" t="s">
        <v>61</v>
      </c>
      <c r="K43" s="75" t="s">
        <v>62</v>
      </c>
      <c r="L43" s="77">
        <v>1.02</v>
      </c>
      <c r="M43" s="77">
        <v>0.11</v>
      </c>
      <c r="N43" s="77">
        <v>1.0</v>
      </c>
      <c r="O43" s="79">
        <v>44849.0</v>
      </c>
      <c r="P43" s="77">
        <v>1.38</v>
      </c>
      <c r="Q43" s="77">
        <v>1.02</v>
      </c>
      <c r="R43" s="75" t="s">
        <v>61</v>
      </c>
      <c r="S43" s="77">
        <v>0.11</v>
      </c>
      <c r="T43" s="77">
        <v>1.02</v>
      </c>
      <c r="U43" s="77">
        <v>0.11</v>
      </c>
      <c r="V43" s="75" t="s">
        <v>62</v>
      </c>
      <c r="W43" s="79">
        <v>43753.0</v>
      </c>
      <c r="X43" s="79">
        <v>43753.0</v>
      </c>
    </row>
    <row r="44">
      <c r="A44" s="75" t="s">
        <v>57</v>
      </c>
      <c r="B44" s="75" t="s">
        <v>58</v>
      </c>
      <c r="C44" s="75" t="s">
        <v>59</v>
      </c>
      <c r="D44" s="78">
        <v>3.5427572528E8</v>
      </c>
      <c r="E44" s="77">
        <v>1.75</v>
      </c>
      <c r="F44" s="78">
        <v>3.5427572528E8</v>
      </c>
      <c r="G44" s="78">
        <v>3.4164E8</v>
      </c>
      <c r="H44" s="77">
        <v>103.44</v>
      </c>
      <c r="I44" s="75" t="s">
        <v>60</v>
      </c>
      <c r="J44" s="75" t="s">
        <v>61</v>
      </c>
      <c r="K44" s="75" t="s">
        <v>62</v>
      </c>
      <c r="L44" s="77">
        <v>1.38</v>
      </c>
      <c r="M44" s="77">
        <v>0.18</v>
      </c>
      <c r="N44" s="77">
        <v>1.0</v>
      </c>
      <c r="O44" s="79">
        <v>44985.0</v>
      </c>
      <c r="P44" s="77">
        <v>2.63</v>
      </c>
      <c r="Q44" s="77">
        <v>1.39</v>
      </c>
      <c r="R44" s="75" t="s">
        <v>61</v>
      </c>
      <c r="S44" s="77">
        <v>0.18</v>
      </c>
      <c r="T44" s="77">
        <v>1.39</v>
      </c>
      <c r="U44" s="77">
        <v>0.18</v>
      </c>
      <c r="V44" s="75" t="s">
        <v>62</v>
      </c>
      <c r="W44" s="79">
        <v>43159.0</v>
      </c>
      <c r="X44" s="79">
        <v>43159.0</v>
      </c>
    </row>
    <row r="45">
      <c r="A45" s="75" t="s">
        <v>57</v>
      </c>
      <c r="B45" s="75" t="s">
        <v>58</v>
      </c>
      <c r="C45" s="75" t="s">
        <v>59</v>
      </c>
      <c r="D45" s="78">
        <v>3.4547957467E8</v>
      </c>
      <c r="E45" s="77">
        <v>1.7</v>
      </c>
      <c r="F45" s="78">
        <v>3.4547957467E8</v>
      </c>
      <c r="G45" s="78">
        <v>3.4556E8</v>
      </c>
      <c r="H45" s="77">
        <v>99.88</v>
      </c>
      <c r="I45" s="75" t="s">
        <v>60</v>
      </c>
      <c r="J45" s="75" t="s">
        <v>61</v>
      </c>
      <c r="K45" s="75" t="s">
        <v>62</v>
      </c>
      <c r="L45" s="77">
        <v>2.11</v>
      </c>
      <c r="M45" s="77">
        <v>0.31</v>
      </c>
      <c r="N45" s="77">
        <v>1.0</v>
      </c>
      <c r="O45" s="79">
        <v>45245.0</v>
      </c>
      <c r="P45" s="77">
        <v>0.25</v>
      </c>
      <c r="Q45" s="77">
        <v>2.1</v>
      </c>
      <c r="R45" s="75" t="s">
        <v>61</v>
      </c>
      <c r="S45" s="77">
        <v>0.31</v>
      </c>
      <c r="T45" s="77">
        <v>2.1</v>
      </c>
      <c r="U45" s="77">
        <v>0.31</v>
      </c>
      <c r="V45" s="75" t="s">
        <v>62</v>
      </c>
      <c r="W45" s="79">
        <v>44150.0</v>
      </c>
      <c r="X45" s="79">
        <v>44151.0</v>
      </c>
    </row>
    <row r="46">
      <c r="A46" s="75" t="s">
        <v>57</v>
      </c>
      <c r="B46" s="75" t="s">
        <v>58</v>
      </c>
      <c r="C46" s="75" t="s">
        <v>59</v>
      </c>
      <c r="D46" s="78">
        <v>3.4049360844E8</v>
      </c>
      <c r="E46" s="77">
        <v>1.68</v>
      </c>
      <c r="F46" s="78">
        <v>3.4049360844E8</v>
      </c>
      <c r="G46" s="78">
        <v>3.237115E8</v>
      </c>
      <c r="H46" s="77">
        <v>104.0</v>
      </c>
      <c r="I46" s="75" t="s">
        <v>60</v>
      </c>
      <c r="J46" s="75" t="s">
        <v>61</v>
      </c>
      <c r="K46" s="75" t="s">
        <v>62</v>
      </c>
      <c r="L46" s="77">
        <v>1.53</v>
      </c>
      <c r="M46" s="77">
        <v>0.2</v>
      </c>
      <c r="N46" s="77">
        <v>1.0</v>
      </c>
      <c r="O46" s="79">
        <v>45046.0</v>
      </c>
      <c r="P46" s="77">
        <v>2.75</v>
      </c>
      <c r="Q46" s="77">
        <v>1.53</v>
      </c>
      <c r="R46" s="75" t="s">
        <v>61</v>
      </c>
      <c r="S46" s="77">
        <v>0.2</v>
      </c>
      <c r="T46" s="77">
        <v>1.53</v>
      </c>
      <c r="U46" s="77">
        <v>0.2</v>
      </c>
      <c r="V46" s="75" t="s">
        <v>62</v>
      </c>
      <c r="W46" s="79">
        <v>43220.0</v>
      </c>
      <c r="X46" s="79">
        <v>43220.0</v>
      </c>
    </row>
    <row r="47">
      <c r="A47" s="75" t="s">
        <v>63</v>
      </c>
      <c r="B47" s="75" t="s">
        <v>58</v>
      </c>
      <c r="C47" s="75" t="s">
        <v>59</v>
      </c>
      <c r="D47" s="78">
        <v>3.3183166304E8</v>
      </c>
      <c r="E47" s="77">
        <v>1.64</v>
      </c>
      <c r="F47" s="78">
        <v>3.3183166304E8</v>
      </c>
      <c r="G47" s="78">
        <v>3.33008E8</v>
      </c>
      <c r="H47" s="77">
        <v>99.63</v>
      </c>
      <c r="I47" s="75" t="s">
        <v>60</v>
      </c>
      <c r="J47" s="75" t="s">
        <v>61</v>
      </c>
      <c r="K47" s="75" t="s">
        <v>62</v>
      </c>
      <c r="L47" s="77">
        <v>2.93</v>
      </c>
      <c r="M47" s="77">
        <v>0.5</v>
      </c>
      <c r="N47" s="77">
        <v>1.0</v>
      </c>
      <c r="O47" s="79">
        <v>45550.0</v>
      </c>
      <c r="P47" s="77">
        <v>0.38</v>
      </c>
      <c r="Q47" s="77">
        <v>2.93</v>
      </c>
      <c r="R47" s="75" t="s">
        <v>61</v>
      </c>
      <c r="S47" s="77">
        <v>0.5</v>
      </c>
      <c r="T47" s="77">
        <v>2.93</v>
      </c>
      <c r="U47" s="77">
        <v>0.5</v>
      </c>
      <c r="V47" s="75" t="s">
        <v>62</v>
      </c>
      <c r="W47" s="79">
        <v>44454.0</v>
      </c>
      <c r="X47" s="79">
        <v>44454.0</v>
      </c>
    </row>
    <row r="48">
      <c r="A48" s="75" t="s">
        <v>57</v>
      </c>
      <c r="B48" s="75" t="s">
        <v>58</v>
      </c>
      <c r="C48" s="75" t="s">
        <v>59</v>
      </c>
      <c r="D48" s="78">
        <v>3.2374718984E8</v>
      </c>
      <c r="E48" s="77">
        <v>1.6</v>
      </c>
      <c r="F48" s="78">
        <v>3.2374718984E8</v>
      </c>
      <c r="G48" s="78">
        <v>3.23838E8</v>
      </c>
      <c r="H48" s="77">
        <v>99.95</v>
      </c>
      <c r="I48" s="75" t="s">
        <v>60</v>
      </c>
      <c r="J48" s="75" t="s">
        <v>61</v>
      </c>
      <c r="K48" s="75" t="s">
        <v>62</v>
      </c>
      <c r="L48" s="77">
        <v>1.32</v>
      </c>
      <c r="M48" s="77">
        <v>0.16</v>
      </c>
      <c r="N48" s="77">
        <v>1.0</v>
      </c>
      <c r="O48" s="79">
        <v>44957.0</v>
      </c>
      <c r="P48" s="77">
        <v>0.13</v>
      </c>
      <c r="Q48" s="77">
        <v>1.32</v>
      </c>
      <c r="R48" s="75" t="s">
        <v>61</v>
      </c>
      <c r="S48" s="77">
        <v>0.16</v>
      </c>
      <c r="T48" s="77">
        <v>1.32</v>
      </c>
      <c r="U48" s="77">
        <v>0.16</v>
      </c>
      <c r="V48" s="75" t="s">
        <v>62</v>
      </c>
      <c r="W48" s="79">
        <v>44227.0</v>
      </c>
      <c r="X48" s="79">
        <v>44228.0</v>
      </c>
    </row>
    <row r="49">
      <c r="A49" s="75" t="s">
        <v>57</v>
      </c>
      <c r="B49" s="75" t="s">
        <v>58</v>
      </c>
      <c r="C49" s="75" t="s">
        <v>59</v>
      </c>
      <c r="D49" s="78">
        <v>3.1223540576E8</v>
      </c>
      <c r="E49" s="77">
        <v>1.54</v>
      </c>
      <c r="F49" s="78">
        <v>3.1223540576E8</v>
      </c>
      <c r="G49" s="78">
        <v>2.96967E8</v>
      </c>
      <c r="H49" s="77">
        <v>104.18</v>
      </c>
      <c r="I49" s="75" t="s">
        <v>60</v>
      </c>
      <c r="J49" s="75" t="s">
        <v>61</v>
      </c>
      <c r="K49" s="75" t="s">
        <v>62</v>
      </c>
      <c r="L49" s="77">
        <v>1.61</v>
      </c>
      <c r="M49" s="77">
        <v>0.22</v>
      </c>
      <c r="N49" s="77">
        <v>1.0</v>
      </c>
      <c r="O49" s="80">
        <v>45077.0</v>
      </c>
      <c r="P49" s="77">
        <v>2.75</v>
      </c>
      <c r="Q49" s="77">
        <v>1.61</v>
      </c>
      <c r="R49" s="75" t="s">
        <v>61</v>
      </c>
      <c r="S49" s="77">
        <v>0.22</v>
      </c>
      <c r="T49" s="77">
        <v>1.61</v>
      </c>
      <c r="U49" s="77">
        <v>0.22</v>
      </c>
      <c r="V49" s="75" t="s">
        <v>62</v>
      </c>
      <c r="W49" s="80">
        <v>43251.0</v>
      </c>
      <c r="X49" s="80">
        <v>43251.0</v>
      </c>
    </row>
    <row r="50">
      <c r="A50" s="75" t="s">
        <v>57</v>
      </c>
      <c r="B50" s="75" t="s">
        <v>58</v>
      </c>
      <c r="C50" s="75" t="s">
        <v>59</v>
      </c>
      <c r="D50" s="78">
        <v>3.1048266003E8</v>
      </c>
      <c r="E50" s="77">
        <v>1.53</v>
      </c>
      <c r="F50" s="78">
        <v>3.1048266003E8</v>
      </c>
      <c r="G50" s="78">
        <v>2.92806E8</v>
      </c>
      <c r="H50" s="77">
        <v>105.65</v>
      </c>
      <c r="I50" s="75" t="s">
        <v>60</v>
      </c>
      <c r="J50" s="75" t="s">
        <v>61</v>
      </c>
      <c r="K50" s="75" t="s">
        <v>62</v>
      </c>
      <c r="L50" s="77">
        <v>2.3</v>
      </c>
      <c r="M50" s="77">
        <v>0.35</v>
      </c>
      <c r="N50" s="77">
        <v>1.0</v>
      </c>
      <c r="O50" s="79">
        <v>45337.0</v>
      </c>
      <c r="P50" s="77">
        <v>2.75</v>
      </c>
      <c r="Q50" s="77">
        <v>2.3</v>
      </c>
      <c r="R50" s="75" t="s">
        <v>61</v>
      </c>
      <c r="S50" s="77">
        <v>0.35</v>
      </c>
      <c r="T50" s="77">
        <v>2.3</v>
      </c>
      <c r="U50" s="77">
        <v>0.35</v>
      </c>
      <c r="V50" s="75" t="s">
        <v>62</v>
      </c>
      <c r="W50" s="79">
        <v>41685.0</v>
      </c>
      <c r="X50" s="79">
        <v>41688.0</v>
      </c>
    </row>
    <row r="51">
      <c r="A51" s="75" t="s">
        <v>57</v>
      </c>
      <c r="B51" s="75" t="s">
        <v>58</v>
      </c>
      <c r="C51" s="75" t="s">
        <v>59</v>
      </c>
      <c r="D51" s="78">
        <v>3.1036758383E8</v>
      </c>
      <c r="E51" s="77">
        <v>1.53</v>
      </c>
      <c r="F51" s="78">
        <v>3.1036758383E8</v>
      </c>
      <c r="G51" s="78">
        <v>3.10349E8</v>
      </c>
      <c r="H51" s="77">
        <v>99.97</v>
      </c>
      <c r="I51" s="75" t="s">
        <v>60</v>
      </c>
      <c r="J51" s="75" t="s">
        <v>61</v>
      </c>
      <c r="K51" s="75" t="s">
        <v>62</v>
      </c>
      <c r="L51" s="77">
        <v>1.25</v>
      </c>
      <c r="M51" s="77">
        <v>0.15</v>
      </c>
      <c r="N51" s="77">
        <v>1.0</v>
      </c>
      <c r="O51" s="79">
        <v>44926.0</v>
      </c>
      <c r="P51" s="77">
        <v>0.13</v>
      </c>
      <c r="Q51" s="77">
        <v>1.24</v>
      </c>
      <c r="R51" s="75" t="s">
        <v>61</v>
      </c>
      <c r="S51" s="77">
        <v>0.15</v>
      </c>
      <c r="T51" s="77">
        <v>1.24</v>
      </c>
      <c r="U51" s="77">
        <v>0.15</v>
      </c>
      <c r="V51" s="75" t="s">
        <v>62</v>
      </c>
      <c r="W51" s="79">
        <v>44196.0</v>
      </c>
      <c r="X51" s="79">
        <v>44196.0</v>
      </c>
    </row>
    <row r="52">
      <c r="A52" s="75" t="s">
        <v>57</v>
      </c>
      <c r="B52" s="75" t="s">
        <v>58</v>
      </c>
      <c r="C52" s="75" t="s">
        <v>59</v>
      </c>
      <c r="D52" s="78">
        <v>3.0637200307E8</v>
      </c>
      <c r="E52" s="77">
        <v>1.51</v>
      </c>
      <c r="F52" s="78">
        <v>3.0637200307E8</v>
      </c>
      <c r="G52" s="78">
        <v>2.96972E8</v>
      </c>
      <c r="H52" s="77">
        <v>102.48</v>
      </c>
      <c r="I52" s="75" t="s">
        <v>60</v>
      </c>
      <c r="J52" s="75" t="s">
        <v>61</v>
      </c>
      <c r="K52" s="75" t="s">
        <v>62</v>
      </c>
      <c r="L52" s="77">
        <v>1.58</v>
      </c>
      <c r="M52" s="77">
        <v>0.21</v>
      </c>
      <c r="N52" s="77">
        <v>1.0</v>
      </c>
      <c r="O52" s="80">
        <v>45061.0</v>
      </c>
      <c r="P52" s="77">
        <v>1.75</v>
      </c>
      <c r="Q52" s="77">
        <v>1.59</v>
      </c>
      <c r="R52" s="75" t="s">
        <v>61</v>
      </c>
      <c r="S52" s="77">
        <v>0.21</v>
      </c>
      <c r="T52" s="77">
        <v>1.59</v>
      </c>
      <c r="U52" s="77">
        <v>0.21</v>
      </c>
      <c r="V52" s="75" t="s">
        <v>62</v>
      </c>
      <c r="W52" s="80">
        <v>41409.0</v>
      </c>
      <c r="X52" s="80">
        <v>41409.0</v>
      </c>
    </row>
    <row r="53">
      <c r="A53" s="75" t="s">
        <v>57</v>
      </c>
      <c r="B53" s="75" t="s">
        <v>58</v>
      </c>
      <c r="C53" s="75" t="s">
        <v>59</v>
      </c>
      <c r="D53" s="78">
        <v>2.8682801022E8</v>
      </c>
      <c r="E53" s="77">
        <v>1.41</v>
      </c>
      <c r="F53" s="78">
        <v>2.8682801022E8</v>
      </c>
      <c r="G53" s="78">
        <v>2.87646E8</v>
      </c>
      <c r="H53" s="77">
        <v>99.66</v>
      </c>
      <c r="I53" s="75" t="s">
        <v>60</v>
      </c>
      <c r="J53" s="75" t="s">
        <v>61</v>
      </c>
      <c r="K53" s="75" t="s">
        <v>62</v>
      </c>
      <c r="L53" s="77">
        <v>2.03</v>
      </c>
      <c r="M53" s="77">
        <v>0.29</v>
      </c>
      <c r="N53" s="77">
        <v>1.0</v>
      </c>
      <c r="O53" s="79">
        <v>45214.0</v>
      </c>
      <c r="P53" s="77">
        <v>0.13</v>
      </c>
      <c r="Q53" s="77">
        <v>2.02</v>
      </c>
      <c r="R53" s="75" t="s">
        <v>61</v>
      </c>
      <c r="S53" s="77">
        <v>0.29</v>
      </c>
      <c r="T53" s="77">
        <v>2.02</v>
      </c>
      <c r="U53" s="77">
        <v>0.29</v>
      </c>
      <c r="V53" s="75" t="s">
        <v>62</v>
      </c>
      <c r="W53" s="79">
        <v>44119.0</v>
      </c>
      <c r="X53" s="79">
        <v>44119.0</v>
      </c>
    </row>
    <row r="54">
      <c r="A54" s="75" t="s">
        <v>57</v>
      </c>
      <c r="B54" s="75" t="s">
        <v>58</v>
      </c>
      <c r="C54" s="75" t="s">
        <v>59</v>
      </c>
      <c r="D54" s="78">
        <v>2.6294406585E8</v>
      </c>
      <c r="E54" s="77">
        <v>1.3</v>
      </c>
      <c r="F54" s="78">
        <v>2.6294406585E8</v>
      </c>
      <c r="G54" s="78">
        <v>2.48537E8</v>
      </c>
      <c r="H54" s="77">
        <v>105.1</v>
      </c>
      <c r="I54" s="75" t="s">
        <v>60</v>
      </c>
      <c r="J54" s="75" t="s">
        <v>61</v>
      </c>
      <c r="K54" s="75" t="s">
        <v>62</v>
      </c>
      <c r="L54" s="77">
        <v>2.18</v>
      </c>
      <c r="M54" s="77">
        <v>0.34</v>
      </c>
      <c r="N54" s="77">
        <v>1.0</v>
      </c>
      <c r="O54" s="79">
        <v>45291.0</v>
      </c>
      <c r="P54" s="77">
        <v>2.63</v>
      </c>
      <c r="Q54" s="77">
        <v>2.17</v>
      </c>
      <c r="R54" s="75" t="s">
        <v>61</v>
      </c>
      <c r="S54" s="77">
        <v>0.34</v>
      </c>
      <c r="T54" s="77">
        <v>2.17</v>
      </c>
      <c r="U54" s="77">
        <v>0.34</v>
      </c>
      <c r="V54" s="75" t="s">
        <v>62</v>
      </c>
      <c r="W54" s="79">
        <v>43465.0</v>
      </c>
      <c r="X54" s="79">
        <v>43465.0</v>
      </c>
    </row>
    <row r="55">
      <c r="A55" s="75" t="s">
        <v>57</v>
      </c>
      <c r="B55" s="75" t="s">
        <v>58</v>
      </c>
      <c r="C55" s="75" t="s">
        <v>59</v>
      </c>
      <c r="D55" s="78">
        <v>2.5526509696E8</v>
      </c>
      <c r="E55" s="77">
        <v>1.26</v>
      </c>
      <c r="F55" s="78">
        <v>2.5526509696E8</v>
      </c>
      <c r="G55" s="78">
        <v>2.55988E8</v>
      </c>
      <c r="H55" s="77">
        <v>99.7</v>
      </c>
      <c r="I55" s="75" t="s">
        <v>60</v>
      </c>
      <c r="J55" s="75" t="s">
        <v>61</v>
      </c>
      <c r="K55" s="75" t="s">
        <v>62</v>
      </c>
      <c r="L55" s="77">
        <v>2.44</v>
      </c>
      <c r="M55" s="77">
        <v>0.37</v>
      </c>
      <c r="N55" s="77">
        <v>1.0</v>
      </c>
      <c r="O55" s="79">
        <v>45366.0</v>
      </c>
      <c r="P55" s="77">
        <v>0.25</v>
      </c>
      <c r="Q55" s="77">
        <v>2.44</v>
      </c>
      <c r="R55" s="75" t="s">
        <v>61</v>
      </c>
      <c r="S55" s="77">
        <v>0.37</v>
      </c>
      <c r="T55" s="77">
        <v>2.44</v>
      </c>
      <c r="U55" s="77">
        <v>0.37</v>
      </c>
      <c r="V55" s="75" t="s">
        <v>62</v>
      </c>
      <c r="W55" s="79">
        <v>44270.0</v>
      </c>
      <c r="X55" s="79">
        <v>44270.0</v>
      </c>
    </row>
    <row r="56">
      <c r="A56" s="75" t="s">
        <v>57</v>
      </c>
      <c r="B56" s="75" t="s">
        <v>58</v>
      </c>
      <c r="C56" s="75" t="s">
        <v>59</v>
      </c>
      <c r="D56" s="78">
        <v>2.2902834547E8</v>
      </c>
      <c r="E56" s="77">
        <v>1.13</v>
      </c>
      <c r="F56" s="78">
        <v>2.2902834547E8</v>
      </c>
      <c r="G56" s="78">
        <v>2.21587E8</v>
      </c>
      <c r="H56" s="77">
        <v>102.93</v>
      </c>
      <c r="I56" s="75" t="s">
        <v>60</v>
      </c>
      <c r="J56" s="75" t="s">
        <v>61</v>
      </c>
      <c r="K56" s="75" t="s">
        <v>62</v>
      </c>
      <c r="L56" s="77">
        <v>1.31</v>
      </c>
      <c r="M56" s="77">
        <v>0.16</v>
      </c>
      <c r="N56" s="77">
        <v>1.0</v>
      </c>
      <c r="O56" s="79">
        <v>44957.0</v>
      </c>
      <c r="P56" s="77">
        <v>2.38</v>
      </c>
      <c r="Q56" s="77">
        <v>1.31</v>
      </c>
      <c r="R56" s="75" t="s">
        <v>61</v>
      </c>
      <c r="S56" s="77">
        <v>0.16</v>
      </c>
      <c r="T56" s="77">
        <v>1.31</v>
      </c>
      <c r="U56" s="77">
        <v>0.16</v>
      </c>
      <c r="V56" s="75" t="s">
        <v>62</v>
      </c>
      <c r="W56" s="79">
        <v>43131.0</v>
      </c>
      <c r="X56" s="79">
        <v>43131.0</v>
      </c>
    </row>
    <row r="57">
      <c r="A57" s="75" t="s">
        <v>57</v>
      </c>
      <c r="B57" s="75" t="s">
        <v>58</v>
      </c>
      <c r="C57" s="75" t="s">
        <v>59</v>
      </c>
      <c r="D57" s="78">
        <v>2.2685240071E8</v>
      </c>
      <c r="E57" s="77">
        <v>1.12</v>
      </c>
      <c r="F57" s="78">
        <v>2.2685240071E8</v>
      </c>
      <c r="G57" s="78">
        <v>2.15928E8</v>
      </c>
      <c r="H57" s="77">
        <v>104.56</v>
      </c>
      <c r="I57" s="75" t="s">
        <v>60</v>
      </c>
      <c r="J57" s="75" t="s">
        <v>61</v>
      </c>
      <c r="K57" s="75" t="s">
        <v>62</v>
      </c>
      <c r="L57" s="77">
        <v>1.78</v>
      </c>
      <c r="M57" s="77">
        <v>0.24</v>
      </c>
      <c r="N57" s="77">
        <v>1.0</v>
      </c>
      <c r="O57" s="79">
        <v>45138.0</v>
      </c>
      <c r="P57" s="77">
        <v>2.75</v>
      </c>
      <c r="Q57" s="77">
        <v>1.78</v>
      </c>
      <c r="R57" s="75" t="s">
        <v>61</v>
      </c>
      <c r="S57" s="77">
        <v>0.24</v>
      </c>
      <c r="T57" s="77">
        <v>1.78</v>
      </c>
      <c r="U57" s="77">
        <v>0.24</v>
      </c>
      <c r="V57" s="75" t="s">
        <v>62</v>
      </c>
      <c r="W57" s="79">
        <v>43312.0</v>
      </c>
      <c r="X57" s="79">
        <v>43312.0</v>
      </c>
    </row>
    <row r="58">
      <c r="A58" s="75" t="s">
        <v>57</v>
      </c>
      <c r="B58" s="75" t="s">
        <v>58</v>
      </c>
      <c r="C58" s="75" t="s">
        <v>59</v>
      </c>
      <c r="D58" s="78">
        <v>2.0176473568E8</v>
      </c>
      <c r="E58" s="77">
        <v>0.99</v>
      </c>
      <c r="F58" s="78">
        <v>2.0176473568E8</v>
      </c>
      <c r="G58" s="78">
        <v>1.96163E8</v>
      </c>
      <c r="H58" s="77">
        <v>102.16</v>
      </c>
      <c r="I58" s="75" t="s">
        <v>60</v>
      </c>
      <c r="J58" s="75" t="s">
        <v>61</v>
      </c>
      <c r="K58" s="75" t="s">
        <v>62</v>
      </c>
      <c r="L58" s="77">
        <v>1.14</v>
      </c>
      <c r="M58" s="77">
        <v>0.13</v>
      </c>
      <c r="N58" s="77">
        <v>1.0</v>
      </c>
      <c r="O58" s="79">
        <v>44895.0</v>
      </c>
      <c r="P58" s="77">
        <v>2.0</v>
      </c>
      <c r="Q58" s="77">
        <v>1.14</v>
      </c>
      <c r="R58" s="75" t="s">
        <v>61</v>
      </c>
      <c r="S58" s="77">
        <v>0.13</v>
      </c>
      <c r="T58" s="77">
        <v>1.14</v>
      </c>
      <c r="U58" s="77">
        <v>0.13</v>
      </c>
      <c r="V58" s="75" t="s">
        <v>62</v>
      </c>
      <c r="W58" s="79">
        <v>42338.0</v>
      </c>
      <c r="X58" s="79">
        <v>42338.0</v>
      </c>
    </row>
    <row r="59">
      <c r="A59" s="75" t="s">
        <v>57</v>
      </c>
      <c r="B59" s="75" t="s">
        <v>58</v>
      </c>
      <c r="C59" s="75" t="s">
        <v>59</v>
      </c>
      <c r="D59" s="78">
        <v>1.7435023893E8</v>
      </c>
      <c r="E59" s="77">
        <v>0.86</v>
      </c>
      <c r="F59" s="78">
        <v>1.7435023893E8</v>
      </c>
      <c r="G59" s="78">
        <v>1.74458E8</v>
      </c>
      <c r="H59" s="77">
        <v>99.93</v>
      </c>
      <c r="I59" s="75" t="s">
        <v>60</v>
      </c>
      <c r="J59" s="75" t="s">
        <v>61</v>
      </c>
      <c r="K59" s="75" t="s">
        <v>62</v>
      </c>
      <c r="L59" s="77">
        <v>1.4</v>
      </c>
      <c r="M59" s="77">
        <v>0.18</v>
      </c>
      <c r="N59" s="77">
        <v>1.0</v>
      </c>
      <c r="O59" s="79">
        <v>44985.0</v>
      </c>
      <c r="P59" s="77">
        <v>0.13</v>
      </c>
      <c r="Q59" s="77">
        <v>1.4</v>
      </c>
      <c r="R59" s="75" t="s">
        <v>61</v>
      </c>
      <c r="S59" s="77">
        <v>0.18</v>
      </c>
      <c r="T59" s="77">
        <v>1.4</v>
      </c>
      <c r="U59" s="77">
        <v>0.18</v>
      </c>
      <c r="V59" s="75" t="s">
        <v>62</v>
      </c>
      <c r="W59" s="79">
        <v>44255.0</v>
      </c>
      <c r="X59" s="79">
        <v>44256.0</v>
      </c>
    </row>
    <row r="60">
      <c r="A60" s="75" t="s">
        <v>57</v>
      </c>
      <c r="B60" s="75" t="s">
        <v>58</v>
      </c>
      <c r="C60" s="75" t="s">
        <v>59</v>
      </c>
      <c r="D60" s="78">
        <v>1.3623436784E8</v>
      </c>
      <c r="E60" s="77">
        <v>0.67</v>
      </c>
      <c r="F60" s="78">
        <v>1.3623436784E8</v>
      </c>
      <c r="G60" s="78">
        <v>1.32421E8</v>
      </c>
      <c r="H60" s="77">
        <v>102.02</v>
      </c>
      <c r="I60" s="75" t="s">
        <v>60</v>
      </c>
      <c r="J60" s="75" t="s">
        <v>61</v>
      </c>
      <c r="K60" s="75" t="s">
        <v>62</v>
      </c>
      <c r="L60" s="77">
        <v>1.06</v>
      </c>
      <c r="M60" s="77">
        <v>0.12</v>
      </c>
      <c r="N60" s="77">
        <v>1.0</v>
      </c>
      <c r="O60" s="79">
        <v>44865.0</v>
      </c>
      <c r="P60" s="77">
        <v>2.0</v>
      </c>
      <c r="Q60" s="77">
        <v>1.06</v>
      </c>
      <c r="R60" s="75" t="s">
        <v>61</v>
      </c>
      <c r="S60" s="77">
        <v>0.12</v>
      </c>
      <c r="T60" s="77">
        <v>1.06</v>
      </c>
      <c r="U60" s="77">
        <v>0.12</v>
      </c>
      <c r="V60" s="75" t="s">
        <v>62</v>
      </c>
      <c r="W60" s="79">
        <v>43039.0</v>
      </c>
      <c r="X60" s="79">
        <v>43039.0</v>
      </c>
    </row>
    <row r="61">
      <c r="A61" s="75" t="s">
        <v>57</v>
      </c>
      <c r="B61" s="75" t="s">
        <v>58</v>
      </c>
      <c r="C61" s="75" t="s">
        <v>59</v>
      </c>
      <c r="D61" s="78">
        <v>1.2877220496E8</v>
      </c>
      <c r="E61" s="77">
        <v>0.63</v>
      </c>
      <c r="F61" s="78">
        <v>1.2877220496E8</v>
      </c>
      <c r="G61" s="78">
        <v>1.26227E8</v>
      </c>
      <c r="H61" s="77">
        <v>101.87</v>
      </c>
      <c r="I61" s="75" t="s">
        <v>60</v>
      </c>
      <c r="J61" s="75" t="s">
        <v>61</v>
      </c>
      <c r="K61" s="75" t="s">
        <v>62</v>
      </c>
      <c r="L61" s="77">
        <v>1.39</v>
      </c>
      <c r="M61" s="77">
        <v>0.17</v>
      </c>
      <c r="N61" s="77">
        <v>1.0</v>
      </c>
      <c r="O61" s="79">
        <v>44985.0</v>
      </c>
      <c r="P61" s="77">
        <v>1.5</v>
      </c>
      <c r="Q61" s="77">
        <v>1.39</v>
      </c>
      <c r="R61" s="75" t="s">
        <v>61</v>
      </c>
      <c r="S61" s="77">
        <v>0.17</v>
      </c>
      <c r="T61" s="77">
        <v>1.39</v>
      </c>
      <c r="U61" s="77">
        <v>0.17</v>
      </c>
      <c r="V61" s="75" t="s">
        <v>62</v>
      </c>
      <c r="W61" s="79">
        <v>42429.0</v>
      </c>
      <c r="X61" s="79">
        <v>42429.0</v>
      </c>
    </row>
    <row r="62">
      <c r="A62" s="75" t="s">
        <v>57</v>
      </c>
      <c r="B62" s="75" t="s">
        <v>58</v>
      </c>
      <c r="C62" s="75" t="s">
        <v>59</v>
      </c>
      <c r="D62" s="78">
        <v>1.278435881E8</v>
      </c>
      <c r="E62" s="77">
        <v>0.63</v>
      </c>
      <c r="F62" s="78">
        <v>1.278435881E8</v>
      </c>
      <c r="G62" s="78">
        <v>1.24879E8</v>
      </c>
      <c r="H62" s="77">
        <v>102.01</v>
      </c>
      <c r="I62" s="75" t="s">
        <v>60</v>
      </c>
      <c r="J62" s="75" t="s">
        <v>61</v>
      </c>
      <c r="K62" s="75" t="s">
        <v>62</v>
      </c>
      <c r="L62" s="77">
        <v>1.72</v>
      </c>
      <c r="M62" s="77">
        <v>0.22</v>
      </c>
      <c r="N62" s="77">
        <v>1.0</v>
      </c>
      <c r="O62" s="79">
        <v>45107.0</v>
      </c>
      <c r="P62" s="77">
        <v>1.38</v>
      </c>
      <c r="Q62" s="77">
        <v>1.72</v>
      </c>
      <c r="R62" s="75" t="s">
        <v>61</v>
      </c>
      <c r="S62" s="77">
        <v>0.22</v>
      </c>
      <c r="T62" s="77">
        <v>1.72</v>
      </c>
      <c r="U62" s="77">
        <v>0.22</v>
      </c>
      <c r="V62" s="75" t="s">
        <v>62</v>
      </c>
      <c r="W62" s="79">
        <v>42551.0</v>
      </c>
      <c r="X62" s="79">
        <v>42551.0</v>
      </c>
    </row>
    <row r="63">
      <c r="A63" s="75" t="s">
        <v>57</v>
      </c>
      <c r="B63" s="75" t="s">
        <v>58</v>
      </c>
      <c r="C63" s="75" t="s">
        <v>59</v>
      </c>
      <c r="D63" s="78">
        <v>1.2676320731E8</v>
      </c>
      <c r="E63" s="77">
        <v>0.62</v>
      </c>
      <c r="F63" s="78">
        <v>1.2676320731E8</v>
      </c>
      <c r="G63" s="78">
        <v>1.26726E8</v>
      </c>
      <c r="H63" s="77">
        <v>100.03</v>
      </c>
      <c r="I63" s="75" t="s">
        <v>60</v>
      </c>
      <c r="J63" s="75" t="s">
        <v>61</v>
      </c>
      <c r="K63" s="75" t="s">
        <v>62</v>
      </c>
      <c r="L63" s="77">
        <v>0.99</v>
      </c>
      <c r="M63" s="77">
        <v>0.1</v>
      </c>
      <c r="N63" s="77">
        <v>1.0</v>
      </c>
      <c r="O63" s="79">
        <v>44834.0</v>
      </c>
      <c r="P63" s="77">
        <v>0.13</v>
      </c>
      <c r="Q63" s="77">
        <v>0.99</v>
      </c>
      <c r="R63" s="75" t="s">
        <v>61</v>
      </c>
      <c r="S63" s="77">
        <v>0.1</v>
      </c>
      <c r="T63" s="77">
        <v>0.99</v>
      </c>
      <c r="U63" s="77">
        <v>0.1</v>
      </c>
      <c r="V63" s="75" t="s">
        <v>62</v>
      </c>
      <c r="W63" s="79">
        <v>44104.0</v>
      </c>
      <c r="X63" s="79">
        <v>44104.0</v>
      </c>
    </row>
    <row r="64">
      <c r="A64" s="75" t="s">
        <v>57</v>
      </c>
      <c r="B64" s="75" t="s">
        <v>58</v>
      </c>
      <c r="C64" s="75" t="s">
        <v>59</v>
      </c>
      <c r="D64" s="78">
        <v>1.1882951765E8</v>
      </c>
      <c r="E64" s="77">
        <v>0.59</v>
      </c>
      <c r="F64" s="78">
        <v>1.1882951765E8</v>
      </c>
      <c r="G64" s="78">
        <v>1.15444E8</v>
      </c>
      <c r="H64" s="77">
        <v>102.23</v>
      </c>
      <c r="I64" s="75" t="s">
        <v>60</v>
      </c>
      <c r="J64" s="75" t="s">
        <v>61</v>
      </c>
      <c r="K64" s="75" t="s">
        <v>62</v>
      </c>
      <c r="L64" s="77">
        <v>1.55</v>
      </c>
      <c r="M64" s="77">
        <v>0.2</v>
      </c>
      <c r="N64" s="77">
        <v>1.0</v>
      </c>
      <c r="O64" s="79">
        <v>45046.0</v>
      </c>
      <c r="P64" s="77">
        <v>1.63</v>
      </c>
      <c r="Q64" s="77">
        <v>1.55</v>
      </c>
      <c r="R64" s="75" t="s">
        <v>61</v>
      </c>
      <c r="S64" s="77">
        <v>0.2</v>
      </c>
      <c r="T64" s="77">
        <v>1.55</v>
      </c>
      <c r="U64" s="77">
        <v>0.2</v>
      </c>
      <c r="V64" s="75" t="s">
        <v>62</v>
      </c>
      <c r="W64" s="79">
        <v>42490.0</v>
      </c>
      <c r="X64" s="80">
        <v>42492.0</v>
      </c>
    </row>
    <row r="65">
      <c r="A65" s="75" t="s">
        <v>57</v>
      </c>
      <c r="B65" s="75" t="s">
        <v>58</v>
      </c>
      <c r="C65" s="75" t="s">
        <v>59</v>
      </c>
      <c r="D65" s="78">
        <v>1.1772909959E8</v>
      </c>
      <c r="E65" s="77">
        <v>0.58</v>
      </c>
      <c r="F65" s="78">
        <v>1.1772909959E8</v>
      </c>
      <c r="G65" s="78">
        <v>1.14292E8</v>
      </c>
      <c r="H65" s="77">
        <v>102.44</v>
      </c>
      <c r="I65" s="75" t="s">
        <v>60</v>
      </c>
      <c r="J65" s="75" t="s">
        <v>61</v>
      </c>
      <c r="K65" s="75" t="s">
        <v>62</v>
      </c>
      <c r="L65" s="77">
        <v>1.23</v>
      </c>
      <c r="M65" s="77">
        <v>0.15</v>
      </c>
      <c r="N65" s="77">
        <v>1.0</v>
      </c>
      <c r="O65" s="79">
        <v>44926.0</v>
      </c>
      <c r="P65" s="77">
        <v>2.13</v>
      </c>
      <c r="Q65" s="77">
        <v>1.22</v>
      </c>
      <c r="R65" s="75" t="s">
        <v>61</v>
      </c>
      <c r="S65" s="77">
        <v>0.15</v>
      </c>
      <c r="T65" s="77">
        <v>1.22</v>
      </c>
      <c r="U65" s="77">
        <v>0.15</v>
      </c>
      <c r="V65" s="75" t="s">
        <v>62</v>
      </c>
      <c r="W65" s="79">
        <v>42369.0</v>
      </c>
      <c r="X65" s="79">
        <v>42369.0</v>
      </c>
    </row>
    <row r="66">
      <c r="A66" s="75" t="s">
        <v>57</v>
      </c>
      <c r="B66" s="75" t="s">
        <v>58</v>
      </c>
      <c r="C66" s="75" t="s">
        <v>59</v>
      </c>
      <c r="D66" s="78">
        <v>1.1168960308E8</v>
      </c>
      <c r="E66" s="77">
        <v>0.55</v>
      </c>
      <c r="F66" s="78">
        <v>1.1168960308E8</v>
      </c>
      <c r="G66" s="78">
        <v>1.07943E8</v>
      </c>
      <c r="H66" s="77">
        <v>103.43</v>
      </c>
      <c r="I66" s="75" t="s">
        <v>60</v>
      </c>
      <c r="J66" s="75" t="s">
        <v>61</v>
      </c>
      <c r="K66" s="75" t="s">
        <v>62</v>
      </c>
      <c r="L66" s="77">
        <v>1.47</v>
      </c>
      <c r="M66" s="77">
        <v>0.19</v>
      </c>
      <c r="N66" s="77">
        <v>1.0</v>
      </c>
      <c r="O66" s="79">
        <v>45016.0</v>
      </c>
      <c r="P66" s="77">
        <v>2.5</v>
      </c>
      <c r="Q66" s="77">
        <v>1.47</v>
      </c>
      <c r="R66" s="75" t="s">
        <v>61</v>
      </c>
      <c r="S66" s="77">
        <v>0.19</v>
      </c>
      <c r="T66" s="77">
        <v>1.47</v>
      </c>
      <c r="U66" s="77">
        <v>0.19</v>
      </c>
      <c r="V66" s="75" t="s">
        <v>62</v>
      </c>
      <c r="W66" s="79">
        <v>43190.0</v>
      </c>
      <c r="X66" s="79">
        <v>43192.0</v>
      </c>
    </row>
    <row r="67">
      <c r="A67" s="75" t="s">
        <v>57</v>
      </c>
      <c r="B67" s="75" t="s">
        <v>58</v>
      </c>
      <c r="C67" s="75" t="s">
        <v>59</v>
      </c>
      <c r="D67" s="78">
        <v>1.0684710369E8</v>
      </c>
      <c r="E67" s="77">
        <v>0.53</v>
      </c>
      <c r="F67" s="78">
        <v>1.0684710369E8</v>
      </c>
      <c r="G67" s="78">
        <v>1.06723E8</v>
      </c>
      <c r="H67" s="77">
        <v>100.04</v>
      </c>
      <c r="I67" s="75" t="s">
        <v>60</v>
      </c>
      <c r="J67" s="75" t="s">
        <v>61</v>
      </c>
      <c r="K67" s="75" t="s">
        <v>62</v>
      </c>
      <c r="L67" s="77">
        <v>1.69</v>
      </c>
      <c r="M67" s="77">
        <v>0.23</v>
      </c>
      <c r="N67" s="77">
        <v>1.0</v>
      </c>
      <c r="O67" s="79">
        <v>45092.0</v>
      </c>
      <c r="P67" s="77">
        <v>0.25</v>
      </c>
      <c r="Q67" s="77">
        <v>1.69</v>
      </c>
      <c r="R67" s="75" t="s">
        <v>61</v>
      </c>
      <c r="S67" s="77">
        <v>0.23</v>
      </c>
      <c r="T67" s="77">
        <v>1.69</v>
      </c>
      <c r="U67" s="77">
        <v>0.23</v>
      </c>
      <c r="V67" s="75" t="s">
        <v>62</v>
      </c>
      <c r="W67" s="79">
        <v>43997.0</v>
      </c>
      <c r="X67" s="79">
        <v>43997.0</v>
      </c>
    </row>
    <row r="68">
      <c r="A68" s="75" t="s">
        <v>57</v>
      </c>
      <c r="B68" s="75" t="s">
        <v>58</v>
      </c>
      <c r="C68" s="75" t="s">
        <v>59</v>
      </c>
      <c r="D68" s="78">
        <v>9.645221885E7</v>
      </c>
      <c r="E68" s="77">
        <v>0.48</v>
      </c>
      <c r="F68" s="78">
        <v>9.645221885E7</v>
      </c>
      <c r="G68" s="78">
        <v>9.4883E7</v>
      </c>
      <c r="H68" s="77">
        <v>101.63</v>
      </c>
      <c r="I68" s="75" t="s">
        <v>60</v>
      </c>
      <c r="J68" s="75" t="s">
        <v>61</v>
      </c>
      <c r="K68" s="75" t="s">
        <v>62</v>
      </c>
      <c r="L68" s="77">
        <v>0.98</v>
      </c>
      <c r="M68" s="77">
        <v>0.11</v>
      </c>
      <c r="N68" s="77">
        <v>1.0</v>
      </c>
      <c r="O68" s="79">
        <v>44834.0</v>
      </c>
      <c r="P68" s="77">
        <v>1.75</v>
      </c>
      <c r="Q68" s="77">
        <v>0.98</v>
      </c>
      <c r="R68" s="75" t="s">
        <v>61</v>
      </c>
      <c r="S68" s="77">
        <v>0.11</v>
      </c>
      <c r="T68" s="77">
        <v>0.98</v>
      </c>
      <c r="U68" s="77">
        <v>0.11</v>
      </c>
      <c r="V68" s="75" t="s">
        <v>62</v>
      </c>
      <c r="W68" s="79">
        <v>42277.0</v>
      </c>
      <c r="X68" s="79">
        <v>42277.0</v>
      </c>
    </row>
    <row r="69">
      <c r="A69" s="75" t="s">
        <v>57</v>
      </c>
      <c r="B69" s="75" t="s">
        <v>58</v>
      </c>
      <c r="C69" s="75" t="s">
        <v>59</v>
      </c>
      <c r="D69" s="78">
        <v>9.500609105E7</v>
      </c>
      <c r="E69" s="77">
        <v>0.47</v>
      </c>
      <c r="F69" s="78">
        <v>9.500609105E7</v>
      </c>
      <c r="G69" s="78">
        <v>9.2427E7</v>
      </c>
      <c r="H69" s="77">
        <v>102.51</v>
      </c>
      <c r="I69" s="75" t="s">
        <v>60</v>
      </c>
      <c r="J69" s="75" t="s">
        <v>61</v>
      </c>
      <c r="K69" s="75" t="s">
        <v>62</v>
      </c>
      <c r="L69" s="77">
        <v>1.35</v>
      </c>
      <c r="M69" s="77">
        <v>0.16</v>
      </c>
      <c r="N69" s="77">
        <v>1.0</v>
      </c>
      <c r="O69" s="79">
        <v>44972.0</v>
      </c>
      <c r="P69" s="77">
        <v>2.0</v>
      </c>
      <c r="Q69" s="77">
        <v>1.35</v>
      </c>
      <c r="R69" s="75" t="s">
        <v>61</v>
      </c>
      <c r="S69" s="77">
        <v>0.16</v>
      </c>
      <c r="T69" s="77">
        <v>1.35</v>
      </c>
      <c r="U69" s="77">
        <v>0.16</v>
      </c>
      <c r="V69" s="75" t="s">
        <v>62</v>
      </c>
      <c r="W69" s="79">
        <v>41320.0</v>
      </c>
      <c r="X69" s="79">
        <v>41320.0</v>
      </c>
    </row>
    <row r="70">
      <c r="A70" s="75" t="s">
        <v>57</v>
      </c>
      <c r="B70" s="75" t="s">
        <v>58</v>
      </c>
      <c r="C70" s="75" t="s">
        <v>59</v>
      </c>
      <c r="D70" s="78">
        <v>6.632311909E7</v>
      </c>
      <c r="E70" s="77">
        <v>0.33</v>
      </c>
      <c r="F70" s="78">
        <v>6.632311909E7</v>
      </c>
      <c r="G70" s="78">
        <v>6.2288E7</v>
      </c>
      <c r="H70" s="77">
        <v>105.47</v>
      </c>
      <c r="I70" s="75" t="s">
        <v>60</v>
      </c>
      <c r="J70" s="75" t="s">
        <v>61</v>
      </c>
      <c r="K70" s="75" t="s">
        <v>62</v>
      </c>
      <c r="L70" s="77">
        <v>2.09</v>
      </c>
      <c r="M70" s="77">
        <v>0.33</v>
      </c>
      <c r="N70" s="77">
        <v>1.0</v>
      </c>
      <c r="O70" s="79">
        <v>45260.0</v>
      </c>
      <c r="P70" s="77">
        <v>2.88</v>
      </c>
      <c r="Q70" s="77">
        <v>2.08</v>
      </c>
      <c r="R70" s="75" t="s">
        <v>61</v>
      </c>
      <c r="S70" s="77">
        <v>0.33</v>
      </c>
      <c r="T70" s="77">
        <v>2.08</v>
      </c>
      <c r="U70" s="77">
        <v>0.33</v>
      </c>
      <c r="V70" s="75" t="s">
        <v>62</v>
      </c>
      <c r="W70" s="79">
        <v>43434.0</v>
      </c>
      <c r="X70" s="79">
        <v>43434.0</v>
      </c>
    </row>
    <row r="71">
      <c r="A71" s="75" t="s">
        <v>57</v>
      </c>
      <c r="B71" s="75" t="s">
        <v>58</v>
      </c>
      <c r="C71" s="75" t="s">
        <v>59</v>
      </c>
      <c r="D71" s="78">
        <v>6.489815678E7</v>
      </c>
      <c r="E71" s="77">
        <v>0.32</v>
      </c>
      <c r="F71" s="78">
        <v>6.489815678E7</v>
      </c>
      <c r="G71" s="78">
        <v>6.19E7</v>
      </c>
      <c r="H71" s="77">
        <v>104.14</v>
      </c>
      <c r="I71" s="75" t="s">
        <v>60</v>
      </c>
      <c r="J71" s="75" t="s">
        <v>61</v>
      </c>
      <c r="K71" s="75" t="s">
        <v>62</v>
      </c>
      <c r="L71" s="77">
        <v>1.7</v>
      </c>
      <c r="M71" s="77">
        <v>0.24</v>
      </c>
      <c r="N71" s="77">
        <v>1.0</v>
      </c>
      <c r="O71" s="79">
        <v>45107.0</v>
      </c>
      <c r="P71" s="77">
        <v>2.63</v>
      </c>
      <c r="Q71" s="77">
        <v>1.7</v>
      </c>
      <c r="R71" s="75" t="s">
        <v>61</v>
      </c>
      <c r="S71" s="77">
        <v>0.24</v>
      </c>
      <c r="T71" s="77">
        <v>1.7</v>
      </c>
      <c r="U71" s="77">
        <v>0.24</v>
      </c>
      <c r="V71" s="75" t="s">
        <v>62</v>
      </c>
      <c r="W71" s="79">
        <v>43281.0</v>
      </c>
      <c r="X71" s="79">
        <v>43283.0</v>
      </c>
    </row>
    <row r="72">
      <c r="A72" s="75" t="s">
        <v>57</v>
      </c>
      <c r="B72" s="75" t="s">
        <v>58</v>
      </c>
      <c r="C72" s="75" t="s">
        <v>59</v>
      </c>
      <c r="D72" s="78">
        <v>5.876396803E7</v>
      </c>
      <c r="E72" s="77">
        <v>0.29</v>
      </c>
      <c r="F72" s="78">
        <v>5.876396803E7</v>
      </c>
      <c r="G72" s="78">
        <v>5.7112E7</v>
      </c>
      <c r="H72" s="77">
        <v>102.32</v>
      </c>
      <c r="I72" s="75" t="s">
        <v>60</v>
      </c>
      <c r="J72" s="75" t="s">
        <v>61</v>
      </c>
      <c r="K72" s="75" t="s">
        <v>62</v>
      </c>
      <c r="L72" s="77">
        <v>1.63</v>
      </c>
      <c r="M72" s="77">
        <v>0.22</v>
      </c>
      <c r="N72" s="77">
        <v>1.0</v>
      </c>
      <c r="O72" s="80">
        <v>45077.0</v>
      </c>
      <c r="P72" s="77">
        <v>1.63</v>
      </c>
      <c r="Q72" s="77">
        <v>1.63</v>
      </c>
      <c r="R72" s="75" t="s">
        <v>61</v>
      </c>
      <c r="S72" s="77">
        <v>0.22</v>
      </c>
      <c r="T72" s="77">
        <v>1.63</v>
      </c>
      <c r="U72" s="77">
        <v>0.22</v>
      </c>
      <c r="V72" s="75" t="s">
        <v>62</v>
      </c>
      <c r="W72" s="80">
        <v>42521.0</v>
      </c>
      <c r="X72" s="80">
        <v>42521.0</v>
      </c>
    </row>
    <row r="73">
      <c r="A73" s="75" t="s">
        <v>57</v>
      </c>
      <c r="B73" s="75" t="s">
        <v>58</v>
      </c>
      <c r="C73" s="75" t="s">
        <v>59</v>
      </c>
      <c r="D73" s="78">
        <v>5.224017319E7</v>
      </c>
      <c r="E73" s="77">
        <v>0.26</v>
      </c>
      <c r="F73" s="78">
        <v>5.224017319E7</v>
      </c>
      <c r="G73" s="78">
        <v>5.1293E7</v>
      </c>
      <c r="H73" s="77">
        <v>101.65</v>
      </c>
      <c r="I73" s="75" t="s">
        <v>60</v>
      </c>
      <c r="J73" s="75" t="s">
        <v>61</v>
      </c>
      <c r="K73" s="75" t="s">
        <v>62</v>
      </c>
      <c r="L73" s="77">
        <v>1.36</v>
      </c>
      <c r="M73" s="77">
        <v>0.16</v>
      </c>
      <c r="N73" s="77">
        <v>1.0</v>
      </c>
      <c r="O73" s="79">
        <v>44972.0</v>
      </c>
      <c r="P73" s="77">
        <v>1.38</v>
      </c>
      <c r="Q73" s="77">
        <v>1.35</v>
      </c>
      <c r="R73" s="75" t="s">
        <v>61</v>
      </c>
      <c r="S73" s="77">
        <v>0.16</v>
      </c>
      <c r="T73" s="77">
        <v>1.35</v>
      </c>
      <c r="U73" s="77">
        <v>0.16</v>
      </c>
      <c r="V73" s="75" t="s">
        <v>62</v>
      </c>
      <c r="W73" s="79">
        <v>43876.0</v>
      </c>
      <c r="X73" s="79">
        <v>43879.0</v>
      </c>
    </row>
    <row r="74">
      <c r="A74" s="75" t="s">
        <v>57</v>
      </c>
      <c r="B74" s="75" t="s">
        <v>58</v>
      </c>
      <c r="C74" s="75" t="s">
        <v>59</v>
      </c>
      <c r="D74" s="78">
        <v>5.091718525E7</v>
      </c>
      <c r="E74" s="77">
        <v>0.25</v>
      </c>
      <c r="F74" s="78">
        <v>5.091718525E7</v>
      </c>
      <c r="G74" s="78">
        <v>4.9714E7</v>
      </c>
      <c r="H74" s="77">
        <v>102.1</v>
      </c>
      <c r="I74" s="75" t="s">
        <v>60</v>
      </c>
      <c r="J74" s="75" t="s">
        <v>61</v>
      </c>
      <c r="K74" s="75" t="s">
        <v>62</v>
      </c>
      <c r="L74" s="77">
        <v>1.31</v>
      </c>
      <c r="M74" s="77">
        <v>0.16</v>
      </c>
      <c r="N74" s="77">
        <v>1.0</v>
      </c>
      <c r="O74" s="79">
        <v>44957.0</v>
      </c>
      <c r="P74" s="77">
        <v>1.75</v>
      </c>
      <c r="Q74" s="77">
        <v>1.31</v>
      </c>
      <c r="R74" s="75" t="s">
        <v>61</v>
      </c>
      <c r="S74" s="77">
        <v>0.16</v>
      </c>
      <c r="T74" s="77">
        <v>1.31</v>
      </c>
      <c r="U74" s="77">
        <v>0.16</v>
      </c>
      <c r="V74" s="75" t="s">
        <v>62</v>
      </c>
      <c r="W74" s="79">
        <v>42400.0</v>
      </c>
      <c r="X74" s="79">
        <v>42401.0</v>
      </c>
    </row>
    <row r="75">
      <c r="A75" s="75" t="s">
        <v>57</v>
      </c>
      <c r="B75" s="75" t="s">
        <v>58</v>
      </c>
      <c r="C75" s="75" t="s">
        <v>59</v>
      </c>
      <c r="D75" s="78">
        <v>5.002006331E7</v>
      </c>
      <c r="E75" s="77">
        <v>0.25</v>
      </c>
      <c r="F75" s="78">
        <v>5.002006331E7</v>
      </c>
      <c r="G75" s="78">
        <v>4.7954E7</v>
      </c>
      <c r="H75" s="77">
        <v>104.27</v>
      </c>
      <c r="I75" s="75" t="s">
        <v>60</v>
      </c>
      <c r="J75" s="75" t="s">
        <v>61</v>
      </c>
      <c r="K75" s="75" t="s">
        <v>62</v>
      </c>
      <c r="L75" s="77">
        <v>2.44</v>
      </c>
      <c r="M75" s="77">
        <v>0.4</v>
      </c>
      <c r="N75" s="77">
        <v>1.0</v>
      </c>
      <c r="O75" s="79">
        <v>45382.0</v>
      </c>
      <c r="P75" s="77">
        <v>2.13</v>
      </c>
      <c r="Q75" s="77">
        <v>2.43</v>
      </c>
      <c r="R75" s="75" t="s">
        <v>61</v>
      </c>
      <c r="S75" s="77">
        <v>0.4</v>
      </c>
      <c r="T75" s="77">
        <v>2.43</v>
      </c>
      <c r="U75" s="77">
        <v>0.4</v>
      </c>
      <c r="V75" s="75" t="s">
        <v>62</v>
      </c>
      <c r="W75" s="79">
        <v>42825.0</v>
      </c>
      <c r="X75" s="79">
        <v>42825.0</v>
      </c>
    </row>
    <row r="76">
      <c r="A76" s="75" t="s">
        <v>57</v>
      </c>
      <c r="B76" s="75" t="s">
        <v>58</v>
      </c>
      <c r="C76" s="75" t="s">
        <v>59</v>
      </c>
      <c r="D76" s="78">
        <v>4.140659017E7</v>
      </c>
      <c r="E76" s="77">
        <v>0.2</v>
      </c>
      <c r="F76" s="78">
        <v>4.140659017E7</v>
      </c>
      <c r="G76" s="78">
        <v>4.1522E7</v>
      </c>
      <c r="H76" s="77">
        <v>99.71</v>
      </c>
      <c r="I76" s="75" t="s">
        <v>60</v>
      </c>
      <c r="J76" s="75" t="s">
        <v>61</v>
      </c>
      <c r="K76" s="75" t="s">
        <v>62</v>
      </c>
      <c r="L76" s="77">
        <v>1.94</v>
      </c>
      <c r="M76" s="77">
        <v>0.27</v>
      </c>
      <c r="N76" s="77">
        <v>1.0</v>
      </c>
      <c r="O76" s="79">
        <v>45184.0</v>
      </c>
      <c r="P76" s="77">
        <v>0.13</v>
      </c>
      <c r="Q76" s="77">
        <v>1.94</v>
      </c>
      <c r="R76" s="75" t="s">
        <v>61</v>
      </c>
      <c r="S76" s="77">
        <v>0.27</v>
      </c>
      <c r="T76" s="77">
        <v>1.94</v>
      </c>
      <c r="U76" s="77">
        <v>0.27</v>
      </c>
      <c r="V76" s="75" t="s">
        <v>62</v>
      </c>
      <c r="W76" s="79">
        <v>44089.0</v>
      </c>
      <c r="X76" s="79">
        <v>44089.0</v>
      </c>
    </row>
    <row r="77">
      <c r="A77" s="75" t="s">
        <v>63</v>
      </c>
      <c r="B77" s="75" t="s">
        <v>58</v>
      </c>
      <c r="C77" s="75" t="s">
        <v>59</v>
      </c>
      <c r="D77" s="78">
        <v>3.960241319E7</v>
      </c>
      <c r="E77" s="77">
        <v>0.2</v>
      </c>
      <c r="F77" s="78">
        <v>3.960241319E7</v>
      </c>
      <c r="G77" s="78">
        <v>3.9624E7</v>
      </c>
      <c r="H77" s="77">
        <v>99.94</v>
      </c>
      <c r="I77" s="75" t="s">
        <v>60</v>
      </c>
      <c r="J77" s="75" t="s">
        <v>61</v>
      </c>
      <c r="K77" s="75" t="s">
        <v>62</v>
      </c>
      <c r="L77" s="77">
        <v>1.99</v>
      </c>
      <c r="M77" s="77">
        <v>0.28</v>
      </c>
      <c r="N77" s="77">
        <v>1.0</v>
      </c>
      <c r="O77" s="79">
        <v>45199.0</v>
      </c>
      <c r="P77" s="77">
        <v>0.25</v>
      </c>
      <c r="Q77" s="77">
        <v>1.98</v>
      </c>
      <c r="R77" s="75" t="s">
        <v>61</v>
      </c>
      <c r="S77" s="77">
        <v>0.28</v>
      </c>
      <c r="T77" s="77">
        <v>1.98</v>
      </c>
      <c r="U77" s="77">
        <v>0.28</v>
      </c>
      <c r="V77" s="75" t="s">
        <v>62</v>
      </c>
      <c r="W77" s="79">
        <v>44469.0</v>
      </c>
      <c r="X77" s="79">
        <v>44469.0</v>
      </c>
    </row>
    <row r="78">
      <c r="A78" s="75" t="s">
        <v>57</v>
      </c>
      <c r="B78" s="75" t="s">
        <v>58</v>
      </c>
      <c r="C78" s="75" t="s">
        <v>59</v>
      </c>
      <c r="D78" s="78">
        <v>3.85689143E7</v>
      </c>
      <c r="E78" s="77">
        <v>0.19</v>
      </c>
      <c r="F78" s="78">
        <v>3.85689143E7</v>
      </c>
      <c r="G78" s="78">
        <v>3.6735E7</v>
      </c>
      <c r="H78" s="77">
        <v>104.72</v>
      </c>
      <c r="I78" s="75" t="s">
        <v>60</v>
      </c>
      <c r="J78" s="75" t="s">
        <v>61</v>
      </c>
      <c r="K78" s="75" t="s">
        <v>62</v>
      </c>
      <c r="L78" s="77">
        <v>1.87</v>
      </c>
      <c r="M78" s="77">
        <v>0.27</v>
      </c>
      <c r="N78" s="77">
        <v>1.0</v>
      </c>
      <c r="O78" s="79">
        <v>45169.0</v>
      </c>
      <c r="P78" s="77">
        <v>2.75</v>
      </c>
      <c r="Q78" s="77">
        <v>1.86</v>
      </c>
      <c r="R78" s="75" t="s">
        <v>61</v>
      </c>
      <c r="S78" s="77">
        <v>0.27</v>
      </c>
      <c r="T78" s="77">
        <v>1.86</v>
      </c>
      <c r="U78" s="77">
        <v>0.27</v>
      </c>
      <c r="V78" s="75" t="s">
        <v>62</v>
      </c>
      <c r="W78" s="79">
        <v>43343.0</v>
      </c>
      <c r="X78" s="79">
        <v>43343.0</v>
      </c>
    </row>
    <row r="79">
      <c r="A79" s="75" t="s">
        <v>57</v>
      </c>
      <c r="B79" s="75" t="s">
        <v>58</v>
      </c>
      <c r="C79" s="75" t="s">
        <v>59</v>
      </c>
      <c r="D79" s="78">
        <v>3.404215063E7</v>
      </c>
      <c r="E79" s="77">
        <v>0.17</v>
      </c>
      <c r="F79" s="78">
        <v>3.404215063E7</v>
      </c>
      <c r="G79" s="78">
        <v>3.2409E7</v>
      </c>
      <c r="H79" s="77">
        <v>104.65</v>
      </c>
      <c r="I79" s="75" t="s">
        <v>60</v>
      </c>
      <c r="J79" s="75" t="s">
        <v>61</v>
      </c>
      <c r="K79" s="75" t="s">
        <v>62</v>
      </c>
      <c r="L79" s="77">
        <v>2.74</v>
      </c>
      <c r="M79" s="77">
        <v>0.46</v>
      </c>
      <c r="N79" s="77">
        <v>1.0</v>
      </c>
      <c r="O79" s="79">
        <v>45504.0</v>
      </c>
      <c r="P79" s="77">
        <v>2.13</v>
      </c>
      <c r="Q79" s="77">
        <v>2.74</v>
      </c>
      <c r="R79" s="75" t="s">
        <v>61</v>
      </c>
      <c r="S79" s="77">
        <v>0.46</v>
      </c>
      <c r="T79" s="77">
        <v>2.74</v>
      </c>
      <c r="U79" s="77">
        <v>0.46</v>
      </c>
      <c r="V79" s="75" t="s">
        <v>62</v>
      </c>
      <c r="W79" s="79">
        <v>42947.0</v>
      </c>
      <c r="X79" s="79">
        <v>42947.0</v>
      </c>
    </row>
    <row r="80">
      <c r="A80" s="75" t="s">
        <v>57</v>
      </c>
      <c r="B80" s="75" t="s">
        <v>58</v>
      </c>
      <c r="C80" s="75" t="s">
        <v>59</v>
      </c>
      <c r="D80" s="78">
        <v>3.329643943E7</v>
      </c>
      <c r="E80" s="77">
        <v>0.16</v>
      </c>
      <c r="F80" s="78">
        <v>3.329643943E7</v>
      </c>
      <c r="G80" s="78">
        <v>3.1764E7</v>
      </c>
      <c r="H80" s="77">
        <v>104.13</v>
      </c>
      <c r="I80" s="75" t="s">
        <v>60</v>
      </c>
      <c r="J80" s="75" t="s">
        <v>61</v>
      </c>
      <c r="K80" s="75" t="s">
        <v>62</v>
      </c>
      <c r="L80" s="77">
        <v>2.58</v>
      </c>
      <c r="M80" s="77">
        <v>0.44</v>
      </c>
      <c r="N80" s="77">
        <v>1.0</v>
      </c>
      <c r="O80" s="80">
        <v>45443.0</v>
      </c>
      <c r="P80" s="77">
        <v>2.0</v>
      </c>
      <c r="Q80" s="77">
        <v>2.58</v>
      </c>
      <c r="R80" s="75" t="s">
        <v>61</v>
      </c>
      <c r="S80" s="77">
        <v>0.44</v>
      </c>
      <c r="T80" s="77">
        <v>2.58</v>
      </c>
      <c r="U80" s="77">
        <v>0.44</v>
      </c>
      <c r="V80" s="75" t="s">
        <v>62</v>
      </c>
      <c r="W80" s="80">
        <v>42886.0</v>
      </c>
      <c r="X80" s="80">
        <v>42886.0</v>
      </c>
    </row>
    <row r="81">
      <c r="A81" s="75" t="s">
        <v>57</v>
      </c>
      <c r="B81" s="75" t="s">
        <v>58</v>
      </c>
      <c r="C81" s="75" t="s">
        <v>59</v>
      </c>
      <c r="D81" s="78">
        <v>3.325934109E7</v>
      </c>
      <c r="E81" s="77">
        <v>0.16</v>
      </c>
      <c r="F81" s="78">
        <v>3.325934109E7</v>
      </c>
      <c r="G81" s="78">
        <v>3.1693E7</v>
      </c>
      <c r="H81" s="77">
        <v>104.08</v>
      </c>
      <c r="I81" s="75" t="s">
        <v>60</v>
      </c>
      <c r="J81" s="75" t="s">
        <v>61</v>
      </c>
      <c r="K81" s="75" t="s">
        <v>62</v>
      </c>
      <c r="L81" s="77">
        <v>2.5</v>
      </c>
      <c r="M81" s="77">
        <v>0.41</v>
      </c>
      <c r="N81" s="77">
        <v>1.0</v>
      </c>
      <c r="O81" s="79">
        <v>45412.0</v>
      </c>
      <c r="P81" s="77">
        <v>2.0</v>
      </c>
      <c r="Q81" s="77">
        <v>2.5</v>
      </c>
      <c r="R81" s="75" t="s">
        <v>61</v>
      </c>
      <c r="S81" s="77">
        <v>0.41</v>
      </c>
      <c r="T81" s="77">
        <v>2.5</v>
      </c>
      <c r="U81" s="77">
        <v>0.41</v>
      </c>
      <c r="V81" s="75" t="s">
        <v>62</v>
      </c>
      <c r="W81" s="79">
        <v>42855.0</v>
      </c>
      <c r="X81" s="80">
        <v>42856.0</v>
      </c>
    </row>
    <row r="82">
      <c r="A82" s="75" t="s">
        <v>57</v>
      </c>
      <c r="B82" s="75" t="s">
        <v>58</v>
      </c>
      <c r="C82" s="75" t="s">
        <v>59</v>
      </c>
      <c r="D82" s="78">
        <v>3.309489042E7</v>
      </c>
      <c r="E82" s="77">
        <v>0.16</v>
      </c>
      <c r="F82" s="78">
        <v>3.309489042E7</v>
      </c>
      <c r="G82" s="78">
        <v>3.1573E7</v>
      </c>
      <c r="H82" s="77">
        <v>104.79</v>
      </c>
      <c r="I82" s="75" t="s">
        <v>60</v>
      </c>
      <c r="J82" s="75" t="s">
        <v>61</v>
      </c>
      <c r="K82" s="75" t="s">
        <v>62</v>
      </c>
      <c r="L82" s="77">
        <v>2.91</v>
      </c>
      <c r="M82" s="77">
        <v>0.51</v>
      </c>
      <c r="N82" s="77">
        <v>1.0</v>
      </c>
      <c r="O82" s="79">
        <v>45565.0</v>
      </c>
      <c r="P82" s="77">
        <v>2.13</v>
      </c>
      <c r="Q82" s="77">
        <v>2.91</v>
      </c>
      <c r="R82" s="75" t="s">
        <v>61</v>
      </c>
      <c r="S82" s="77">
        <v>0.51</v>
      </c>
      <c r="T82" s="77">
        <v>2.91</v>
      </c>
      <c r="U82" s="77">
        <v>0.51</v>
      </c>
      <c r="V82" s="75" t="s">
        <v>62</v>
      </c>
      <c r="W82" s="79">
        <v>43008.0</v>
      </c>
      <c r="X82" s="79">
        <v>43010.0</v>
      </c>
    </row>
    <row r="83">
      <c r="A83" s="75" t="s">
        <v>57</v>
      </c>
      <c r="B83" s="75" t="s">
        <v>58</v>
      </c>
      <c r="C83" s="75" t="s">
        <v>59</v>
      </c>
      <c r="D83" s="78">
        <v>3.306925162E7</v>
      </c>
      <c r="E83" s="77">
        <v>0.16</v>
      </c>
      <c r="F83" s="78">
        <v>3.306925162E7</v>
      </c>
      <c r="G83" s="78">
        <v>3.3097E7</v>
      </c>
      <c r="H83" s="77">
        <v>99.91</v>
      </c>
      <c r="I83" s="75" t="s">
        <v>60</v>
      </c>
      <c r="J83" s="75" t="s">
        <v>61</v>
      </c>
      <c r="K83" s="75" t="s">
        <v>62</v>
      </c>
      <c r="L83" s="77">
        <v>1.49</v>
      </c>
      <c r="M83" s="77">
        <v>0.18</v>
      </c>
      <c r="N83" s="77">
        <v>1.0</v>
      </c>
      <c r="O83" s="79">
        <v>45016.0</v>
      </c>
      <c r="P83" s="77">
        <v>0.13</v>
      </c>
      <c r="Q83" s="77">
        <v>1.49</v>
      </c>
      <c r="R83" s="75" t="s">
        <v>61</v>
      </c>
      <c r="S83" s="77">
        <v>0.18</v>
      </c>
      <c r="T83" s="77">
        <v>1.49</v>
      </c>
      <c r="U83" s="77">
        <v>0.18</v>
      </c>
      <c r="V83" s="75" t="s">
        <v>62</v>
      </c>
      <c r="W83" s="79">
        <v>44286.0</v>
      </c>
      <c r="X83" s="79">
        <v>44286.0</v>
      </c>
    </row>
    <row r="84">
      <c r="A84" s="75" t="s">
        <v>57</v>
      </c>
      <c r="B84" s="75" t="s">
        <v>58</v>
      </c>
      <c r="C84" s="75" t="s">
        <v>59</v>
      </c>
      <c r="D84" s="78">
        <v>2.510859425E7</v>
      </c>
      <c r="E84" s="77">
        <v>0.12</v>
      </c>
      <c r="F84" s="78">
        <v>2.510859425E7</v>
      </c>
      <c r="G84" s="78">
        <v>2.3942E7</v>
      </c>
      <c r="H84" s="77">
        <v>104.27</v>
      </c>
      <c r="I84" s="75" t="s">
        <v>60</v>
      </c>
      <c r="J84" s="75" t="s">
        <v>61</v>
      </c>
      <c r="K84" s="75" t="s">
        <v>62</v>
      </c>
      <c r="L84" s="77">
        <v>2.19</v>
      </c>
      <c r="M84" s="77">
        <v>0.33</v>
      </c>
      <c r="N84" s="77">
        <v>1.0</v>
      </c>
      <c r="O84" s="79">
        <v>45291.0</v>
      </c>
      <c r="P84" s="77">
        <v>2.25</v>
      </c>
      <c r="Q84" s="77">
        <v>2.18</v>
      </c>
      <c r="R84" s="75" t="s">
        <v>61</v>
      </c>
      <c r="S84" s="77">
        <v>0.33</v>
      </c>
      <c r="T84" s="77">
        <v>2.18</v>
      </c>
      <c r="U84" s="77">
        <v>0.33</v>
      </c>
      <c r="V84" s="75" t="s">
        <v>62</v>
      </c>
      <c r="W84" s="79">
        <v>42735.0</v>
      </c>
      <c r="X84" s="79">
        <v>42738.0</v>
      </c>
    </row>
    <row r="85">
      <c r="A85" s="75" t="s">
        <v>57</v>
      </c>
      <c r="B85" s="75" t="s">
        <v>58</v>
      </c>
      <c r="C85" s="75" t="s">
        <v>59</v>
      </c>
      <c r="D85" s="78">
        <v>2.481333742E7</v>
      </c>
      <c r="E85" s="77">
        <v>0.12</v>
      </c>
      <c r="F85" s="78">
        <v>2.481333742E7</v>
      </c>
      <c r="G85" s="78">
        <v>2.3718E7</v>
      </c>
      <c r="H85" s="77">
        <v>103.88</v>
      </c>
      <c r="I85" s="75" t="s">
        <v>60</v>
      </c>
      <c r="J85" s="75" t="s">
        <v>61</v>
      </c>
      <c r="K85" s="75" t="s">
        <v>62</v>
      </c>
      <c r="L85" s="77">
        <v>2.1</v>
      </c>
      <c r="M85" s="77">
        <v>0.32</v>
      </c>
      <c r="N85" s="77">
        <v>1.0</v>
      </c>
      <c r="O85" s="79">
        <v>45260.0</v>
      </c>
      <c r="P85" s="77">
        <v>2.13</v>
      </c>
      <c r="Q85" s="77">
        <v>2.1</v>
      </c>
      <c r="R85" s="75" t="s">
        <v>61</v>
      </c>
      <c r="S85" s="77">
        <v>0.32</v>
      </c>
      <c r="T85" s="77">
        <v>2.1</v>
      </c>
      <c r="U85" s="77">
        <v>0.32</v>
      </c>
      <c r="V85" s="75" t="s">
        <v>62</v>
      </c>
      <c r="W85" s="79">
        <v>42704.0</v>
      </c>
      <c r="X85" s="79">
        <v>42704.0</v>
      </c>
    </row>
    <row r="86">
      <c r="A86" s="75" t="s">
        <v>70</v>
      </c>
      <c r="B86" s="75" t="s">
        <v>58</v>
      </c>
      <c r="C86" s="75" t="s">
        <v>59</v>
      </c>
      <c r="D86" s="78">
        <v>2.091403367E7</v>
      </c>
      <c r="E86" s="77">
        <v>0.1</v>
      </c>
      <c r="F86" s="78">
        <v>2.091403367E7</v>
      </c>
      <c r="G86" s="78">
        <v>2.0951E7</v>
      </c>
      <c r="H86" s="77">
        <v>99.8</v>
      </c>
      <c r="I86" s="75" t="s">
        <v>60</v>
      </c>
      <c r="J86" s="75" t="s">
        <v>61</v>
      </c>
      <c r="K86" s="75" t="s">
        <v>62</v>
      </c>
      <c r="L86" s="77">
        <v>1.82</v>
      </c>
      <c r="M86" s="77">
        <v>0.23</v>
      </c>
      <c r="N86" s="77">
        <v>1.0</v>
      </c>
      <c r="O86" s="79">
        <v>45138.0</v>
      </c>
      <c r="P86" s="77">
        <v>0.13</v>
      </c>
      <c r="Q86" s="77">
        <v>1.82</v>
      </c>
      <c r="R86" s="75" t="s">
        <v>61</v>
      </c>
      <c r="S86" s="77">
        <v>0.23</v>
      </c>
      <c r="T86" s="77">
        <v>1.82</v>
      </c>
      <c r="U86" s="77">
        <v>0.23</v>
      </c>
      <c r="V86" s="75" t="s">
        <v>62</v>
      </c>
      <c r="W86" s="79">
        <v>44408.0</v>
      </c>
      <c r="X86" s="79">
        <v>44410.0</v>
      </c>
    </row>
    <row r="87">
      <c r="A87" s="75" t="s">
        <v>57</v>
      </c>
      <c r="B87" s="75" t="s">
        <v>58</v>
      </c>
      <c r="C87" s="75" t="s">
        <v>59</v>
      </c>
      <c r="D87" s="78">
        <v>1.982941591E7</v>
      </c>
      <c r="E87" s="77">
        <v>0.1</v>
      </c>
      <c r="F87" s="78">
        <v>1.982941591E7</v>
      </c>
      <c r="G87" s="78">
        <v>1.8857E7</v>
      </c>
      <c r="H87" s="77">
        <v>105.11</v>
      </c>
      <c r="I87" s="75" t="s">
        <v>60</v>
      </c>
      <c r="J87" s="75" t="s">
        <v>61</v>
      </c>
      <c r="K87" s="75" t="s">
        <v>62</v>
      </c>
      <c r="L87" s="77">
        <v>1.95</v>
      </c>
      <c r="M87" s="77">
        <v>0.3</v>
      </c>
      <c r="N87" s="77">
        <v>1.0</v>
      </c>
      <c r="O87" s="79">
        <v>45199.0</v>
      </c>
      <c r="P87" s="77">
        <v>2.88</v>
      </c>
      <c r="Q87" s="77">
        <v>1.95</v>
      </c>
      <c r="R87" s="75" t="s">
        <v>61</v>
      </c>
      <c r="S87" s="77">
        <v>0.3</v>
      </c>
      <c r="T87" s="77">
        <v>1.95</v>
      </c>
      <c r="U87" s="77">
        <v>0.3</v>
      </c>
      <c r="V87" s="75" t="s">
        <v>62</v>
      </c>
      <c r="W87" s="79">
        <v>43373.0</v>
      </c>
      <c r="X87" s="79">
        <v>43374.0</v>
      </c>
    </row>
    <row r="88">
      <c r="A88" s="75" t="s">
        <v>57</v>
      </c>
      <c r="B88" s="75" t="s">
        <v>58</v>
      </c>
      <c r="C88" s="75" t="s">
        <v>59</v>
      </c>
      <c r="D88" s="78">
        <v>1.824281134E7</v>
      </c>
      <c r="E88" s="77">
        <v>0.09</v>
      </c>
      <c r="F88" s="78">
        <v>1.824281134E7</v>
      </c>
      <c r="G88" s="78">
        <v>1.7265E7</v>
      </c>
      <c r="H88" s="77">
        <v>104.69</v>
      </c>
      <c r="I88" s="75" t="s">
        <v>60</v>
      </c>
      <c r="J88" s="75" t="s">
        <v>61</v>
      </c>
      <c r="K88" s="75" t="s">
        <v>62</v>
      </c>
      <c r="L88" s="77">
        <v>2.49</v>
      </c>
      <c r="M88" s="77">
        <v>0.42</v>
      </c>
      <c r="N88" s="77">
        <v>1.0</v>
      </c>
      <c r="O88" s="79">
        <v>45412.0</v>
      </c>
      <c r="P88" s="77">
        <v>2.25</v>
      </c>
      <c r="Q88" s="77">
        <v>2.49</v>
      </c>
      <c r="R88" s="75" t="s">
        <v>61</v>
      </c>
      <c r="S88" s="77">
        <v>0.42</v>
      </c>
      <c r="T88" s="77">
        <v>2.49</v>
      </c>
      <c r="U88" s="77">
        <v>0.42</v>
      </c>
      <c r="V88" s="75" t="s">
        <v>62</v>
      </c>
      <c r="W88" s="79">
        <v>43585.0</v>
      </c>
      <c r="X88" s="79">
        <v>43585.0</v>
      </c>
    </row>
    <row r="89">
      <c r="A89" s="75" t="s">
        <v>57</v>
      </c>
      <c r="B89" s="75" t="s">
        <v>58</v>
      </c>
      <c r="C89" s="75" t="s">
        <v>59</v>
      </c>
      <c r="D89" s="78">
        <v>7345302.57</v>
      </c>
      <c r="E89" s="77">
        <v>0.04</v>
      </c>
      <c r="F89" s="78">
        <v>7345302.57</v>
      </c>
      <c r="G89" s="78">
        <v>7353000.0</v>
      </c>
      <c r="H89" s="77">
        <v>99.85</v>
      </c>
      <c r="I89" s="75" t="s">
        <v>60</v>
      </c>
      <c r="J89" s="75" t="s">
        <v>61</v>
      </c>
      <c r="K89" s="75" t="s">
        <v>62</v>
      </c>
      <c r="L89" s="77">
        <v>1.65</v>
      </c>
      <c r="M89" s="77">
        <v>0.21</v>
      </c>
      <c r="N89" s="77">
        <v>1.0</v>
      </c>
      <c r="O89" s="80">
        <v>45077.0</v>
      </c>
      <c r="P89" s="77">
        <v>0.13</v>
      </c>
      <c r="Q89" s="77">
        <v>1.65</v>
      </c>
      <c r="R89" s="75" t="s">
        <v>61</v>
      </c>
      <c r="S89" s="77">
        <v>0.21</v>
      </c>
      <c r="T89" s="77">
        <v>1.65</v>
      </c>
      <c r="U89" s="77">
        <v>0.21</v>
      </c>
      <c r="V89" s="75" t="s">
        <v>62</v>
      </c>
      <c r="W89" s="80">
        <v>44347.0</v>
      </c>
      <c r="X89" s="79">
        <v>44348.0</v>
      </c>
    </row>
    <row r="90">
      <c r="A90" s="75" t="s">
        <v>57</v>
      </c>
      <c r="B90" s="75" t="s">
        <v>58</v>
      </c>
      <c r="C90" s="75" t="s">
        <v>59</v>
      </c>
      <c r="D90" s="78">
        <v>5275177.17</v>
      </c>
      <c r="E90" s="77">
        <v>0.03</v>
      </c>
      <c r="F90" s="78">
        <v>5275177.17</v>
      </c>
      <c r="G90" s="78">
        <v>5279400.0</v>
      </c>
      <c r="H90" s="77">
        <v>99.87</v>
      </c>
      <c r="I90" s="75" t="s">
        <v>60</v>
      </c>
      <c r="J90" s="75" t="s">
        <v>61</v>
      </c>
      <c r="K90" s="75" t="s">
        <v>62</v>
      </c>
      <c r="L90" s="77">
        <v>1.61</v>
      </c>
      <c r="M90" s="77">
        <v>0.21</v>
      </c>
      <c r="N90" s="77">
        <v>1.0</v>
      </c>
      <c r="O90" s="80">
        <v>45061.0</v>
      </c>
      <c r="P90" s="77">
        <v>0.13</v>
      </c>
      <c r="Q90" s="77">
        <v>1.61</v>
      </c>
      <c r="R90" s="75" t="s">
        <v>61</v>
      </c>
      <c r="S90" s="77">
        <v>0.21</v>
      </c>
      <c r="T90" s="77">
        <v>1.61</v>
      </c>
      <c r="U90" s="77">
        <v>0.21</v>
      </c>
      <c r="V90" s="75" t="s">
        <v>62</v>
      </c>
      <c r="W90" s="80">
        <v>43966.0</v>
      </c>
      <c r="X90" s="80">
        <v>43966.0</v>
      </c>
    </row>
    <row r="91">
      <c r="A91" s="75" t="s">
        <v>57</v>
      </c>
      <c r="B91" s="75" t="s">
        <v>58</v>
      </c>
      <c r="C91" s="75" t="s">
        <v>59</v>
      </c>
      <c r="D91" s="78">
        <v>3092689.22</v>
      </c>
      <c r="E91" s="77">
        <v>0.02</v>
      </c>
      <c r="F91" s="78">
        <v>3092689.22</v>
      </c>
      <c r="G91" s="78">
        <v>2912000.0</v>
      </c>
      <c r="H91" s="77">
        <v>105.13</v>
      </c>
      <c r="I91" s="75" t="s">
        <v>60</v>
      </c>
      <c r="J91" s="75" t="s">
        <v>61</v>
      </c>
      <c r="K91" s="75" t="s">
        <v>62</v>
      </c>
      <c r="L91" s="77">
        <v>2.05</v>
      </c>
      <c r="M91" s="77">
        <v>0.31</v>
      </c>
      <c r="N91" s="77">
        <v>1.0</v>
      </c>
      <c r="O91" s="79">
        <v>45245.0</v>
      </c>
      <c r="P91" s="77">
        <v>2.75</v>
      </c>
      <c r="Q91" s="77">
        <v>2.05</v>
      </c>
      <c r="R91" s="75" t="s">
        <v>61</v>
      </c>
      <c r="S91" s="77">
        <v>0.31</v>
      </c>
      <c r="T91" s="77">
        <v>2.05</v>
      </c>
      <c r="U91" s="77">
        <v>0.31</v>
      </c>
      <c r="V91" s="75" t="s">
        <v>62</v>
      </c>
      <c r="W91" s="79">
        <v>41593.0</v>
      </c>
      <c r="X91" s="79">
        <v>41593.0</v>
      </c>
    </row>
    <row r="92">
      <c r="A92" s="75" t="s">
        <v>57</v>
      </c>
      <c r="B92" s="75" t="s">
        <v>58</v>
      </c>
      <c r="C92" s="75" t="s">
        <v>59</v>
      </c>
      <c r="D92" s="78">
        <v>2462788.07</v>
      </c>
      <c r="E92" s="77">
        <v>0.01</v>
      </c>
      <c r="F92" s="78">
        <v>2462788.07</v>
      </c>
      <c r="G92" s="78">
        <v>2419000.0</v>
      </c>
      <c r="H92" s="77">
        <v>101.47</v>
      </c>
      <c r="I92" s="75" t="s">
        <v>60</v>
      </c>
      <c r="J92" s="75" t="s">
        <v>61</v>
      </c>
      <c r="K92" s="75" t="s">
        <v>62</v>
      </c>
      <c r="L92" s="77">
        <v>0.82</v>
      </c>
      <c r="M92" s="77">
        <v>0.09</v>
      </c>
      <c r="N92" s="77">
        <v>1.0</v>
      </c>
      <c r="O92" s="79">
        <v>44773.0</v>
      </c>
      <c r="P92" s="77">
        <v>1.88</v>
      </c>
      <c r="Q92" s="77">
        <v>0.82</v>
      </c>
      <c r="R92" s="75" t="s">
        <v>61</v>
      </c>
      <c r="S92" s="77">
        <v>0.09</v>
      </c>
      <c r="T92" s="77">
        <v>0.82</v>
      </c>
      <c r="U92" s="77">
        <v>0.09</v>
      </c>
      <c r="V92" s="75" t="s">
        <v>62</v>
      </c>
      <c r="W92" s="79">
        <v>42947.0</v>
      </c>
      <c r="X92" s="79">
        <v>42947.0</v>
      </c>
    </row>
    <row r="93">
      <c r="A93" s="75" t="s">
        <v>57</v>
      </c>
      <c r="B93" s="75" t="s">
        <v>58</v>
      </c>
      <c r="C93" s="75" t="s">
        <v>59</v>
      </c>
      <c r="D93" s="78">
        <v>2400509.67</v>
      </c>
      <c r="E93" s="77">
        <v>0.01</v>
      </c>
      <c r="F93" s="78">
        <v>2400509.67</v>
      </c>
      <c r="G93" s="78">
        <v>2364000.0</v>
      </c>
      <c r="H93" s="77">
        <v>101.38</v>
      </c>
      <c r="I93" s="75" t="s">
        <v>60</v>
      </c>
      <c r="J93" s="75" t="s">
        <v>61</v>
      </c>
      <c r="K93" s="75" t="s">
        <v>62</v>
      </c>
      <c r="L93" s="77">
        <v>0.9</v>
      </c>
      <c r="M93" s="77">
        <v>0.1</v>
      </c>
      <c r="N93" s="77">
        <v>1.0</v>
      </c>
      <c r="O93" s="79">
        <v>44804.0</v>
      </c>
      <c r="P93" s="77">
        <v>1.63</v>
      </c>
      <c r="Q93" s="77">
        <v>0.9</v>
      </c>
      <c r="R93" s="75" t="s">
        <v>61</v>
      </c>
      <c r="S93" s="77">
        <v>0.1</v>
      </c>
      <c r="T93" s="77">
        <v>0.9</v>
      </c>
      <c r="U93" s="77">
        <v>0.1</v>
      </c>
      <c r="V93" s="75" t="s">
        <v>62</v>
      </c>
      <c r="W93" s="79">
        <v>42978.0</v>
      </c>
      <c r="X93" s="79">
        <v>42978.0</v>
      </c>
    </row>
    <row r="94">
      <c r="A94" s="75" t="s">
        <v>57</v>
      </c>
      <c r="B94" s="75" t="s">
        <v>58</v>
      </c>
      <c r="C94" s="75" t="s">
        <v>59</v>
      </c>
      <c r="D94" s="78">
        <v>816451.96</v>
      </c>
      <c r="E94" s="77">
        <v>0.0</v>
      </c>
      <c r="F94" s="78">
        <v>816451.96</v>
      </c>
      <c r="G94" s="78">
        <v>805000.0</v>
      </c>
      <c r="H94" s="77">
        <v>101.22</v>
      </c>
      <c r="I94" s="75" t="s">
        <v>60</v>
      </c>
      <c r="J94" s="75" t="s">
        <v>61</v>
      </c>
      <c r="K94" s="75" t="s">
        <v>62</v>
      </c>
      <c r="L94" s="77">
        <v>0.86</v>
      </c>
      <c r="M94" s="77">
        <v>0.09</v>
      </c>
      <c r="N94" s="77">
        <v>1.0</v>
      </c>
      <c r="O94" s="79">
        <v>44788.0</v>
      </c>
      <c r="P94" s="77">
        <v>1.5</v>
      </c>
      <c r="Q94" s="77">
        <v>0.86</v>
      </c>
      <c r="R94" s="75" t="s">
        <v>61</v>
      </c>
      <c r="S94" s="77">
        <v>0.09</v>
      </c>
      <c r="T94" s="77">
        <v>0.86</v>
      </c>
      <c r="U94" s="77">
        <v>0.09</v>
      </c>
      <c r="V94" s="75" t="s">
        <v>62</v>
      </c>
      <c r="W94" s="79">
        <v>43692.0</v>
      </c>
      <c r="X94" s="79">
        <v>43692.0</v>
      </c>
    </row>
    <row r="95">
      <c r="A95" s="75" t="s">
        <v>57</v>
      </c>
      <c r="B95" s="75" t="s">
        <v>58</v>
      </c>
      <c r="C95" s="75" t="s">
        <v>59</v>
      </c>
      <c r="D95" s="78">
        <v>636159.41</v>
      </c>
      <c r="E95" s="77">
        <v>0.0</v>
      </c>
      <c r="F95" s="78">
        <v>636159.41</v>
      </c>
      <c r="G95" s="78">
        <v>625000.0</v>
      </c>
      <c r="H95" s="77">
        <v>101.61</v>
      </c>
      <c r="I95" s="75" t="s">
        <v>60</v>
      </c>
      <c r="J95" s="75" t="s">
        <v>61</v>
      </c>
      <c r="K95" s="75" t="s">
        <v>62</v>
      </c>
      <c r="L95" s="77">
        <v>0.9</v>
      </c>
      <c r="M95" s="77">
        <v>0.1</v>
      </c>
      <c r="N95" s="77">
        <v>1.0</v>
      </c>
      <c r="O95" s="79">
        <v>44804.0</v>
      </c>
      <c r="P95" s="77">
        <v>1.88</v>
      </c>
      <c r="Q95" s="77">
        <v>0.9</v>
      </c>
      <c r="R95" s="75" t="s">
        <v>61</v>
      </c>
      <c r="S95" s="77">
        <v>0.1</v>
      </c>
      <c r="T95" s="77">
        <v>0.9</v>
      </c>
      <c r="U95" s="77">
        <v>0.1</v>
      </c>
      <c r="V95" s="75" t="s">
        <v>62</v>
      </c>
      <c r="W95" s="79">
        <v>42247.0</v>
      </c>
      <c r="X95" s="79">
        <v>42247.0</v>
      </c>
    </row>
    <row r="96">
      <c r="A96" s="75" t="s">
        <v>57</v>
      </c>
      <c r="B96" s="75" t="s">
        <v>58</v>
      </c>
      <c r="C96" s="75" t="s">
        <v>59</v>
      </c>
      <c r="D96" s="78">
        <v>131056.25</v>
      </c>
      <c r="E96" s="77">
        <v>0.0</v>
      </c>
      <c r="F96" s="78">
        <v>131056.25</v>
      </c>
      <c r="G96" s="78">
        <v>131000.0</v>
      </c>
      <c r="H96" s="77">
        <v>100.03</v>
      </c>
      <c r="I96" s="75" t="s">
        <v>60</v>
      </c>
      <c r="J96" s="75" t="s">
        <v>61</v>
      </c>
      <c r="K96" s="75" t="s">
        <v>62</v>
      </c>
      <c r="L96" s="77">
        <v>0.91</v>
      </c>
      <c r="M96" s="77">
        <v>0.09</v>
      </c>
      <c r="N96" s="77">
        <v>1.0</v>
      </c>
      <c r="O96" s="79">
        <v>44804.0</v>
      </c>
      <c r="P96" s="77">
        <v>0.13</v>
      </c>
      <c r="Q96" s="77">
        <v>0.91</v>
      </c>
      <c r="R96" s="75" t="s">
        <v>61</v>
      </c>
      <c r="S96" s="77">
        <v>0.09</v>
      </c>
      <c r="T96" s="77">
        <v>0.91</v>
      </c>
      <c r="U96" s="77">
        <v>0.09</v>
      </c>
      <c r="V96" s="75" t="s">
        <v>62</v>
      </c>
      <c r="W96" s="79">
        <v>44074.0</v>
      </c>
      <c r="X96" s="79">
        <v>44074.0</v>
      </c>
    </row>
    <row r="97">
      <c r="A97" s="75" t="s">
        <v>57</v>
      </c>
      <c r="B97" s="75" t="s">
        <v>58</v>
      </c>
      <c r="C97" s="75" t="s">
        <v>59</v>
      </c>
      <c r="D97" s="78">
        <v>113135.15</v>
      </c>
      <c r="E97" s="77">
        <v>0.0</v>
      </c>
      <c r="F97" s="78">
        <v>113135.15</v>
      </c>
      <c r="G97" s="78">
        <v>111000.0</v>
      </c>
      <c r="H97" s="77">
        <v>101.57</v>
      </c>
      <c r="I97" s="75" t="s">
        <v>60</v>
      </c>
      <c r="J97" s="75" t="s">
        <v>61</v>
      </c>
      <c r="K97" s="75" t="s">
        <v>62</v>
      </c>
      <c r="L97" s="77">
        <v>0.82</v>
      </c>
      <c r="M97" s="77">
        <v>0.09</v>
      </c>
      <c r="N97" s="77">
        <v>1.0</v>
      </c>
      <c r="O97" s="79">
        <v>44773.0</v>
      </c>
      <c r="P97" s="77">
        <v>2.0</v>
      </c>
      <c r="Q97" s="77">
        <v>0.82</v>
      </c>
      <c r="R97" s="75" t="s">
        <v>61</v>
      </c>
      <c r="S97" s="77">
        <v>0.09</v>
      </c>
      <c r="T97" s="77">
        <v>0.82</v>
      </c>
      <c r="U97" s="77">
        <v>0.09</v>
      </c>
      <c r="V97" s="75" t="s">
        <v>62</v>
      </c>
      <c r="W97" s="79">
        <v>42216.0</v>
      </c>
      <c r="X97" s="79">
        <v>42216.0</v>
      </c>
    </row>
    <row r="98">
      <c r="A98" s="75" t="s">
        <v>71</v>
      </c>
      <c r="B98" s="75" t="s">
        <v>58</v>
      </c>
      <c r="C98" s="75" t="s">
        <v>59</v>
      </c>
      <c r="D98" s="78">
        <v>10715.7</v>
      </c>
      <c r="E98" s="77">
        <v>0.0</v>
      </c>
      <c r="F98" s="78">
        <v>10715.7</v>
      </c>
      <c r="G98" s="78">
        <v>10000.0</v>
      </c>
      <c r="H98" s="77">
        <v>106.17</v>
      </c>
      <c r="I98" s="75" t="s">
        <v>60</v>
      </c>
      <c r="J98" s="75" t="s">
        <v>61</v>
      </c>
      <c r="K98" s="75" t="s">
        <v>62</v>
      </c>
      <c r="L98" s="77">
        <v>0.85</v>
      </c>
      <c r="M98" s="77">
        <v>0.1</v>
      </c>
      <c r="N98" s="77">
        <v>1.0</v>
      </c>
      <c r="O98" s="79">
        <v>44788.0</v>
      </c>
      <c r="P98" s="77">
        <v>7.25</v>
      </c>
      <c r="Q98" s="77">
        <v>0.85</v>
      </c>
      <c r="R98" s="75" t="s">
        <v>61</v>
      </c>
      <c r="S98" s="77">
        <v>0.1</v>
      </c>
      <c r="T98" s="77">
        <v>0.85</v>
      </c>
      <c r="U98" s="77">
        <v>0.1</v>
      </c>
      <c r="V98" s="75" t="s">
        <v>62</v>
      </c>
      <c r="W98" s="79">
        <v>33831.0</v>
      </c>
      <c r="X98" s="79">
        <v>33833.0</v>
      </c>
    </row>
    <row r="99">
      <c r="A99" s="75" t="s">
        <v>68</v>
      </c>
      <c r="B99" s="75" t="s">
        <v>66</v>
      </c>
      <c r="C99" s="75" t="s">
        <v>69</v>
      </c>
      <c r="D99" s="78">
        <v>-2.358991225E7</v>
      </c>
      <c r="E99" s="77">
        <v>-0.12</v>
      </c>
      <c r="F99" s="78">
        <v>-2.358991225E7</v>
      </c>
      <c r="G99" s="78">
        <v>-2.3589912E7</v>
      </c>
      <c r="H99" s="77">
        <v>100.0</v>
      </c>
      <c r="I99" s="75" t="s">
        <v>60</v>
      </c>
      <c r="J99" s="75" t="s">
        <v>61</v>
      </c>
      <c r="K99" s="75" t="s">
        <v>62</v>
      </c>
      <c r="L99" s="77">
        <v>0.0</v>
      </c>
      <c r="M99" s="77">
        <v>0.08</v>
      </c>
      <c r="N99" s="77">
        <v>1.0</v>
      </c>
      <c r="O99" s="75" t="s">
        <v>61</v>
      </c>
      <c r="P99" s="77">
        <v>0.0</v>
      </c>
      <c r="Q99" s="77">
        <v>0.0</v>
      </c>
      <c r="R99" s="75" t="s">
        <v>61</v>
      </c>
      <c r="S99" s="77">
        <v>0.08</v>
      </c>
      <c r="T99" s="77">
        <v>0.0</v>
      </c>
      <c r="U99" s="77">
        <v>0.08</v>
      </c>
      <c r="V99" s="75" t="s">
        <v>62</v>
      </c>
      <c r="W99" s="75" t="s">
        <v>61</v>
      </c>
      <c r="X99" s="79">
        <v>32509.0</v>
      </c>
    </row>
    <row r="101">
      <c r="A101" s="73" t="s">
        <v>24</v>
      </c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3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74" t="s">
        <v>34</v>
      </c>
      <c r="B103" s="74" t="s">
        <v>35</v>
      </c>
      <c r="C103" s="74" t="s">
        <v>36</v>
      </c>
      <c r="D103" s="74" t="s">
        <v>13</v>
      </c>
      <c r="E103" s="74" t="s">
        <v>37</v>
      </c>
      <c r="F103" s="74" t="s">
        <v>38</v>
      </c>
      <c r="G103" s="74" t="s">
        <v>39</v>
      </c>
      <c r="H103" s="74" t="s">
        <v>40</v>
      </c>
      <c r="I103" s="74" t="s">
        <v>41</v>
      </c>
      <c r="J103" s="74" t="s">
        <v>42</v>
      </c>
      <c r="K103" s="74" t="s">
        <v>43</v>
      </c>
      <c r="L103" s="74" t="s">
        <v>44</v>
      </c>
      <c r="M103" s="74" t="s">
        <v>45</v>
      </c>
      <c r="N103" s="74" t="s">
        <v>46</v>
      </c>
      <c r="O103" s="74" t="s">
        <v>47</v>
      </c>
      <c r="P103" s="74" t="s">
        <v>48</v>
      </c>
      <c r="Q103" s="74" t="s">
        <v>49</v>
      </c>
      <c r="R103" s="74" t="s">
        <v>50</v>
      </c>
      <c r="S103" s="74" t="s">
        <v>51</v>
      </c>
      <c r="T103" s="74" t="s">
        <v>52</v>
      </c>
      <c r="U103" s="74" t="s">
        <v>53</v>
      </c>
      <c r="V103" s="74" t="s">
        <v>54</v>
      </c>
      <c r="W103" s="74" t="s">
        <v>55</v>
      </c>
      <c r="X103" s="74" t="s">
        <v>56</v>
      </c>
    </row>
    <row r="104">
      <c r="A104" s="75" t="s">
        <v>72</v>
      </c>
      <c r="B104" s="75" t="s">
        <v>58</v>
      </c>
      <c r="C104" s="75" t="s">
        <v>59</v>
      </c>
      <c r="D104" s="78">
        <v>1.60876277858E9</v>
      </c>
      <c r="E104" s="77">
        <v>10.47</v>
      </c>
      <c r="F104" s="78">
        <v>1.60876277858E9</v>
      </c>
      <c r="G104" s="78">
        <v>1.671E9</v>
      </c>
      <c r="H104" s="77">
        <v>96.02</v>
      </c>
      <c r="I104" s="75" t="s">
        <v>60</v>
      </c>
      <c r="J104" s="75" t="s">
        <v>61</v>
      </c>
      <c r="K104" s="75" t="s">
        <v>62</v>
      </c>
      <c r="L104" s="77">
        <v>22.0</v>
      </c>
      <c r="M104" s="77">
        <v>2.06</v>
      </c>
      <c r="N104" s="77">
        <v>1.0</v>
      </c>
      <c r="O104" s="79">
        <v>18674.0</v>
      </c>
      <c r="P104" s="77">
        <v>1.88</v>
      </c>
      <c r="Q104" s="77">
        <v>22.26</v>
      </c>
      <c r="R104" s="75" t="s">
        <v>61</v>
      </c>
      <c r="S104" s="77">
        <v>2.06</v>
      </c>
      <c r="T104" s="77">
        <v>22.26</v>
      </c>
      <c r="U104" s="77">
        <v>2.06</v>
      </c>
      <c r="V104" s="75" t="s">
        <v>62</v>
      </c>
      <c r="W104" s="79">
        <v>44242.0</v>
      </c>
      <c r="X104" s="79">
        <v>44243.0</v>
      </c>
      <c r="Y104" s="65">
        <f>SUMPRODUCT(Q104:Q136,E104:E136)/100</f>
        <v>19.262775</v>
      </c>
    </row>
    <row r="105">
      <c r="A105" s="75" t="s">
        <v>71</v>
      </c>
      <c r="B105" s="75" t="s">
        <v>58</v>
      </c>
      <c r="C105" s="75" t="s">
        <v>59</v>
      </c>
      <c r="D105" s="78">
        <v>1.34089607461E9</v>
      </c>
      <c r="E105" s="77">
        <v>8.73</v>
      </c>
      <c r="F105" s="78">
        <v>1.34089607461E9</v>
      </c>
      <c r="G105" s="78">
        <v>1.1112841E9</v>
      </c>
      <c r="H105" s="77">
        <v>120.25</v>
      </c>
      <c r="I105" s="75" t="s">
        <v>60</v>
      </c>
      <c r="J105" s="75" t="s">
        <v>61</v>
      </c>
      <c r="K105" s="75" t="s">
        <v>62</v>
      </c>
      <c r="L105" s="77">
        <v>19.17</v>
      </c>
      <c r="M105" s="77">
        <v>2.03</v>
      </c>
      <c r="N105" s="77">
        <v>1.0</v>
      </c>
      <c r="O105" s="79">
        <v>17944.0</v>
      </c>
      <c r="P105" s="77">
        <v>3.0</v>
      </c>
      <c r="Q105" s="77">
        <v>19.44</v>
      </c>
      <c r="R105" s="75" t="s">
        <v>61</v>
      </c>
      <c r="S105" s="77">
        <v>2.03</v>
      </c>
      <c r="T105" s="77">
        <v>19.44</v>
      </c>
      <c r="U105" s="77">
        <v>2.03</v>
      </c>
      <c r="V105" s="75" t="s">
        <v>62</v>
      </c>
      <c r="W105" s="79">
        <v>43511.0</v>
      </c>
      <c r="X105" s="79">
        <v>43511.0</v>
      </c>
    </row>
    <row r="106">
      <c r="A106" s="75" t="s">
        <v>71</v>
      </c>
      <c r="B106" s="75" t="s">
        <v>58</v>
      </c>
      <c r="C106" s="75" t="s">
        <v>59</v>
      </c>
      <c r="D106" s="78">
        <v>9.4392493668E8</v>
      </c>
      <c r="E106" s="77">
        <v>6.14</v>
      </c>
      <c r="F106" s="78">
        <v>9.4392493668E8</v>
      </c>
      <c r="G106" s="78">
        <v>7.8483E8</v>
      </c>
      <c r="H106" s="77">
        <v>119.86</v>
      </c>
      <c r="I106" s="75" t="s">
        <v>60</v>
      </c>
      <c r="J106" s="75" t="s">
        <v>61</v>
      </c>
      <c r="K106" s="75" t="s">
        <v>62</v>
      </c>
      <c r="L106" s="77">
        <v>18.92</v>
      </c>
      <c r="M106" s="77">
        <v>2.04</v>
      </c>
      <c r="N106" s="77">
        <v>1.0</v>
      </c>
      <c r="O106" s="79">
        <v>17760.0</v>
      </c>
      <c r="P106" s="77">
        <v>3.0</v>
      </c>
      <c r="Q106" s="77">
        <v>19.18</v>
      </c>
      <c r="R106" s="75" t="s">
        <v>61</v>
      </c>
      <c r="S106" s="77">
        <v>2.04</v>
      </c>
      <c r="T106" s="77">
        <v>19.18</v>
      </c>
      <c r="U106" s="77">
        <v>2.04</v>
      </c>
      <c r="V106" s="75" t="s">
        <v>62</v>
      </c>
      <c r="W106" s="79">
        <v>43327.0</v>
      </c>
      <c r="X106" s="79">
        <v>43327.0</v>
      </c>
    </row>
    <row r="107">
      <c r="A107" s="75" t="s">
        <v>71</v>
      </c>
      <c r="B107" s="75" t="s">
        <v>58</v>
      </c>
      <c r="C107" s="75" t="s">
        <v>59</v>
      </c>
      <c r="D107" s="78">
        <v>9.0598655246E8</v>
      </c>
      <c r="E107" s="77">
        <v>5.9</v>
      </c>
      <c r="F107" s="78">
        <v>9.0598655246E8</v>
      </c>
      <c r="G107" s="78">
        <v>7.781405E8</v>
      </c>
      <c r="H107" s="77">
        <v>115.31</v>
      </c>
      <c r="I107" s="75" t="s">
        <v>60</v>
      </c>
      <c r="J107" s="75" t="s">
        <v>61</v>
      </c>
      <c r="K107" s="75" t="s">
        <v>62</v>
      </c>
      <c r="L107" s="77">
        <v>16.19</v>
      </c>
      <c r="M107" s="77">
        <v>2.0</v>
      </c>
      <c r="N107" s="77">
        <v>1.0</v>
      </c>
      <c r="O107" s="80">
        <v>15841.0</v>
      </c>
      <c r="P107" s="77">
        <v>2.88</v>
      </c>
      <c r="Q107" s="77">
        <v>16.36</v>
      </c>
      <c r="R107" s="75" t="s">
        <v>61</v>
      </c>
      <c r="S107" s="77">
        <v>2.0</v>
      </c>
      <c r="T107" s="77">
        <v>16.36</v>
      </c>
      <c r="U107" s="77">
        <v>2.0</v>
      </c>
      <c r="V107" s="75" t="s">
        <v>62</v>
      </c>
      <c r="W107" s="80">
        <v>41409.0</v>
      </c>
      <c r="X107" s="80">
        <v>41409.0</v>
      </c>
    </row>
    <row r="108">
      <c r="A108" s="75" t="s">
        <v>71</v>
      </c>
      <c r="B108" s="75" t="s">
        <v>58</v>
      </c>
      <c r="C108" s="75" t="s">
        <v>59</v>
      </c>
      <c r="D108" s="78">
        <v>8.4993818895E8</v>
      </c>
      <c r="E108" s="77">
        <v>5.53</v>
      </c>
      <c r="F108" s="78">
        <v>8.4993818895E8</v>
      </c>
      <c r="G108" s="78">
        <v>6.876899E8</v>
      </c>
      <c r="H108" s="77">
        <v>122.38</v>
      </c>
      <c r="I108" s="75" t="s">
        <v>60</v>
      </c>
      <c r="J108" s="75" t="s">
        <v>61</v>
      </c>
      <c r="K108" s="75" t="s">
        <v>62</v>
      </c>
      <c r="L108" s="77">
        <v>18.53</v>
      </c>
      <c r="M108" s="77">
        <v>2.03</v>
      </c>
      <c r="N108" s="77">
        <v>1.0</v>
      </c>
      <c r="O108" s="80">
        <v>17668.0</v>
      </c>
      <c r="P108" s="77">
        <v>3.13</v>
      </c>
      <c r="Q108" s="77">
        <v>18.79</v>
      </c>
      <c r="R108" s="75" t="s">
        <v>61</v>
      </c>
      <c r="S108" s="77">
        <v>2.03</v>
      </c>
      <c r="T108" s="77">
        <v>18.79</v>
      </c>
      <c r="U108" s="77">
        <v>2.03</v>
      </c>
      <c r="V108" s="75" t="s">
        <v>62</v>
      </c>
      <c r="W108" s="80">
        <v>43235.0</v>
      </c>
      <c r="X108" s="80">
        <v>43235.0</v>
      </c>
    </row>
    <row r="109">
      <c r="A109" s="75" t="s">
        <v>71</v>
      </c>
      <c r="B109" s="75" t="s">
        <v>58</v>
      </c>
      <c r="C109" s="75" t="s">
        <v>59</v>
      </c>
      <c r="D109" s="78">
        <v>8.2688591599E8</v>
      </c>
      <c r="E109" s="77">
        <v>5.38</v>
      </c>
      <c r="F109" s="78">
        <v>8.2688591599E8</v>
      </c>
      <c r="G109" s="78">
        <v>6.890167E8</v>
      </c>
      <c r="H109" s="77">
        <v>119.59</v>
      </c>
      <c r="I109" s="75" t="s">
        <v>60</v>
      </c>
      <c r="J109" s="75" t="s">
        <v>61</v>
      </c>
      <c r="K109" s="75" t="s">
        <v>62</v>
      </c>
      <c r="L109" s="77">
        <v>18.67</v>
      </c>
      <c r="M109" s="77">
        <v>2.04</v>
      </c>
      <c r="N109" s="77">
        <v>1.0</v>
      </c>
      <c r="O109" s="79">
        <v>17578.0</v>
      </c>
      <c r="P109" s="77">
        <v>3.0</v>
      </c>
      <c r="Q109" s="77">
        <v>18.92</v>
      </c>
      <c r="R109" s="75" t="s">
        <v>61</v>
      </c>
      <c r="S109" s="77">
        <v>2.04</v>
      </c>
      <c r="T109" s="77">
        <v>18.92</v>
      </c>
      <c r="U109" s="77">
        <v>2.04</v>
      </c>
      <c r="V109" s="75" t="s">
        <v>62</v>
      </c>
      <c r="W109" s="79">
        <v>43146.0</v>
      </c>
      <c r="X109" s="79">
        <v>43146.0</v>
      </c>
    </row>
    <row r="110">
      <c r="A110" s="75" t="s">
        <v>71</v>
      </c>
      <c r="B110" s="75" t="s">
        <v>58</v>
      </c>
      <c r="C110" s="75" t="s">
        <v>59</v>
      </c>
      <c r="D110" s="78">
        <v>7.3831672074E8</v>
      </c>
      <c r="E110" s="77">
        <v>4.8</v>
      </c>
      <c r="F110" s="78">
        <v>7.3831672074E8</v>
      </c>
      <c r="G110" s="78">
        <v>8.106186E8</v>
      </c>
      <c r="H110" s="77">
        <v>90.45</v>
      </c>
      <c r="I110" s="75" t="s">
        <v>60</v>
      </c>
      <c r="J110" s="75" t="s">
        <v>61</v>
      </c>
      <c r="K110" s="75" t="s">
        <v>62</v>
      </c>
      <c r="L110" s="77">
        <v>22.31</v>
      </c>
      <c r="M110" s="77">
        <v>2.06</v>
      </c>
      <c r="N110" s="77">
        <v>1.0</v>
      </c>
      <c r="O110" s="79">
        <v>18582.0</v>
      </c>
      <c r="P110" s="77">
        <v>1.63</v>
      </c>
      <c r="Q110" s="77">
        <v>22.55</v>
      </c>
      <c r="R110" s="75" t="s">
        <v>61</v>
      </c>
      <c r="S110" s="77">
        <v>2.06</v>
      </c>
      <c r="T110" s="77">
        <v>22.55</v>
      </c>
      <c r="U110" s="77">
        <v>2.06</v>
      </c>
      <c r="V110" s="75" t="s">
        <v>62</v>
      </c>
      <c r="W110" s="79">
        <v>44150.0</v>
      </c>
      <c r="X110" s="79">
        <v>44151.0</v>
      </c>
    </row>
    <row r="111">
      <c r="A111" s="75" t="s">
        <v>71</v>
      </c>
      <c r="B111" s="75" t="s">
        <v>58</v>
      </c>
      <c r="C111" s="75" t="s">
        <v>59</v>
      </c>
      <c r="D111" s="78">
        <v>7.1522424787E8</v>
      </c>
      <c r="E111" s="77">
        <v>4.65</v>
      </c>
      <c r="F111" s="78">
        <v>7.1522424787E8</v>
      </c>
      <c r="G111" s="78">
        <v>5.526177E8</v>
      </c>
      <c r="H111" s="77">
        <v>128.11</v>
      </c>
      <c r="I111" s="75" t="s">
        <v>60</v>
      </c>
      <c r="J111" s="75" t="s">
        <v>61</v>
      </c>
      <c r="K111" s="75" t="s">
        <v>62</v>
      </c>
      <c r="L111" s="77">
        <v>18.5</v>
      </c>
      <c r="M111" s="77">
        <v>2.02</v>
      </c>
      <c r="N111" s="77">
        <v>1.0</v>
      </c>
      <c r="O111" s="79">
        <v>17852.0</v>
      </c>
      <c r="P111" s="77">
        <v>3.38</v>
      </c>
      <c r="Q111" s="77">
        <v>18.77</v>
      </c>
      <c r="R111" s="75" t="s">
        <v>61</v>
      </c>
      <c r="S111" s="77">
        <v>2.02</v>
      </c>
      <c r="T111" s="77">
        <v>18.77</v>
      </c>
      <c r="U111" s="77">
        <v>2.02</v>
      </c>
      <c r="V111" s="75" t="s">
        <v>62</v>
      </c>
      <c r="W111" s="79">
        <v>43419.0</v>
      </c>
      <c r="X111" s="79">
        <v>43419.0</v>
      </c>
    </row>
    <row r="112">
      <c r="A112" s="75" t="s">
        <v>71</v>
      </c>
      <c r="B112" s="75" t="s">
        <v>58</v>
      </c>
      <c r="C112" s="75" t="s">
        <v>59</v>
      </c>
      <c r="D112" s="78">
        <v>7.1388799672E8</v>
      </c>
      <c r="E112" s="77">
        <v>4.65</v>
      </c>
      <c r="F112" s="78">
        <v>7.1388799672E8</v>
      </c>
      <c r="G112" s="78">
        <v>7.200206E8</v>
      </c>
      <c r="H112" s="77">
        <v>98.87</v>
      </c>
      <c r="I112" s="75" t="s">
        <v>60</v>
      </c>
      <c r="J112" s="75" t="s">
        <v>61</v>
      </c>
      <c r="K112" s="75" t="s">
        <v>62</v>
      </c>
      <c r="L112" s="77">
        <v>21.21</v>
      </c>
      <c r="M112" s="77">
        <v>2.05</v>
      </c>
      <c r="N112" s="77">
        <v>1.0</v>
      </c>
      <c r="O112" s="79">
        <v>18309.0</v>
      </c>
      <c r="P112" s="77">
        <v>2.0</v>
      </c>
      <c r="Q112" s="77">
        <v>21.46</v>
      </c>
      <c r="R112" s="75" t="s">
        <v>61</v>
      </c>
      <c r="S112" s="77">
        <v>2.05</v>
      </c>
      <c r="T112" s="77">
        <v>21.46</v>
      </c>
      <c r="U112" s="77">
        <v>2.05</v>
      </c>
      <c r="V112" s="75" t="s">
        <v>62</v>
      </c>
      <c r="W112" s="79">
        <v>43876.0</v>
      </c>
      <c r="X112" s="79">
        <v>43879.0</v>
      </c>
    </row>
    <row r="113">
      <c r="A113" s="75" t="s">
        <v>71</v>
      </c>
      <c r="B113" s="75" t="s">
        <v>58</v>
      </c>
      <c r="C113" s="75" t="s">
        <v>59</v>
      </c>
      <c r="D113" s="78">
        <v>6.9444770592E8</v>
      </c>
      <c r="E113" s="77">
        <v>4.52</v>
      </c>
      <c r="F113" s="78">
        <v>6.9444770592E8</v>
      </c>
      <c r="G113" s="78">
        <v>6.324236E8</v>
      </c>
      <c r="H113" s="77">
        <v>108.84</v>
      </c>
      <c r="I113" s="75" t="s">
        <v>60</v>
      </c>
      <c r="J113" s="75" t="s">
        <v>61</v>
      </c>
      <c r="K113" s="75" t="s">
        <v>62</v>
      </c>
      <c r="L113" s="77">
        <v>18.27</v>
      </c>
      <c r="M113" s="77">
        <v>2.04</v>
      </c>
      <c r="N113" s="77">
        <v>1.0</v>
      </c>
      <c r="O113" s="80">
        <v>16937.0</v>
      </c>
      <c r="P113" s="77">
        <v>2.5</v>
      </c>
      <c r="Q113" s="77">
        <v>18.47</v>
      </c>
      <c r="R113" s="75" t="s">
        <v>61</v>
      </c>
      <c r="S113" s="77">
        <v>2.04</v>
      </c>
      <c r="T113" s="77">
        <v>18.47</v>
      </c>
      <c r="U113" s="77">
        <v>2.04</v>
      </c>
      <c r="V113" s="75" t="s">
        <v>62</v>
      </c>
      <c r="W113" s="80">
        <v>42505.0</v>
      </c>
      <c r="X113" s="80">
        <v>42506.0</v>
      </c>
    </row>
    <row r="114">
      <c r="A114" s="75" t="s">
        <v>71</v>
      </c>
      <c r="B114" s="75" t="s">
        <v>58</v>
      </c>
      <c r="C114" s="75" t="s">
        <v>59</v>
      </c>
      <c r="D114" s="78">
        <v>6.8248093541E8</v>
      </c>
      <c r="E114" s="77">
        <v>4.44</v>
      </c>
      <c r="F114" s="78">
        <v>6.8248093541E8</v>
      </c>
      <c r="G114" s="78">
        <v>6.254415E8</v>
      </c>
      <c r="H114" s="77">
        <v>108.77</v>
      </c>
      <c r="I114" s="75" t="s">
        <v>60</v>
      </c>
      <c r="J114" s="75" t="s">
        <v>61</v>
      </c>
      <c r="K114" s="75" t="s">
        <v>62</v>
      </c>
      <c r="L114" s="77">
        <v>18.24</v>
      </c>
      <c r="M114" s="77">
        <v>2.04</v>
      </c>
      <c r="N114" s="77">
        <v>1.0</v>
      </c>
      <c r="O114" s="79">
        <v>16848.0</v>
      </c>
      <c r="P114" s="77">
        <v>2.5</v>
      </c>
      <c r="Q114" s="77">
        <v>18.44</v>
      </c>
      <c r="R114" s="75" t="s">
        <v>61</v>
      </c>
      <c r="S114" s="77">
        <v>2.04</v>
      </c>
      <c r="T114" s="77">
        <v>18.44</v>
      </c>
      <c r="U114" s="77">
        <v>2.04</v>
      </c>
      <c r="V114" s="75" t="s">
        <v>62</v>
      </c>
      <c r="W114" s="79">
        <v>42415.0</v>
      </c>
      <c r="X114" s="79">
        <v>42416.0</v>
      </c>
    </row>
    <row r="115">
      <c r="A115" s="75" t="s">
        <v>71</v>
      </c>
      <c r="B115" s="75" t="s">
        <v>58</v>
      </c>
      <c r="C115" s="75" t="s">
        <v>59</v>
      </c>
      <c r="D115" s="78">
        <v>6.8144969071E8</v>
      </c>
      <c r="E115" s="77">
        <v>4.43</v>
      </c>
      <c r="F115" s="78">
        <v>6.8144969071E8</v>
      </c>
      <c r="G115" s="78">
        <v>5.644229E8</v>
      </c>
      <c r="H115" s="77">
        <v>120.3</v>
      </c>
      <c r="I115" s="75" t="s">
        <v>60</v>
      </c>
      <c r="J115" s="75" t="s">
        <v>61</v>
      </c>
      <c r="K115" s="75" t="s">
        <v>62</v>
      </c>
      <c r="L115" s="77">
        <v>16.73</v>
      </c>
      <c r="M115" s="77">
        <v>2.01</v>
      </c>
      <c r="N115" s="77">
        <v>1.0</v>
      </c>
      <c r="O115" s="79">
        <v>16299.0</v>
      </c>
      <c r="P115" s="77">
        <v>3.13</v>
      </c>
      <c r="Q115" s="77">
        <v>16.92</v>
      </c>
      <c r="R115" s="75" t="s">
        <v>61</v>
      </c>
      <c r="S115" s="77">
        <v>2.01</v>
      </c>
      <c r="T115" s="77">
        <v>16.92</v>
      </c>
      <c r="U115" s="77">
        <v>2.01</v>
      </c>
      <c r="V115" s="75" t="s">
        <v>62</v>
      </c>
      <c r="W115" s="79">
        <v>41866.0</v>
      </c>
      <c r="X115" s="79">
        <v>41866.0</v>
      </c>
    </row>
    <row r="116">
      <c r="A116" s="75" t="s">
        <v>71</v>
      </c>
      <c r="B116" s="75" t="s">
        <v>58</v>
      </c>
      <c r="C116" s="75" t="s">
        <v>59</v>
      </c>
      <c r="D116" s="78">
        <v>6.4132454328E8</v>
      </c>
      <c r="E116" s="77">
        <v>4.17</v>
      </c>
      <c r="F116" s="78">
        <v>6.4132454328E8</v>
      </c>
      <c r="G116" s="78">
        <v>5.93835E8</v>
      </c>
      <c r="H116" s="77">
        <v>107.07</v>
      </c>
      <c r="I116" s="75" t="s">
        <v>60</v>
      </c>
      <c r="J116" s="75" t="s">
        <v>61</v>
      </c>
      <c r="K116" s="75" t="s">
        <v>62</v>
      </c>
      <c r="L116" s="77">
        <v>20.31</v>
      </c>
      <c r="M116" s="77">
        <v>2.04</v>
      </c>
      <c r="N116" s="77">
        <v>1.0</v>
      </c>
      <c r="O116" s="79">
        <v>18217.0</v>
      </c>
      <c r="P116" s="77">
        <v>2.38</v>
      </c>
      <c r="Q116" s="77">
        <v>20.57</v>
      </c>
      <c r="R116" s="75" t="s">
        <v>61</v>
      </c>
      <c r="S116" s="77">
        <v>2.04</v>
      </c>
      <c r="T116" s="77">
        <v>20.57</v>
      </c>
      <c r="U116" s="77">
        <v>2.04</v>
      </c>
      <c r="V116" s="75" t="s">
        <v>62</v>
      </c>
      <c r="W116" s="79">
        <v>43784.0</v>
      </c>
      <c r="X116" s="79">
        <v>43784.0</v>
      </c>
    </row>
    <row r="117">
      <c r="A117" s="75" t="s">
        <v>71</v>
      </c>
      <c r="B117" s="75" t="s">
        <v>58</v>
      </c>
      <c r="C117" s="75" t="s">
        <v>59</v>
      </c>
      <c r="D117" s="78">
        <v>5.2525605632E8</v>
      </c>
      <c r="E117" s="77">
        <v>3.42</v>
      </c>
      <c r="F117" s="78">
        <v>5.2525605632E8</v>
      </c>
      <c r="G117" s="78">
        <v>5.021337E8</v>
      </c>
      <c r="H117" s="77">
        <v>104.29</v>
      </c>
      <c r="I117" s="75" t="s">
        <v>60</v>
      </c>
      <c r="J117" s="75" t="s">
        <v>61</v>
      </c>
      <c r="K117" s="75" t="s">
        <v>62</v>
      </c>
      <c r="L117" s="77">
        <v>20.5</v>
      </c>
      <c r="M117" s="77">
        <v>2.05</v>
      </c>
      <c r="N117" s="77">
        <v>1.0</v>
      </c>
      <c r="O117" s="79">
        <v>18125.0</v>
      </c>
      <c r="P117" s="77">
        <v>2.25</v>
      </c>
      <c r="Q117" s="77">
        <v>20.75</v>
      </c>
      <c r="R117" s="75" t="s">
        <v>61</v>
      </c>
      <c r="S117" s="77">
        <v>2.05</v>
      </c>
      <c r="T117" s="77">
        <v>20.75</v>
      </c>
      <c r="U117" s="77">
        <v>2.05</v>
      </c>
      <c r="V117" s="75" t="s">
        <v>62</v>
      </c>
      <c r="W117" s="79">
        <v>43692.0</v>
      </c>
      <c r="X117" s="79">
        <v>43692.0</v>
      </c>
    </row>
    <row r="118">
      <c r="A118" s="75" t="s">
        <v>73</v>
      </c>
      <c r="B118" s="75" t="s">
        <v>58</v>
      </c>
      <c r="C118" s="75" t="s">
        <v>59</v>
      </c>
      <c r="D118" s="78">
        <v>4.6645167121E8</v>
      </c>
      <c r="E118" s="77">
        <v>3.04</v>
      </c>
      <c r="F118" s="78">
        <v>4.6645167121E8</v>
      </c>
      <c r="G118" s="78">
        <v>4.702922E8</v>
      </c>
      <c r="H118" s="77">
        <v>98.91</v>
      </c>
      <c r="I118" s="75" t="s">
        <v>60</v>
      </c>
      <c r="J118" s="75" t="s">
        <v>61</v>
      </c>
      <c r="K118" s="75" t="s">
        <v>62</v>
      </c>
      <c r="L118" s="77">
        <v>22.01</v>
      </c>
      <c r="M118" s="77">
        <v>2.05</v>
      </c>
      <c r="N118" s="77">
        <v>1.0</v>
      </c>
      <c r="O118" s="79">
        <v>18855.0</v>
      </c>
      <c r="P118" s="77">
        <v>2.0</v>
      </c>
      <c r="Q118" s="77">
        <v>22.29</v>
      </c>
      <c r="R118" s="75" t="s">
        <v>61</v>
      </c>
      <c r="S118" s="77">
        <v>2.05</v>
      </c>
      <c r="T118" s="77">
        <v>22.29</v>
      </c>
      <c r="U118" s="77">
        <v>2.05</v>
      </c>
      <c r="V118" s="75" t="s">
        <v>62</v>
      </c>
      <c r="W118" s="79">
        <v>44423.0</v>
      </c>
      <c r="X118" s="79">
        <v>44424.0</v>
      </c>
    </row>
    <row r="119">
      <c r="A119" s="75" t="s">
        <v>71</v>
      </c>
      <c r="B119" s="75" t="s">
        <v>58</v>
      </c>
      <c r="C119" s="75" t="s">
        <v>59</v>
      </c>
      <c r="D119" s="78">
        <v>3.7399897731E8</v>
      </c>
      <c r="E119" s="77">
        <v>2.43</v>
      </c>
      <c r="F119" s="78">
        <v>3.7399897731E8</v>
      </c>
      <c r="G119" s="78">
        <v>3.112822E8</v>
      </c>
      <c r="H119" s="77">
        <v>119.71</v>
      </c>
      <c r="I119" s="75" t="s">
        <v>60</v>
      </c>
      <c r="J119" s="75" t="s">
        <v>61</v>
      </c>
      <c r="K119" s="75" t="s">
        <v>62</v>
      </c>
      <c r="L119" s="77">
        <v>15.92</v>
      </c>
      <c r="M119" s="77">
        <v>1.99</v>
      </c>
      <c r="N119" s="77">
        <v>1.0</v>
      </c>
      <c r="O119" s="79">
        <v>15752.0</v>
      </c>
      <c r="P119" s="77">
        <v>3.13</v>
      </c>
      <c r="Q119" s="77">
        <v>16.09</v>
      </c>
      <c r="R119" s="75" t="s">
        <v>61</v>
      </c>
      <c r="S119" s="77">
        <v>1.99</v>
      </c>
      <c r="T119" s="77">
        <v>16.09</v>
      </c>
      <c r="U119" s="77">
        <v>1.99</v>
      </c>
      <c r="V119" s="75" t="s">
        <v>62</v>
      </c>
      <c r="W119" s="79">
        <v>41320.0</v>
      </c>
      <c r="X119" s="79">
        <v>41320.0</v>
      </c>
    </row>
    <row r="120">
      <c r="A120" s="75" t="s">
        <v>71</v>
      </c>
      <c r="B120" s="75" t="s">
        <v>58</v>
      </c>
      <c r="C120" s="75" t="s">
        <v>59</v>
      </c>
      <c r="D120" s="78">
        <v>3.6248298098E8</v>
      </c>
      <c r="E120" s="77">
        <v>2.36</v>
      </c>
      <c r="F120" s="78">
        <v>3.6248298098E8</v>
      </c>
      <c r="G120" s="78">
        <v>2.799806E8</v>
      </c>
      <c r="H120" s="77">
        <v>128.96</v>
      </c>
      <c r="I120" s="75" t="s">
        <v>60</v>
      </c>
      <c r="J120" s="75" t="s">
        <v>61</v>
      </c>
      <c r="K120" s="75" t="s">
        <v>62</v>
      </c>
      <c r="L120" s="77">
        <v>15.77</v>
      </c>
      <c r="M120" s="77">
        <v>1.99</v>
      </c>
      <c r="N120" s="77">
        <v>1.0</v>
      </c>
      <c r="O120" s="79">
        <v>15933.0</v>
      </c>
      <c r="P120" s="77">
        <v>3.63</v>
      </c>
      <c r="Q120" s="77">
        <v>15.95</v>
      </c>
      <c r="R120" s="75" t="s">
        <v>61</v>
      </c>
      <c r="S120" s="77">
        <v>1.99</v>
      </c>
      <c r="T120" s="77">
        <v>15.95</v>
      </c>
      <c r="U120" s="77">
        <v>1.99</v>
      </c>
      <c r="V120" s="75" t="s">
        <v>62</v>
      </c>
      <c r="W120" s="79">
        <v>41501.0</v>
      </c>
      <c r="X120" s="79">
        <v>41501.0</v>
      </c>
    </row>
    <row r="121">
      <c r="A121" s="75" t="s">
        <v>71</v>
      </c>
      <c r="B121" s="75" t="s">
        <v>58</v>
      </c>
      <c r="C121" s="75" t="s">
        <v>59</v>
      </c>
      <c r="D121" s="78">
        <v>3.5557823838E8</v>
      </c>
      <c r="E121" s="77">
        <v>2.31</v>
      </c>
      <c r="F121" s="78">
        <v>3.5557823838E8</v>
      </c>
      <c r="G121" s="78">
        <v>2.675796E8</v>
      </c>
      <c r="H121" s="77">
        <v>131.43</v>
      </c>
      <c r="I121" s="75" t="s">
        <v>60</v>
      </c>
      <c r="J121" s="75" t="s">
        <v>61</v>
      </c>
      <c r="K121" s="75" t="s">
        <v>62</v>
      </c>
      <c r="L121" s="77">
        <v>15.69</v>
      </c>
      <c r="M121" s="77">
        <v>1.99</v>
      </c>
      <c r="N121" s="77">
        <v>1.0</v>
      </c>
      <c r="O121" s="79">
        <v>16025.0</v>
      </c>
      <c r="P121" s="77">
        <v>3.75</v>
      </c>
      <c r="Q121" s="77">
        <v>15.88</v>
      </c>
      <c r="R121" s="75" t="s">
        <v>61</v>
      </c>
      <c r="S121" s="77">
        <v>1.99</v>
      </c>
      <c r="T121" s="77">
        <v>15.88</v>
      </c>
      <c r="U121" s="77">
        <v>1.99</v>
      </c>
      <c r="V121" s="75" t="s">
        <v>62</v>
      </c>
      <c r="W121" s="79">
        <v>41593.0</v>
      </c>
      <c r="X121" s="79">
        <v>41593.0</v>
      </c>
    </row>
    <row r="122">
      <c r="A122" s="75" t="s">
        <v>71</v>
      </c>
      <c r="B122" s="75" t="s">
        <v>58</v>
      </c>
      <c r="C122" s="75" t="s">
        <v>59</v>
      </c>
      <c r="D122" s="78">
        <v>3.3139576628E8</v>
      </c>
      <c r="E122" s="77">
        <v>2.16</v>
      </c>
      <c r="F122" s="78">
        <v>3.3139576628E8</v>
      </c>
      <c r="G122" s="78">
        <v>2.849088E8</v>
      </c>
      <c r="H122" s="77">
        <v>115.92</v>
      </c>
      <c r="I122" s="75" t="s">
        <v>60</v>
      </c>
      <c r="J122" s="75" t="s">
        <v>61</v>
      </c>
      <c r="K122" s="75" t="s">
        <v>62</v>
      </c>
      <c r="L122" s="77">
        <v>17.52</v>
      </c>
      <c r="M122" s="77">
        <v>2.03</v>
      </c>
      <c r="N122" s="77">
        <v>1.0</v>
      </c>
      <c r="O122" s="79">
        <v>16664.0</v>
      </c>
      <c r="P122" s="77">
        <v>2.88</v>
      </c>
      <c r="Q122" s="77">
        <v>17.72</v>
      </c>
      <c r="R122" s="75" t="s">
        <v>61</v>
      </c>
      <c r="S122" s="77">
        <v>2.03</v>
      </c>
      <c r="T122" s="77">
        <v>17.72</v>
      </c>
      <c r="U122" s="77">
        <v>2.03</v>
      </c>
      <c r="V122" s="75" t="s">
        <v>62</v>
      </c>
      <c r="W122" s="79">
        <v>42231.0</v>
      </c>
      <c r="X122" s="79">
        <v>42233.0</v>
      </c>
    </row>
    <row r="123">
      <c r="A123" s="75" t="s">
        <v>71</v>
      </c>
      <c r="B123" s="75" t="s">
        <v>58</v>
      </c>
      <c r="C123" s="75" t="s">
        <v>59</v>
      </c>
      <c r="D123" s="78">
        <v>3.0878164067E8</v>
      </c>
      <c r="E123" s="77">
        <v>2.01</v>
      </c>
      <c r="F123" s="78">
        <v>3.0878164067E8</v>
      </c>
      <c r="G123" s="78">
        <v>2.721051E8</v>
      </c>
      <c r="H123" s="77">
        <v>113.1</v>
      </c>
      <c r="I123" s="75" t="s">
        <v>60</v>
      </c>
      <c r="J123" s="75" t="s">
        <v>61</v>
      </c>
      <c r="K123" s="75" t="s">
        <v>62</v>
      </c>
      <c r="L123" s="77">
        <v>15.99</v>
      </c>
      <c r="M123" s="77">
        <v>1.98</v>
      </c>
      <c r="N123" s="77">
        <v>1.0</v>
      </c>
      <c r="O123" s="79">
        <v>15568.0</v>
      </c>
      <c r="P123" s="77">
        <v>2.75</v>
      </c>
      <c r="Q123" s="77">
        <v>16.14</v>
      </c>
      <c r="R123" s="75" t="s">
        <v>61</v>
      </c>
      <c r="S123" s="77">
        <v>1.98</v>
      </c>
      <c r="T123" s="77">
        <v>16.14</v>
      </c>
      <c r="U123" s="77">
        <v>1.98</v>
      </c>
      <c r="V123" s="75" t="s">
        <v>62</v>
      </c>
      <c r="W123" s="79">
        <v>41136.0</v>
      </c>
      <c r="X123" s="79">
        <v>41136.0</v>
      </c>
    </row>
    <row r="124">
      <c r="A124" s="75" t="s">
        <v>71</v>
      </c>
      <c r="B124" s="75" t="s">
        <v>58</v>
      </c>
      <c r="C124" s="75" t="s">
        <v>59</v>
      </c>
      <c r="D124" s="78">
        <v>3.0254579401E8</v>
      </c>
      <c r="E124" s="77">
        <v>1.97</v>
      </c>
      <c r="F124" s="78">
        <v>3.0254579401E8</v>
      </c>
      <c r="G124" s="78">
        <v>2.623032E8</v>
      </c>
      <c r="H124" s="77">
        <v>114.27</v>
      </c>
      <c r="I124" s="75" t="s">
        <v>60</v>
      </c>
      <c r="J124" s="75" t="s">
        <v>61</v>
      </c>
      <c r="K124" s="75" t="s">
        <v>62</v>
      </c>
      <c r="L124" s="77">
        <v>18.73</v>
      </c>
      <c r="M124" s="77">
        <v>2.04</v>
      </c>
      <c r="N124" s="77">
        <v>1.0</v>
      </c>
      <c r="O124" s="79">
        <v>17486.0</v>
      </c>
      <c r="P124" s="77">
        <v>2.75</v>
      </c>
      <c r="Q124" s="77">
        <v>18.97</v>
      </c>
      <c r="R124" s="75" t="s">
        <v>61</v>
      </c>
      <c r="S124" s="77">
        <v>2.04</v>
      </c>
      <c r="T124" s="77">
        <v>18.97</v>
      </c>
      <c r="U124" s="77">
        <v>2.04</v>
      </c>
      <c r="V124" s="75" t="s">
        <v>62</v>
      </c>
      <c r="W124" s="79">
        <v>43054.0</v>
      </c>
      <c r="X124" s="79">
        <v>43054.0</v>
      </c>
    </row>
    <row r="125">
      <c r="A125" s="75" t="s">
        <v>71</v>
      </c>
      <c r="B125" s="75" t="s">
        <v>58</v>
      </c>
      <c r="C125" s="75" t="s">
        <v>59</v>
      </c>
      <c r="D125" s="78">
        <v>2.4999533493E8</v>
      </c>
      <c r="E125" s="77">
        <v>1.63</v>
      </c>
      <c r="F125" s="78">
        <v>2.4999533493E8</v>
      </c>
      <c r="G125" s="78">
        <v>2.126064E8</v>
      </c>
      <c r="H125" s="77">
        <v>116.47</v>
      </c>
      <c r="I125" s="75" t="s">
        <v>60</v>
      </c>
      <c r="J125" s="75" t="s">
        <v>61</v>
      </c>
      <c r="K125" s="75" t="s">
        <v>62</v>
      </c>
      <c r="L125" s="77">
        <v>18.06</v>
      </c>
      <c r="M125" s="77">
        <v>2.03</v>
      </c>
      <c r="N125" s="77">
        <v>1.0</v>
      </c>
      <c r="O125" s="79">
        <v>17121.0</v>
      </c>
      <c r="P125" s="77">
        <v>2.88</v>
      </c>
      <c r="Q125" s="77">
        <v>18.29</v>
      </c>
      <c r="R125" s="75" t="s">
        <v>61</v>
      </c>
      <c r="S125" s="77">
        <v>2.03</v>
      </c>
      <c r="T125" s="77">
        <v>18.29</v>
      </c>
      <c r="U125" s="77">
        <v>2.03</v>
      </c>
      <c r="V125" s="75" t="s">
        <v>62</v>
      </c>
      <c r="W125" s="79">
        <v>42689.0</v>
      </c>
      <c r="X125" s="79">
        <v>42689.0</v>
      </c>
    </row>
    <row r="126">
      <c r="A126" s="75" t="s">
        <v>71</v>
      </c>
      <c r="B126" s="75" t="s">
        <v>58</v>
      </c>
      <c r="C126" s="75" t="s">
        <v>59</v>
      </c>
      <c r="D126" s="78">
        <v>2.3471036302E8</v>
      </c>
      <c r="E126" s="77">
        <v>1.53</v>
      </c>
      <c r="F126" s="78">
        <v>2.3471036302E8</v>
      </c>
      <c r="G126" s="78">
        <v>2.048784E8</v>
      </c>
      <c r="H126" s="77">
        <v>114.18</v>
      </c>
      <c r="I126" s="75" t="s">
        <v>60</v>
      </c>
      <c r="J126" s="75" t="s">
        <v>61</v>
      </c>
      <c r="K126" s="75" t="s">
        <v>62</v>
      </c>
      <c r="L126" s="77">
        <v>18.72</v>
      </c>
      <c r="M126" s="77">
        <v>2.04</v>
      </c>
      <c r="N126" s="77">
        <v>1.0</v>
      </c>
      <c r="O126" s="79">
        <v>17394.0</v>
      </c>
      <c r="P126" s="77">
        <v>2.75</v>
      </c>
      <c r="Q126" s="77">
        <v>18.95</v>
      </c>
      <c r="R126" s="75" t="s">
        <v>61</v>
      </c>
      <c r="S126" s="77">
        <v>2.04</v>
      </c>
      <c r="T126" s="77">
        <v>18.95</v>
      </c>
      <c r="U126" s="77">
        <v>2.04</v>
      </c>
      <c r="V126" s="75" t="s">
        <v>62</v>
      </c>
      <c r="W126" s="79">
        <v>42962.0</v>
      </c>
      <c r="X126" s="79">
        <v>42962.0</v>
      </c>
    </row>
    <row r="127">
      <c r="A127" s="75" t="s">
        <v>71</v>
      </c>
      <c r="B127" s="75" t="s">
        <v>58</v>
      </c>
      <c r="C127" s="75" t="s">
        <v>59</v>
      </c>
      <c r="D127" s="78">
        <v>2.2430752697E8</v>
      </c>
      <c r="E127" s="77">
        <v>1.46</v>
      </c>
      <c r="F127" s="78">
        <v>2.2430752697E8</v>
      </c>
      <c r="G127" s="78">
        <v>1.888036E8</v>
      </c>
      <c r="H127" s="77">
        <v>117.69</v>
      </c>
      <c r="I127" s="75" t="s">
        <v>60</v>
      </c>
      <c r="J127" s="75" t="s">
        <v>61</v>
      </c>
      <c r="K127" s="75" t="s">
        <v>62</v>
      </c>
      <c r="L127" s="77">
        <v>19.33</v>
      </c>
      <c r="M127" s="77">
        <v>2.03</v>
      </c>
      <c r="N127" s="77">
        <v>1.0</v>
      </c>
      <c r="O127" s="80">
        <v>18033.0</v>
      </c>
      <c r="P127" s="77">
        <v>2.88</v>
      </c>
      <c r="Q127" s="77">
        <v>19.6</v>
      </c>
      <c r="R127" s="75" t="s">
        <v>61</v>
      </c>
      <c r="S127" s="77">
        <v>2.03</v>
      </c>
      <c r="T127" s="77">
        <v>19.6</v>
      </c>
      <c r="U127" s="77">
        <v>2.03</v>
      </c>
      <c r="V127" s="75" t="s">
        <v>62</v>
      </c>
      <c r="W127" s="80">
        <v>43600.0</v>
      </c>
      <c r="X127" s="80">
        <v>43600.0</v>
      </c>
    </row>
    <row r="128">
      <c r="A128" s="75" t="s">
        <v>71</v>
      </c>
      <c r="B128" s="75" t="s">
        <v>58</v>
      </c>
      <c r="C128" s="75" t="s">
        <v>59</v>
      </c>
      <c r="D128" s="78">
        <v>1.6231016262E8</v>
      </c>
      <c r="E128" s="77">
        <v>1.06</v>
      </c>
      <c r="F128" s="78">
        <v>1.6231016262E8</v>
      </c>
      <c r="G128" s="78">
        <v>1.422771E8</v>
      </c>
      <c r="H128" s="77">
        <v>113.01</v>
      </c>
      <c r="I128" s="75" t="s">
        <v>60</v>
      </c>
      <c r="J128" s="75" t="s">
        <v>61</v>
      </c>
      <c r="K128" s="75" t="s">
        <v>62</v>
      </c>
      <c r="L128" s="77">
        <v>16.04</v>
      </c>
      <c r="M128" s="77">
        <v>1.99</v>
      </c>
      <c r="N128" s="77">
        <v>1.0</v>
      </c>
      <c r="O128" s="79">
        <v>15660.0</v>
      </c>
      <c r="P128" s="77">
        <v>2.75</v>
      </c>
      <c r="Q128" s="77">
        <v>16.19</v>
      </c>
      <c r="R128" s="75" t="s">
        <v>61</v>
      </c>
      <c r="S128" s="77">
        <v>1.99</v>
      </c>
      <c r="T128" s="77">
        <v>16.19</v>
      </c>
      <c r="U128" s="77">
        <v>1.99</v>
      </c>
      <c r="V128" s="75" t="s">
        <v>62</v>
      </c>
      <c r="W128" s="79">
        <v>41228.0</v>
      </c>
      <c r="X128" s="79">
        <v>41228.0</v>
      </c>
    </row>
    <row r="129">
      <c r="A129" s="75" t="s">
        <v>71</v>
      </c>
      <c r="B129" s="75" t="s">
        <v>58</v>
      </c>
      <c r="C129" s="75" t="s">
        <v>59</v>
      </c>
      <c r="D129" s="78">
        <v>7.703685759E7</v>
      </c>
      <c r="E129" s="77">
        <v>0.5</v>
      </c>
      <c r="F129" s="78">
        <v>7.703685759E7</v>
      </c>
      <c r="G129" s="78">
        <v>9.0462E7</v>
      </c>
      <c r="H129" s="77">
        <v>84.97</v>
      </c>
      <c r="I129" s="75" t="s">
        <v>60</v>
      </c>
      <c r="J129" s="75" t="s">
        <v>61</v>
      </c>
      <c r="K129" s="75" t="s">
        <v>62</v>
      </c>
      <c r="L129" s="77">
        <v>22.89</v>
      </c>
      <c r="M129" s="77">
        <v>2.07</v>
      </c>
      <c r="N129" s="77">
        <v>1.0</v>
      </c>
      <c r="O129" s="79">
        <v>18490.0</v>
      </c>
      <c r="P129" s="77">
        <v>1.38</v>
      </c>
      <c r="Q129" s="77">
        <v>23.11</v>
      </c>
      <c r="R129" s="75" t="s">
        <v>61</v>
      </c>
      <c r="S129" s="77">
        <v>2.07</v>
      </c>
      <c r="T129" s="77">
        <v>23.11</v>
      </c>
      <c r="U129" s="77">
        <v>2.07</v>
      </c>
      <c r="V129" s="75" t="s">
        <v>62</v>
      </c>
      <c r="W129" s="79">
        <v>44058.0</v>
      </c>
      <c r="X129" s="79">
        <v>44060.0</v>
      </c>
    </row>
    <row r="130">
      <c r="A130" s="75" t="s">
        <v>71</v>
      </c>
      <c r="B130" s="75" t="s">
        <v>58</v>
      </c>
      <c r="C130" s="75" t="s">
        <v>59</v>
      </c>
      <c r="D130" s="78">
        <v>3.426258145E7</v>
      </c>
      <c r="E130" s="77">
        <v>0.22</v>
      </c>
      <c r="F130" s="78">
        <v>3.426258145E7</v>
      </c>
      <c r="G130" s="78">
        <v>2.86581E7</v>
      </c>
      <c r="H130" s="77">
        <v>119.14</v>
      </c>
      <c r="I130" s="75" t="s">
        <v>60</v>
      </c>
      <c r="J130" s="75" t="s">
        <v>61</v>
      </c>
      <c r="K130" s="75" t="s">
        <v>62</v>
      </c>
      <c r="L130" s="77">
        <v>18.16</v>
      </c>
      <c r="M130" s="77">
        <v>2.03</v>
      </c>
      <c r="N130" s="77">
        <v>1.0</v>
      </c>
      <c r="O130" s="79">
        <v>17213.0</v>
      </c>
      <c r="P130" s="77">
        <v>3.0</v>
      </c>
      <c r="Q130" s="77">
        <v>18.4</v>
      </c>
      <c r="R130" s="75" t="s">
        <v>61</v>
      </c>
      <c r="S130" s="77">
        <v>2.03</v>
      </c>
      <c r="T130" s="77">
        <v>18.4</v>
      </c>
      <c r="U130" s="77">
        <v>2.03</v>
      </c>
      <c r="V130" s="75" t="s">
        <v>62</v>
      </c>
      <c r="W130" s="79">
        <v>42781.0</v>
      </c>
      <c r="X130" s="79">
        <v>42781.0</v>
      </c>
    </row>
    <row r="131">
      <c r="A131" s="75" t="s">
        <v>65</v>
      </c>
      <c r="B131" s="75" t="s">
        <v>66</v>
      </c>
      <c r="C131" s="75" t="s">
        <v>67</v>
      </c>
      <c r="D131" s="78">
        <v>2.334999969E7</v>
      </c>
      <c r="E131" s="77">
        <v>0.15</v>
      </c>
      <c r="F131" s="78">
        <v>2.334999969E7</v>
      </c>
      <c r="G131" s="78">
        <v>2.335E7</v>
      </c>
      <c r="H131" s="77">
        <v>1.0</v>
      </c>
      <c r="I131" s="75" t="s">
        <v>60</v>
      </c>
      <c r="J131" s="75" t="s">
        <v>61</v>
      </c>
      <c r="K131" s="75" t="s">
        <v>62</v>
      </c>
      <c r="L131" s="77">
        <v>0.06</v>
      </c>
      <c r="M131" s="77">
        <v>0.05</v>
      </c>
      <c r="N131" s="77">
        <v>1.0</v>
      </c>
      <c r="O131" s="75" t="s">
        <v>61</v>
      </c>
      <c r="P131" s="77">
        <v>0.08</v>
      </c>
      <c r="Q131" s="77">
        <v>0.07</v>
      </c>
      <c r="R131" s="75" t="s">
        <v>61</v>
      </c>
      <c r="S131" s="77">
        <v>0.05</v>
      </c>
      <c r="T131" s="77">
        <v>0.07</v>
      </c>
      <c r="U131" s="77">
        <v>0.05</v>
      </c>
      <c r="V131" s="75" t="s">
        <v>62</v>
      </c>
      <c r="W131" s="75" t="s">
        <v>61</v>
      </c>
      <c r="X131" s="79">
        <v>39848.0</v>
      </c>
    </row>
    <row r="132">
      <c r="A132" s="75" t="s">
        <v>74</v>
      </c>
      <c r="B132" s="75" t="s">
        <v>58</v>
      </c>
      <c r="C132" s="75" t="s">
        <v>59</v>
      </c>
      <c r="D132" s="78">
        <v>5898519.17</v>
      </c>
      <c r="E132" s="77">
        <v>0.04</v>
      </c>
      <c r="F132" s="78">
        <v>5898519.17</v>
      </c>
      <c r="G132" s="78">
        <v>5445000.0</v>
      </c>
      <c r="H132" s="77">
        <v>107.41</v>
      </c>
      <c r="I132" s="75" t="s">
        <v>60</v>
      </c>
      <c r="J132" s="75" t="s">
        <v>61</v>
      </c>
      <c r="K132" s="75" t="s">
        <v>62</v>
      </c>
      <c r="L132" s="77">
        <v>21.07</v>
      </c>
      <c r="M132" s="77">
        <v>2.04</v>
      </c>
      <c r="N132" s="77">
        <v>1.0</v>
      </c>
      <c r="O132" s="80">
        <v>18763.0</v>
      </c>
      <c r="P132" s="77">
        <v>2.38</v>
      </c>
      <c r="Q132" s="77">
        <v>21.36</v>
      </c>
      <c r="R132" s="75" t="s">
        <v>61</v>
      </c>
      <c r="S132" s="77">
        <v>2.04</v>
      </c>
      <c r="T132" s="77">
        <v>21.36</v>
      </c>
      <c r="U132" s="77">
        <v>2.04</v>
      </c>
      <c r="V132" s="75" t="s">
        <v>62</v>
      </c>
      <c r="W132" s="80">
        <v>44331.0</v>
      </c>
      <c r="X132" s="80">
        <v>44333.0</v>
      </c>
    </row>
    <row r="133">
      <c r="A133" s="75" t="s">
        <v>71</v>
      </c>
      <c r="B133" s="75" t="s">
        <v>58</v>
      </c>
      <c r="C133" s="75" t="s">
        <v>59</v>
      </c>
      <c r="D133" s="78">
        <v>5068353.22</v>
      </c>
      <c r="E133" s="77">
        <v>0.03</v>
      </c>
      <c r="F133" s="78">
        <v>5068353.22</v>
      </c>
      <c r="G133" s="78">
        <v>4252500.0</v>
      </c>
      <c r="H133" s="77">
        <v>118.02</v>
      </c>
      <c r="I133" s="75" t="s">
        <v>60</v>
      </c>
      <c r="J133" s="75" t="s">
        <v>61</v>
      </c>
      <c r="K133" s="75" t="s">
        <v>62</v>
      </c>
      <c r="L133" s="77">
        <v>16.88</v>
      </c>
      <c r="M133" s="77">
        <v>2.02</v>
      </c>
      <c r="N133" s="77">
        <v>1.0</v>
      </c>
      <c r="O133" s="79">
        <v>16391.0</v>
      </c>
      <c r="P133" s="77">
        <v>3.0</v>
      </c>
      <c r="Q133" s="77">
        <v>17.07</v>
      </c>
      <c r="R133" s="75" t="s">
        <v>61</v>
      </c>
      <c r="S133" s="77">
        <v>2.02</v>
      </c>
      <c r="T133" s="77">
        <v>17.07</v>
      </c>
      <c r="U133" s="77">
        <v>2.02</v>
      </c>
      <c r="V133" s="75" t="s">
        <v>62</v>
      </c>
      <c r="W133" s="79">
        <v>41958.0</v>
      </c>
      <c r="X133" s="79">
        <v>41960.0</v>
      </c>
    </row>
    <row r="134">
      <c r="A134" s="75" t="s">
        <v>71</v>
      </c>
      <c r="B134" s="75" t="s">
        <v>58</v>
      </c>
      <c r="C134" s="75" t="s">
        <v>59</v>
      </c>
      <c r="D134" s="78">
        <v>3299983.56</v>
      </c>
      <c r="E134" s="77">
        <v>0.02</v>
      </c>
      <c r="F134" s="78">
        <v>3299983.56</v>
      </c>
      <c r="G134" s="78">
        <v>3134000.0</v>
      </c>
      <c r="H134" s="77">
        <v>104.42</v>
      </c>
      <c r="I134" s="75" t="s">
        <v>60</v>
      </c>
      <c r="J134" s="75" t="s">
        <v>61</v>
      </c>
      <c r="K134" s="75" t="s">
        <v>62</v>
      </c>
      <c r="L134" s="77">
        <v>15.65</v>
      </c>
      <c r="M134" s="77">
        <v>1.98</v>
      </c>
      <c r="N134" s="77">
        <v>1.0</v>
      </c>
      <c r="O134" s="80">
        <v>15111.0</v>
      </c>
      <c r="P134" s="77">
        <v>2.25</v>
      </c>
      <c r="Q134" s="77">
        <v>15.77</v>
      </c>
      <c r="R134" s="75" t="s">
        <v>61</v>
      </c>
      <c r="S134" s="77">
        <v>1.98</v>
      </c>
      <c r="T134" s="77">
        <v>15.77</v>
      </c>
      <c r="U134" s="77">
        <v>1.98</v>
      </c>
      <c r="V134" s="75" t="s">
        <v>62</v>
      </c>
      <c r="W134" s="80">
        <v>44331.0</v>
      </c>
      <c r="X134" s="79">
        <v>44348.0</v>
      </c>
    </row>
    <row r="135">
      <c r="A135" s="75" t="s">
        <v>73</v>
      </c>
      <c r="B135" s="75" t="s">
        <v>58</v>
      </c>
      <c r="C135" s="75" t="s">
        <v>59</v>
      </c>
      <c r="D135" s="78">
        <v>125129.38</v>
      </c>
      <c r="E135" s="77">
        <v>0.0</v>
      </c>
      <c r="F135" s="78">
        <v>125129.38</v>
      </c>
      <c r="G135" s="78">
        <v>130000.0</v>
      </c>
      <c r="H135" s="77">
        <v>96.02</v>
      </c>
      <c r="I135" s="75" t="s">
        <v>60</v>
      </c>
      <c r="J135" s="75" t="s">
        <v>61</v>
      </c>
      <c r="K135" s="75" t="s">
        <v>62</v>
      </c>
      <c r="L135" s="77">
        <v>16.48</v>
      </c>
      <c r="M135" s="77">
        <v>1.99</v>
      </c>
      <c r="N135" s="77">
        <v>1.0</v>
      </c>
      <c r="O135" s="79">
        <v>15203.0</v>
      </c>
      <c r="P135" s="77">
        <v>1.75</v>
      </c>
      <c r="Q135" s="77">
        <v>16.58</v>
      </c>
      <c r="R135" s="75" t="s">
        <v>61</v>
      </c>
      <c r="S135" s="77">
        <v>1.99</v>
      </c>
      <c r="T135" s="77">
        <v>16.58</v>
      </c>
      <c r="U135" s="77">
        <v>1.99</v>
      </c>
      <c r="V135" s="75" t="s">
        <v>62</v>
      </c>
      <c r="W135" s="79">
        <v>44423.0</v>
      </c>
      <c r="X135" s="79">
        <v>44439.0</v>
      </c>
    </row>
    <row r="136">
      <c r="A136" s="75" t="s">
        <v>68</v>
      </c>
      <c r="B136" s="75" t="s">
        <v>66</v>
      </c>
      <c r="C136" s="75" t="s">
        <v>69</v>
      </c>
      <c r="D136" s="78">
        <v>-2.254472803E7</v>
      </c>
      <c r="E136" s="77">
        <v>-0.15</v>
      </c>
      <c r="F136" s="78">
        <v>-2.254472803E7</v>
      </c>
      <c r="G136" s="78">
        <v>-2.2544728E7</v>
      </c>
      <c r="H136" s="77">
        <v>100.0</v>
      </c>
      <c r="I136" s="75" t="s">
        <v>60</v>
      </c>
      <c r="J136" s="75" t="s">
        <v>61</v>
      </c>
      <c r="K136" s="75" t="s">
        <v>62</v>
      </c>
      <c r="L136" s="77">
        <v>0.0</v>
      </c>
      <c r="M136" s="77">
        <v>0.08</v>
      </c>
      <c r="N136" s="77">
        <v>1.0</v>
      </c>
      <c r="O136" s="75" t="s">
        <v>61</v>
      </c>
      <c r="P136" s="77">
        <v>0.0</v>
      </c>
      <c r="Q136" s="77">
        <v>0.0</v>
      </c>
      <c r="R136" s="75" t="s">
        <v>61</v>
      </c>
      <c r="S136" s="77">
        <v>0.08</v>
      </c>
      <c r="T136" s="77">
        <v>0.0</v>
      </c>
      <c r="U136" s="77">
        <v>0.08</v>
      </c>
      <c r="V136" s="75" t="s">
        <v>62</v>
      </c>
      <c r="W136" s="75" t="s">
        <v>61</v>
      </c>
      <c r="X136" s="79">
        <v>32509.0</v>
      </c>
    </row>
    <row r="137">
      <c r="O137" s="81">
        <f>MAX(O104:O136)</f>
        <v>18855</v>
      </c>
    </row>
    <row r="138">
      <c r="O138" s="81">
        <f>MIN(O104:O136)</f>
        <v>15111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4" t="s">
        <v>5</v>
      </c>
      <c r="B2" s="84" t="s">
        <v>75</v>
      </c>
      <c r="C2" s="84" t="s">
        <v>76</v>
      </c>
      <c r="D2" s="84" t="s">
        <v>77</v>
      </c>
      <c r="E2" s="84" t="s">
        <v>78</v>
      </c>
      <c r="F2" s="84" t="s">
        <v>79</v>
      </c>
      <c r="G2" s="84" t="s">
        <v>80</v>
      </c>
      <c r="H2" s="84" t="s">
        <v>81</v>
      </c>
      <c r="I2" s="84" t="s">
        <v>82</v>
      </c>
      <c r="J2" s="84" t="s">
        <v>83</v>
      </c>
      <c r="K2" s="84" t="s">
        <v>84</v>
      </c>
      <c r="L2" s="84" t="s">
        <v>85</v>
      </c>
      <c r="M2" s="84" t="s">
        <v>86</v>
      </c>
    </row>
    <row r="3">
      <c r="A3" s="85">
        <v>44440.0</v>
      </c>
      <c r="B3" s="86">
        <v>0.04</v>
      </c>
      <c r="C3" s="86">
        <v>0.06</v>
      </c>
      <c r="D3" s="86">
        <v>0.05</v>
      </c>
      <c r="E3" s="86">
        <v>0.06</v>
      </c>
      <c r="F3" s="86">
        <v>0.07</v>
      </c>
      <c r="G3" s="86">
        <v>0.2</v>
      </c>
      <c r="H3" s="86">
        <v>0.42</v>
      </c>
      <c r="I3" s="86">
        <v>0.78</v>
      </c>
      <c r="J3" s="86">
        <v>1.08</v>
      </c>
      <c r="K3" s="86">
        <v>1.31</v>
      </c>
      <c r="L3" s="86">
        <v>1.84</v>
      </c>
      <c r="M3" s="86">
        <v>1.92</v>
      </c>
    </row>
    <row r="4">
      <c r="A4" s="87">
        <v>44441.0</v>
      </c>
      <c r="B4" s="88">
        <v>0.05</v>
      </c>
      <c r="C4" s="88">
        <v>0.07</v>
      </c>
      <c r="D4" s="88">
        <v>0.05</v>
      </c>
      <c r="E4" s="88">
        <v>0.06</v>
      </c>
      <c r="F4" s="88">
        <v>0.07</v>
      </c>
      <c r="G4" s="88">
        <v>0.2</v>
      </c>
      <c r="H4" s="88">
        <v>0.42</v>
      </c>
      <c r="I4" s="88">
        <v>0.78</v>
      </c>
      <c r="J4" s="88">
        <v>1.07</v>
      </c>
      <c r="K4" s="88">
        <v>1.29</v>
      </c>
      <c r="L4" s="88">
        <v>1.83</v>
      </c>
      <c r="M4" s="88">
        <v>1.9</v>
      </c>
    </row>
    <row r="5">
      <c r="A5" s="85">
        <v>44442.0</v>
      </c>
      <c r="B5" s="86">
        <v>0.04</v>
      </c>
      <c r="C5" s="86">
        <v>0.07</v>
      </c>
      <c r="D5" s="86">
        <v>0.05</v>
      </c>
      <c r="E5" s="86">
        <v>0.05</v>
      </c>
      <c r="F5" s="86">
        <v>0.08</v>
      </c>
      <c r="G5" s="86">
        <v>0.21</v>
      </c>
      <c r="H5" s="86">
        <v>0.42</v>
      </c>
      <c r="I5" s="86">
        <v>0.78</v>
      </c>
      <c r="J5" s="86">
        <v>1.09</v>
      </c>
      <c r="K5" s="86">
        <v>1.33</v>
      </c>
      <c r="L5" s="86">
        <v>1.87</v>
      </c>
      <c r="M5" s="86">
        <v>1.94</v>
      </c>
    </row>
    <row r="6">
      <c r="A6" s="87">
        <v>44446.0</v>
      </c>
      <c r="B6" s="88">
        <v>0.04</v>
      </c>
      <c r="C6" s="88">
        <v>0.07</v>
      </c>
      <c r="D6" s="88">
        <v>0.05</v>
      </c>
      <c r="E6" s="88">
        <v>0.06</v>
      </c>
      <c r="F6" s="88">
        <v>0.08</v>
      </c>
      <c r="G6" s="88">
        <v>0.22</v>
      </c>
      <c r="H6" s="88">
        <v>0.45</v>
      </c>
      <c r="I6" s="88">
        <v>0.82</v>
      </c>
      <c r="J6" s="88">
        <v>1.14</v>
      </c>
      <c r="K6" s="88">
        <v>1.38</v>
      </c>
      <c r="L6" s="88">
        <v>1.91</v>
      </c>
      <c r="M6" s="88">
        <v>1.99</v>
      </c>
    </row>
    <row r="7">
      <c r="A7" s="85">
        <v>44447.0</v>
      </c>
      <c r="B7" s="86">
        <v>0.05</v>
      </c>
      <c r="C7" s="86">
        <v>0.06</v>
      </c>
      <c r="D7" s="86">
        <v>0.05</v>
      </c>
      <c r="E7" s="86">
        <v>0.06</v>
      </c>
      <c r="F7" s="86">
        <v>0.08</v>
      </c>
      <c r="G7" s="86">
        <v>0.22</v>
      </c>
      <c r="H7" s="86">
        <v>0.43</v>
      </c>
      <c r="I7" s="86">
        <v>0.81</v>
      </c>
      <c r="J7" s="86">
        <v>1.11</v>
      </c>
      <c r="K7" s="86">
        <v>1.35</v>
      </c>
      <c r="L7" s="86">
        <v>1.88</v>
      </c>
      <c r="M7" s="86">
        <v>1.95</v>
      </c>
    </row>
    <row r="8">
      <c r="A8" s="87">
        <v>44448.0</v>
      </c>
      <c r="B8" s="88">
        <v>0.07</v>
      </c>
      <c r="C8" s="88">
        <v>0.06</v>
      </c>
      <c r="D8" s="88">
        <v>0.04</v>
      </c>
      <c r="E8" s="88">
        <v>0.05</v>
      </c>
      <c r="F8" s="88">
        <v>0.07</v>
      </c>
      <c r="G8" s="88">
        <v>0.23</v>
      </c>
      <c r="H8" s="88">
        <v>0.43</v>
      </c>
      <c r="I8" s="88">
        <v>0.79</v>
      </c>
      <c r="J8" s="88">
        <v>1.08</v>
      </c>
      <c r="K8" s="88">
        <v>1.3</v>
      </c>
      <c r="L8" s="88">
        <v>1.83</v>
      </c>
      <c r="M8" s="88">
        <v>1.9</v>
      </c>
    </row>
    <row r="9">
      <c r="A9" s="85">
        <v>44449.0</v>
      </c>
      <c r="B9" s="86">
        <v>0.06</v>
      </c>
      <c r="C9" s="86">
        <v>0.06</v>
      </c>
      <c r="D9" s="86">
        <v>0.05</v>
      </c>
      <c r="E9" s="86">
        <v>0.06</v>
      </c>
      <c r="F9" s="86">
        <v>0.08</v>
      </c>
      <c r="G9" s="86">
        <v>0.23</v>
      </c>
      <c r="H9" s="86">
        <v>0.45</v>
      </c>
      <c r="I9" s="86">
        <v>0.82</v>
      </c>
      <c r="J9" s="86">
        <v>1.12</v>
      </c>
      <c r="K9" s="86">
        <v>1.35</v>
      </c>
      <c r="L9" s="86">
        <v>1.86</v>
      </c>
      <c r="M9" s="86">
        <v>1.94</v>
      </c>
    </row>
    <row r="10">
      <c r="A10" s="87">
        <v>44452.0</v>
      </c>
      <c r="B10" s="88">
        <v>0.06</v>
      </c>
      <c r="C10" s="88">
        <v>0.08</v>
      </c>
      <c r="D10" s="88">
        <v>0.06</v>
      </c>
      <c r="E10" s="88">
        <v>0.06</v>
      </c>
      <c r="F10" s="88">
        <v>0.07</v>
      </c>
      <c r="G10" s="88">
        <v>0.21</v>
      </c>
      <c r="H10" s="88">
        <v>0.44</v>
      </c>
      <c r="I10" s="88">
        <v>0.81</v>
      </c>
      <c r="J10" s="88">
        <v>1.11</v>
      </c>
      <c r="K10" s="88">
        <v>1.33</v>
      </c>
      <c r="L10" s="88">
        <v>1.83</v>
      </c>
      <c r="M10" s="88">
        <v>1.91</v>
      </c>
    </row>
    <row r="11">
      <c r="A11" s="85">
        <v>44453.0</v>
      </c>
      <c r="B11" s="86">
        <v>0.05</v>
      </c>
      <c r="C11" s="86">
        <v>0.06</v>
      </c>
      <c r="D11" s="86">
        <v>0.04</v>
      </c>
      <c r="E11" s="86">
        <v>0.05</v>
      </c>
      <c r="F11" s="86">
        <v>0.07</v>
      </c>
      <c r="G11" s="86">
        <v>0.21</v>
      </c>
      <c r="H11" s="86">
        <v>0.43</v>
      </c>
      <c r="I11" s="86">
        <v>0.79</v>
      </c>
      <c r="J11" s="86">
        <v>1.07</v>
      </c>
      <c r="K11" s="86">
        <v>1.28</v>
      </c>
      <c r="L11" s="86">
        <v>1.78</v>
      </c>
      <c r="M11" s="86">
        <v>1.85</v>
      </c>
    </row>
    <row r="12">
      <c r="A12" s="87">
        <v>44454.0</v>
      </c>
      <c r="B12" s="88">
        <v>0.04</v>
      </c>
      <c r="C12" s="88">
        <v>0.06</v>
      </c>
      <c r="D12" s="88">
        <v>0.04</v>
      </c>
      <c r="E12" s="88">
        <v>0.05</v>
      </c>
      <c r="F12" s="88">
        <v>0.07</v>
      </c>
      <c r="G12" s="88">
        <v>0.21</v>
      </c>
      <c r="H12" s="88">
        <v>0.43</v>
      </c>
      <c r="I12" s="88">
        <v>0.81</v>
      </c>
      <c r="J12" s="88">
        <v>1.1</v>
      </c>
      <c r="K12" s="88">
        <v>1.31</v>
      </c>
      <c r="L12" s="88">
        <v>1.8</v>
      </c>
      <c r="M12" s="88">
        <v>1.87</v>
      </c>
    </row>
    <row r="13">
      <c r="A13" s="85">
        <v>44455.0</v>
      </c>
      <c r="B13" s="86">
        <v>0.06</v>
      </c>
      <c r="C13" s="86">
        <v>0.06</v>
      </c>
      <c r="D13" s="86">
        <v>0.04</v>
      </c>
      <c r="E13" s="86">
        <v>0.05</v>
      </c>
      <c r="F13" s="86">
        <v>0.07</v>
      </c>
      <c r="G13" s="86">
        <v>0.23</v>
      </c>
      <c r="H13" s="86">
        <v>0.46</v>
      </c>
      <c r="I13" s="86">
        <v>0.84</v>
      </c>
      <c r="J13" s="86">
        <v>1.13</v>
      </c>
      <c r="K13" s="86">
        <v>1.34</v>
      </c>
      <c r="L13" s="86">
        <v>1.83</v>
      </c>
      <c r="M13" s="86">
        <v>1.88</v>
      </c>
    </row>
    <row r="14">
      <c r="A14" s="87">
        <v>44456.0</v>
      </c>
      <c r="B14" s="88">
        <v>0.06</v>
      </c>
      <c r="C14" s="88">
        <v>0.06</v>
      </c>
      <c r="D14" s="88">
        <v>0.04</v>
      </c>
      <c r="E14" s="88">
        <v>0.05</v>
      </c>
      <c r="F14" s="88">
        <v>0.07</v>
      </c>
      <c r="G14" s="88">
        <v>0.23</v>
      </c>
      <c r="H14" s="88">
        <v>0.47</v>
      </c>
      <c r="I14" s="88">
        <v>0.88</v>
      </c>
      <c r="J14" s="88">
        <v>1.17</v>
      </c>
      <c r="K14" s="88">
        <v>1.37</v>
      </c>
      <c r="L14" s="88">
        <v>1.85</v>
      </c>
      <c r="M14" s="88">
        <v>1.91</v>
      </c>
    </row>
    <row r="15">
      <c r="A15" s="85">
        <v>44459.0</v>
      </c>
      <c r="B15" s="86">
        <v>0.06</v>
      </c>
      <c r="C15" s="86">
        <v>0.05</v>
      </c>
      <c r="D15" s="86">
        <v>0.04</v>
      </c>
      <c r="E15" s="86">
        <v>0.05</v>
      </c>
      <c r="F15" s="86">
        <v>0.07</v>
      </c>
      <c r="G15" s="86">
        <v>0.23</v>
      </c>
      <c r="H15" s="86">
        <v>0.45</v>
      </c>
      <c r="I15" s="86">
        <v>0.83</v>
      </c>
      <c r="J15" s="86">
        <v>1.12</v>
      </c>
      <c r="K15" s="86">
        <v>1.31</v>
      </c>
      <c r="L15" s="86">
        <v>1.79</v>
      </c>
      <c r="M15" s="86">
        <v>1.85</v>
      </c>
    </row>
    <row r="16">
      <c r="A16" s="87">
        <v>44460.0</v>
      </c>
      <c r="B16" s="88">
        <v>0.05</v>
      </c>
      <c r="C16" s="88">
        <v>0.04</v>
      </c>
      <c r="D16" s="88">
        <v>0.03</v>
      </c>
      <c r="E16" s="88">
        <v>0.04</v>
      </c>
      <c r="F16" s="88">
        <v>0.07</v>
      </c>
      <c r="G16" s="88">
        <v>0.22</v>
      </c>
      <c r="H16" s="88">
        <v>0.46</v>
      </c>
      <c r="I16" s="88">
        <v>0.84</v>
      </c>
      <c r="J16" s="88">
        <v>1.13</v>
      </c>
      <c r="K16" s="88">
        <v>1.33</v>
      </c>
      <c r="L16" s="88">
        <v>1.81</v>
      </c>
      <c r="M16" s="88">
        <v>1.86</v>
      </c>
    </row>
    <row r="17">
      <c r="A17" s="85">
        <v>44461.0</v>
      </c>
      <c r="B17" s="86">
        <v>0.04</v>
      </c>
      <c r="C17" s="86">
        <v>0.04</v>
      </c>
      <c r="D17" s="86">
        <v>0.03</v>
      </c>
      <c r="E17" s="86">
        <v>0.05</v>
      </c>
      <c r="F17" s="86">
        <v>0.08</v>
      </c>
      <c r="G17" s="86">
        <v>0.25</v>
      </c>
      <c r="H17" s="86">
        <v>0.48</v>
      </c>
      <c r="I17" s="86">
        <v>0.86</v>
      </c>
      <c r="J17" s="86">
        <v>1.13</v>
      </c>
      <c r="K17" s="86">
        <v>1.32</v>
      </c>
      <c r="L17" s="86">
        <v>1.78</v>
      </c>
      <c r="M17" s="86">
        <v>1.84</v>
      </c>
    </row>
    <row r="18">
      <c r="A18" s="87">
        <v>44462.0</v>
      </c>
      <c r="B18" s="88">
        <v>0.05</v>
      </c>
      <c r="C18" s="88">
        <v>0.04</v>
      </c>
      <c r="D18" s="88">
        <v>0.03</v>
      </c>
      <c r="E18" s="88">
        <v>0.04</v>
      </c>
      <c r="F18" s="88">
        <v>0.08</v>
      </c>
      <c r="G18" s="88">
        <v>0.27</v>
      </c>
      <c r="H18" s="88">
        <v>0.53</v>
      </c>
      <c r="I18" s="88">
        <v>0.94</v>
      </c>
      <c r="J18" s="88">
        <v>1.22</v>
      </c>
      <c r="K18" s="88">
        <v>1.41</v>
      </c>
      <c r="L18" s="88">
        <v>1.87</v>
      </c>
      <c r="M18" s="88">
        <v>1.92</v>
      </c>
    </row>
    <row r="19">
      <c r="A19" s="85">
        <v>44463.0</v>
      </c>
      <c r="B19" s="86">
        <v>0.06</v>
      </c>
      <c r="C19" s="86">
        <v>0.04</v>
      </c>
      <c r="D19" s="86">
        <v>0.03</v>
      </c>
      <c r="E19" s="86">
        <v>0.05</v>
      </c>
      <c r="F19" s="86">
        <v>0.08</v>
      </c>
      <c r="G19" s="86">
        <v>0.29</v>
      </c>
      <c r="H19" s="86">
        <v>0.55</v>
      </c>
      <c r="I19" s="86">
        <v>0.97</v>
      </c>
      <c r="J19" s="86">
        <v>1.27</v>
      </c>
      <c r="K19" s="86">
        <v>1.47</v>
      </c>
      <c r="L19" s="86">
        <v>1.94</v>
      </c>
      <c r="M19" s="86">
        <v>1.99</v>
      </c>
    </row>
    <row r="20">
      <c r="A20" s="87">
        <v>44466.0</v>
      </c>
      <c r="B20" s="88">
        <v>0.06</v>
      </c>
      <c r="C20" s="88">
        <v>0.03</v>
      </c>
      <c r="D20" s="88">
        <v>0.04</v>
      </c>
      <c r="E20" s="88">
        <v>0.05</v>
      </c>
      <c r="F20" s="88">
        <v>0.09</v>
      </c>
      <c r="G20" s="88">
        <v>0.31</v>
      </c>
      <c r="H20" s="88">
        <v>0.56</v>
      </c>
      <c r="I20" s="88">
        <v>0.98</v>
      </c>
      <c r="J20" s="88">
        <v>1.3</v>
      </c>
      <c r="K20" s="88">
        <v>1.48</v>
      </c>
      <c r="L20" s="88">
        <v>1.95</v>
      </c>
      <c r="M20" s="88">
        <v>1.99</v>
      </c>
    </row>
    <row r="21">
      <c r="A21" s="85">
        <v>44467.0</v>
      </c>
      <c r="B21" s="86">
        <v>0.07</v>
      </c>
      <c r="C21" s="86">
        <v>0.04</v>
      </c>
      <c r="D21" s="86">
        <v>0.04</v>
      </c>
      <c r="E21" s="86">
        <v>0.06</v>
      </c>
      <c r="F21" s="86">
        <v>0.09</v>
      </c>
      <c r="G21" s="86">
        <v>0.31</v>
      </c>
      <c r="H21" s="86">
        <v>0.55</v>
      </c>
      <c r="I21" s="86">
        <v>1.02</v>
      </c>
      <c r="J21" s="86">
        <v>1.34</v>
      </c>
      <c r="K21" s="86">
        <v>1.54</v>
      </c>
      <c r="L21" s="86">
        <v>2.02</v>
      </c>
      <c r="M21" s="86">
        <v>2.07</v>
      </c>
    </row>
    <row r="22">
      <c r="A22" s="87">
        <v>44468.0</v>
      </c>
      <c r="B22" s="88">
        <v>0.05</v>
      </c>
      <c r="C22" s="88">
        <v>0.04</v>
      </c>
      <c r="D22" s="88">
        <v>0.04</v>
      </c>
      <c r="E22" s="88">
        <v>0.05</v>
      </c>
      <c r="F22" s="88">
        <v>0.09</v>
      </c>
      <c r="G22" s="88">
        <v>0.3</v>
      </c>
      <c r="H22" s="88">
        <v>0.55</v>
      </c>
      <c r="I22" s="88">
        <v>1.01</v>
      </c>
      <c r="J22" s="88">
        <v>1.34</v>
      </c>
      <c r="K22" s="88">
        <v>1.55</v>
      </c>
      <c r="L22" s="88">
        <v>2.04</v>
      </c>
      <c r="M22" s="88">
        <v>2.09</v>
      </c>
    </row>
    <row r="23">
      <c r="A23" s="85">
        <v>44469.0</v>
      </c>
      <c r="B23" s="86">
        <v>0.07</v>
      </c>
      <c r="C23" s="86">
        <v>0.05</v>
      </c>
      <c r="D23" s="86">
        <v>0.04</v>
      </c>
      <c r="E23" s="86">
        <v>0.05</v>
      </c>
      <c r="F23" s="86">
        <v>0.09</v>
      </c>
      <c r="G23" s="86">
        <v>0.28</v>
      </c>
      <c r="H23" s="86">
        <v>0.53</v>
      </c>
      <c r="I23" s="86">
        <v>0.98</v>
      </c>
      <c r="J23" s="86">
        <v>1.32</v>
      </c>
      <c r="K23" s="86">
        <v>1.52</v>
      </c>
      <c r="L23" s="86">
        <v>2.02</v>
      </c>
      <c r="M23" s="86">
        <v>2.08</v>
      </c>
    </row>
    <row r="24"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</row>
    <row r="25">
      <c r="A25" s="84" t="s">
        <v>5</v>
      </c>
      <c r="B25" s="84" t="s">
        <v>75</v>
      </c>
      <c r="C25" s="84" t="s">
        <v>76</v>
      </c>
      <c r="D25" s="84" t="s">
        <v>77</v>
      </c>
      <c r="E25" s="84" t="s">
        <v>78</v>
      </c>
      <c r="F25" s="84" t="s">
        <v>79</v>
      </c>
      <c r="G25" s="84" t="s">
        <v>80</v>
      </c>
      <c r="H25" s="84" t="s">
        <v>81</v>
      </c>
      <c r="I25" s="84" t="s">
        <v>82</v>
      </c>
      <c r="J25" s="84" t="s">
        <v>83</v>
      </c>
      <c r="K25" s="84" t="s">
        <v>84</v>
      </c>
      <c r="L25" s="84" t="s">
        <v>85</v>
      </c>
      <c r="M25" s="84" t="s">
        <v>86</v>
      </c>
    </row>
    <row r="26">
      <c r="A26" s="87">
        <v>44470.0</v>
      </c>
      <c r="B26" s="88">
        <v>0.08</v>
      </c>
      <c r="C26" s="88">
        <v>0.04</v>
      </c>
      <c r="D26" s="88">
        <v>0.04</v>
      </c>
      <c r="E26" s="88">
        <v>0.05</v>
      </c>
      <c r="F26" s="88">
        <v>0.09</v>
      </c>
      <c r="G26" s="88">
        <v>0.27</v>
      </c>
      <c r="H26" s="88">
        <v>0.49</v>
      </c>
      <c r="I26" s="88">
        <v>0.93</v>
      </c>
      <c r="J26" s="88">
        <v>1.26</v>
      </c>
      <c r="K26" s="88">
        <v>1.48</v>
      </c>
      <c r="L26" s="88">
        <v>1.99</v>
      </c>
      <c r="M26" s="88">
        <v>2.04</v>
      </c>
    </row>
    <row r="27">
      <c r="A27" s="85">
        <v>44473.0</v>
      </c>
      <c r="B27" s="86">
        <v>0.09</v>
      </c>
      <c r="C27" s="86">
        <v>0.04</v>
      </c>
      <c r="D27" s="86">
        <v>0.04</v>
      </c>
      <c r="E27" s="86">
        <v>0.06</v>
      </c>
      <c r="F27" s="86">
        <v>0.09</v>
      </c>
      <c r="G27" s="86">
        <v>0.27</v>
      </c>
      <c r="H27" s="86">
        <v>0.52</v>
      </c>
      <c r="I27" s="86">
        <v>0.95</v>
      </c>
      <c r="J27" s="86">
        <v>1.27</v>
      </c>
      <c r="K27" s="86">
        <v>1.49</v>
      </c>
      <c r="L27" s="86">
        <v>1.99</v>
      </c>
      <c r="M27" s="86">
        <v>2.05</v>
      </c>
    </row>
    <row r="28">
      <c r="A28" s="87">
        <v>44474.0</v>
      </c>
      <c r="B28" s="86">
        <v>0.1</v>
      </c>
      <c r="C28" s="86">
        <v>0.04</v>
      </c>
      <c r="D28" s="86">
        <v>0.04</v>
      </c>
      <c r="E28" s="86">
        <v>0.06</v>
      </c>
      <c r="F28" s="86">
        <v>0.09</v>
      </c>
      <c r="G28" s="86">
        <v>0.28</v>
      </c>
      <c r="H28" s="86">
        <v>0.54</v>
      </c>
      <c r="I28" s="86">
        <v>0.98</v>
      </c>
      <c r="J28" s="86">
        <v>1.32</v>
      </c>
      <c r="K28" s="86">
        <v>1.54</v>
      </c>
      <c r="L28" s="86">
        <v>2.04</v>
      </c>
      <c r="M28" s="86">
        <v>2.1</v>
      </c>
    </row>
    <row r="29">
      <c r="A29" s="85">
        <v>44475.0</v>
      </c>
      <c r="B29" s="90">
        <v>0.06</v>
      </c>
      <c r="C29" s="90">
        <v>0.04</v>
      </c>
      <c r="D29" s="90">
        <v>0.04</v>
      </c>
      <c r="E29" s="90">
        <v>0.06</v>
      </c>
      <c r="F29" s="90">
        <v>0.1</v>
      </c>
      <c r="G29" s="90">
        <v>0.3</v>
      </c>
      <c r="H29" s="90">
        <v>0.55</v>
      </c>
      <c r="I29" s="90">
        <v>0.99</v>
      </c>
      <c r="J29" s="90">
        <v>1.32</v>
      </c>
      <c r="K29" s="90">
        <v>1.53</v>
      </c>
      <c r="L29" s="90">
        <v>2.02</v>
      </c>
      <c r="M29" s="90">
        <v>2.08</v>
      </c>
    </row>
    <row r="30">
      <c r="A30" s="87">
        <v>44476.0</v>
      </c>
      <c r="B30" s="91">
        <v>0.03</v>
      </c>
      <c r="C30" s="91">
        <v>0.09</v>
      </c>
      <c r="D30" s="91">
        <v>0.05</v>
      </c>
      <c r="E30" s="91">
        <v>0.06</v>
      </c>
      <c r="F30" s="91">
        <v>0.1</v>
      </c>
      <c r="G30" s="91">
        <v>0.32</v>
      </c>
      <c r="H30" s="91">
        <v>0.57</v>
      </c>
      <c r="I30" s="91">
        <v>1.02</v>
      </c>
      <c r="J30" s="91">
        <v>1.36</v>
      </c>
      <c r="K30" s="91">
        <v>1.58</v>
      </c>
      <c r="L30" s="91">
        <v>2.08</v>
      </c>
      <c r="M30" s="91">
        <v>2.13</v>
      </c>
    </row>
    <row r="31">
      <c r="A31" s="85">
        <v>44477.0</v>
      </c>
      <c r="B31" s="90">
        <v>0.02</v>
      </c>
      <c r="C31" s="90">
        <v>0.07</v>
      </c>
      <c r="D31" s="90">
        <v>0.05</v>
      </c>
      <c r="E31" s="90">
        <v>0.07</v>
      </c>
      <c r="F31" s="90">
        <v>0.09</v>
      </c>
      <c r="G31" s="90">
        <v>0.32</v>
      </c>
      <c r="H31" s="90">
        <v>0.59</v>
      </c>
      <c r="I31" s="90">
        <v>1.05</v>
      </c>
      <c r="J31" s="90">
        <v>1.39</v>
      </c>
      <c r="K31" s="90">
        <v>1.61</v>
      </c>
      <c r="L31" s="90">
        <v>2.11</v>
      </c>
      <c r="M31" s="90">
        <v>2.16</v>
      </c>
    </row>
    <row r="32">
      <c r="A32" s="92">
        <v>44481.0</v>
      </c>
      <c r="B32" s="91">
        <v>0.03</v>
      </c>
      <c r="C32" s="91">
        <v>0.07</v>
      </c>
      <c r="D32" s="91">
        <v>0.06</v>
      </c>
      <c r="E32" s="91">
        <v>0.06</v>
      </c>
      <c r="F32" s="91">
        <v>0.1</v>
      </c>
      <c r="G32" s="91">
        <v>0.35</v>
      </c>
      <c r="H32" s="91">
        <v>0.64</v>
      </c>
      <c r="I32" s="91">
        <v>1.08</v>
      </c>
      <c r="J32" s="91">
        <v>1.39</v>
      </c>
      <c r="K32" s="91">
        <v>1.59</v>
      </c>
      <c r="L32" s="91">
        <v>2.05</v>
      </c>
      <c r="M32" s="91">
        <v>2.1</v>
      </c>
    </row>
    <row r="33">
      <c r="A33" s="93">
        <v>44482.0</v>
      </c>
      <c r="B33" s="90">
        <v>0.03</v>
      </c>
      <c r="C33" s="90">
        <v>0.06</v>
      </c>
      <c r="D33" s="90">
        <v>0.05</v>
      </c>
      <c r="E33" s="90">
        <v>0.06</v>
      </c>
      <c r="F33" s="90">
        <v>0.11</v>
      </c>
      <c r="G33" s="90">
        <v>0.37</v>
      </c>
      <c r="H33" s="90">
        <v>0.66</v>
      </c>
      <c r="I33" s="90">
        <v>1.09</v>
      </c>
      <c r="J33" s="90">
        <v>1.38</v>
      </c>
      <c r="K33" s="90">
        <v>1.56</v>
      </c>
      <c r="L33" s="90">
        <v>2.0</v>
      </c>
      <c r="M33" s="90">
        <v>2.05</v>
      </c>
    </row>
    <row r="34">
      <c r="A34" s="92">
        <v>44483.0</v>
      </c>
      <c r="B34" s="91">
        <v>0.05</v>
      </c>
      <c r="C34" s="91">
        <v>0.08</v>
      </c>
      <c r="D34" s="91">
        <v>0.05</v>
      </c>
      <c r="E34" s="91">
        <v>0.06</v>
      </c>
      <c r="F34" s="91">
        <v>0.1</v>
      </c>
      <c r="G34" s="91">
        <v>0.36</v>
      </c>
      <c r="H34" s="91">
        <v>0.62</v>
      </c>
      <c r="I34" s="91">
        <v>1.05</v>
      </c>
      <c r="J34" s="91">
        <v>1.34</v>
      </c>
      <c r="K34" s="91">
        <v>1.52</v>
      </c>
      <c r="L34" s="91">
        <v>1.97</v>
      </c>
      <c r="M34" s="91">
        <v>2.02</v>
      </c>
    </row>
    <row r="35">
      <c r="A35" s="93">
        <v>44484.0</v>
      </c>
      <c r="B35" s="90">
        <v>0.04</v>
      </c>
      <c r="C35" s="90">
        <v>0.08</v>
      </c>
      <c r="D35" s="90">
        <v>0.05</v>
      </c>
      <c r="E35" s="90">
        <v>0.06</v>
      </c>
      <c r="F35" s="90">
        <v>0.12</v>
      </c>
      <c r="G35" s="90">
        <v>0.41</v>
      </c>
      <c r="H35" s="90">
        <v>0.7</v>
      </c>
      <c r="I35" s="90">
        <v>1.13</v>
      </c>
      <c r="J35" s="90">
        <v>1.42</v>
      </c>
      <c r="K35" s="90">
        <v>1.59</v>
      </c>
      <c r="L35" s="90">
        <v>2.02</v>
      </c>
      <c r="M35" s="90">
        <v>2.05</v>
      </c>
    </row>
    <row r="36">
      <c r="A36" s="92">
        <v>44487.0</v>
      </c>
      <c r="B36" s="91">
        <v>0.05</v>
      </c>
      <c r="C36" s="91">
        <v>0.09</v>
      </c>
      <c r="D36" s="91">
        <v>0.06</v>
      </c>
      <c r="E36" s="91">
        <v>0.06</v>
      </c>
      <c r="F36" s="91">
        <v>0.11</v>
      </c>
      <c r="G36" s="91">
        <v>0.44</v>
      </c>
      <c r="H36" s="91">
        <v>0.72</v>
      </c>
      <c r="I36" s="91">
        <v>1.16</v>
      </c>
      <c r="J36" s="91">
        <v>1.43</v>
      </c>
      <c r="K36" s="91">
        <v>1.59</v>
      </c>
      <c r="L36" s="91">
        <v>1.99</v>
      </c>
      <c r="M36" s="91">
        <v>2.01</v>
      </c>
    </row>
    <row r="37">
      <c r="A37" s="93">
        <v>44488.0</v>
      </c>
      <c r="B37" s="90">
        <v>0.06</v>
      </c>
      <c r="C37" s="90">
        <v>0.09</v>
      </c>
      <c r="D37" s="90">
        <v>0.05</v>
      </c>
      <c r="E37" s="90">
        <v>0.06</v>
      </c>
      <c r="F37" s="90">
        <v>0.11</v>
      </c>
      <c r="G37" s="90">
        <v>0.41</v>
      </c>
      <c r="H37" s="90">
        <v>0.71</v>
      </c>
      <c r="I37" s="90">
        <v>1.17</v>
      </c>
      <c r="J37" s="90">
        <v>1.47</v>
      </c>
      <c r="K37" s="90">
        <v>1.65</v>
      </c>
      <c r="L37" s="90">
        <v>2.07</v>
      </c>
      <c r="M37" s="90">
        <v>2.09</v>
      </c>
    </row>
    <row r="38">
      <c r="A38" s="92">
        <v>44489.0</v>
      </c>
      <c r="B38" s="91">
        <v>0.06</v>
      </c>
      <c r="C38" s="91">
        <v>0.07</v>
      </c>
      <c r="D38" s="91">
        <v>0.05</v>
      </c>
      <c r="E38" s="91">
        <v>0.06</v>
      </c>
      <c r="F38" s="91">
        <v>0.1</v>
      </c>
      <c r="G38" s="91">
        <v>0.4</v>
      </c>
      <c r="H38" s="91">
        <v>0.7</v>
      </c>
      <c r="I38" s="91">
        <v>1.16</v>
      </c>
      <c r="J38" s="91">
        <v>1.46</v>
      </c>
      <c r="K38" s="91">
        <v>1.65</v>
      </c>
      <c r="L38" s="91">
        <v>2.09</v>
      </c>
      <c r="M38" s="91">
        <v>2.12</v>
      </c>
    </row>
    <row r="39">
      <c r="A39" s="93">
        <v>44490.0</v>
      </c>
      <c r="B39" s="90">
        <v>0.06</v>
      </c>
      <c r="C39" s="90">
        <v>0.08</v>
      </c>
      <c r="D39" s="90">
        <v>0.06</v>
      </c>
      <c r="E39" s="90">
        <v>0.06</v>
      </c>
      <c r="F39" s="90">
        <v>0.12</v>
      </c>
      <c r="G39" s="90">
        <v>0.45</v>
      </c>
      <c r="H39" s="90">
        <v>0.78</v>
      </c>
      <c r="I39" s="90">
        <v>1.23</v>
      </c>
      <c r="J39" s="90">
        <v>1.52</v>
      </c>
      <c r="K39" s="90">
        <v>1.68</v>
      </c>
      <c r="L39" s="90">
        <v>2.1</v>
      </c>
      <c r="M39" s="90">
        <v>2.13</v>
      </c>
    </row>
    <row r="40">
      <c r="A40" s="92">
        <v>44491.0</v>
      </c>
      <c r="B40" s="91">
        <v>0.05</v>
      </c>
      <c r="C40" s="91">
        <v>0.09</v>
      </c>
      <c r="D40" s="91">
        <v>0.06</v>
      </c>
      <c r="E40" s="91">
        <v>0.07</v>
      </c>
      <c r="F40" s="91">
        <v>0.13</v>
      </c>
      <c r="G40" s="91">
        <v>0.48</v>
      </c>
      <c r="H40" s="91">
        <v>0.79</v>
      </c>
      <c r="I40" s="91">
        <v>1.22</v>
      </c>
      <c r="J40" s="91">
        <v>1.49</v>
      </c>
      <c r="K40" s="91">
        <v>1.66</v>
      </c>
      <c r="L40" s="91">
        <v>2.06</v>
      </c>
      <c r="M40" s="91">
        <v>2.08</v>
      </c>
    </row>
    <row r="41">
      <c r="A41" s="93">
        <v>44494.0</v>
      </c>
      <c r="B41" s="90">
        <v>0.07</v>
      </c>
      <c r="C41" s="90">
        <v>0.1</v>
      </c>
      <c r="D41" s="90">
        <v>0.06</v>
      </c>
      <c r="E41" s="90">
        <v>0.06</v>
      </c>
      <c r="F41" s="90">
        <v>0.14</v>
      </c>
      <c r="G41" s="90">
        <v>0.47</v>
      </c>
      <c r="H41" s="90">
        <v>0.76</v>
      </c>
      <c r="I41" s="90">
        <v>1.19</v>
      </c>
      <c r="J41" s="90">
        <v>1.47</v>
      </c>
      <c r="K41" s="90">
        <v>1.64</v>
      </c>
      <c r="L41" s="90">
        <v>2.07</v>
      </c>
      <c r="M41" s="90">
        <v>2.09</v>
      </c>
    </row>
    <row r="42">
      <c r="A42" s="92">
        <v>44495.0</v>
      </c>
      <c r="B42" s="91">
        <v>0.06</v>
      </c>
      <c r="C42" s="91">
        <v>0.08</v>
      </c>
      <c r="D42" s="91">
        <v>0.06</v>
      </c>
      <c r="E42" s="91">
        <v>0.06</v>
      </c>
      <c r="F42" s="91">
        <v>0.14</v>
      </c>
      <c r="G42" s="91">
        <v>0.47</v>
      </c>
      <c r="H42" s="91">
        <v>0.77</v>
      </c>
      <c r="I42" s="91">
        <v>1.2</v>
      </c>
      <c r="J42" s="91">
        <v>1.46</v>
      </c>
      <c r="K42" s="91">
        <v>1.63</v>
      </c>
      <c r="L42" s="91">
        <v>2.03</v>
      </c>
      <c r="M42" s="91">
        <v>2.05</v>
      </c>
    </row>
    <row r="43">
      <c r="A43" s="93">
        <v>44496.0</v>
      </c>
      <c r="B43" s="90">
        <v>0.06</v>
      </c>
      <c r="C43" s="90">
        <v>0.07</v>
      </c>
      <c r="D43" s="90">
        <v>0.06</v>
      </c>
      <c r="E43" s="90">
        <v>0.07</v>
      </c>
      <c r="F43" s="90">
        <v>0.12</v>
      </c>
      <c r="G43" s="90">
        <v>0.5</v>
      </c>
      <c r="H43" s="90">
        <v>0.77</v>
      </c>
      <c r="I43" s="90">
        <v>1.16</v>
      </c>
      <c r="J43" s="90">
        <v>1.41</v>
      </c>
      <c r="K43" s="90">
        <v>1.54</v>
      </c>
      <c r="L43" s="90">
        <v>1.93</v>
      </c>
      <c r="M43" s="90">
        <v>1.95</v>
      </c>
    </row>
    <row r="44">
      <c r="A44" s="92">
        <v>44497.0</v>
      </c>
      <c r="B44" s="91">
        <v>0.06</v>
      </c>
      <c r="C44" s="91">
        <v>0.1</v>
      </c>
      <c r="D44" s="91">
        <v>0.06</v>
      </c>
      <c r="E44" s="91">
        <v>0.06</v>
      </c>
      <c r="F44" s="91">
        <v>0.15</v>
      </c>
      <c r="G44" s="91">
        <v>0.5</v>
      </c>
      <c r="H44" s="91">
        <v>0.77</v>
      </c>
      <c r="I44" s="91">
        <v>1.18</v>
      </c>
      <c r="J44" s="91">
        <v>1.44</v>
      </c>
      <c r="K44" s="91">
        <v>1.57</v>
      </c>
      <c r="L44" s="91">
        <v>1.98</v>
      </c>
      <c r="M44" s="91">
        <v>1.96</v>
      </c>
    </row>
    <row r="45">
      <c r="A45" s="93">
        <v>44498.0</v>
      </c>
      <c r="B45" s="90">
        <v>0.06</v>
      </c>
      <c r="C45" s="90">
        <v>0.08</v>
      </c>
      <c r="D45" s="90">
        <v>0.05</v>
      </c>
      <c r="E45" s="90">
        <v>0.07</v>
      </c>
      <c r="F45" s="90">
        <v>0.15</v>
      </c>
      <c r="G45" s="90">
        <v>0.48</v>
      </c>
      <c r="H45" s="90">
        <v>0.75</v>
      </c>
      <c r="I45" s="90">
        <v>1.18</v>
      </c>
      <c r="J45" s="90">
        <v>1.44</v>
      </c>
      <c r="K45" s="90">
        <v>1.55</v>
      </c>
      <c r="L45" s="90">
        <v>1.98</v>
      </c>
      <c r="M45" s="90">
        <v>1.93</v>
      </c>
    </row>
    <row r="47">
      <c r="B47" s="89">
        <f t="shared" ref="B47:M47" si="1">B45-B26</f>
        <v>-0.02</v>
      </c>
      <c r="C47" s="89">
        <f t="shared" si="1"/>
        <v>0.04</v>
      </c>
      <c r="D47" s="89">
        <f t="shared" si="1"/>
        <v>0.01</v>
      </c>
      <c r="E47" s="89">
        <f t="shared" si="1"/>
        <v>0.02</v>
      </c>
      <c r="F47" s="89">
        <f t="shared" si="1"/>
        <v>0.06</v>
      </c>
      <c r="G47" s="89">
        <f t="shared" si="1"/>
        <v>0.21</v>
      </c>
      <c r="H47" s="89">
        <f t="shared" si="1"/>
        <v>0.26</v>
      </c>
      <c r="I47" s="89">
        <f t="shared" si="1"/>
        <v>0.25</v>
      </c>
      <c r="J47" s="89">
        <f t="shared" si="1"/>
        <v>0.18</v>
      </c>
      <c r="K47" s="89">
        <f t="shared" si="1"/>
        <v>0.07</v>
      </c>
      <c r="L47" s="89">
        <f t="shared" si="1"/>
        <v>-0.01</v>
      </c>
      <c r="M47" s="89">
        <f t="shared" si="1"/>
        <v>-0.11</v>
      </c>
    </row>
    <row r="49">
      <c r="A49" s="84" t="s">
        <v>5</v>
      </c>
      <c r="B49" s="84" t="s">
        <v>75</v>
      </c>
      <c r="C49" s="84" t="s">
        <v>76</v>
      </c>
      <c r="D49" s="84" t="s">
        <v>77</v>
      </c>
      <c r="E49" s="84" t="s">
        <v>78</v>
      </c>
      <c r="F49" s="84" t="s">
        <v>79</v>
      </c>
      <c r="G49" s="84" t="s">
        <v>80</v>
      </c>
      <c r="H49" s="84" t="s">
        <v>81</v>
      </c>
      <c r="I49" s="84" t="s">
        <v>82</v>
      </c>
      <c r="J49" s="84" t="s">
        <v>83</v>
      </c>
      <c r="K49" s="84" t="s">
        <v>84</v>
      </c>
      <c r="L49" s="84" t="s">
        <v>85</v>
      </c>
      <c r="M49" s="84" t="s">
        <v>86</v>
      </c>
    </row>
    <row r="50">
      <c r="A50" s="85">
        <v>44501.0</v>
      </c>
      <c r="B50" s="90">
        <v>0.05</v>
      </c>
      <c r="C50" s="90">
        <v>0.09</v>
      </c>
      <c r="D50" s="90">
        <v>0.05</v>
      </c>
      <c r="E50" s="90">
        <v>0.06</v>
      </c>
      <c r="F50" s="90">
        <v>0.15</v>
      </c>
      <c r="G50" s="90">
        <v>0.5</v>
      </c>
      <c r="H50" s="90">
        <v>0.79</v>
      </c>
      <c r="I50" s="90">
        <v>1.2</v>
      </c>
      <c r="J50" s="90">
        <v>1.46</v>
      </c>
      <c r="K50" s="90">
        <v>1.58</v>
      </c>
      <c r="L50" s="90">
        <v>2.01</v>
      </c>
      <c r="M50" s="90">
        <v>1.98</v>
      </c>
    </row>
    <row r="51">
      <c r="A51" s="87">
        <v>44502.0</v>
      </c>
      <c r="B51" s="91">
        <v>0.05</v>
      </c>
      <c r="C51" s="91">
        <v>0.06</v>
      </c>
      <c r="D51" s="91">
        <v>0.05</v>
      </c>
      <c r="E51" s="91">
        <v>0.07</v>
      </c>
      <c r="F51" s="91">
        <v>0.15</v>
      </c>
      <c r="G51" s="91">
        <v>0.46</v>
      </c>
      <c r="H51" s="91">
        <v>0.73</v>
      </c>
      <c r="I51" s="91">
        <v>1.15</v>
      </c>
      <c r="J51" s="91">
        <v>1.42</v>
      </c>
      <c r="K51" s="91">
        <v>1.56</v>
      </c>
      <c r="L51" s="91">
        <v>1.97</v>
      </c>
      <c r="M51" s="91">
        <v>1.96</v>
      </c>
    </row>
    <row r="52">
      <c r="A52" s="85">
        <v>44503.0</v>
      </c>
      <c r="B52" s="90">
        <v>0.05</v>
      </c>
      <c r="C52" s="90">
        <v>0.07</v>
      </c>
      <c r="D52" s="90">
        <v>0.05</v>
      </c>
      <c r="E52" s="90">
        <v>0.07</v>
      </c>
      <c r="F52" s="90">
        <v>0.17</v>
      </c>
      <c r="G52" s="90">
        <v>0.47</v>
      </c>
      <c r="H52" s="90">
        <v>0.77</v>
      </c>
      <c r="I52" s="90">
        <v>1.19</v>
      </c>
      <c r="J52" s="90">
        <v>1.46</v>
      </c>
      <c r="K52" s="90">
        <v>1.6</v>
      </c>
      <c r="L52" s="90">
        <v>2.01</v>
      </c>
      <c r="M52" s="90">
        <v>2.0</v>
      </c>
    </row>
    <row r="53">
      <c r="A53" s="87">
        <v>44504.0</v>
      </c>
      <c r="B53" s="91">
        <v>0.05</v>
      </c>
      <c r="C53" s="91">
        <v>0.05</v>
      </c>
      <c r="D53" s="91">
        <v>0.04</v>
      </c>
      <c r="E53" s="91">
        <v>0.07</v>
      </c>
      <c r="F53" s="91">
        <v>0.14</v>
      </c>
      <c r="G53" s="91">
        <v>0.41</v>
      </c>
      <c r="H53" s="91">
        <v>0.69</v>
      </c>
      <c r="I53" s="91">
        <v>1.1</v>
      </c>
      <c r="J53" s="91">
        <v>1.37</v>
      </c>
      <c r="K53" s="91">
        <v>1.53</v>
      </c>
      <c r="L53" s="91">
        <v>1.96</v>
      </c>
      <c r="M53" s="91">
        <v>1.96</v>
      </c>
    </row>
    <row r="54">
      <c r="A54" s="85">
        <v>44505.0</v>
      </c>
      <c r="B54" s="90">
        <v>0.05</v>
      </c>
      <c r="C54" s="90">
        <v>0.06</v>
      </c>
      <c r="D54" s="90">
        <v>0.05</v>
      </c>
      <c r="E54" s="90">
        <v>0.07</v>
      </c>
      <c r="F54" s="90">
        <v>0.14</v>
      </c>
      <c r="G54" s="90">
        <v>0.39</v>
      </c>
      <c r="H54" s="90">
        <v>0.66</v>
      </c>
      <c r="I54" s="90">
        <v>1.04</v>
      </c>
      <c r="J54" s="90">
        <v>1.3</v>
      </c>
      <c r="K54" s="90">
        <v>1.45</v>
      </c>
      <c r="L54" s="90">
        <v>1.88</v>
      </c>
      <c r="M54" s="90">
        <v>1.87</v>
      </c>
    </row>
    <row r="55">
      <c r="A55" s="87">
        <v>44508.0</v>
      </c>
      <c r="B55" s="91">
        <v>0.04</v>
      </c>
      <c r="C55" s="91">
        <v>0.06</v>
      </c>
      <c r="D55" s="91">
        <v>0.06</v>
      </c>
      <c r="E55" s="91">
        <v>0.07</v>
      </c>
      <c r="F55" s="91">
        <v>0.16</v>
      </c>
      <c r="G55" s="91">
        <v>0.45</v>
      </c>
      <c r="H55" s="91">
        <v>0.75</v>
      </c>
      <c r="I55" s="91">
        <v>1.13</v>
      </c>
      <c r="J55" s="91">
        <v>1.38</v>
      </c>
      <c r="K55" s="91">
        <v>1.51</v>
      </c>
      <c r="L55" s="91">
        <v>1.91</v>
      </c>
      <c r="M55" s="91">
        <v>1.89</v>
      </c>
    </row>
    <row r="56">
      <c r="A56" s="85">
        <v>44509.0</v>
      </c>
      <c r="B56" s="90">
        <v>0.04</v>
      </c>
      <c r="C56" s="90">
        <v>0.05</v>
      </c>
      <c r="D56" s="90">
        <v>0.04</v>
      </c>
      <c r="E56" s="90">
        <v>0.06</v>
      </c>
      <c r="F56" s="90">
        <v>0.14</v>
      </c>
      <c r="G56" s="90">
        <v>0.41</v>
      </c>
      <c r="H56" s="90">
        <v>0.71</v>
      </c>
      <c r="I56" s="90">
        <v>1.08</v>
      </c>
      <c r="J56" s="90">
        <v>1.32</v>
      </c>
      <c r="K56" s="90">
        <v>1.46</v>
      </c>
      <c r="L56" s="90">
        <v>1.86</v>
      </c>
      <c r="M56" s="90">
        <v>1.83</v>
      </c>
    </row>
    <row r="57">
      <c r="A57" s="92">
        <v>44510.0</v>
      </c>
      <c r="B57" s="91">
        <v>0.06</v>
      </c>
      <c r="C57" s="91">
        <v>0.06</v>
      </c>
      <c r="D57" s="91">
        <v>0.05</v>
      </c>
      <c r="E57" s="91">
        <v>0.07</v>
      </c>
      <c r="F57" s="91">
        <v>0.17</v>
      </c>
      <c r="G57" s="91">
        <v>0.51</v>
      </c>
      <c r="H57" s="91">
        <v>0.83</v>
      </c>
      <c r="I57" s="91">
        <v>1.23</v>
      </c>
      <c r="J57" s="91">
        <v>1.45</v>
      </c>
      <c r="K57" s="91">
        <v>1.56</v>
      </c>
      <c r="L57" s="91">
        <v>1.96</v>
      </c>
      <c r="M57" s="91">
        <v>1.92</v>
      </c>
    </row>
    <row r="58">
      <c r="A58" s="93">
        <v>44512.0</v>
      </c>
      <c r="B58" s="90">
        <v>0.05</v>
      </c>
      <c r="C58" s="90">
        <v>0.05</v>
      </c>
      <c r="D58" s="90">
        <v>0.05</v>
      </c>
      <c r="E58" s="90">
        <v>0.07</v>
      </c>
      <c r="F58" s="90">
        <v>0.17</v>
      </c>
      <c r="G58" s="90">
        <v>0.53</v>
      </c>
      <c r="H58" s="90">
        <v>0.85</v>
      </c>
      <c r="I58" s="90">
        <v>1.24</v>
      </c>
      <c r="J58" s="90">
        <v>1.47</v>
      </c>
      <c r="K58" s="90">
        <v>1.58</v>
      </c>
      <c r="L58" s="90">
        <v>1.99</v>
      </c>
      <c r="M58" s="90">
        <v>1.95</v>
      </c>
    </row>
    <row r="59">
      <c r="A59" s="92">
        <v>44515.0</v>
      </c>
      <c r="B59" s="91">
        <v>0.06</v>
      </c>
      <c r="C59" s="91">
        <v>0.06</v>
      </c>
      <c r="D59" s="91">
        <v>0.05</v>
      </c>
      <c r="E59" s="91">
        <v>0.06</v>
      </c>
      <c r="F59" s="91">
        <v>0.18</v>
      </c>
      <c r="G59" s="91">
        <v>0.53</v>
      </c>
      <c r="H59" s="91">
        <v>0.87</v>
      </c>
      <c r="I59" s="91">
        <v>1.26</v>
      </c>
      <c r="J59" s="91">
        <v>1.51</v>
      </c>
      <c r="K59" s="91">
        <v>1.63</v>
      </c>
      <c r="L59" s="91">
        <v>2.05</v>
      </c>
      <c r="M59" s="91">
        <v>2.01</v>
      </c>
    </row>
    <row r="60">
      <c r="A60" s="93">
        <v>44516.0</v>
      </c>
      <c r="B60" s="90">
        <v>0.06</v>
      </c>
      <c r="C60" s="90">
        <v>0.06</v>
      </c>
      <c r="D60" s="90">
        <v>0.05</v>
      </c>
      <c r="E60" s="90">
        <v>0.07</v>
      </c>
      <c r="F60" s="90">
        <v>0.17</v>
      </c>
      <c r="G60" s="90">
        <v>0.54</v>
      </c>
      <c r="H60" s="90">
        <v>0.87</v>
      </c>
      <c r="I60" s="90">
        <v>1.27</v>
      </c>
      <c r="J60" s="90">
        <v>1.52</v>
      </c>
      <c r="K60" s="90">
        <v>1.63</v>
      </c>
      <c r="L60" s="90">
        <v>2.06</v>
      </c>
      <c r="M60" s="90">
        <v>2.02</v>
      </c>
    </row>
    <row r="61">
      <c r="A61" s="92">
        <v>44517.0</v>
      </c>
      <c r="B61" s="91">
        <v>0.06</v>
      </c>
      <c r="C61" s="91">
        <v>0.05</v>
      </c>
      <c r="D61" s="91">
        <v>0.05</v>
      </c>
      <c r="E61" s="91">
        <v>0.06</v>
      </c>
      <c r="F61" s="91">
        <v>0.18</v>
      </c>
      <c r="G61" s="91">
        <v>0.52</v>
      </c>
      <c r="H61" s="91">
        <v>0.85</v>
      </c>
      <c r="I61" s="91">
        <v>1.24</v>
      </c>
      <c r="J61" s="91">
        <v>1.49</v>
      </c>
      <c r="K61" s="91">
        <v>1.6</v>
      </c>
      <c r="L61" s="91">
        <v>2.04</v>
      </c>
      <c r="M61" s="91">
        <v>2.0</v>
      </c>
    </row>
    <row r="62">
      <c r="A62" s="93">
        <v>44518.0</v>
      </c>
      <c r="B62" s="90">
        <v>0.12</v>
      </c>
      <c r="C62" s="90">
        <v>0.05</v>
      </c>
      <c r="D62" s="90">
        <v>0.05</v>
      </c>
      <c r="E62" s="90">
        <v>0.06</v>
      </c>
      <c r="F62" s="90">
        <v>0.18</v>
      </c>
      <c r="G62" s="90">
        <v>0.52</v>
      </c>
      <c r="H62" s="90">
        <v>0.84</v>
      </c>
      <c r="I62" s="90">
        <v>1.22</v>
      </c>
      <c r="J62" s="90">
        <v>1.47</v>
      </c>
      <c r="K62" s="90">
        <v>1.59</v>
      </c>
      <c r="L62" s="90">
        <v>2.01</v>
      </c>
      <c r="M62" s="90">
        <v>1.97</v>
      </c>
    </row>
    <row r="63">
      <c r="A63" s="92">
        <v>44519.0</v>
      </c>
      <c r="B63" s="91">
        <v>0.11</v>
      </c>
      <c r="C63" s="91">
        <v>0.04</v>
      </c>
      <c r="D63" s="91">
        <v>0.05</v>
      </c>
      <c r="E63" s="91">
        <v>0.06</v>
      </c>
      <c r="F63" s="91">
        <v>0.18</v>
      </c>
      <c r="G63" s="91">
        <v>0.52</v>
      </c>
      <c r="H63" s="91">
        <v>0.86</v>
      </c>
      <c r="I63" s="91">
        <v>1.22</v>
      </c>
      <c r="J63" s="91">
        <v>1.45</v>
      </c>
      <c r="K63" s="91">
        <v>1.54</v>
      </c>
      <c r="L63" s="91">
        <v>1.95</v>
      </c>
      <c r="M63" s="91">
        <v>1.91</v>
      </c>
    </row>
    <row r="64">
      <c r="A64" s="93">
        <v>44522.0</v>
      </c>
      <c r="B64" s="90">
        <v>0.07</v>
      </c>
      <c r="C64" s="90">
        <v>0.03</v>
      </c>
      <c r="D64" s="90">
        <v>0.05</v>
      </c>
      <c r="E64" s="90">
        <v>0.07</v>
      </c>
      <c r="F64" s="90">
        <v>0.2</v>
      </c>
      <c r="G64" s="90">
        <v>0.63</v>
      </c>
      <c r="H64" s="90">
        <v>0.95</v>
      </c>
      <c r="I64" s="90">
        <v>1.33</v>
      </c>
      <c r="J64" s="90">
        <v>1.55</v>
      </c>
      <c r="K64" s="90">
        <v>1.63</v>
      </c>
      <c r="L64" s="90">
        <v>2.03</v>
      </c>
      <c r="M64" s="90">
        <v>1.98</v>
      </c>
    </row>
    <row r="65">
      <c r="A65" s="92">
        <v>44523.0</v>
      </c>
      <c r="B65" s="91">
        <v>0.06</v>
      </c>
      <c r="C65" s="91">
        <v>0.04</v>
      </c>
      <c r="D65" s="91">
        <v>0.06</v>
      </c>
      <c r="E65" s="91">
        <v>0.07</v>
      </c>
      <c r="F65" s="91">
        <v>0.21</v>
      </c>
      <c r="G65" s="91">
        <v>0.6</v>
      </c>
      <c r="H65" s="91">
        <v>0.95</v>
      </c>
      <c r="I65" s="91">
        <v>1.33</v>
      </c>
      <c r="J65" s="91">
        <v>1.58</v>
      </c>
      <c r="K65" s="91">
        <v>1.67</v>
      </c>
      <c r="L65" s="91">
        <v>2.08</v>
      </c>
      <c r="M65" s="91">
        <v>2.02</v>
      </c>
    </row>
    <row r="66">
      <c r="A66" s="93">
        <v>44524.0</v>
      </c>
      <c r="B66" s="90">
        <v>0.14</v>
      </c>
      <c r="C66" s="90">
        <v>0.05</v>
      </c>
      <c r="D66" s="90">
        <v>0.06</v>
      </c>
      <c r="E66" s="90">
        <v>0.1</v>
      </c>
      <c r="F66" s="90">
        <v>0.24</v>
      </c>
      <c r="G66" s="90">
        <v>0.64</v>
      </c>
      <c r="H66" s="90">
        <v>0.97</v>
      </c>
      <c r="I66" s="90">
        <v>1.34</v>
      </c>
      <c r="J66" s="90">
        <v>1.58</v>
      </c>
      <c r="K66" s="90">
        <v>1.64</v>
      </c>
      <c r="L66" s="90">
        <v>2.03</v>
      </c>
      <c r="M66" s="90">
        <v>1.96</v>
      </c>
    </row>
    <row r="67">
      <c r="A67" s="92">
        <v>44526.0</v>
      </c>
      <c r="B67" s="91">
        <v>0.11</v>
      </c>
      <c r="C67" s="91">
        <v>0.04</v>
      </c>
      <c r="D67" s="91">
        <v>0.06</v>
      </c>
      <c r="E67" s="91">
        <v>0.1</v>
      </c>
      <c r="F67" s="91">
        <v>0.2</v>
      </c>
      <c r="G67" s="91">
        <v>0.5</v>
      </c>
      <c r="H67" s="91">
        <v>0.81</v>
      </c>
      <c r="I67" s="91">
        <v>1.16</v>
      </c>
      <c r="J67" s="91">
        <v>1.4</v>
      </c>
      <c r="K67" s="91">
        <v>1.48</v>
      </c>
      <c r="L67" s="91">
        <v>1.89</v>
      </c>
      <c r="M67" s="91">
        <v>1.83</v>
      </c>
    </row>
    <row r="69">
      <c r="B69" s="65">
        <f t="shared" ref="B69:M69" si="2">B67-B50</f>
        <v>0.06</v>
      </c>
      <c r="C69" s="65">
        <f t="shared" si="2"/>
        <v>-0.05</v>
      </c>
      <c r="D69" s="65">
        <f t="shared" si="2"/>
        <v>0.01</v>
      </c>
      <c r="E69" s="65">
        <f t="shared" si="2"/>
        <v>0.04</v>
      </c>
      <c r="F69" s="65">
        <f t="shared" si="2"/>
        <v>0.05</v>
      </c>
      <c r="G69" s="65">
        <f t="shared" si="2"/>
        <v>0</v>
      </c>
      <c r="H69" s="65">
        <f t="shared" si="2"/>
        <v>0.02</v>
      </c>
      <c r="I69" s="65">
        <f t="shared" si="2"/>
        <v>-0.04</v>
      </c>
      <c r="J69" s="65">
        <f t="shared" si="2"/>
        <v>-0.06</v>
      </c>
      <c r="K69" s="65">
        <f t="shared" si="2"/>
        <v>-0.1</v>
      </c>
      <c r="L69" s="65">
        <f t="shared" si="2"/>
        <v>-0.12</v>
      </c>
      <c r="M69" s="65">
        <f t="shared" si="2"/>
        <v>-0.15</v>
      </c>
    </row>
  </sheetData>
  <drawing r:id="rId1"/>
</worksheet>
</file>