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:\My Drive\Fall 2021\Project- Probability of default\"/>
    </mc:Choice>
  </mc:AlternateContent>
  <xr:revisionPtr revIDLastSave="0" documentId="13_ncr:1_{D3CB5504-93CB-4653-95E7-EB84A3E1E652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graphs" sheetId="1" r:id="rId1"/>
    <sheet name="PD" sheetId="2" r:id="rId2"/>
    <sheet name="Sheet4" sheetId="4" r:id="rId3"/>
  </sheets>
  <definedNames>
    <definedName name="_xlnm._FilterDatabase" localSheetId="0" hidden="1">graphs!#REF!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4" l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9" i="4"/>
  <c r="C5" i="2"/>
  <c r="A3" i="2"/>
  <c r="C4" i="2" s="1"/>
  <c r="U10" i="4"/>
  <c r="U11" i="4" s="1"/>
  <c r="U9" i="4"/>
  <c r="G5" i="4"/>
  <c r="G6" i="4"/>
  <c r="G4" i="4"/>
  <c r="E5" i="2"/>
  <c r="V9" i="4"/>
  <c r="W9" i="4"/>
  <c r="X9" i="4"/>
  <c r="Y9" i="4"/>
  <c r="V10" i="4"/>
  <c r="W10" i="4"/>
  <c r="X10" i="4"/>
  <c r="Y10" i="4"/>
  <c r="V11" i="4"/>
  <c r="W11" i="4"/>
  <c r="X11" i="4"/>
  <c r="Y11" i="4"/>
  <c r="V12" i="4"/>
  <c r="W12" i="4"/>
  <c r="X12" i="4"/>
  <c r="Y12" i="4"/>
  <c r="V13" i="4"/>
  <c r="W13" i="4"/>
  <c r="X13" i="4"/>
  <c r="Y13" i="4"/>
  <c r="V14" i="4"/>
  <c r="W14" i="4"/>
  <c r="X14" i="4"/>
  <c r="Y14" i="4"/>
  <c r="V15" i="4"/>
  <c r="W15" i="4"/>
  <c r="X15" i="4"/>
  <c r="Y15" i="4"/>
  <c r="V16" i="4"/>
  <c r="W16" i="4"/>
  <c r="X16" i="4"/>
  <c r="Y16" i="4"/>
  <c r="V17" i="4"/>
  <c r="W17" i="4"/>
  <c r="X17" i="4"/>
  <c r="Y17" i="4"/>
  <c r="V18" i="4"/>
  <c r="W18" i="4"/>
  <c r="X18" i="4"/>
  <c r="Y18" i="4"/>
  <c r="V19" i="4"/>
  <c r="W19" i="4"/>
  <c r="X19" i="4"/>
  <c r="Y19" i="4"/>
  <c r="V20" i="4"/>
  <c r="W20" i="4"/>
  <c r="X20" i="4"/>
  <c r="Y20" i="4"/>
  <c r="V21" i="4"/>
  <c r="W21" i="4"/>
  <c r="X21" i="4"/>
  <c r="Y21" i="4"/>
  <c r="V22" i="4"/>
  <c r="W22" i="4"/>
  <c r="X22" i="4"/>
  <c r="Y22" i="4"/>
  <c r="V23" i="4"/>
  <c r="W23" i="4"/>
  <c r="X23" i="4"/>
  <c r="Y23" i="4"/>
  <c r="V24" i="4"/>
  <c r="W24" i="4"/>
  <c r="X24" i="4"/>
  <c r="Y24" i="4"/>
  <c r="V25" i="4"/>
  <c r="W25" i="4"/>
  <c r="X25" i="4"/>
  <c r="Y25" i="4"/>
  <c r="V26" i="4"/>
  <c r="W26" i="4"/>
  <c r="X26" i="4"/>
  <c r="Y26" i="4"/>
  <c r="V27" i="4"/>
  <c r="W27" i="4"/>
  <c r="X27" i="4"/>
  <c r="Y27" i="4"/>
  <c r="V28" i="4"/>
  <c r="W28" i="4"/>
  <c r="X28" i="4"/>
  <c r="Y28" i="4"/>
  <c r="V29" i="4"/>
  <c r="W29" i="4"/>
  <c r="X29" i="4"/>
  <c r="Y29" i="4"/>
  <c r="V30" i="4"/>
  <c r="W30" i="4"/>
  <c r="X30" i="4"/>
  <c r="Y30" i="4"/>
  <c r="V31" i="4"/>
  <c r="W31" i="4"/>
  <c r="X31" i="4"/>
  <c r="Y31" i="4"/>
  <c r="V32" i="4"/>
  <c r="W32" i="4"/>
  <c r="X32" i="4"/>
  <c r="Y32" i="4"/>
  <c r="V33" i="4"/>
  <c r="W33" i="4"/>
  <c r="X33" i="4"/>
  <c r="Y33" i="4"/>
  <c r="V34" i="4"/>
  <c r="W34" i="4"/>
  <c r="X34" i="4"/>
  <c r="Y34" i="4"/>
  <c r="V35" i="4"/>
  <c r="W35" i="4"/>
  <c r="X35" i="4"/>
  <c r="Y35" i="4"/>
  <c r="V36" i="4"/>
  <c r="W36" i="4"/>
  <c r="X36" i="4"/>
  <c r="Y36" i="4"/>
  <c r="V37" i="4"/>
  <c r="W37" i="4"/>
  <c r="X37" i="4"/>
  <c r="Y37" i="4"/>
  <c r="V38" i="4"/>
  <c r="W38" i="4"/>
  <c r="X38" i="4"/>
  <c r="Y38" i="4"/>
  <c r="V39" i="4"/>
  <c r="W39" i="4"/>
  <c r="X39" i="4"/>
  <c r="Y39" i="4"/>
  <c r="V40" i="4"/>
  <c r="W40" i="4"/>
  <c r="X40" i="4"/>
  <c r="Y40" i="4"/>
  <c r="V41" i="4"/>
  <c r="W41" i="4"/>
  <c r="X41" i="4"/>
  <c r="Y41" i="4"/>
  <c r="V42" i="4"/>
  <c r="W42" i="4"/>
  <c r="X42" i="4"/>
  <c r="Y42" i="4"/>
  <c r="V43" i="4"/>
  <c r="W43" i="4"/>
  <c r="X43" i="4"/>
  <c r="Y43" i="4"/>
  <c r="V44" i="4"/>
  <c r="W44" i="4"/>
  <c r="X44" i="4"/>
  <c r="Y44" i="4"/>
  <c r="V45" i="4"/>
  <c r="W45" i="4"/>
  <c r="X45" i="4"/>
  <c r="Y45" i="4"/>
  <c r="V46" i="4"/>
  <c r="W46" i="4"/>
  <c r="X46" i="4"/>
  <c r="Y46" i="4"/>
  <c r="V47" i="4"/>
  <c r="W47" i="4"/>
  <c r="X47" i="4"/>
  <c r="Y47" i="4"/>
  <c r="V48" i="4"/>
  <c r="W48" i="4"/>
  <c r="X48" i="4"/>
  <c r="Y48" i="4"/>
  <c r="V49" i="4"/>
  <c r="W49" i="4"/>
  <c r="X49" i="4"/>
  <c r="Y49" i="4"/>
  <c r="V50" i="4"/>
  <c r="W50" i="4"/>
  <c r="X50" i="4"/>
  <c r="Y50" i="4"/>
  <c r="V51" i="4"/>
  <c r="W51" i="4"/>
  <c r="X51" i="4"/>
  <c r="Y51" i="4"/>
  <c r="V52" i="4"/>
  <c r="W52" i="4"/>
  <c r="X52" i="4"/>
  <c r="Y52" i="4"/>
  <c r="V53" i="4"/>
  <c r="W53" i="4"/>
  <c r="X53" i="4"/>
  <c r="Y53" i="4"/>
  <c r="V54" i="4"/>
  <c r="W54" i="4"/>
  <c r="X54" i="4"/>
  <c r="Y54" i="4"/>
  <c r="V55" i="4"/>
  <c r="W55" i="4"/>
  <c r="X55" i="4"/>
  <c r="Y55" i="4"/>
  <c r="V56" i="4"/>
  <c r="W56" i="4"/>
  <c r="X56" i="4"/>
  <c r="Y56" i="4"/>
  <c r="V57" i="4"/>
  <c r="W57" i="4"/>
  <c r="X57" i="4"/>
  <c r="Y57" i="4"/>
  <c r="V58" i="4"/>
  <c r="W58" i="4"/>
  <c r="X58" i="4"/>
  <c r="Y58" i="4"/>
  <c r="V59" i="4"/>
  <c r="W59" i="4"/>
  <c r="X59" i="4"/>
  <c r="Y59" i="4"/>
  <c r="V60" i="4"/>
  <c r="W60" i="4"/>
  <c r="X60" i="4"/>
  <c r="Y60" i="4"/>
  <c r="V61" i="4"/>
  <c r="W61" i="4"/>
  <c r="X61" i="4"/>
  <c r="Y61" i="4"/>
  <c r="V62" i="4"/>
  <c r="W62" i="4"/>
  <c r="X62" i="4"/>
  <c r="Y62" i="4"/>
  <c r="V63" i="4"/>
  <c r="W63" i="4"/>
  <c r="X63" i="4"/>
  <c r="Y63" i="4"/>
  <c r="V64" i="4"/>
  <c r="W64" i="4"/>
  <c r="X64" i="4"/>
  <c r="Y64" i="4"/>
  <c r="V65" i="4"/>
  <c r="W65" i="4"/>
  <c r="X65" i="4"/>
  <c r="Y65" i="4"/>
  <c r="V66" i="4"/>
  <c r="W66" i="4"/>
  <c r="X66" i="4"/>
  <c r="Y66" i="4"/>
  <c r="V67" i="4"/>
  <c r="W67" i="4"/>
  <c r="X67" i="4"/>
  <c r="Y67" i="4"/>
  <c r="V68" i="4"/>
  <c r="W68" i="4"/>
  <c r="X68" i="4"/>
  <c r="Y68" i="4"/>
  <c r="V69" i="4"/>
  <c r="W69" i="4"/>
  <c r="X69" i="4"/>
  <c r="Y69" i="4"/>
  <c r="V70" i="4"/>
  <c r="W70" i="4"/>
  <c r="X70" i="4"/>
  <c r="Y70" i="4"/>
  <c r="V71" i="4"/>
  <c r="W71" i="4"/>
  <c r="X71" i="4"/>
  <c r="Y71" i="4"/>
  <c r="V72" i="4"/>
  <c r="W72" i="4"/>
  <c r="X72" i="4"/>
  <c r="Y72" i="4"/>
  <c r="V73" i="4"/>
  <c r="W73" i="4"/>
  <c r="X73" i="4"/>
  <c r="Y73" i="4"/>
  <c r="V74" i="4"/>
  <c r="W74" i="4"/>
  <c r="X74" i="4"/>
  <c r="Y74" i="4"/>
  <c r="V75" i="4"/>
  <c r="W75" i="4"/>
  <c r="X75" i="4"/>
  <c r="Y75" i="4"/>
  <c r="V76" i="4"/>
  <c r="W76" i="4"/>
  <c r="X76" i="4"/>
  <c r="Y76" i="4"/>
  <c r="V77" i="4"/>
  <c r="W77" i="4"/>
  <c r="X77" i="4"/>
  <c r="Y77" i="4"/>
  <c r="V78" i="4"/>
  <c r="W78" i="4"/>
  <c r="X78" i="4"/>
  <c r="Y78" i="4"/>
  <c r="V79" i="4"/>
  <c r="W79" i="4"/>
  <c r="X79" i="4"/>
  <c r="Y79" i="4"/>
  <c r="V80" i="4"/>
  <c r="W80" i="4"/>
  <c r="X80" i="4"/>
  <c r="Y80" i="4"/>
  <c r="V81" i="4"/>
  <c r="W81" i="4"/>
  <c r="X81" i="4"/>
  <c r="Y81" i="4"/>
  <c r="V82" i="4"/>
  <c r="W82" i="4"/>
  <c r="X82" i="4"/>
  <c r="Y82" i="4"/>
  <c r="V83" i="4"/>
  <c r="W83" i="4"/>
  <c r="X83" i="4"/>
  <c r="Y83" i="4"/>
  <c r="V84" i="4"/>
  <c r="W84" i="4"/>
  <c r="X84" i="4"/>
  <c r="Y84" i="4"/>
  <c r="V85" i="4"/>
  <c r="W85" i="4"/>
  <c r="X85" i="4"/>
  <c r="Y85" i="4"/>
  <c r="V86" i="4"/>
  <c r="W86" i="4"/>
  <c r="X86" i="4"/>
  <c r="Y86" i="4"/>
  <c r="V87" i="4"/>
  <c r="W87" i="4"/>
  <c r="X87" i="4"/>
  <c r="Y87" i="4"/>
  <c r="V88" i="4"/>
  <c r="W88" i="4"/>
  <c r="X88" i="4"/>
  <c r="Y88" i="4"/>
  <c r="V89" i="4"/>
  <c r="W89" i="4"/>
  <c r="X89" i="4"/>
  <c r="Y89" i="4"/>
  <c r="V90" i="4"/>
  <c r="W90" i="4"/>
  <c r="X90" i="4"/>
  <c r="Y90" i="4"/>
  <c r="V91" i="4"/>
  <c r="W91" i="4"/>
  <c r="X91" i="4"/>
  <c r="Y91" i="4"/>
  <c r="V92" i="4"/>
  <c r="W92" i="4"/>
  <c r="X92" i="4"/>
  <c r="Y92" i="4"/>
  <c r="V93" i="4"/>
  <c r="W93" i="4"/>
  <c r="X93" i="4"/>
  <c r="Y93" i="4"/>
  <c r="V94" i="4"/>
  <c r="W94" i="4"/>
  <c r="X94" i="4"/>
  <c r="Y94" i="4"/>
  <c r="V95" i="4"/>
  <c r="W95" i="4"/>
  <c r="X95" i="4"/>
  <c r="Y95" i="4"/>
  <c r="V96" i="4"/>
  <c r="W96" i="4"/>
  <c r="X96" i="4"/>
  <c r="Y96" i="4"/>
  <c r="V97" i="4"/>
  <c r="W97" i="4"/>
  <c r="X97" i="4"/>
  <c r="Y97" i="4"/>
  <c r="V98" i="4"/>
  <c r="W98" i="4"/>
  <c r="X98" i="4"/>
  <c r="Y98" i="4"/>
  <c r="V99" i="4"/>
  <c r="W99" i="4"/>
  <c r="X99" i="4"/>
  <c r="Y99" i="4"/>
  <c r="V100" i="4"/>
  <c r="W100" i="4"/>
  <c r="X100" i="4"/>
  <c r="Y100" i="4"/>
  <c r="V101" i="4"/>
  <c r="W101" i="4"/>
  <c r="X101" i="4"/>
  <c r="Y101" i="4"/>
  <c r="V102" i="4"/>
  <c r="W102" i="4"/>
  <c r="X102" i="4"/>
  <c r="Y102" i="4"/>
  <c r="V103" i="4"/>
  <c r="W103" i="4"/>
  <c r="X103" i="4"/>
  <c r="Y103" i="4"/>
  <c r="V104" i="4"/>
  <c r="W104" i="4"/>
  <c r="X104" i="4"/>
  <c r="Y104" i="4"/>
  <c r="V105" i="4"/>
  <c r="W105" i="4"/>
  <c r="X105" i="4"/>
  <c r="Y105" i="4"/>
  <c r="V106" i="4"/>
  <c r="W106" i="4"/>
  <c r="X106" i="4"/>
  <c r="Y106" i="4"/>
  <c r="V107" i="4"/>
  <c r="W107" i="4"/>
  <c r="X107" i="4"/>
  <c r="Y107" i="4"/>
  <c r="V108" i="4"/>
  <c r="W108" i="4"/>
  <c r="X108" i="4"/>
  <c r="Y108" i="4"/>
  <c r="V109" i="4"/>
  <c r="W109" i="4"/>
  <c r="X109" i="4"/>
  <c r="Y109" i="4"/>
  <c r="V110" i="4"/>
  <c r="W110" i="4"/>
  <c r="X110" i="4"/>
  <c r="Y110" i="4"/>
  <c r="V111" i="4"/>
  <c r="W111" i="4"/>
  <c r="X111" i="4"/>
  <c r="Y111" i="4"/>
  <c r="V112" i="4"/>
  <c r="W112" i="4"/>
  <c r="X112" i="4"/>
  <c r="Y112" i="4"/>
  <c r="V113" i="4"/>
  <c r="W113" i="4"/>
  <c r="X113" i="4"/>
  <c r="Y113" i="4"/>
  <c r="V114" i="4"/>
  <c r="W114" i="4"/>
  <c r="X114" i="4"/>
  <c r="Y114" i="4"/>
  <c r="V115" i="4"/>
  <c r="W115" i="4"/>
  <c r="X115" i="4"/>
  <c r="Y115" i="4"/>
  <c r="V116" i="4"/>
  <c r="W116" i="4"/>
  <c r="X116" i="4"/>
  <c r="Y116" i="4"/>
  <c r="V117" i="4"/>
  <c r="W117" i="4"/>
  <c r="X117" i="4"/>
  <c r="Y117" i="4"/>
  <c r="V118" i="4"/>
  <c r="W118" i="4"/>
  <c r="X118" i="4"/>
  <c r="Y118" i="4"/>
  <c r="V119" i="4"/>
  <c r="W119" i="4"/>
  <c r="X119" i="4"/>
  <c r="Y119" i="4"/>
  <c r="V120" i="4"/>
  <c r="W120" i="4"/>
  <c r="X120" i="4"/>
  <c r="Y120" i="4"/>
  <c r="V121" i="4"/>
  <c r="W121" i="4"/>
  <c r="X121" i="4"/>
  <c r="Y121" i="4"/>
  <c r="V122" i="4"/>
  <c r="W122" i="4"/>
  <c r="X122" i="4"/>
  <c r="Y122" i="4"/>
  <c r="V123" i="4"/>
  <c r="W123" i="4"/>
  <c r="X123" i="4"/>
  <c r="Y123" i="4"/>
  <c r="V124" i="4"/>
  <c r="W124" i="4"/>
  <c r="X124" i="4"/>
  <c r="Y124" i="4"/>
  <c r="V125" i="4"/>
  <c r="W125" i="4"/>
  <c r="X125" i="4"/>
  <c r="Y125" i="4"/>
  <c r="V126" i="4"/>
  <c r="W126" i="4"/>
  <c r="X126" i="4"/>
  <c r="Y126" i="4"/>
  <c r="V127" i="4"/>
  <c r="W127" i="4"/>
  <c r="X127" i="4"/>
  <c r="Y127" i="4"/>
  <c r="V128" i="4"/>
  <c r="W128" i="4"/>
  <c r="X128" i="4"/>
  <c r="Y128" i="4"/>
  <c r="V129" i="4"/>
  <c r="W129" i="4"/>
  <c r="X129" i="4"/>
  <c r="Y129" i="4"/>
  <c r="V130" i="4"/>
  <c r="W130" i="4"/>
  <c r="X130" i="4"/>
  <c r="Y130" i="4"/>
  <c r="V131" i="4"/>
  <c r="W131" i="4"/>
  <c r="X131" i="4"/>
  <c r="Y131" i="4"/>
  <c r="V132" i="4"/>
  <c r="W132" i="4"/>
  <c r="X132" i="4"/>
  <c r="Y132" i="4"/>
  <c r="V133" i="4"/>
  <c r="W133" i="4"/>
  <c r="X133" i="4"/>
  <c r="Y133" i="4"/>
  <c r="V134" i="4"/>
  <c r="W134" i="4"/>
  <c r="X134" i="4"/>
  <c r="Y134" i="4"/>
  <c r="V135" i="4"/>
  <c r="W135" i="4"/>
  <c r="X135" i="4"/>
  <c r="Y135" i="4"/>
  <c r="V136" i="4"/>
  <c r="W136" i="4"/>
  <c r="X136" i="4"/>
  <c r="Y136" i="4"/>
  <c r="V137" i="4"/>
  <c r="W137" i="4"/>
  <c r="X137" i="4"/>
  <c r="Y137" i="4"/>
  <c r="V138" i="4"/>
  <c r="W138" i="4"/>
  <c r="X138" i="4"/>
  <c r="Y138" i="4"/>
  <c r="V139" i="4"/>
  <c r="W139" i="4"/>
  <c r="X139" i="4"/>
  <c r="Y139" i="4"/>
  <c r="V140" i="4"/>
  <c r="W140" i="4"/>
  <c r="X140" i="4"/>
  <c r="Y140" i="4"/>
  <c r="V141" i="4"/>
  <c r="W141" i="4"/>
  <c r="X141" i="4"/>
  <c r="Y141" i="4"/>
  <c r="V142" i="4"/>
  <c r="W142" i="4"/>
  <c r="X142" i="4"/>
  <c r="Y142" i="4"/>
  <c r="V143" i="4"/>
  <c r="W143" i="4"/>
  <c r="X143" i="4"/>
  <c r="Y143" i="4"/>
  <c r="V144" i="4"/>
  <c r="W144" i="4"/>
  <c r="X144" i="4"/>
  <c r="Y144" i="4"/>
  <c r="V145" i="4"/>
  <c r="W145" i="4"/>
  <c r="X145" i="4"/>
  <c r="Y145" i="4"/>
  <c r="V146" i="4"/>
  <c r="W146" i="4"/>
  <c r="X146" i="4"/>
  <c r="Y146" i="4"/>
  <c r="V147" i="4"/>
  <c r="W147" i="4"/>
  <c r="X147" i="4"/>
  <c r="Y147" i="4"/>
  <c r="V148" i="4"/>
  <c r="W148" i="4"/>
  <c r="X148" i="4"/>
  <c r="Y148" i="4"/>
  <c r="V149" i="4"/>
  <c r="W149" i="4"/>
  <c r="X149" i="4"/>
  <c r="Y149" i="4"/>
  <c r="V150" i="4"/>
  <c r="W150" i="4"/>
  <c r="X150" i="4"/>
  <c r="Y150" i="4"/>
  <c r="V151" i="4"/>
  <c r="W151" i="4"/>
  <c r="X151" i="4"/>
  <c r="Y151" i="4"/>
  <c r="V152" i="4"/>
  <c r="W152" i="4"/>
  <c r="X152" i="4"/>
  <c r="Y152" i="4"/>
  <c r="V153" i="4"/>
  <c r="W153" i="4"/>
  <c r="X153" i="4"/>
  <c r="Y153" i="4"/>
  <c r="V154" i="4"/>
  <c r="W154" i="4"/>
  <c r="X154" i="4"/>
  <c r="Y154" i="4"/>
  <c r="V155" i="4"/>
  <c r="W155" i="4"/>
  <c r="X155" i="4"/>
  <c r="Y155" i="4"/>
  <c r="V156" i="4"/>
  <c r="W156" i="4"/>
  <c r="X156" i="4"/>
  <c r="Y156" i="4"/>
  <c r="V157" i="4"/>
  <c r="W157" i="4"/>
  <c r="X157" i="4"/>
  <c r="Y157" i="4"/>
  <c r="V158" i="4"/>
  <c r="W158" i="4"/>
  <c r="X158" i="4"/>
  <c r="Y158" i="4"/>
  <c r="V159" i="4"/>
  <c r="W159" i="4"/>
  <c r="X159" i="4"/>
  <c r="Y159" i="4"/>
  <c r="V160" i="4"/>
  <c r="W160" i="4"/>
  <c r="X160" i="4"/>
  <c r="Y160" i="4"/>
  <c r="V161" i="4"/>
  <c r="W161" i="4"/>
  <c r="X161" i="4"/>
  <c r="Y161" i="4"/>
  <c r="V162" i="4"/>
  <c r="W162" i="4"/>
  <c r="X162" i="4"/>
  <c r="Y162" i="4"/>
  <c r="V163" i="4"/>
  <c r="W163" i="4"/>
  <c r="X163" i="4"/>
  <c r="Y163" i="4"/>
  <c r="V164" i="4"/>
  <c r="W164" i="4"/>
  <c r="X164" i="4"/>
  <c r="Y164" i="4"/>
  <c r="V165" i="4"/>
  <c r="W165" i="4"/>
  <c r="X165" i="4"/>
  <c r="Y165" i="4"/>
  <c r="V166" i="4"/>
  <c r="W166" i="4"/>
  <c r="X166" i="4"/>
  <c r="Y166" i="4"/>
  <c r="V167" i="4"/>
  <c r="W167" i="4"/>
  <c r="X167" i="4"/>
  <c r="Y167" i="4"/>
  <c r="V168" i="4"/>
  <c r="W168" i="4"/>
  <c r="X168" i="4"/>
  <c r="Y168" i="4"/>
  <c r="V169" i="4"/>
  <c r="W169" i="4"/>
  <c r="X169" i="4"/>
  <c r="Y169" i="4"/>
  <c r="V170" i="4"/>
  <c r="W170" i="4"/>
  <c r="X170" i="4"/>
  <c r="Y170" i="4"/>
  <c r="V171" i="4"/>
  <c r="W171" i="4"/>
  <c r="X171" i="4"/>
  <c r="Y171" i="4"/>
  <c r="V172" i="4"/>
  <c r="W172" i="4"/>
  <c r="X172" i="4"/>
  <c r="Y172" i="4"/>
  <c r="V173" i="4"/>
  <c r="W173" i="4"/>
  <c r="X173" i="4"/>
  <c r="Y173" i="4"/>
  <c r="X8" i="4"/>
  <c r="Y8" i="4"/>
  <c r="W8" i="4"/>
  <c r="V8" i="4"/>
  <c r="X7" i="4"/>
  <c r="W7" i="4"/>
  <c r="V7" i="4"/>
  <c r="X6" i="4"/>
  <c r="W6" i="4"/>
  <c r="V6" i="4"/>
  <c r="X5" i="4"/>
  <c r="W5" i="4"/>
  <c r="V5" i="4"/>
  <c r="X4" i="4"/>
  <c r="W4" i="4"/>
  <c r="V4" i="4"/>
  <c r="X3" i="4"/>
  <c r="W3" i="4"/>
  <c r="V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I3" i="4"/>
  <c r="J3" i="4"/>
  <c r="H3" i="4"/>
  <c r="A7" i="2" l="1"/>
  <c r="D5" i="2"/>
  <c r="F5" i="2"/>
  <c r="U12" i="4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G7" i="4"/>
  <c r="A11" i="2" l="1"/>
  <c r="E9" i="2"/>
  <c r="D9" i="2"/>
  <c r="C9" i="2"/>
  <c r="F9" i="2"/>
  <c r="G8" i="4"/>
  <c r="A15" i="2" l="1"/>
  <c r="D13" i="2"/>
  <c r="E13" i="2"/>
  <c r="F13" i="2"/>
  <c r="C13" i="2"/>
  <c r="G9" i="4"/>
  <c r="E8" i="2"/>
  <c r="D8" i="2"/>
  <c r="F8" i="2"/>
  <c r="A19" i="2" l="1"/>
  <c r="D17" i="2"/>
  <c r="F17" i="2"/>
  <c r="E17" i="2"/>
  <c r="C17" i="2"/>
  <c r="G10" i="4"/>
  <c r="C8" i="2"/>
  <c r="F12" i="2"/>
  <c r="A23" i="2" l="1"/>
  <c r="D21" i="2"/>
  <c r="C21" i="2"/>
  <c r="F21" i="2"/>
  <c r="E21" i="2"/>
  <c r="D12" i="2"/>
  <c r="G11" i="4"/>
  <c r="C12" i="2"/>
  <c r="E12" i="2"/>
  <c r="A27" i="2" l="1"/>
  <c r="E25" i="2"/>
  <c r="D25" i="2"/>
  <c r="F25" i="2"/>
  <c r="C25" i="2"/>
  <c r="D24" i="2"/>
  <c r="C16" i="2"/>
  <c r="G12" i="4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E16" i="2"/>
  <c r="D16" i="2"/>
  <c r="C20" i="2"/>
  <c r="E20" i="2"/>
  <c r="D20" i="2"/>
  <c r="F24" i="2"/>
  <c r="F16" i="2"/>
  <c r="A31" i="2" l="1"/>
  <c r="E29" i="2"/>
  <c r="D29" i="2"/>
  <c r="C29" i="2"/>
  <c r="F29" i="2"/>
  <c r="C28" i="2"/>
  <c r="D28" i="2"/>
  <c r="E32" i="2"/>
  <c r="F20" i="2"/>
  <c r="F4" i="2"/>
  <c r="E24" i="2"/>
  <c r="F32" i="2"/>
  <c r="E4" i="2"/>
  <c r="D4" i="2"/>
  <c r="E28" i="2"/>
  <c r="F28" i="2"/>
  <c r="D32" i="2"/>
  <c r="C24" i="2"/>
  <c r="A35" i="2" l="1"/>
  <c r="E33" i="2"/>
  <c r="D33" i="2"/>
  <c r="F33" i="2"/>
  <c r="C33" i="2"/>
  <c r="C32" i="2"/>
  <c r="A39" i="2" l="1"/>
  <c r="F37" i="2"/>
  <c r="E37" i="2"/>
  <c r="D37" i="2"/>
  <c r="C37" i="2"/>
  <c r="C36" i="2"/>
  <c r="D36" i="2"/>
  <c r="E36" i="2"/>
  <c r="F36" i="2"/>
  <c r="A43" i="2" l="1"/>
  <c r="C41" i="2"/>
  <c r="D41" i="2"/>
  <c r="F41" i="2"/>
  <c r="E41" i="2"/>
  <c r="E40" i="2"/>
  <c r="C40" i="2"/>
  <c r="F40" i="2"/>
  <c r="D40" i="2"/>
  <c r="A47" i="2" l="1"/>
  <c r="E45" i="2"/>
  <c r="D45" i="2"/>
  <c r="C45" i="2"/>
  <c r="F45" i="2"/>
  <c r="E44" i="2"/>
  <c r="F44" i="2"/>
  <c r="C44" i="2"/>
  <c r="D44" i="2"/>
  <c r="A51" i="2" l="1"/>
  <c r="C49" i="2"/>
  <c r="F49" i="2"/>
  <c r="D49" i="2"/>
  <c r="E49" i="2"/>
  <c r="F48" i="2"/>
  <c r="C48" i="2"/>
  <c r="E48" i="2"/>
  <c r="D48" i="2"/>
  <c r="A55" i="2" l="1"/>
  <c r="F53" i="2"/>
  <c r="E53" i="2"/>
  <c r="D53" i="2"/>
  <c r="C53" i="2"/>
  <c r="D52" i="2"/>
  <c r="E52" i="2"/>
  <c r="F52" i="2"/>
  <c r="C52" i="2"/>
  <c r="A59" i="2" l="1"/>
  <c r="D57" i="2"/>
  <c r="C57" i="2"/>
  <c r="E57" i="2"/>
  <c r="F57" i="2"/>
  <c r="D56" i="2"/>
  <c r="C56" i="2"/>
  <c r="E56" i="2"/>
  <c r="F56" i="2"/>
  <c r="A63" i="2" l="1"/>
  <c r="C61" i="2"/>
  <c r="F61" i="2"/>
  <c r="E61" i="2"/>
  <c r="D61" i="2"/>
  <c r="E60" i="2"/>
  <c r="F60" i="2"/>
  <c r="C60" i="2"/>
  <c r="D60" i="2"/>
  <c r="A67" i="2" l="1"/>
  <c r="C65" i="2"/>
  <c r="D65" i="2"/>
  <c r="F65" i="2"/>
  <c r="E65" i="2"/>
  <c r="E64" i="2"/>
  <c r="C64" i="2"/>
  <c r="D64" i="2"/>
  <c r="F64" i="2"/>
  <c r="A71" i="2" l="1"/>
  <c r="C69" i="2"/>
  <c r="F69" i="2"/>
  <c r="E69" i="2"/>
  <c r="D69" i="2"/>
  <c r="F68" i="2"/>
  <c r="E68" i="2"/>
  <c r="D68" i="2"/>
  <c r="C68" i="2"/>
  <c r="A75" i="2" l="1"/>
  <c r="F73" i="2"/>
  <c r="C73" i="2"/>
  <c r="D73" i="2"/>
  <c r="E73" i="2"/>
  <c r="D72" i="2"/>
  <c r="C72" i="2"/>
  <c r="E72" i="2"/>
  <c r="F72" i="2"/>
  <c r="A79" i="2" l="1"/>
  <c r="D77" i="2"/>
  <c r="C77" i="2"/>
  <c r="F77" i="2"/>
  <c r="E77" i="2"/>
  <c r="C76" i="2"/>
  <c r="F76" i="2"/>
  <c r="E76" i="2"/>
  <c r="D76" i="2"/>
  <c r="A83" i="2" l="1"/>
  <c r="D81" i="2"/>
  <c r="F81" i="2"/>
  <c r="C81" i="2"/>
  <c r="E81" i="2"/>
  <c r="D80" i="2"/>
  <c r="C80" i="2"/>
  <c r="F80" i="2"/>
  <c r="E80" i="2"/>
  <c r="A87" i="2" l="1"/>
  <c r="C85" i="2"/>
  <c r="F85" i="2"/>
  <c r="E85" i="2"/>
  <c r="D85" i="2"/>
  <c r="C84" i="2"/>
  <c r="F84" i="2"/>
  <c r="D84" i="2"/>
  <c r="E84" i="2"/>
  <c r="A91" i="2" l="1"/>
  <c r="F89" i="2"/>
  <c r="D89" i="2"/>
  <c r="E89" i="2"/>
  <c r="C89" i="2"/>
  <c r="F88" i="2"/>
  <c r="E88" i="2"/>
  <c r="D88" i="2"/>
  <c r="C88" i="2"/>
  <c r="A95" i="2" l="1"/>
  <c r="C93" i="2"/>
  <c r="E93" i="2"/>
  <c r="D93" i="2"/>
  <c r="F93" i="2"/>
  <c r="E92" i="2"/>
  <c r="D92" i="2"/>
  <c r="F92" i="2"/>
  <c r="C92" i="2"/>
  <c r="A99" i="2" l="1"/>
  <c r="F97" i="2"/>
  <c r="D97" i="2"/>
  <c r="C97" i="2"/>
  <c r="E97" i="2"/>
  <c r="C96" i="2"/>
  <c r="D96" i="2"/>
  <c r="E96" i="2"/>
  <c r="F96" i="2"/>
  <c r="A103" i="2" l="1"/>
  <c r="C101" i="2"/>
  <c r="F101" i="2"/>
  <c r="E101" i="2"/>
  <c r="D101" i="2"/>
  <c r="F100" i="2"/>
  <c r="D100" i="2"/>
  <c r="E100" i="2"/>
  <c r="C100" i="2"/>
  <c r="A107" i="2" l="1"/>
  <c r="D105" i="2"/>
  <c r="F105" i="2"/>
  <c r="C105" i="2"/>
  <c r="E105" i="2"/>
  <c r="D104" i="2"/>
  <c r="F104" i="2"/>
  <c r="E104" i="2"/>
  <c r="C104" i="2"/>
  <c r="A111" i="2" l="1"/>
  <c r="E109" i="2"/>
  <c r="C109" i="2"/>
  <c r="D109" i="2"/>
  <c r="F109" i="2"/>
  <c r="C108" i="2"/>
  <c r="F108" i="2"/>
  <c r="E108" i="2"/>
  <c r="D108" i="2"/>
  <c r="A115" i="2" l="1"/>
  <c r="C113" i="2"/>
  <c r="F113" i="2"/>
  <c r="E113" i="2"/>
  <c r="D113" i="2"/>
  <c r="E112" i="2"/>
  <c r="F112" i="2"/>
  <c r="D112" i="2"/>
  <c r="C112" i="2"/>
  <c r="A119" i="2" l="1"/>
  <c r="D117" i="2"/>
  <c r="F117" i="2"/>
  <c r="C117" i="2"/>
  <c r="E117" i="2"/>
  <c r="F116" i="2"/>
  <c r="D116" i="2"/>
  <c r="C116" i="2"/>
  <c r="E116" i="2"/>
  <c r="A123" i="2" l="1"/>
  <c r="F121" i="2"/>
  <c r="D121" i="2"/>
  <c r="C121" i="2"/>
  <c r="E121" i="2"/>
  <c r="F120" i="2"/>
  <c r="E120" i="2"/>
  <c r="D120" i="2"/>
  <c r="C120" i="2"/>
  <c r="A127" i="2" l="1"/>
  <c r="D125" i="2"/>
  <c r="C125" i="2"/>
  <c r="E125" i="2"/>
  <c r="F125" i="2"/>
  <c r="F124" i="2"/>
  <c r="D124" i="2"/>
  <c r="C124" i="2"/>
  <c r="E124" i="2"/>
  <c r="A131" i="2" l="1"/>
  <c r="C129" i="2"/>
  <c r="D129" i="2"/>
  <c r="F129" i="2"/>
  <c r="E129" i="2"/>
  <c r="C128" i="2"/>
  <c r="D128" i="2"/>
  <c r="E128" i="2"/>
  <c r="F128" i="2"/>
  <c r="A135" i="2" l="1"/>
  <c r="E133" i="2"/>
  <c r="F133" i="2"/>
  <c r="C133" i="2"/>
  <c r="D133" i="2"/>
  <c r="C132" i="2"/>
  <c r="F132" i="2"/>
  <c r="D132" i="2"/>
  <c r="E132" i="2"/>
  <c r="A139" i="2" l="1"/>
  <c r="C137" i="2"/>
  <c r="F137" i="2"/>
  <c r="D137" i="2"/>
  <c r="E137" i="2"/>
  <c r="D136" i="2"/>
  <c r="C136" i="2"/>
  <c r="F136" i="2"/>
  <c r="E136" i="2"/>
  <c r="A143" i="2" l="1"/>
  <c r="D141" i="2"/>
  <c r="F141" i="2"/>
  <c r="E141" i="2"/>
  <c r="C141" i="2"/>
  <c r="F140" i="2"/>
  <c r="E140" i="2"/>
  <c r="C140" i="2"/>
  <c r="D140" i="2"/>
  <c r="A147" i="2" l="1"/>
  <c r="D145" i="2"/>
  <c r="C145" i="2"/>
  <c r="F145" i="2"/>
  <c r="E145" i="2"/>
  <c r="E144" i="2"/>
  <c r="C144" i="2"/>
  <c r="F144" i="2"/>
  <c r="D144" i="2"/>
  <c r="A151" i="2" l="1"/>
  <c r="F149" i="2"/>
  <c r="E149" i="2"/>
  <c r="D149" i="2"/>
  <c r="C149" i="2"/>
  <c r="D148" i="2"/>
  <c r="E148" i="2"/>
  <c r="F148" i="2"/>
  <c r="C148" i="2"/>
  <c r="A155" i="2" l="1"/>
  <c r="D153" i="2"/>
  <c r="F153" i="2"/>
  <c r="C153" i="2"/>
  <c r="E153" i="2"/>
  <c r="D152" i="2"/>
  <c r="C152" i="2"/>
  <c r="E152" i="2"/>
  <c r="F152" i="2"/>
  <c r="A159" i="2" l="1"/>
  <c r="C157" i="2"/>
  <c r="F157" i="2"/>
  <c r="D157" i="2"/>
  <c r="E157" i="2"/>
  <c r="D156" i="2"/>
  <c r="F156" i="2"/>
  <c r="E156" i="2"/>
  <c r="C156" i="2"/>
  <c r="A163" i="2" l="1"/>
  <c r="C161" i="2"/>
  <c r="D161" i="2"/>
  <c r="E161" i="2"/>
  <c r="F161" i="2"/>
  <c r="E160" i="2"/>
  <c r="C160" i="2"/>
  <c r="F160" i="2"/>
  <c r="D160" i="2"/>
  <c r="C165" i="2" l="1"/>
  <c r="D165" i="2"/>
  <c r="E165" i="2"/>
  <c r="F165" i="2"/>
  <c r="D164" i="2"/>
  <c r="E164" i="2"/>
  <c r="F164" i="2"/>
  <c r="C164" i="2"/>
</calcChain>
</file>

<file path=xl/sharedStrings.xml><?xml version="1.0" encoding="utf-8"?>
<sst xmlns="http://schemas.openxmlformats.org/spreadsheetml/2006/main" count="257" uniqueCount="47">
  <si>
    <t>Loan Identifier</t>
  </si>
  <si>
    <t>Servicer Name</t>
  </si>
  <si>
    <t>Original Interest Rate</t>
  </si>
  <si>
    <t>Current Interest Rate</t>
  </si>
  <si>
    <t>Original UPB</t>
  </si>
  <si>
    <t>Current Actual UPB</t>
  </si>
  <si>
    <t>Original Loan Term</t>
  </si>
  <si>
    <t>First Payment Date</t>
  </si>
  <si>
    <t>Loan Age</t>
  </si>
  <si>
    <t>Debt-To-Income (DTI)</t>
  </si>
  <si>
    <t xml:space="preserve">Loan Purpose </t>
  </si>
  <si>
    <t>Property Type</t>
  </si>
  <si>
    <t>Zip Code Short</t>
  </si>
  <si>
    <t>Amortization Type</t>
  </si>
  <si>
    <t>Months to Amortization</t>
  </si>
  <si>
    <t>Current Loan Delinquency Status</t>
  </si>
  <si>
    <t>Loan Payment History</t>
  </si>
  <si>
    <t>Zero Balance Code</t>
  </si>
  <si>
    <t xml:space="preserve">Final </t>
  </si>
  <si>
    <t>Orig Int Rate</t>
  </si>
  <si>
    <t>Cur Int Rate</t>
  </si>
  <si>
    <t>Credit Score Orig</t>
  </si>
  <si>
    <t>Orig LTV</t>
  </si>
  <si>
    <t>Monthly Reporting Period</t>
  </si>
  <si>
    <t>Property State</t>
  </si>
  <si>
    <t>Current Loan Status</t>
  </si>
  <si>
    <t>Columns</t>
  </si>
  <si>
    <t>Prepay</t>
  </si>
  <si>
    <t>Current</t>
  </si>
  <si>
    <t>Delinquent</t>
  </si>
  <si>
    <t>Default</t>
  </si>
  <si>
    <t>Probabilities</t>
  </si>
  <si>
    <t>Monthly Transition Matrix</t>
  </si>
  <si>
    <t>Dollar Amount</t>
  </si>
  <si>
    <t>Current Performing Balance</t>
  </si>
  <si>
    <t>PP</t>
  </si>
  <si>
    <t>CR</t>
  </si>
  <si>
    <t>DL</t>
  </si>
  <si>
    <t>DF</t>
  </si>
  <si>
    <t>Monthly Probability of being in State</t>
  </si>
  <si>
    <t>Transition Prob: 
State i to Default</t>
  </si>
  <si>
    <t>Cummulative
Probability of Default</t>
  </si>
  <si>
    <t>Conditional
Probability of Default</t>
  </si>
  <si>
    <t>Date</t>
  </si>
  <si>
    <t>Dl</t>
  </si>
  <si>
    <t>Normalized</t>
  </si>
  <si>
    <t>no current -def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</si>
</sst>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0" formatCode="yyyy\-mmm"/>
    <numFmt numFmtId="172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rgb="FFCCCCCC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0" xfId="0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2" borderId="1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2" fillId="2" borderId="22" xfId="0" applyFont="1" applyFill="1" applyBorder="1" applyAlignment="1">
      <alignment wrapText="1"/>
    </xf>
    <xf numFmtId="0" fontId="2" fillId="2" borderId="23" xfId="0" applyFont="1" applyFill="1" applyBorder="1" applyAlignment="1">
      <alignment wrapText="1"/>
    </xf>
    <xf numFmtId="0" fontId="2" fillId="2" borderId="24" xfId="0" applyFont="1" applyFill="1" applyBorder="1" applyAlignment="1">
      <alignment wrapText="1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0" fontId="0" fillId="0" borderId="19" xfId="2" applyNumberFormat="1" applyFont="1" applyBorder="1" applyAlignment="1">
      <alignment horizontal="center" vertical="center"/>
    </xf>
    <xf numFmtId="10" fontId="0" fillId="0" borderId="13" xfId="2" applyNumberFormat="1" applyFont="1" applyBorder="1" applyAlignment="1">
      <alignment horizontal="center" vertical="center"/>
    </xf>
    <xf numFmtId="10" fontId="0" fillId="0" borderId="14" xfId="2" applyNumberFormat="1" applyFont="1" applyBorder="1" applyAlignment="1">
      <alignment horizontal="center" vertical="center"/>
    </xf>
    <xf numFmtId="10" fontId="0" fillId="0" borderId="20" xfId="2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7" xfId="2" applyNumberFormat="1" applyFont="1" applyBorder="1" applyAlignment="1">
      <alignment horizontal="center" vertical="center"/>
    </xf>
    <xf numFmtId="10" fontId="0" fillId="0" borderId="21" xfId="2" applyNumberFormat="1" applyFont="1" applyBorder="1" applyAlignment="1">
      <alignment horizontal="center" vertical="center"/>
    </xf>
    <xf numFmtId="10" fontId="0" fillId="0" borderId="9" xfId="2" applyNumberFormat="1" applyFont="1" applyBorder="1" applyAlignment="1">
      <alignment horizontal="center" vertical="center"/>
    </xf>
    <xf numFmtId="10" fontId="0" fillId="0" borderId="10" xfId="2" applyNumberFormat="1" applyFont="1" applyBorder="1" applyAlignment="1">
      <alignment horizontal="center" vertical="center"/>
    </xf>
    <xf numFmtId="170" fontId="0" fillId="0" borderId="0" xfId="0" applyNumberFormat="1"/>
    <xf numFmtId="170" fontId="3" fillId="2" borderId="28" xfId="0" applyNumberFormat="1" applyFont="1" applyFill="1" applyBorder="1" applyAlignment="1">
      <alignment horizontal="center" wrapText="1"/>
    </xf>
    <xf numFmtId="170" fontId="3" fillId="2" borderId="30" xfId="0" applyNumberFormat="1" applyFont="1" applyFill="1" applyBorder="1" applyAlignment="1">
      <alignment horizontal="center" wrapText="1"/>
    </xf>
    <xf numFmtId="170" fontId="4" fillId="2" borderId="31" xfId="0" applyNumberFormat="1" applyFont="1" applyFill="1" applyBorder="1" applyAlignment="1">
      <alignment horizontal="center" vertical="center" wrapText="1"/>
    </xf>
    <xf numFmtId="170" fontId="4" fillId="2" borderId="23" xfId="0" applyNumberFormat="1" applyFont="1" applyFill="1" applyBorder="1" applyAlignment="1">
      <alignment horizontal="center" vertical="center" wrapText="1"/>
    </xf>
    <xf numFmtId="170" fontId="4" fillId="2" borderId="24" xfId="0" applyNumberFormat="1" applyFont="1" applyFill="1" applyBorder="1" applyAlignment="1">
      <alignment horizontal="center" vertical="center" wrapText="1"/>
    </xf>
    <xf numFmtId="170" fontId="0" fillId="2" borderId="0" xfId="0" applyNumberFormat="1" applyFill="1"/>
    <xf numFmtId="0" fontId="6" fillId="2" borderId="15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26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wrapText="1"/>
    </xf>
    <xf numFmtId="10" fontId="4" fillId="4" borderId="1" xfId="0" applyNumberFormat="1" applyFont="1" applyFill="1" applyBorder="1" applyAlignment="1">
      <alignment horizontal="right" wrapText="1"/>
    </xf>
    <xf numFmtId="10" fontId="4" fillId="4" borderId="9" xfId="0" applyNumberFormat="1" applyFont="1" applyFill="1" applyBorder="1" applyAlignment="1">
      <alignment horizontal="right" wrapText="1"/>
    </xf>
    <xf numFmtId="0" fontId="3" fillId="3" borderId="25" xfId="0" applyFont="1" applyFill="1" applyBorder="1" applyAlignment="1">
      <alignment wrapText="1"/>
    </xf>
    <xf numFmtId="0" fontId="5" fillId="3" borderId="35" xfId="0" applyFont="1" applyFill="1" applyBorder="1" applyAlignment="1">
      <alignment wrapText="1"/>
    </xf>
    <xf numFmtId="0" fontId="5" fillId="3" borderId="36" xfId="0" applyFont="1" applyFill="1" applyBorder="1" applyAlignment="1">
      <alignment wrapText="1"/>
    </xf>
    <xf numFmtId="10" fontId="4" fillId="4" borderId="4" xfId="0" applyNumberFormat="1" applyFont="1" applyFill="1" applyBorder="1" applyAlignment="1">
      <alignment horizontal="right" wrapText="1"/>
    </xf>
    <xf numFmtId="0" fontId="5" fillId="3" borderId="3" xfId="0" applyFont="1" applyFill="1" applyBorder="1" applyAlignment="1">
      <alignment wrapText="1"/>
    </xf>
    <xf numFmtId="10" fontId="4" fillId="4" borderId="5" xfId="0" applyNumberFormat="1" applyFont="1" applyFill="1" applyBorder="1" applyAlignment="1">
      <alignment horizontal="right" wrapText="1"/>
    </xf>
    <xf numFmtId="0" fontId="5" fillId="3" borderId="8" xfId="0" applyFont="1" applyFill="1" applyBorder="1" applyAlignment="1">
      <alignment wrapText="1"/>
    </xf>
    <xf numFmtId="10" fontId="4" fillId="4" borderId="10" xfId="0" applyNumberFormat="1" applyFont="1" applyFill="1" applyBorder="1" applyAlignment="1">
      <alignment horizontal="right" wrapText="1"/>
    </xf>
    <xf numFmtId="0" fontId="6" fillId="2" borderId="27" xfId="0" applyFont="1" applyFill="1" applyBorder="1" applyAlignment="1">
      <alignment horizont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2" fillId="5" borderId="42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10" fontId="5" fillId="5" borderId="46" xfId="0" applyNumberFormat="1" applyFont="1" applyFill="1" applyBorder="1" applyAlignment="1">
      <alignment horizontal="center" wrapText="1"/>
    </xf>
    <xf numFmtId="10" fontId="5" fillId="4" borderId="44" xfId="0" applyNumberFormat="1" applyFont="1" applyFill="1" applyBorder="1" applyAlignment="1">
      <alignment horizontal="center" wrapText="1"/>
    </xf>
    <xf numFmtId="10" fontId="5" fillId="5" borderId="30" xfId="0" applyNumberFormat="1" applyFont="1" applyFill="1" applyBorder="1" applyAlignment="1">
      <alignment horizontal="center" wrapText="1"/>
    </xf>
    <xf numFmtId="10" fontId="5" fillId="4" borderId="41" xfId="0" applyNumberFormat="1" applyFont="1" applyFill="1" applyBorder="1" applyAlignment="1">
      <alignment horizontal="center" wrapText="1"/>
    </xf>
    <xf numFmtId="10" fontId="5" fillId="5" borderId="29" xfId="0" applyNumberFormat="1" applyFont="1" applyFill="1" applyBorder="1" applyAlignment="1">
      <alignment horizontal="center" wrapText="1"/>
    </xf>
    <xf numFmtId="10" fontId="5" fillId="4" borderId="43" xfId="0" applyNumberFormat="1" applyFont="1" applyFill="1" applyBorder="1" applyAlignment="1">
      <alignment horizontal="center" wrapText="1"/>
    </xf>
    <xf numFmtId="14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0" fontId="2" fillId="5" borderId="22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3" borderId="32" xfId="0" applyFont="1" applyFill="1" applyBorder="1" applyAlignment="1">
      <alignment horizontal="center" wrapText="1"/>
    </xf>
    <xf numFmtId="0" fontId="5" fillId="3" borderId="33" xfId="0" applyFont="1" applyFill="1" applyBorder="1" applyAlignment="1">
      <alignment horizontal="center" wrapText="1"/>
    </xf>
    <xf numFmtId="0" fontId="5" fillId="3" borderId="34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27" xfId="0" applyFont="1" applyFill="1" applyBorder="1" applyAlignment="1">
      <alignment horizontal="center" wrapText="1"/>
    </xf>
    <xf numFmtId="0" fontId="3" fillId="4" borderId="38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3" fillId="4" borderId="39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10" fontId="5" fillId="5" borderId="37" xfId="0" applyNumberFormat="1" applyFont="1" applyFill="1" applyBorder="1" applyAlignment="1">
      <alignment horizontal="center" wrapText="1"/>
    </xf>
    <xf numFmtId="10" fontId="5" fillId="5" borderId="4" xfId="0" applyNumberFormat="1" applyFont="1" applyFill="1" applyBorder="1" applyAlignment="1">
      <alignment horizontal="center" wrapText="1"/>
    </xf>
    <xf numFmtId="10" fontId="5" fillId="5" borderId="27" xfId="0" applyNumberFormat="1" applyFont="1" applyFill="1" applyBorder="1" applyAlignment="1">
      <alignment horizontal="center" wrapText="1"/>
    </xf>
    <xf numFmtId="0" fontId="7" fillId="5" borderId="0" xfId="0" applyFont="1" applyFill="1" applyBorder="1" applyAlignment="1">
      <alignment horizontal="center" wrapText="1"/>
    </xf>
    <xf numFmtId="0" fontId="7" fillId="5" borderId="11" xfId="0" applyFont="1" applyFill="1" applyBorder="1" applyAlignment="1">
      <alignment horizontal="center" wrapText="1"/>
    </xf>
    <xf numFmtId="10" fontId="4" fillId="4" borderId="31" xfId="0" applyNumberFormat="1" applyFont="1" applyFill="1" applyBorder="1" applyAlignment="1">
      <alignment horizontal="center" wrapText="1"/>
    </xf>
    <xf numFmtId="10" fontId="5" fillId="5" borderId="29" xfId="0" applyNumberFormat="1" applyFont="1" applyFill="1" applyBorder="1" applyAlignment="1">
      <alignment horizontal="center" wrapText="1"/>
    </xf>
    <xf numFmtId="10" fontId="5" fillId="4" borderId="43" xfId="0" applyNumberFormat="1" applyFont="1" applyFill="1" applyBorder="1" applyAlignment="1">
      <alignment horizontal="center" wrapText="1"/>
    </xf>
    <xf numFmtId="10" fontId="4" fillId="4" borderId="23" xfId="0" applyNumberFormat="1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9"/>
  <sheetViews>
    <sheetView zoomScale="115" zoomScaleNormal="115" workbookViewId="0">
      <selection activeCell="D13" sqref="D13"/>
    </sheetView>
  </sheetViews>
  <sheetFormatPr defaultRowHeight="14.5" x14ac:dyDescent="0.35"/>
  <cols>
    <col min="2" max="2" width="11.26953125" style="1" bestFit="1" customWidth="1"/>
    <col min="3" max="3" width="7.90625" bestFit="1" customWidth="1"/>
    <col min="4" max="4" width="7.26953125" bestFit="1" customWidth="1"/>
    <col min="5" max="5" width="10.08984375" bestFit="1" customWidth="1"/>
    <col min="6" max="6" width="7.90625" bestFit="1" customWidth="1"/>
  </cols>
  <sheetData>
    <row r="1" spans="2:6" x14ac:dyDescent="0.35">
      <c r="B1" s="1" t="s">
        <v>18</v>
      </c>
    </row>
    <row r="2" spans="2:6" ht="29" x14ac:dyDescent="0.35">
      <c r="B2" s="1" t="s">
        <v>0</v>
      </c>
      <c r="C2" s="1" t="s">
        <v>4</v>
      </c>
      <c r="D2" s="1" t="s">
        <v>8</v>
      </c>
      <c r="E2" s="1" t="s">
        <v>10</v>
      </c>
      <c r="F2" s="1" t="s">
        <v>14</v>
      </c>
    </row>
    <row r="3" spans="2:6" ht="29" x14ac:dyDescent="0.35">
      <c r="B3" s="1" t="s">
        <v>1</v>
      </c>
      <c r="C3" s="1" t="s">
        <v>5</v>
      </c>
      <c r="D3" s="1" t="s">
        <v>22</v>
      </c>
      <c r="E3" s="1" t="s">
        <v>11</v>
      </c>
      <c r="F3" s="1" t="s">
        <v>15</v>
      </c>
    </row>
    <row r="4" spans="2:6" ht="29" x14ac:dyDescent="0.35">
      <c r="B4" s="1" t="s">
        <v>19</v>
      </c>
      <c r="C4" s="1" t="s">
        <v>6</v>
      </c>
      <c r="D4" s="1" t="s">
        <v>9</v>
      </c>
      <c r="E4" s="1" t="s">
        <v>12</v>
      </c>
      <c r="F4" s="1" t="s">
        <v>16</v>
      </c>
    </row>
    <row r="5" spans="2:6" x14ac:dyDescent="0.35">
      <c r="B5" s="1" t="s">
        <v>20</v>
      </c>
      <c r="C5" s="1" t="s">
        <v>7</v>
      </c>
      <c r="D5" s="1" t="s">
        <v>21</v>
      </c>
      <c r="E5" s="1" t="s">
        <v>13</v>
      </c>
      <c r="F5" s="1" t="s">
        <v>17</v>
      </c>
    </row>
    <row r="6" spans="2:6" ht="15" thickBot="1" x14ac:dyDescent="0.4">
      <c r="E6" s="1"/>
    </row>
    <row r="7" spans="2:6" ht="15" thickBot="1" x14ac:dyDescent="0.4">
      <c r="B7" s="12" t="s">
        <v>26</v>
      </c>
      <c r="C7" s="13"/>
      <c r="D7" s="13"/>
      <c r="E7" s="14"/>
    </row>
    <row r="8" spans="2:6" x14ac:dyDescent="0.35">
      <c r="B8" s="9" t="s">
        <v>0</v>
      </c>
      <c r="C8" s="10" t="s">
        <v>5</v>
      </c>
      <c r="D8" s="10" t="s">
        <v>9</v>
      </c>
      <c r="E8" s="11" t="s">
        <v>14</v>
      </c>
    </row>
    <row r="9" spans="2:6" x14ac:dyDescent="0.35">
      <c r="B9" s="3" t="s">
        <v>24</v>
      </c>
      <c r="C9" s="2" t="s">
        <v>6</v>
      </c>
      <c r="D9" s="2" t="s">
        <v>21</v>
      </c>
      <c r="E9" s="4" t="s">
        <v>25</v>
      </c>
    </row>
    <row r="10" spans="2:6" x14ac:dyDescent="0.35">
      <c r="B10" s="3" t="s">
        <v>2</v>
      </c>
      <c r="C10" s="2" t="s">
        <v>7</v>
      </c>
      <c r="D10" s="2" t="s">
        <v>10</v>
      </c>
      <c r="E10" s="4" t="s">
        <v>16</v>
      </c>
    </row>
    <row r="11" spans="2:6" x14ac:dyDescent="0.35">
      <c r="B11" s="3" t="s">
        <v>3</v>
      </c>
      <c r="C11" s="2" t="s">
        <v>8</v>
      </c>
      <c r="D11" s="2" t="s">
        <v>11</v>
      </c>
      <c r="E11" s="4" t="s">
        <v>17</v>
      </c>
    </row>
    <row r="12" spans="2:6" ht="15" thickBot="1" x14ac:dyDescent="0.4">
      <c r="B12" s="5" t="s">
        <v>4</v>
      </c>
      <c r="C12" s="6" t="s">
        <v>22</v>
      </c>
      <c r="D12" s="6" t="s">
        <v>13</v>
      </c>
      <c r="E12" s="7" t="s">
        <v>23</v>
      </c>
    </row>
    <row r="14" spans="2:6" ht="15" thickBot="1" x14ac:dyDescent="0.4"/>
    <row r="15" spans="2:6" ht="15" thickBot="1" x14ac:dyDescent="0.4">
      <c r="B15" s="15" t="s">
        <v>31</v>
      </c>
      <c r="C15" s="19" t="s">
        <v>27</v>
      </c>
      <c r="D15" s="20" t="s">
        <v>28</v>
      </c>
      <c r="E15" s="20" t="s">
        <v>29</v>
      </c>
      <c r="F15" s="21" t="s">
        <v>30</v>
      </c>
    </row>
    <row r="16" spans="2:6" x14ac:dyDescent="0.35">
      <c r="B16" s="16" t="s">
        <v>27</v>
      </c>
      <c r="C16" s="22">
        <v>1</v>
      </c>
      <c r="D16" s="23">
        <v>0</v>
      </c>
      <c r="E16" s="23">
        <v>0</v>
      </c>
      <c r="F16" s="24">
        <v>0</v>
      </c>
    </row>
    <row r="17" spans="2:6" x14ac:dyDescent="0.35">
      <c r="B17" s="17" t="s">
        <v>28</v>
      </c>
      <c r="C17" s="25">
        <v>1.46E-2</v>
      </c>
      <c r="D17" s="26">
        <v>0.97989999999999999</v>
      </c>
      <c r="E17" s="26">
        <v>5.4999999999999997E-3</v>
      </c>
      <c r="F17" s="27">
        <v>0</v>
      </c>
    </row>
    <row r="18" spans="2:6" x14ac:dyDescent="0.35">
      <c r="B18" s="17" t="s">
        <v>29</v>
      </c>
      <c r="C18" s="25">
        <v>0</v>
      </c>
      <c r="D18" s="26">
        <v>7.7399999999999997E-2</v>
      </c>
      <c r="E18" s="26">
        <v>0.83489999999999998</v>
      </c>
      <c r="F18" s="27">
        <v>8.77E-2</v>
      </c>
    </row>
    <row r="19" spans="2:6" ht="15" thickBot="1" x14ac:dyDescent="0.4">
      <c r="B19" s="18" t="s">
        <v>30</v>
      </c>
      <c r="C19" s="28">
        <v>0</v>
      </c>
      <c r="D19" s="29">
        <v>0</v>
      </c>
      <c r="E19" s="29">
        <v>0</v>
      </c>
      <c r="F19" s="30">
        <v>1</v>
      </c>
    </row>
  </sheetData>
  <mergeCells count="1">
    <mergeCell ref="B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32CE-7061-480E-91DA-C4D1032F3799}">
  <dimension ref="A1:R166"/>
  <sheetViews>
    <sheetView showGridLines="0" tabSelected="1" zoomScale="110" zoomScaleNormal="110" workbookViewId="0">
      <selection activeCell="S31" sqref="S31"/>
    </sheetView>
  </sheetViews>
  <sheetFormatPr defaultRowHeight="14.5" x14ac:dyDescent="0.35"/>
  <cols>
    <col min="1" max="1" width="12" style="37" customWidth="1"/>
    <col min="2" max="2" width="10.453125" customWidth="1"/>
    <col min="3" max="4" width="7.81640625" bestFit="1" customWidth="1"/>
    <col min="5" max="5" width="10.26953125" customWidth="1"/>
    <col min="6" max="6" width="7.81640625" bestFit="1" customWidth="1"/>
    <col min="7" max="7" width="6.81640625" style="81" bestFit="1" customWidth="1"/>
    <col min="8" max="8" width="7.81640625" style="81" bestFit="1" customWidth="1"/>
    <col min="9" max="9" width="10" style="81" bestFit="1" customWidth="1"/>
    <col min="10" max="10" width="6.90625" style="81" bestFit="1" customWidth="1"/>
    <col min="11" max="11" width="6.54296875" style="8" bestFit="1" customWidth="1"/>
    <col min="12" max="12" width="7.1796875" style="8" bestFit="1" customWidth="1"/>
    <col min="13" max="13" width="10" style="8" bestFit="1" customWidth="1"/>
    <col min="14" max="14" width="6.90625" style="8" bestFit="1" customWidth="1"/>
    <col min="15" max="15" width="20.08984375" style="81" customWidth="1"/>
    <col min="16" max="16" width="19.36328125" style="8" customWidth="1"/>
    <col min="17" max="17" width="19.1796875" style="81" customWidth="1"/>
    <col min="18" max="18" width="13.453125" style="81" customWidth="1"/>
  </cols>
  <sheetData>
    <row r="1" spans="1:18" ht="28.5" customHeight="1" thickBot="1" x14ac:dyDescent="0.4">
      <c r="A1" s="32"/>
      <c r="B1" s="38" t="s">
        <v>32</v>
      </c>
      <c r="C1" s="39"/>
      <c r="D1" s="39"/>
      <c r="E1" s="39"/>
      <c r="F1" s="40"/>
      <c r="G1" s="41" t="s">
        <v>39</v>
      </c>
      <c r="H1" s="42"/>
      <c r="I1" s="42"/>
      <c r="J1" s="43"/>
      <c r="K1" s="44" t="s">
        <v>33</v>
      </c>
      <c r="L1" s="45"/>
      <c r="M1" s="45"/>
      <c r="N1" s="57"/>
      <c r="O1" s="58" t="s">
        <v>34</v>
      </c>
      <c r="P1" s="58" t="s">
        <v>40</v>
      </c>
      <c r="Q1" s="58" t="s">
        <v>41</v>
      </c>
      <c r="R1" s="58" t="s">
        <v>42</v>
      </c>
    </row>
    <row r="2" spans="1:18" ht="14.5" customHeight="1" thickBot="1" x14ac:dyDescent="0.4">
      <c r="A2" s="33"/>
      <c r="B2" s="49"/>
      <c r="C2" s="50" t="s">
        <v>27</v>
      </c>
      <c r="D2" s="50" t="s">
        <v>28</v>
      </c>
      <c r="E2" s="50" t="s">
        <v>29</v>
      </c>
      <c r="F2" s="51" t="s">
        <v>30</v>
      </c>
      <c r="G2" s="82" t="s">
        <v>27</v>
      </c>
      <c r="H2" s="83" t="s">
        <v>28</v>
      </c>
      <c r="I2" s="83" t="s">
        <v>29</v>
      </c>
      <c r="J2" s="84" t="s">
        <v>30</v>
      </c>
      <c r="K2" s="82" t="s">
        <v>27</v>
      </c>
      <c r="L2" s="83" t="s">
        <v>28</v>
      </c>
      <c r="M2" s="83" t="s">
        <v>29</v>
      </c>
      <c r="N2" s="84" t="s">
        <v>30</v>
      </c>
      <c r="O2" s="59"/>
      <c r="P2" s="59"/>
      <c r="Q2" s="59"/>
      <c r="R2" s="59"/>
    </row>
    <row r="3" spans="1:18" x14ac:dyDescent="0.35">
      <c r="A3" s="34">
        <f>DATE(2006,6,30)</f>
        <v>38898</v>
      </c>
      <c r="B3" s="53" t="s">
        <v>27</v>
      </c>
      <c r="C3" s="52">
        <v>1</v>
      </c>
      <c r="D3" s="52">
        <v>0</v>
      </c>
      <c r="E3" s="52">
        <v>0</v>
      </c>
      <c r="F3" s="54">
        <v>0</v>
      </c>
      <c r="G3" s="92">
        <v>0</v>
      </c>
      <c r="H3" s="93">
        <v>1</v>
      </c>
      <c r="I3" s="93">
        <v>0</v>
      </c>
      <c r="J3" s="94">
        <v>0</v>
      </c>
      <c r="K3" s="85">
        <v>0</v>
      </c>
      <c r="L3" s="86">
        <v>100</v>
      </c>
      <c r="M3" s="86">
        <v>0</v>
      </c>
      <c r="N3" s="87">
        <v>0</v>
      </c>
      <c r="O3" s="79">
        <v>100</v>
      </c>
      <c r="P3" s="60"/>
      <c r="Q3" s="66"/>
      <c r="R3" s="67"/>
    </row>
    <row r="4" spans="1:18" x14ac:dyDescent="0.35">
      <c r="A4" s="35"/>
      <c r="B4" s="46" t="s">
        <v>28</v>
      </c>
      <c r="C4" s="47">
        <f>VLOOKUP($A3,Sheet4!$G$3:$K$173,2,FALSE)</f>
        <v>8.6411327260975442E-3</v>
      </c>
      <c r="D4" s="47">
        <f>VLOOKUP($A3,Sheet4!$G$3:$K$173,3,FALSE)</f>
        <v>0.98817364854286982</v>
      </c>
      <c r="E4" s="47">
        <f>VLOOKUP($A3,Sheet4!$G$3:$K$173,4,FALSE)</f>
        <v>3.1852187310536842E-3</v>
      </c>
      <c r="F4" s="47">
        <f>VLOOKUP($A3,Sheet4!$G$3:$K$173,5,FALSE)</f>
        <v>0</v>
      </c>
      <c r="G4" s="95"/>
      <c r="H4" s="95"/>
      <c r="I4" s="95"/>
      <c r="J4" s="95"/>
      <c r="K4" s="88"/>
      <c r="L4" s="89"/>
      <c r="M4" s="89"/>
      <c r="N4" s="89"/>
      <c r="O4" s="62"/>
      <c r="P4" s="61"/>
      <c r="Q4" s="62"/>
      <c r="R4" s="68"/>
    </row>
    <row r="5" spans="1:18" x14ac:dyDescent="0.35">
      <c r="A5" s="35"/>
      <c r="B5" s="46" t="s">
        <v>29</v>
      </c>
      <c r="C5" s="47">
        <f>VLOOKUP($A3,Sheet4!$U$8:$SY$173,2,FALSE)</f>
        <v>0</v>
      </c>
      <c r="D5" s="47">
        <f>VLOOKUP($A3,Sheet4!$U$8:$Y$173,3,FALSE)</f>
        <v>8.8421362370036158E-2</v>
      </c>
      <c r="E5" s="47">
        <f>VLOOKUP($A3,Sheet4!$U$8:$Y$173,4,FALSE)</f>
        <v>0.85265657641376058</v>
      </c>
      <c r="F5" s="47">
        <f>VLOOKUP($A3,Sheet4!$U$8:$Y$173,5,FALSE)</f>
        <v>5.8922061216202949E-2</v>
      </c>
      <c r="G5" s="95"/>
      <c r="H5" s="95"/>
      <c r="I5" s="95"/>
      <c r="J5" s="95"/>
      <c r="K5" s="88"/>
      <c r="L5" s="89"/>
      <c r="M5" s="89"/>
      <c r="N5" s="89"/>
      <c r="O5" s="62"/>
      <c r="P5" s="61"/>
      <c r="Q5" s="62"/>
      <c r="R5" s="68"/>
    </row>
    <row r="6" spans="1:18" ht="15" thickBot="1" x14ac:dyDescent="0.4">
      <c r="A6" s="36"/>
      <c r="B6" s="55" t="s">
        <v>30</v>
      </c>
      <c r="C6" s="48">
        <v>0</v>
      </c>
      <c r="D6" s="48">
        <v>0</v>
      </c>
      <c r="E6" s="48">
        <v>0</v>
      </c>
      <c r="F6" s="56">
        <v>1</v>
      </c>
      <c r="G6" s="96"/>
      <c r="H6" s="96"/>
      <c r="I6" s="96"/>
      <c r="J6" s="96"/>
      <c r="K6" s="90"/>
      <c r="L6" s="91"/>
      <c r="M6" s="91"/>
      <c r="N6" s="91"/>
      <c r="O6" s="63"/>
      <c r="P6" s="61"/>
      <c r="Q6" s="63"/>
      <c r="R6" s="69"/>
    </row>
    <row r="7" spans="1:18" ht="15" thickBot="1" x14ac:dyDescent="0.4">
      <c r="A7" s="34">
        <f>EOMONTH(A3,1)</f>
        <v>38929</v>
      </c>
      <c r="B7" s="53" t="s">
        <v>27</v>
      </c>
      <c r="C7" s="52">
        <v>1</v>
      </c>
      <c r="D7" s="52">
        <v>0</v>
      </c>
      <c r="E7" s="52">
        <v>0</v>
      </c>
      <c r="F7" s="54">
        <v>0</v>
      </c>
      <c r="G7" s="92">
        <v>5.7000000000000002E-3</v>
      </c>
      <c r="H7" s="93">
        <v>0.99070000000000003</v>
      </c>
      <c r="I7" s="93">
        <v>3.5999999999999999E-3</v>
      </c>
      <c r="J7" s="94">
        <v>0</v>
      </c>
      <c r="K7" s="85">
        <v>0.56999999999999995</v>
      </c>
      <c r="L7" s="86">
        <v>99.07</v>
      </c>
      <c r="M7" s="86">
        <v>0.36</v>
      </c>
      <c r="N7" s="87">
        <v>0</v>
      </c>
      <c r="O7" s="80">
        <v>99.43</v>
      </c>
      <c r="P7" s="97">
        <v>0</v>
      </c>
      <c r="Q7" s="98">
        <v>1.73E-4</v>
      </c>
      <c r="R7" s="99">
        <v>1.73E-4</v>
      </c>
    </row>
    <row r="8" spans="1:18" x14ac:dyDescent="0.35">
      <c r="A8" s="35"/>
      <c r="B8" s="46" t="s">
        <v>28</v>
      </c>
      <c r="C8" s="47">
        <f>VLOOKUP($A7,Sheet4!$G$3:$K$173,2,FALSE)</f>
        <v>8.9878396986742548E-3</v>
      </c>
      <c r="D8" s="47">
        <f>VLOOKUP($A7,Sheet4!$G$3:$K$173,3,FALSE)</f>
        <v>0.98766614382330342</v>
      </c>
      <c r="E8" s="47">
        <f>VLOOKUP($A7,Sheet4!$G$3:$K$173,4,FALSE)</f>
        <v>3.3460164780177814E-3</v>
      </c>
      <c r="F8" s="47">
        <f>VLOOKUP($A7,Sheet4!$G$3:$K$173,5,FALSE)</f>
        <v>0</v>
      </c>
      <c r="G8" s="95"/>
      <c r="H8" s="95"/>
      <c r="I8" s="95"/>
      <c r="J8" s="95"/>
      <c r="K8" s="88"/>
      <c r="L8" s="89"/>
      <c r="M8" s="89"/>
      <c r="N8" s="89"/>
      <c r="O8" s="64"/>
      <c r="P8" s="100">
        <v>7.7000000000000001E-5</v>
      </c>
      <c r="Q8" s="70"/>
      <c r="R8" s="71"/>
    </row>
    <row r="9" spans="1:18" x14ac:dyDescent="0.35">
      <c r="A9" s="35"/>
      <c r="B9" s="46" t="s">
        <v>29</v>
      </c>
      <c r="C9" s="47">
        <f>VLOOKUP($A7,Sheet4!$U$8:$SY$173,2,FALSE)</f>
        <v>0</v>
      </c>
      <c r="D9" s="47">
        <f>VLOOKUP($A7,Sheet4!$U$8:$Y$173,3,FALSE)</f>
        <v>5.7414274207969115E-2</v>
      </c>
      <c r="E9" s="47">
        <f>VLOOKUP($A7,Sheet4!$U$8:$Y$173,4,FALSE)</f>
        <v>0.86913887787842392</v>
      </c>
      <c r="F9" s="47">
        <f>VLOOKUP($A7,Sheet4!$U$8:$Y$173,5,FALSE)</f>
        <v>7.3446847913605742E-2</v>
      </c>
      <c r="G9" s="95"/>
      <c r="H9" s="95"/>
      <c r="I9" s="95"/>
      <c r="J9" s="95"/>
      <c r="K9" s="88"/>
      <c r="L9" s="89"/>
      <c r="M9" s="89"/>
      <c r="N9" s="89"/>
      <c r="O9" s="64"/>
      <c r="P9" s="100">
        <v>2.6422000000000001E-2</v>
      </c>
      <c r="Q9" s="72"/>
      <c r="R9" s="73"/>
    </row>
    <row r="10" spans="1:18" ht="15" thickBot="1" x14ac:dyDescent="0.4">
      <c r="A10" s="36"/>
      <c r="B10" s="55" t="s">
        <v>30</v>
      </c>
      <c r="C10" s="48">
        <v>0</v>
      </c>
      <c r="D10" s="48">
        <v>0</v>
      </c>
      <c r="E10" s="48">
        <v>0</v>
      </c>
      <c r="F10" s="56">
        <v>1</v>
      </c>
      <c r="G10" s="96"/>
      <c r="H10" s="96"/>
      <c r="I10" s="96"/>
      <c r="J10" s="96"/>
      <c r="K10" s="90"/>
      <c r="L10" s="91"/>
      <c r="M10" s="91"/>
      <c r="N10" s="91"/>
      <c r="O10" s="65"/>
      <c r="P10" s="100">
        <v>1</v>
      </c>
      <c r="Q10" s="74"/>
      <c r="R10" s="75"/>
    </row>
    <row r="11" spans="1:18" ht="15" customHeight="1" thickBot="1" x14ac:dyDescent="0.4">
      <c r="A11" s="35">
        <f t="shared" ref="A11" si="0">EOMONTH(A7,1)</f>
        <v>38960</v>
      </c>
      <c r="B11" s="53" t="s">
        <v>27</v>
      </c>
      <c r="C11" s="52">
        <v>1</v>
      </c>
      <c r="D11" s="52">
        <v>0</v>
      </c>
      <c r="E11" s="52">
        <v>0</v>
      </c>
      <c r="F11" s="54">
        <v>0</v>
      </c>
      <c r="G11" s="92">
        <v>1.1900000000000001E-2</v>
      </c>
      <c r="H11" s="93">
        <v>0.98260000000000003</v>
      </c>
      <c r="I11" s="93">
        <v>5.4000000000000003E-3</v>
      </c>
      <c r="J11" s="94">
        <v>1E-4</v>
      </c>
      <c r="K11" s="85">
        <v>1.19</v>
      </c>
      <c r="L11" s="86">
        <v>98.26</v>
      </c>
      <c r="M11" s="86">
        <v>0.54</v>
      </c>
      <c r="N11" s="87">
        <v>0.01</v>
      </c>
      <c r="O11" s="80">
        <v>98.8</v>
      </c>
      <c r="P11" s="97">
        <v>0</v>
      </c>
      <c r="Q11" s="98">
        <v>3.4099999999999999E-4</v>
      </c>
      <c r="R11" s="99">
        <v>1.6899999999999999E-4</v>
      </c>
    </row>
    <row r="12" spans="1:18" x14ac:dyDescent="0.35">
      <c r="A12" s="35"/>
      <c r="B12" s="46" t="s">
        <v>28</v>
      </c>
      <c r="C12" s="47">
        <f>VLOOKUP($A11,Sheet4!$G$3:$K$173,2,FALSE)</f>
        <v>9.2607801903818697E-3</v>
      </c>
      <c r="D12" s="47">
        <f>VLOOKUP($A11,Sheet4!$G$3:$K$173,3,FALSE)</f>
        <v>0.98736160955312879</v>
      </c>
      <c r="E12" s="47">
        <f>VLOOKUP($A11,Sheet4!$G$3:$K$173,4,FALSE)</f>
        <v>3.3776102564884803E-3</v>
      </c>
      <c r="F12" s="47">
        <f>VLOOKUP($A11,Sheet4!$G$3:$K$173,5,FALSE)</f>
        <v>0</v>
      </c>
      <c r="G12" s="95"/>
      <c r="H12" s="95"/>
      <c r="I12" s="95"/>
      <c r="J12" s="95"/>
      <c r="K12" s="88"/>
      <c r="L12" s="89"/>
      <c r="M12" s="89"/>
      <c r="N12" s="89"/>
      <c r="O12" s="64"/>
      <c r="P12" s="100">
        <v>9.6000000000000002E-5</v>
      </c>
      <c r="Q12" s="70"/>
      <c r="R12" s="71"/>
    </row>
    <row r="13" spans="1:18" x14ac:dyDescent="0.35">
      <c r="A13" s="35"/>
      <c r="B13" s="46" t="s">
        <v>29</v>
      </c>
      <c r="C13" s="47">
        <f>VLOOKUP($A11,Sheet4!$U$8:$SY$173,2,FALSE)</f>
        <v>0</v>
      </c>
      <c r="D13" s="47">
        <f>VLOOKUP($A11,Sheet4!$U$8:$Y$173,3,FALSE)</f>
        <v>6.3165518302759405E-2</v>
      </c>
      <c r="E13" s="47">
        <f>VLOOKUP($A11,Sheet4!$U$8:$Y$173,4,FALSE)</f>
        <v>0.86328669465404528</v>
      </c>
      <c r="F13" s="47">
        <f>VLOOKUP($A11,Sheet4!$U$8:$Y$173,5,FALSE)</f>
        <v>7.3547787043194326E-2</v>
      </c>
      <c r="G13" s="95"/>
      <c r="H13" s="95"/>
      <c r="I13" s="95"/>
      <c r="J13" s="95"/>
      <c r="K13" s="88"/>
      <c r="L13" s="89"/>
      <c r="M13" s="89"/>
      <c r="N13" s="89"/>
      <c r="O13" s="64"/>
      <c r="P13" s="100">
        <v>3.1329999999999997E-2</v>
      </c>
      <c r="Q13" s="72"/>
      <c r="R13" s="73"/>
    </row>
    <row r="14" spans="1:18" ht="15" thickBot="1" x14ac:dyDescent="0.4">
      <c r="A14" s="35"/>
      <c r="B14" s="55" t="s">
        <v>30</v>
      </c>
      <c r="C14" s="48">
        <v>0</v>
      </c>
      <c r="D14" s="48">
        <v>0</v>
      </c>
      <c r="E14" s="48">
        <v>0</v>
      </c>
      <c r="F14" s="56">
        <v>1</v>
      </c>
      <c r="G14" s="96"/>
      <c r="H14" s="96"/>
      <c r="I14" s="96"/>
      <c r="J14" s="96"/>
      <c r="K14" s="90"/>
      <c r="L14" s="91"/>
      <c r="M14" s="91"/>
      <c r="N14" s="91"/>
      <c r="O14" s="65"/>
      <c r="P14" s="100">
        <v>1</v>
      </c>
      <c r="Q14" s="74"/>
      <c r="R14" s="75"/>
    </row>
    <row r="15" spans="1:18" ht="15" thickBot="1" x14ac:dyDescent="0.4">
      <c r="A15" s="35">
        <f t="shared" ref="A15" si="1">EOMONTH(A11,1)</f>
        <v>38990</v>
      </c>
      <c r="B15" s="53" t="s">
        <v>27</v>
      </c>
      <c r="C15" s="52">
        <v>1</v>
      </c>
      <c r="D15" s="52">
        <v>0</v>
      </c>
      <c r="E15" s="52">
        <v>0</v>
      </c>
      <c r="F15" s="54">
        <v>0</v>
      </c>
      <c r="G15" s="92">
        <v>1.9099999999999999E-2</v>
      </c>
      <c r="H15" s="93">
        <v>0.97419999999999995</v>
      </c>
      <c r="I15" s="93">
        <v>6.4999999999999997E-3</v>
      </c>
      <c r="J15" s="94">
        <v>2.0000000000000001E-4</v>
      </c>
      <c r="K15" s="85">
        <v>1.91</v>
      </c>
      <c r="L15" s="86">
        <v>97.42</v>
      </c>
      <c r="M15" s="86">
        <v>0.65</v>
      </c>
      <c r="N15" s="87">
        <v>0.02</v>
      </c>
      <c r="O15" s="80">
        <v>98.07</v>
      </c>
      <c r="P15" s="97">
        <v>0</v>
      </c>
      <c r="Q15" s="98">
        <v>5.0600000000000005E-4</v>
      </c>
      <c r="R15" s="99">
        <v>1.6699999999999999E-4</v>
      </c>
    </row>
    <row r="16" spans="1:18" x14ac:dyDescent="0.35">
      <c r="A16" s="35"/>
      <c r="B16" s="46" t="s">
        <v>28</v>
      </c>
      <c r="C16" s="47">
        <f>VLOOKUP($A15,Sheet4!$G$3:$K$173,2,FALSE)</f>
        <v>9.5197562485470292E-3</v>
      </c>
      <c r="D16" s="47">
        <f>VLOOKUP($A15,Sheet4!$G$3:$K$173,3,FALSE)</f>
        <v>0.98716023951039877</v>
      </c>
      <c r="E16" s="47">
        <f>VLOOKUP($A15,Sheet4!$G$3:$K$173,4,FALSE)</f>
        <v>3.3200042410263288E-3</v>
      </c>
      <c r="F16" s="47">
        <f>VLOOKUP($A15,Sheet4!$G$3:$K$173,5,FALSE)</f>
        <v>0</v>
      </c>
      <c r="G16" s="95"/>
      <c r="H16" s="95"/>
      <c r="I16" s="95"/>
      <c r="J16" s="95"/>
      <c r="K16" s="88"/>
      <c r="L16" s="89"/>
      <c r="M16" s="89"/>
      <c r="N16" s="89"/>
      <c r="O16" s="64"/>
      <c r="P16" s="100">
        <v>7.8999999999999996E-5</v>
      </c>
      <c r="Q16" s="70"/>
      <c r="R16" s="71"/>
    </row>
    <row r="17" spans="1:18" x14ac:dyDescent="0.35">
      <c r="A17" s="35"/>
      <c r="B17" s="46" t="s">
        <v>29</v>
      </c>
      <c r="C17" s="47">
        <f>VLOOKUP($A15,Sheet4!$U$8:$SY$173,2,FALSE)</f>
        <v>0</v>
      </c>
      <c r="D17" s="47">
        <f>VLOOKUP($A15,Sheet4!$U$8:$Y$173,3,FALSE)</f>
        <v>6.8119405385560314E-2</v>
      </c>
      <c r="E17" s="47">
        <f>VLOOKUP($A15,Sheet4!$U$8:$Y$173,4,FALSE)</f>
        <v>0.86158203683987522</v>
      </c>
      <c r="F17" s="47">
        <f>VLOOKUP($A15,Sheet4!$U$8:$Y$173,5,FALSE)</f>
        <v>7.0298557774563591E-2</v>
      </c>
      <c r="G17" s="95"/>
      <c r="H17" s="95"/>
      <c r="I17" s="95"/>
      <c r="J17" s="95"/>
      <c r="K17" s="88"/>
      <c r="L17" s="89"/>
      <c r="M17" s="89"/>
      <c r="N17" s="89"/>
      <c r="O17" s="64"/>
      <c r="P17" s="100">
        <v>3.3818000000000001E-2</v>
      </c>
      <c r="Q17" s="72"/>
      <c r="R17" s="73"/>
    </row>
    <row r="18" spans="1:18" ht="15" thickBot="1" x14ac:dyDescent="0.4">
      <c r="A18" s="35"/>
      <c r="B18" s="55" t="s">
        <v>30</v>
      </c>
      <c r="C18" s="48">
        <v>0</v>
      </c>
      <c r="D18" s="48">
        <v>0</v>
      </c>
      <c r="E18" s="48">
        <v>0</v>
      </c>
      <c r="F18" s="56">
        <v>1</v>
      </c>
      <c r="G18" s="96"/>
      <c r="H18" s="96"/>
      <c r="I18" s="96"/>
      <c r="J18" s="96"/>
      <c r="K18" s="90"/>
      <c r="L18" s="91"/>
      <c r="M18" s="91"/>
      <c r="N18" s="91"/>
      <c r="O18" s="65"/>
      <c r="P18" s="100">
        <v>1</v>
      </c>
      <c r="Q18" s="74"/>
      <c r="R18" s="75"/>
    </row>
    <row r="19" spans="1:18" ht="15" thickBot="1" x14ac:dyDescent="0.4">
      <c r="A19" s="35">
        <f t="shared" ref="A19" si="2">EOMONTH(A15,1)</f>
        <v>39021</v>
      </c>
      <c r="B19" s="53" t="s">
        <v>27</v>
      </c>
      <c r="C19" s="52">
        <v>1</v>
      </c>
      <c r="D19" s="52">
        <v>0</v>
      </c>
      <c r="E19" s="52">
        <v>0</v>
      </c>
      <c r="F19" s="54">
        <v>0</v>
      </c>
      <c r="G19" s="92">
        <v>2.53E-2</v>
      </c>
      <c r="H19" s="93">
        <v>0.96760000000000002</v>
      </c>
      <c r="I19" s="93">
        <v>6.7999999999999996E-3</v>
      </c>
      <c r="J19" s="94">
        <v>2.9999999999999997E-4</v>
      </c>
      <c r="K19" s="85">
        <v>2.5299999999999998</v>
      </c>
      <c r="L19" s="86">
        <v>96.76</v>
      </c>
      <c r="M19" s="86">
        <v>0.68</v>
      </c>
      <c r="N19" s="87">
        <v>0.03</v>
      </c>
      <c r="O19" s="80">
        <v>97.44</v>
      </c>
      <c r="P19" s="97">
        <v>0</v>
      </c>
      <c r="Q19" s="98">
        <v>6.5300000000000004E-4</v>
      </c>
      <c r="R19" s="99">
        <v>1.4999999999999999E-4</v>
      </c>
    </row>
    <row r="20" spans="1:18" x14ac:dyDescent="0.35">
      <c r="A20" s="35"/>
      <c r="B20" s="46" t="s">
        <v>28</v>
      </c>
      <c r="C20" s="47">
        <f>VLOOKUP($A19,Sheet4!$G$3:$K$173,2,FALSE)</f>
        <v>1.0244309573070889E-2</v>
      </c>
      <c r="D20" s="47">
        <f>VLOOKUP($A19,Sheet4!$G$3:$K$173,3,FALSE)</f>
        <v>0.98602850112940066</v>
      </c>
      <c r="E20" s="47">
        <f>VLOOKUP($A19,Sheet4!$G$3:$K$173,4,FALSE)</f>
        <v>3.7271892975265252E-3</v>
      </c>
      <c r="F20" s="47">
        <f>VLOOKUP($A19,Sheet4!$G$3:$K$173,5,FALSE)</f>
        <v>0</v>
      </c>
      <c r="G20" s="95"/>
      <c r="H20" s="95"/>
      <c r="I20" s="95"/>
      <c r="J20" s="95"/>
      <c r="K20" s="88"/>
      <c r="L20" s="89"/>
      <c r="M20" s="89"/>
      <c r="N20" s="89"/>
      <c r="O20" s="64"/>
      <c r="P20" s="100">
        <v>1.0399999999999999E-4</v>
      </c>
      <c r="Q20" s="70"/>
      <c r="R20" s="71"/>
    </row>
    <row r="21" spans="1:18" x14ac:dyDescent="0.35">
      <c r="A21" s="35"/>
      <c r="B21" s="46" t="s">
        <v>29</v>
      </c>
      <c r="C21" s="47">
        <f>VLOOKUP($A19,Sheet4!$U$8:$SY$173,2,FALSE)</f>
        <v>0</v>
      </c>
      <c r="D21" s="47">
        <f>VLOOKUP($A19,Sheet4!$U$8:$Y$173,3,FALSE)</f>
        <v>6.7731857487651523E-2</v>
      </c>
      <c r="E21" s="47">
        <f>VLOOKUP($A19,Sheet4!$U$8:$Y$173,4,FALSE)</f>
        <v>0.86078385385202183</v>
      </c>
      <c r="F21" s="47">
        <f>VLOOKUP($A19,Sheet4!$U$8:$Y$173,5,FALSE)</f>
        <v>7.1484288660325801E-2</v>
      </c>
      <c r="G21" s="95"/>
      <c r="H21" s="95"/>
      <c r="I21" s="95"/>
      <c r="J21" s="95"/>
      <c r="K21" s="88"/>
      <c r="L21" s="89"/>
      <c r="M21" s="89"/>
      <c r="N21" s="89"/>
      <c r="O21" s="64"/>
      <c r="P21" s="100">
        <v>3.1347E-2</v>
      </c>
      <c r="Q21" s="72"/>
      <c r="R21" s="73"/>
    </row>
    <row r="22" spans="1:18" ht="15" thickBot="1" x14ac:dyDescent="0.4">
      <c r="A22" s="35"/>
      <c r="B22" s="55" t="s">
        <v>30</v>
      </c>
      <c r="C22" s="48">
        <v>0</v>
      </c>
      <c r="D22" s="48">
        <v>0</v>
      </c>
      <c r="E22" s="48">
        <v>0</v>
      </c>
      <c r="F22" s="56">
        <v>1</v>
      </c>
      <c r="G22" s="96"/>
      <c r="H22" s="96"/>
      <c r="I22" s="96"/>
      <c r="J22" s="96"/>
      <c r="K22" s="90"/>
      <c r="L22" s="91"/>
      <c r="M22" s="91"/>
      <c r="N22" s="91"/>
      <c r="O22" s="65"/>
      <c r="P22" s="100">
        <v>1</v>
      </c>
      <c r="Q22" s="74"/>
      <c r="R22" s="75"/>
    </row>
    <row r="23" spans="1:18" ht="15" thickBot="1" x14ac:dyDescent="0.4">
      <c r="A23" s="35">
        <f t="shared" ref="A23" si="3">EOMONTH(A19,1)</f>
        <v>39051</v>
      </c>
      <c r="B23" s="53" t="s">
        <v>27</v>
      </c>
      <c r="C23" s="52">
        <v>1</v>
      </c>
      <c r="D23" s="52">
        <v>0</v>
      </c>
      <c r="E23" s="52">
        <v>0</v>
      </c>
      <c r="F23" s="54">
        <v>0</v>
      </c>
      <c r="G23" s="92">
        <v>3.2199999999999999E-2</v>
      </c>
      <c r="H23" s="93">
        <v>0.95979999999999999</v>
      </c>
      <c r="I23" s="93">
        <v>7.4999999999999997E-3</v>
      </c>
      <c r="J23" s="94">
        <v>5.0000000000000001E-4</v>
      </c>
      <c r="K23" s="85">
        <v>3.22</v>
      </c>
      <c r="L23" s="86">
        <v>95.98</v>
      </c>
      <c r="M23" s="86">
        <v>0.75</v>
      </c>
      <c r="N23" s="87">
        <v>0.05</v>
      </c>
      <c r="O23" s="80">
        <v>96.73</v>
      </c>
      <c r="P23" s="97">
        <v>0</v>
      </c>
      <c r="Q23" s="98">
        <v>9.2400000000000002E-4</v>
      </c>
      <c r="R23" s="99">
        <v>2.7900000000000001E-4</v>
      </c>
    </row>
    <row r="24" spans="1:18" x14ac:dyDescent="0.35">
      <c r="A24" s="35"/>
      <c r="B24" s="46" t="s">
        <v>28</v>
      </c>
      <c r="C24" s="47">
        <f>VLOOKUP($A23,Sheet4!$G$3:$K$173,2,FALSE)</f>
        <v>1.0705787502789174E-2</v>
      </c>
      <c r="D24" s="47">
        <f>VLOOKUP($A23,Sheet4!$G$3:$K$173,3,FALSE)</f>
        <v>0.98554767764992501</v>
      </c>
      <c r="E24" s="47">
        <f>VLOOKUP($A23,Sheet4!$G$3:$K$173,4,FALSE)</f>
        <v>3.7465348472824262E-3</v>
      </c>
      <c r="F24" s="47">
        <f>VLOOKUP($A23,Sheet4!$G$3:$K$173,5,FALSE)</f>
        <v>0</v>
      </c>
      <c r="G24" s="95"/>
      <c r="H24" s="95"/>
      <c r="I24" s="95"/>
      <c r="J24" s="95"/>
      <c r="K24" s="88"/>
      <c r="L24" s="89"/>
      <c r="M24" s="89"/>
      <c r="N24" s="89"/>
      <c r="O24" s="64"/>
      <c r="P24" s="100">
        <v>1.22E-4</v>
      </c>
      <c r="Q24" s="70"/>
      <c r="R24" s="71"/>
    </row>
    <row r="25" spans="1:18" x14ac:dyDescent="0.35">
      <c r="A25" s="35"/>
      <c r="B25" s="46" t="s">
        <v>29</v>
      </c>
      <c r="C25" s="47">
        <f>VLOOKUP($A23,Sheet4!$U$8:$SY$173,2,FALSE)</f>
        <v>0</v>
      </c>
      <c r="D25" s="47">
        <f>VLOOKUP($A23,Sheet4!$U$8:$Y$173,3,FALSE)</f>
        <v>5.7623029510871414E-2</v>
      </c>
      <c r="E25" s="47">
        <f>VLOOKUP($A23,Sheet4!$U$8:$Y$173,4,FALSE)</f>
        <v>0.86299451710286335</v>
      </c>
      <c r="F25" s="47">
        <f>VLOOKUP($A23,Sheet4!$U$8:$Y$173,5,FALSE)</f>
        <v>7.9382453386264165E-2</v>
      </c>
      <c r="G25" s="95"/>
      <c r="H25" s="95"/>
      <c r="I25" s="95"/>
      <c r="J25" s="95"/>
      <c r="K25" s="88"/>
      <c r="L25" s="89"/>
      <c r="M25" s="89"/>
      <c r="N25" s="89"/>
      <c r="O25" s="64"/>
      <c r="P25" s="100">
        <v>3.9190000000000003E-2</v>
      </c>
      <c r="Q25" s="72"/>
      <c r="R25" s="73"/>
    </row>
    <row r="26" spans="1:18" ht="15" thickBot="1" x14ac:dyDescent="0.4">
      <c r="A26" s="35"/>
      <c r="B26" s="55" t="s">
        <v>30</v>
      </c>
      <c r="C26" s="48">
        <v>0</v>
      </c>
      <c r="D26" s="48">
        <v>0</v>
      </c>
      <c r="E26" s="48">
        <v>0</v>
      </c>
      <c r="F26" s="56">
        <v>1</v>
      </c>
      <c r="G26" s="96"/>
      <c r="H26" s="96"/>
      <c r="I26" s="96"/>
      <c r="J26" s="96"/>
      <c r="K26" s="90"/>
      <c r="L26" s="91"/>
      <c r="M26" s="91"/>
      <c r="N26" s="91"/>
      <c r="O26" s="65"/>
      <c r="P26" s="100">
        <v>1</v>
      </c>
      <c r="Q26" s="74"/>
      <c r="R26" s="75"/>
    </row>
    <row r="27" spans="1:18" ht="15" thickBot="1" x14ac:dyDescent="0.4">
      <c r="A27" s="35">
        <f t="shared" ref="A27" si="4">EOMONTH(A23,1)</f>
        <v>39082</v>
      </c>
      <c r="B27" s="53" t="s">
        <v>27</v>
      </c>
      <c r="C27" s="52">
        <v>1</v>
      </c>
      <c r="D27" s="52">
        <v>0</v>
      </c>
      <c r="E27" s="52">
        <v>0</v>
      </c>
      <c r="F27" s="54">
        <v>0</v>
      </c>
      <c r="G27" s="92">
        <v>3.9600000000000003E-2</v>
      </c>
      <c r="H27" s="93">
        <v>0.95179999999999998</v>
      </c>
      <c r="I27" s="93">
        <v>7.9000000000000008E-3</v>
      </c>
      <c r="J27" s="94">
        <v>6.9999999999999999E-4</v>
      </c>
      <c r="K27" s="85">
        <v>3.96</v>
      </c>
      <c r="L27" s="86">
        <v>95.18</v>
      </c>
      <c r="M27" s="86">
        <v>0.79</v>
      </c>
      <c r="N27" s="87">
        <v>7.0000000000000007E-2</v>
      </c>
      <c r="O27" s="80">
        <v>95.97</v>
      </c>
      <c r="P27" s="97">
        <v>0</v>
      </c>
      <c r="Q27" s="98">
        <v>1.1800000000000001E-3</v>
      </c>
      <c r="R27" s="99">
        <v>2.6400000000000002E-4</v>
      </c>
    </row>
    <row r="28" spans="1:18" x14ac:dyDescent="0.35">
      <c r="A28" s="35"/>
      <c r="B28" s="46" t="s">
        <v>28</v>
      </c>
      <c r="C28" s="47">
        <f>VLOOKUP($A27,Sheet4!$G$3:$K$173,2,FALSE)</f>
        <v>1.0991786150377054E-2</v>
      </c>
      <c r="D28" s="47">
        <f>VLOOKUP($A27,Sheet4!$G$3:$K$173,3,FALSE)</f>
        <v>0.98550269669614887</v>
      </c>
      <c r="E28" s="47">
        <f>VLOOKUP($A27,Sheet4!$G$3:$K$173,4,FALSE)</f>
        <v>3.5055171534748306E-3</v>
      </c>
      <c r="F28" s="47">
        <f>VLOOKUP($A27,Sheet4!$G$3:$K$173,5,FALSE)</f>
        <v>0</v>
      </c>
      <c r="G28" s="95"/>
      <c r="H28" s="95"/>
      <c r="I28" s="95"/>
      <c r="J28" s="95"/>
      <c r="K28" s="88"/>
      <c r="L28" s="89"/>
      <c r="M28" s="89"/>
      <c r="N28" s="89"/>
      <c r="O28" s="64"/>
      <c r="P28" s="100">
        <v>1.2999999999999999E-4</v>
      </c>
      <c r="Q28" s="70"/>
      <c r="R28" s="71"/>
    </row>
    <row r="29" spans="1:18" x14ac:dyDescent="0.35">
      <c r="A29" s="35"/>
      <c r="B29" s="46" t="s">
        <v>29</v>
      </c>
      <c r="C29" s="47">
        <f>VLOOKUP($A27,Sheet4!$U$8:$SY$173,2,FALSE)</f>
        <v>0</v>
      </c>
      <c r="D29" s="47">
        <f>VLOOKUP($A27,Sheet4!$U$8:$Y$173,3,FALSE)</f>
        <v>5.5875283791117128E-2</v>
      </c>
      <c r="E29" s="47">
        <f>VLOOKUP($A27,Sheet4!$U$8:$Y$173,4,FALSE)</f>
        <v>0.86269973409574341</v>
      </c>
      <c r="F29" s="47">
        <f>VLOOKUP($A27,Sheet4!$U$8:$Y$173,5,FALSE)</f>
        <v>8.1424982113138311E-2</v>
      </c>
      <c r="G29" s="95"/>
      <c r="H29" s="95"/>
      <c r="I29" s="95"/>
      <c r="J29" s="95"/>
      <c r="K29" s="88"/>
      <c r="L29" s="89"/>
      <c r="M29" s="89"/>
      <c r="N29" s="89"/>
      <c r="O29" s="64"/>
      <c r="P29" s="100">
        <v>4.1792000000000003E-2</v>
      </c>
      <c r="Q29" s="72"/>
      <c r="R29" s="73"/>
    </row>
    <row r="30" spans="1:18" ht="15" thickBot="1" x14ac:dyDescent="0.4">
      <c r="A30" s="35"/>
      <c r="B30" s="55" t="s">
        <v>30</v>
      </c>
      <c r="C30" s="48">
        <v>0</v>
      </c>
      <c r="D30" s="48">
        <v>0</v>
      </c>
      <c r="E30" s="48">
        <v>0</v>
      </c>
      <c r="F30" s="56">
        <v>1</v>
      </c>
      <c r="G30" s="96"/>
      <c r="H30" s="96"/>
      <c r="I30" s="96"/>
      <c r="J30" s="96"/>
      <c r="K30" s="90"/>
      <c r="L30" s="91"/>
      <c r="M30" s="91"/>
      <c r="N30" s="91"/>
      <c r="O30" s="65"/>
      <c r="P30" s="100">
        <v>1</v>
      </c>
      <c r="Q30" s="74"/>
      <c r="R30" s="75"/>
    </row>
    <row r="31" spans="1:18" ht="15" customHeight="1" thickBot="1" x14ac:dyDescent="0.4">
      <c r="A31" s="35">
        <f t="shared" ref="A31" si="5">EOMONTH(A27,1)</f>
        <v>39113</v>
      </c>
      <c r="B31" s="53" t="s">
        <v>27</v>
      </c>
      <c r="C31" s="52">
        <v>1</v>
      </c>
      <c r="D31" s="52">
        <v>0</v>
      </c>
      <c r="E31" s="52">
        <v>0</v>
      </c>
      <c r="F31" s="54">
        <v>0</v>
      </c>
      <c r="G31" s="92">
        <v>4.82E-2</v>
      </c>
      <c r="H31" s="93">
        <v>0.94269999999999998</v>
      </c>
      <c r="I31" s="93">
        <v>8.3000000000000001E-3</v>
      </c>
      <c r="J31" s="94">
        <v>1E-3</v>
      </c>
      <c r="K31" s="85">
        <v>4.82</v>
      </c>
      <c r="L31" s="86">
        <v>94.27</v>
      </c>
      <c r="M31" s="86">
        <v>0.83</v>
      </c>
      <c r="N31" s="87">
        <v>0.1</v>
      </c>
      <c r="O31" s="80">
        <v>95.09</v>
      </c>
      <c r="P31" s="97">
        <v>0</v>
      </c>
      <c r="Q31" s="98">
        <v>1.39E-3</v>
      </c>
      <c r="R31" s="99">
        <v>2.1900000000000001E-4</v>
      </c>
    </row>
    <row r="32" spans="1:18" x14ac:dyDescent="0.35">
      <c r="A32" s="35"/>
      <c r="B32" s="46" t="s">
        <v>28</v>
      </c>
      <c r="C32" s="47">
        <f>VLOOKUP($A31,Sheet4!$G$3:$K$173,2,FALSE)</f>
        <v>1.0761204402946208E-2</v>
      </c>
      <c r="D32" s="47">
        <f>VLOOKUP($A31,Sheet4!$G$3:$K$173,3,FALSE)</f>
        <v>0.98583159390558617</v>
      </c>
      <c r="E32" s="47">
        <f>VLOOKUP($A31,Sheet4!$G$3:$K$173,4,FALSE)</f>
        <v>3.4072016914438084E-3</v>
      </c>
      <c r="F32" s="47">
        <f>VLOOKUP($A31,Sheet4!$G$3:$K$173,5,FALSE)</f>
        <v>0</v>
      </c>
      <c r="G32" s="95"/>
      <c r="H32" s="95"/>
      <c r="I32" s="95"/>
      <c r="J32" s="95"/>
      <c r="K32" s="88"/>
      <c r="L32" s="89"/>
      <c r="M32" s="89"/>
      <c r="N32" s="89"/>
      <c r="O32" s="64"/>
      <c r="P32" s="100">
        <v>1.1E-4</v>
      </c>
      <c r="Q32" s="70"/>
      <c r="R32" s="71"/>
    </row>
    <row r="33" spans="1:18" x14ac:dyDescent="0.35">
      <c r="A33" s="35"/>
      <c r="B33" s="46" t="s">
        <v>29</v>
      </c>
      <c r="C33" s="47">
        <f>VLOOKUP($A31,Sheet4!$U$8:$SY$173,2,FALSE)</f>
        <v>0</v>
      </c>
      <c r="D33" s="47">
        <f>VLOOKUP($A31,Sheet4!$U$8:$Y$173,3,FALSE)</f>
        <v>6.1948492857727203E-2</v>
      </c>
      <c r="E33" s="47">
        <f>VLOOKUP($A31,Sheet4!$U$8:$Y$173,4,FALSE)</f>
        <v>0.85988247094612569</v>
      </c>
      <c r="F33" s="47">
        <f>VLOOKUP($A31,Sheet4!$U$8:$Y$173,5,FALSE)</f>
        <v>7.8169036196146541E-2</v>
      </c>
      <c r="G33" s="95"/>
      <c r="H33" s="95"/>
      <c r="I33" s="95"/>
      <c r="J33" s="95"/>
      <c r="K33" s="88"/>
      <c r="L33" s="89"/>
      <c r="M33" s="89"/>
      <c r="N33" s="89"/>
      <c r="O33" s="64"/>
      <c r="P33" s="100">
        <v>4.0585000000000003E-2</v>
      </c>
      <c r="Q33" s="72"/>
      <c r="R33" s="73"/>
    </row>
    <row r="34" spans="1:18" ht="15" thickBot="1" x14ac:dyDescent="0.4">
      <c r="A34" s="35"/>
      <c r="B34" s="55" t="s">
        <v>30</v>
      </c>
      <c r="C34" s="48">
        <v>0</v>
      </c>
      <c r="D34" s="48">
        <v>0</v>
      </c>
      <c r="E34" s="48">
        <v>0</v>
      </c>
      <c r="F34" s="56">
        <v>1</v>
      </c>
      <c r="G34" s="96"/>
      <c r="H34" s="96"/>
      <c r="I34" s="96"/>
      <c r="J34" s="96"/>
      <c r="K34" s="90"/>
      <c r="L34" s="91"/>
      <c r="M34" s="91"/>
      <c r="N34" s="91"/>
      <c r="O34" s="65"/>
      <c r="P34" s="100">
        <v>1</v>
      </c>
      <c r="Q34" s="74"/>
      <c r="R34" s="75"/>
    </row>
    <row r="35" spans="1:18" ht="15" customHeight="1" thickBot="1" x14ac:dyDescent="0.4">
      <c r="A35" s="35">
        <f t="shared" ref="A35" si="6">EOMONTH(A31,1)</f>
        <v>39141</v>
      </c>
      <c r="B35" s="53" t="s">
        <v>27</v>
      </c>
      <c r="C35" s="52">
        <v>1</v>
      </c>
      <c r="D35" s="52">
        <v>0</v>
      </c>
      <c r="E35" s="52">
        <v>0</v>
      </c>
      <c r="F35" s="54">
        <v>0</v>
      </c>
      <c r="G35" s="92">
        <v>5.6300000000000003E-2</v>
      </c>
      <c r="H35" s="93">
        <v>0.93440000000000001</v>
      </c>
      <c r="I35" s="93">
        <v>8.2000000000000007E-3</v>
      </c>
      <c r="J35" s="94">
        <v>1.1999999999999999E-3</v>
      </c>
      <c r="K35" s="85">
        <v>5.63</v>
      </c>
      <c r="L35" s="86">
        <v>93.44</v>
      </c>
      <c r="M35" s="86">
        <v>0.82</v>
      </c>
      <c r="N35" s="87">
        <v>0.12</v>
      </c>
      <c r="O35" s="80">
        <v>94.26</v>
      </c>
      <c r="P35" s="97">
        <v>0</v>
      </c>
      <c r="Q35" s="98">
        <v>1.639E-3</v>
      </c>
      <c r="R35" s="99">
        <v>2.61E-4</v>
      </c>
    </row>
    <row r="36" spans="1:18" x14ac:dyDescent="0.35">
      <c r="A36" s="35"/>
      <c r="B36" s="46" t="s">
        <v>28</v>
      </c>
      <c r="C36" s="47">
        <f>VLOOKUP($A35,Sheet4!$G$3:$K$173,2,FALSE)</f>
        <v>1.1190593836202301E-2</v>
      </c>
      <c r="D36" s="47">
        <f>VLOOKUP($A35,Sheet4!$G$3:$K$173,3,FALSE)</f>
        <v>0.98555718871934039</v>
      </c>
      <c r="E36" s="47">
        <f>VLOOKUP($A35,Sheet4!$G$3:$K$173,4,FALSE)</f>
        <v>3.252217444437279E-3</v>
      </c>
      <c r="F36" s="47">
        <f>VLOOKUP($A35,Sheet4!$G$3:$K$173,5,FALSE)</f>
        <v>0</v>
      </c>
      <c r="G36" s="95"/>
      <c r="H36" s="95"/>
      <c r="I36" s="95"/>
      <c r="J36" s="95"/>
      <c r="K36" s="88"/>
      <c r="L36" s="89"/>
      <c r="M36" s="89"/>
      <c r="N36" s="89"/>
      <c r="O36" s="64"/>
      <c r="P36" s="100">
        <v>1.63E-4</v>
      </c>
      <c r="Q36" s="70"/>
      <c r="R36" s="71"/>
    </row>
    <row r="37" spans="1:18" x14ac:dyDescent="0.35">
      <c r="A37" s="35"/>
      <c r="B37" s="46" t="s">
        <v>29</v>
      </c>
      <c r="C37" s="47">
        <f>VLOOKUP($A35,Sheet4!$U$8:$SY$173,2,FALSE)</f>
        <v>0</v>
      </c>
      <c r="D37" s="47">
        <f>VLOOKUP($A35,Sheet4!$U$8:$Y$173,3,FALSE)</f>
        <v>6.8788069085929535E-2</v>
      </c>
      <c r="E37" s="47">
        <f>VLOOKUP($A35,Sheet4!$U$8:$Y$173,4,FALSE)</f>
        <v>0.85613870922402735</v>
      </c>
      <c r="F37" s="47">
        <f>VLOOKUP($A35,Sheet4!$U$8:$Y$173,5,FALSE)</f>
        <v>7.5073221690042574E-2</v>
      </c>
      <c r="G37" s="95"/>
      <c r="H37" s="95"/>
      <c r="I37" s="95"/>
      <c r="J37" s="95"/>
      <c r="K37" s="88"/>
      <c r="L37" s="89"/>
      <c r="M37" s="89"/>
      <c r="N37" s="89"/>
      <c r="O37" s="64"/>
      <c r="P37" s="100">
        <v>4.0802999999999999E-2</v>
      </c>
      <c r="Q37" s="72"/>
      <c r="R37" s="73"/>
    </row>
    <row r="38" spans="1:18" ht="15" thickBot="1" x14ac:dyDescent="0.4">
      <c r="A38" s="35"/>
      <c r="B38" s="55" t="s">
        <v>30</v>
      </c>
      <c r="C38" s="48">
        <v>0</v>
      </c>
      <c r="D38" s="48">
        <v>0</v>
      </c>
      <c r="E38" s="48">
        <v>0</v>
      </c>
      <c r="F38" s="56">
        <v>1</v>
      </c>
      <c r="G38" s="96"/>
      <c r="H38" s="96"/>
      <c r="I38" s="96"/>
      <c r="J38" s="96"/>
      <c r="K38" s="90"/>
      <c r="L38" s="91"/>
      <c r="M38" s="91"/>
      <c r="N38" s="91"/>
      <c r="O38" s="65"/>
      <c r="P38" s="100">
        <v>1</v>
      </c>
      <c r="Q38" s="74"/>
      <c r="R38" s="75"/>
    </row>
    <row r="39" spans="1:18" ht="15" customHeight="1" thickBot="1" x14ac:dyDescent="0.4">
      <c r="A39" s="35">
        <f t="shared" ref="A39" si="7">EOMONTH(A35,1)</f>
        <v>39172</v>
      </c>
      <c r="B39" s="53" t="s">
        <v>27</v>
      </c>
      <c r="C39" s="52">
        <v>1</v>
      </c>
      <c r="D39" s="52">
        <v>0</v>
      </c>
      <c r="E39" s="52">
        <v>0</v>
      </c>
      <c r="F39" s="54">
        <v>0</v>
      </c>
      <c r="G39" s="92">
        <v>6.5500000000000003E-2</v>
      </c>
      <c r="H39" s="93">
        <v>0.92410000000000003</v>
      </c>
      <c r="I39" s="93">
        <v>8.9999999999999993E-3</v>
      </c>
      <c r="J39" s="94">
        <v>1.4E-3</v>
      </c>
      <c r="K39" s="85">
        <v>6.55</v>
      </c>
      <c r="L39" s="86">
        <v>92.41</v>
      </c>
      <c r="M39" s="86">
        <v>0.9</v>
      </c>
      <c r="N39" s="87">
        <v>0.14000000000000001</v>
      </c>
      <c r="O39" s="80">
        <v>93.31</v>
      </c>
      <c r="P39" s="97">
        <v>0</v>
      </c>
      <c r="Q39" s="98">
        <v>2.0760000000000002E-3</v>
      </c>
      <c r="R39" s="99">
        <v>4.64E-4</v>
      </c>
    </row>
    <row r="40" spans="1:18" x14ac:dyDescent="0.35">
      <c r="A40" s="35"/>
      <c r="B40" s="46" t="s">
        <v>28</v>
      </c>
      <c r="C40" s="47">
        <f>VLOOKUP($A39,Sheet4!$G$3:$K$173,2,FALSE)</f>
        <v>1.1484757922844415E-2</v>
      </c>
      <c r="D40" s="47">
        <f>VLOOKUP($A39,Sheet4!$G$3:$K$173,3,FALSE)</f>
        <v>0.98533572240809442</v>
      </c>
      <c r="E40" s="47">
        <f>VLOOKUP($A39,Sheet4!$G$3:$K$173,4,FALSE)</f>
        <v>3.1795196690466831E-3</v>
      </c>
      <c r="F40" s="47">
        <f>VLOOKUP($A39,Sheet4!$G$3:$K$173,5,FALSE)</f>
        <v>0</v>
      </c>
      <c r="G40" s="95"/>
      <c r="H40" s="95"/>
      <c r="I40" s="95"/>
      <c r="J40" s="95"/>
      <c r="K40" s="88"/>
      <c r="L40" s="89"/>
      <c r="M40" s="89"/>
      <c r="N40" s="89"/>
      <c r="O40" s="64"/>
      <c r="P40" s="100">
        <v>1.7699999999999999E-4</v>
      </c>
      <c r="Q40" s="70"/>
      <c r="R40" s="71"/>
    </row>
    <row r="41" spans="1:18" x14ac:dyDescent="0.35">
      <c r="A41" s="35"/>
      <c r="B41" s="46" t="s">
        <v>29</v>
      </c>
      <c r="C41" s="47">
        <f>VLOOKUP($A39,Sheet4!$U$8:$SY$173,2,FALSE)</f>
        <v>0</v>
      </c>
      <c r="D41" s="47">
        <f>VLOOKUP($A39,Sheet4!$U$8:$Y$173,3,FALSE)</f>
        <v>6.3936113574774855E-2</v>
      </c>
      <c r="E41" s="47">
        <f>VLOOKUP($A39,Sheet4!$U$8:$Y$173,4,FALSE)</f>
        <v>0.85964640153144289</v>
      </c>
      <c r="F41" s="47">
        <f>VLOOKUP($A39,Sheet4!$U$8:$Y$173,5,FALSE)</f>
        <v>7.6417484893782389E-2</v>
      </c>
      <c r="G41" s="95"/>
      <c r="H41" s="95"/>
      <c r="I41" s="95"/>
      <c r="J41" s="95"/>
      <c r="K41" s="88"/>
      <c r="L41" s="89"/>
      <c r="M41" s="89"/>
      <c r="N41" s="89"/>
      <c r="O41" s="64"/>
      <c r="P41" s="100">
        <v>5.2200999999999997E-2</v>
      </c>
      <c r="Q41" s="72"/>
      <c r="R41" s="73"/>
    </row>
    <row r="42" spans="1:18" ht="15" thickBot="1" x14ac:dyDescent="0.4">
      <c r="A42" s="35"/>
      <c r="B42" s="55" t="s">
        <v>30</v>
      </c>
      <c r="C42" s="48">
        <v>0</v>
      </c>
      <c r="D42" s="48">
        <v>0</v>
      </c>
      <c r="E42" s="48">
        <v>0</v>
      </c>
      <c r="F42" s="56">
        <v>1</v>
      </c>
      <c r="G42" s="96"/>
      <c r="H42" s="96"/>
      <c r="I42" s="96"/>
      <c r="J42" s="96"/>
      <c r="K42" s="90"/>
      <c r="L42" s="91"/>
      <c r="M42" s="91"/>
      <c r="N42" s="91"/>
      <c r="O42" s="65"/>
      <c r="P42" s="100">
        <v>1</v>
      </c>
      <c r="Q42" s="74"/>
      <c r="R42" s="75"/>
    </row>
    <row r="43" spans="1:18" ht="15" customHeight="1" thickBot="1" x14ac:dyDescent="0.4">
      <c r="A43" s="35">
        <f t="shared" ref="A43" si="8">EOMONTH(A39,1)</f>
        <v>39202</v>
      </c>
      <c r="B43" s="53" t="s">
        <v>27</v>
      </c>
      <c r="C43" s="52">
        <v>1</v>
      </c>
      <c r="D43" s="52">
        <v>0</v>
      </c>
      <c r="E43" s="52">
        <v>0</v>
      </c>
      <c r="F43" s="54">
        <v>0</v>
      </c>
      <c r="G43" s="92">
        <v>7.4399999999999994E-2</v>
      </c>
      <c r="H43" s="93">
        <v>0.91469999999999996</v>
      </c>
      <c r="I43" s="93">
        <v>9.2999999999999992E-3</v>
      </c>
      <c r="J43" s="94">
        <v>1.6999999999999999E-3</v>
      </c>
      <c r="K43" s="85">
        <v>7.44</v>
      </c>
      <c r="L43" s="86">
        <v>91.47</v>
      </c>
      <c r="M43" s="86">
        <v>0.93</v>
      </c>
      <c r="N43" s="87">
        <v>0.17</v>
      </c>
      <c r="O43" s="80">
        <v>92.39</v>
      </c>
      <c r="P43" s="97">
        <v>0</v>
      </c>
      <c r="Q43" s="98">
        <v>2.3270000000000001E-3</v>
      </c>
      <c r="R43" s="99">
        <v>2.6899999999999998E-4</v>
      </c>
    </row>
    <row r="44" spans="1:18" x14ac:dyDescent="0.35">
      <c r="A44" s="35"/>
      <c r="B44" s="46" t="s">
        <v>28</v>
      </c>
      <c r="C44" s="47">
        <f>VLOOKUP($A43,Sheet4!$G$3:$K$173,2,FALSE)</f>
        <v>1.1621703856478949E-2</v>
      </c>
      <c r="D44" s="47">
        <f>VLOOKUP($A43,Sheet4!$G$3:$K$173,3,FALSE)</f>
        <v>0.98516996747945551</v>
      </c>
      <c r="E44" s="47">
        <f>VLOOKUP($A43,Sheet4!$G$3:$K$173,4,FALSE)</f>
        <v>3.2083286640532237E-3</v>
      </c>
      <c r="F44" s="47">
        <f>VLOOKUP($A43,Sheet4!$G$3:$K$173,5,FALSE)</f>
        <v>0</v>
      </c>
      <c r="G44" s="95"/>
      <c r="H44" s="95"/>
      <c r="I44" s="95"/>
      <c r="J44" s="95"/>
      <c r="K44" s="88"/>
      <c r="L44" s="89"/>
      <c r="M44" s="89"/>
      <c r="N44" s="89"/>
      <c r="O44" s="64"/>
      <c r="P44" s="100">
        <v>1.4799999999999999E-4</v>
      </c>
      <c r="Q44" s="70"/>
      <c r="R44" s="71"/>
    </row>
    <row r="45" spans="1:18" x14ac:dyDescent="0.35">
      <c r="A45" s="35"/>
      <c r="B45" s="46" t="s">
        <v>29</v>
      </c>
      <c r="C45" s="47">
        <f>VLOOKUP($A43,Sheet4!$U$8:$SY$173,2,FALSE)</f>
        <v>0</v>
      </c>
      <c r="D45" s="47">
        <f>VLOOKUP($A43,Sheet4!$U$8:$Y$173,3,FALSE)</f>
        <v>6.863892596847225E-2</v>
      </c>
      <c r="E45" s="47">
        <f>VLOOKUP($A43,Sheet4!$U$8:$Y$173,4,FALSE)</f>
        <v>0.85792956733112269</v>
      </c>
      <c r="F45" s="47">
        <f>VLOOKUP($A43,Sheet4!$U$8:$Y$173,5,FALSE)</f>
        <v>7.3431506700404561E-2</v>
      </c>
      <c r="G45" s="95"/>
      <c r="H45" s="95"/>
      <c r="I45" s="95"/>
      <c r="J45" s="95"/>
      <c r="K45" s="88"/>
      <c r="L45" s="89"/>
      <c r="M45" s="89"/>
      <c r="N45" s="89"/>
      <c r="O45" s="64"/>
      <c r="P45" s="100">
        <v>4.8295999999999999E-2</v>
      </c>
      <c r="Q45" s="72"/>
      <c r="R45" s="73"/>
    </row>
    <row r="46" spans="1:18" ht="15" thickBot="1" x14ac:dyDescent="0.4">
      <c r="A46" s="35"/>
      <c r="B46" s="55" t="s">
        <v>30</v>
      </c>
      <c r="C46" s="48">
        <v>0</v>
      </c>
      <c r="D46" s="48">
        <v>0</v>
      </c>
      <c r="E46" s="48">
        <v>0</v>
      </c>
      <c r="F46" s="56">
        <v>1</v>
      </c>
      <c r="G46" s="96"/>
      <c r="H46" s="96"/>
      <c r="I46" s="96"/>
      <c r="J46" s="96"/>
      <c r="K46" s="90"/>
      <c r="L46" s="91"/>
      <c r="M46" s="91"/>
      <c r="N46" s="91"/>
      <c r="O46" s="65"/>
      <c r="P46" s="100">
        <v>1</v>
      </c>
      <c r="Q46" s="74"/>
      <c r="R46" s="75"/>
    </row>
    <row r="47" spans="1:18" ht="15" customHeight="1" thickBot="1" x14ac:dyDescent="0.4">
      <c r="A47" s="35">
        <f t="shared" ref="A47" si="9">EOMONTH(A43,1)</f>
        <v>39233</v>
      </c>
      <c r="B47" s="53" t="s">
        <v>27</v>
      </c>
      <c r="C47" s="52">
        <v>1</v>
      </c>
      <c r="D47" s="52">
        <v>0</v>
      </c>
      <c r="E47" s="52">
        <v>0</v>
      </c>
      <c r="F47" s="54">
        <v>0</v>
      </c>
      <c r="G47" s="92">
        <v>8.2299999999999998E-2</v>
      </c>
      <c r="H47" s="93">
        <v>0.90639999999999998</v>
      </c>
      <c r="I47" s="93">
        <v>9.4000000000000004E-3</v>
      </c>
      <c r="J47" s="94">
        <v>2E-3</v>
      </c>
      <c r="K47" s="85">
        <v>8.23</v>
      </c>
      <c r="L47" s="86">
        <v>90.64</v>
      </c>
      <c r="M47" s="86">
        <v>0.94</v>
      </c>
      <c r="N47" s="87">
        <v>0.2</v>
      </c>
      <c r="O47" s="80">
        <v>91.58</v>
      </c>
      <c r="P47" s="97">
        <v>0</v>
      </c>
      <c r="Q47" s="98">
        <v>2.5950000000000001E-3</v>
      </c>
      <c r="R47" s="99">
        <v>2.9E-4</v>
      </c>
    </row>
    <row r="48" spans="1:18" x14ac:dyDescent="0.35">
      <c r="A48" s="35"/>
      <c r="B48" s="46" t="s">
        <v>28</v>
      </c>
      <c r="C48" s="47">
        <f>VLOOKUP($A47,Sheet4!$G$3:$K$173,2,FALSE)</f>
        <v>1.1750900255016402E-2</v>
      </c>
      <c r="D48" s="47">
        <f>VLOOKUP($A47,Sheet4!$G$3:$K$173,3,FALSE)</f>
        <v>0.98509631185795743</v>
      </c>
      <c r="E48" s="47">
        <f>VLOOKUP($A47,Sheet4!$G$3:$K$173,4,FALSE)</f>
        <v>3.1527878870418703E-3</v>
      </c>
      <c r="F48" s="47">
        <f>VLOOKUP($A47,Sheet4!$G$3:$K$173,5,FALSE)</f>
        <v>0</v>
      </c>
      <c r="G48" s="95"/>
      <c r="H48" s="95"/>
      <c r="I48" s="95"/>
      <c r="J48" s="95"/>
      <c r="K48" s="88"/>
      <c r="L48" s="89"/>
      <c r="M48" s="89"/>
      <c r="N48" s="89"/>
      <c r="O48" s="64"/>
      <c r="P48" s="100">
        <v>1.76E-4</v>
      </c>
      <c r="Q48" s="70"/>
      <c r="R48" s="71"/>
    </row>
    <row r="49" spans="1:18" x14ac:dyDescent="0.35">
      <c r="A49" s="35"/>
      <c r="B49" s="46" t="s">
        <v>29</v>
      </c>
      <c r="C49" s="47">
        <f>VLOOKUP($A47,Sheet4!$U$8:$SY$173,2,FALSE)</f>
        <v>0</v>
      </c>
      <c r="D49" s="47">
        <f>VLOOKUP($A47,Sheet4!$U$8:$Y$173,3,FALSE)</f>
        <v>7.10685222066849E-2</v>
      </c>
      <c r="E49" s="47">
        <f>VLOOKUP($A47,Sheet4!$U$8:$Y$173,4,FALSE)</f>
        <v>0.85684131648738737</v>
      </c>
      <c r="F49" s="47">
        <f>VLOOKUP($A47,Sheet4!$U$8:$Y$173,5,FALSE)</f>
        <v>7.2090161305926562E-2</v>
      </c>
      <c r="G49" s="95"/>
      <c r="H49" s="95"/>
      <c r="I49" s="95"/>
      <c r="J49" s="95"/>
      <c r="K49" s="88"/>
      <c r="L49" s="89"/>
      <c r="M49" s="89"/>
      <c r="N49" s="89"/>
      <c r="O49" s="64"/>
      <c r="P49" s="100">
        <v>4.4875999999999999E-2</v>
      </c>
      <c r="Q49" s="72"/>
      <c r="R49" s="73"/>
    </row>
    <row r="50" spans="1:18" ht="15" thickBot="1" x14ac:dyDescent="0.4">
      <c r="A50" s="35"/>
      <c r="B50" s="55" t="s">
        <v>30</v>
      </c>
      <c r="C50" s="48">
        <v>0</v>
      </c>
      <c r="D50" s="48">
        <v>0</v>
      </c>
      <c r="E50" s="48">
        <v>0</v>
      </c>
      <c r="F50" s="56">
        <v>1</v>
      </c>
      <c r="G50" s="96"/>
      <c r="H50" s="96"/>
      <c r="I50" s="96"/>
      <c r="J50" s="96"/>
      <c r="K50" s="90"/>
      <c r="L50" s="91"/>
      <c r="M50" s="91"/>
      <c r="N50" s="91"/>
      <c r="O50" s="65"/>
      <c r="P50" s="100">
        <v>1</v>
      </c>
      <c r="Q50" s="74"/>
      <c r="R50" s="75"/>
    </row>
    <row r="51" spans="1:18" ht="15" customHeight="1" thickBot="1" x14ac:dyDescent="0.4">
      <c r="A51" s="35">
        <f t="shared" ref="A51" si="10">EOMONTH(A47,1)</f>
        <v>39263</v>
      </c>
      <c r="B51" s="53" t="s">
        <v>27</v>
      </c>
      <c r="C51" s="52">
        <v>1</v>
      </c>
      <c r="D51" s="52">
        <v>0</v>
      </c>
      <c r="E51" s="52">
        <v>0</v>
      </c>
      <c r="F51" s="54">
        <v>0</v>
      </c>
      <c r="G51" s="92">
        <v>0.1045</v>
      </c>
      <c r="H51" s="93">
        <v>0.873</v>
      </c>
      <c r="I51" s="93">
        <v>2.0199999999999999E-2</v>
      </c>
      <c r="J51" s="94">
        <v>2.3E-3</v>
      </c>
      <c r="K51" s="85">
        <v>10.45</v>
      </c>
      <c r="L51" s="86">
        <v>87.3</v>
      </c>
      <c r="M51" s="86">
        <v>2.02</v>
      </c>
      <c r="N51" s="87">
        <v>0.23</v>
      </c>
      <c r="O51" s="80">
        <v>89.32</v>
      </c>
      <c r="P51" s="97">
        <v>0</v>
      </c>
      <c r="Q51" s="98">
        <v>3.921E-3</v>
      </c>
      <c r="R51" s="99">
        <v>1.4480000000000001E-3</v>
      </c>
    </row>
    <row r="52" spans="1:18" x14ac:dyDescent="0.35">
      <c r="A52" s="35"/>
      <c r="B52" s="46" t="s">
        <v>28</v>
      </c>
      <c r="C52" s="47">
        <f>VLOOKUP($A51,Sheet4!$G$3:$K$173,2,FALSE)</f>
        <v>1.188352613142787E-2</v>
      </c>
      <c r="D52" s="47">
        <f>VLOOKUP($A51,Sheet4!$G$3:$K$173,3,FALSE)</f>
        <v>0.98489784271297942</v>
      </c>
      <c r="E52" s="47">
        <f>VLOOKUP($A51,Sheet4!$G$3:$K$173,4,FALSE)</f>
        <v>3.2186311555988971E-3</v>
      </c>
      <c r="F52" s="47">
        <f>VLOOKUP($A51,Sheet4!$G$3:$K$173,5,FALSE)</f>
        <v>0</v>
      </c>
      <c r="G52" s="95"/>
      <c r="H52" s="95"/>
      <c r="I52" s="95"/>
      <c r="J52" s="95"/>
      <c r="K52" s="88"/>
      <c r="L52" s="89"/>
      <c r="M52" s="89"/>
      <c r="N52" s="89"/>
      <c r="O52" s="64"/>
      <c r="P52" s="100">
        <v>6.69E-4</v>
      </c>
      <c r="Q52" s="70"/>
      <c r="R52" s="71"/>
    </row>
    <row r="53" spans="1:18" x14ac:dyDescent="0.35">
      <c r="A53" s="35"/>
      <c r="B53" s="46" t="s">
        <v>29</v>
      </c>
      <c r="C53" s="47">
        <f>VLOOKUP($A51,Sheet4!$U$8:$SY$173,2,FALSE)</f>
        <v>0</v>
      </c>
      <c r="D53" s="47">
        <f>VLOOKUP($A51,Sheet4!$U$8:$Y$173,3,FALSE)</f>
        <v>7.2026770383030347E-2</v>
      </c>
      <c r="E53" s="47">
        <f>VLOOKUP($A51,Sheet4!$U$8:$Y$173,4,FALSE)</f>
        <v>0.85668267292203926</v>
      </c>
      <c r="F53" s="47">
        <f>VLOOKUP($A51,Sheet4!$U$8:$Y$173,5,FALSE)</f>
        <v>7.1290556694929605E-2</v>
      </c>
      <c r="G53" s="95"/>
      <c r="H53" s="95"/>
      <c r="I53" s="95"/>
      <c r="J53" s="95"/>
      <c r="K53" s="88"/>
      <c r="L53" s="89"/>
      <c r="M53" s="89"/>
      <c r="N53" s="89"/>
      <c r="O53" s="64"/>
      <c r="P53" s="100">
        <v>5.0286999999999998E-2</v>
      </c>
      <c r="Q53" s="72"/>
      <c r="R53" s="73"/>
    </row>
    <row r="54" spans="1:18" ht="15" thickBot="1" x14ac:dyDescent="0.4">
      <c r="A54" s="35"/>
      <c r="B54" s="55" t="s">
        <v>30</v>
      </c>
      <c r="C54" s="48">
        <v>0</v>
      </c>
      <c r="D54" s="48">
        <v>0</v>
      </c>
      <c r="E54" s="48">
        <v>0</v>
      </c>
      <c r="F54" s="56">
        <v>1</v>
      </c>
      <c r="G54" s="96"/>
      <c r="H54" s="96"/>
      <c r="I54" s="96"/>
      <c r="J54" s="96"/>
      <c r="K54" s="90"/>
      <c r="L54" s="91"/>
      <c r="M54" s="91"/>
      <c r="N54" s="91"/>
      <c r="O54" s="65"/>
      <c r="P54" s="100">
        <v>1</v>
      </c>
      <c r="Q54" s="74"/>
      <c r="R54" s="75"/>
    </row>
    <row r="55" spans="1:18" ht="15" customHeight="1" thickBot="1" x14ac:dyDescent="0.4">
      <c r="A55" s="35">
        <f t="shared" ref="A55" si="11">EOMONTH(A51,1)</f>
        <v>39294</v>
      </c>
      <c r="B55" s="53" t="s">
        <v>27</v>
      </c>
      <c r="C55" s="52">
        <v>1</v>
      </c>
      <c r="D55" s="52">
        <v>0</v>
      </c>
      <c r="E55" s="52">
        <v>0</v>
      </c>
      <c r="F55" s="54">
        <v>0</v>
      </c>
      <c r="G55" s="92">
        <v>0.12659999999999999</v>
      </c>
      <c r="H55" s="93">
        <v>0.8458</v>
      </c>
      <c r="I55" s="93">
        <v>2.4E-2</v>
      </c>
      <c r="J55" s="94">
        <v>3.0999999999999999E-3</v>
      </c>
      <c r="K55" s="85">
        <v>12.66</v>
      </c>
      <c r="L55" s="86">
        <v>84.58</v>
      </c>
      <c r="M55" s="86">
        <v>2.4</v>
      </c>
      <c r="N55" s="87">
        <v>0.31</v>
      </c>
      <c r="O55" s="80">
        <v>86.98</v>
      </c>
      <c r="P55" s="97">
        <v>0</v>
      </c>
      <c r="Q55" s="98">
        <v>4.7829999999999999E-3</v>
      </c>
      <c r="R55" s="99">
        <v>9.6500000000000004E-4</v>
      </c>
    </row>
    <row r="56" spans="1:18" x14ac:dyDescent="0.35">
      <c r="A56" s="35"/>
      <c r="B56" s="46" t="s">
        <v>28</v>
      </c>
      <c r="C56" s="47">
        <f>VLOOKUP($A55,Sheet4!$G$3:$K$173,2,FALSE)</f>
        <v>1.2142226268704617E-2</v>
      </c>
      <c r="D56" s="47">
        <f>VLOOKUP($A55,Sheet4!$G$3:$K$173,3,FALSE)</f>
        <v>0.98458810489890836</v>
      </c>
      <c r="E56" s="47">
        <f>VLOOKUP($A55,Sheet4!$G$3:$K$173,4,FALSE)</f>
        <v>3.2696688323859344E-3</v>
      </c>
      <c r="F56" s="47">
        <f>VLOOKUP($A55,Sheet4!$G$3:$K$173,5,FALSE)</f>
        <v>0</v>
      </c>
      <c r="G56" s="95"/>
      <c r="H56" s="95"/>
      <c r="I56" s="95"/>
      <c r="J56" s="95"/>
      <c r="K56" s="88"/>
      <c r="L56" s="89"/>
      <c r="M56" s="89"/>
      <c r="N56" s="89"/>
      <c r="O56" s="64"/>
      <c r="P56" s="100">
        <v>5.4000000000000001E-4</v>
      </c>
      <c r="Q56" s="70"/>
      <c r="R56" s="71"/>
    </row>
    <row r="57" spans="1:18" x14ac:dyDescent="0.35">
      <c r="A57" s="35"/>
      <c r="B57" s="46" t="s">
        <v>29</v>
      </c>
      <c r="C57" s="47">
        <f>VLOOKUP($A55,Sheet4!$U$8:$SY$173,2,FALSE)</f>
        <v>0</v>
      </c>
      <c r="D57" s="47">
        <f>VLOOKUP($A55,Sheet4!$U$8:$Y$173,3,FALSE)</f>
        <v>7.3434957136870538E-2</v>
      </c>
      <c r="E57" s="47">
        <f>VLOOKUP($A55,Sheet4!$U$8:$Y$173,4,FALSE)</f>
        <v>0.8557123348961837</v>
      </c>
      <c r="F57" s="47">
        <f>VLOOKUP($A55,Sheet4!$U$8:$Y$173,5,FALSE)</f>
        <v>7.08527079669449E-2</v>
      </c>
      <c r="G57" s="95"/>
      <c r="H57" s="95"/>
      <c r="I57" s="95"/>
      <c r="J57" s="95"/>
      <c r="K57" s="88"/>
      <c r="L57" s="89"/>
      <c r="M57" s="89"/>
      <c r="N57" s="89"/>
      <c r="O57" s="64"/>
      <c r="P57" s="100">
        <v>5.1444999999999998E-2</v>
      </c>
      <c r="Q57" s="72"/>
      <c r="R57" s="73"/>
    </row>
    <row r="58" spans="1:18" ht="15" thickBot="1" x14ac:dyDescent="0.4">
      <c r="A58" s="35"/>
      <c r="B58" s="55" t="s">
        <v>30</v>
      </c>
      <c r="C58" s="48">
        <v>0</v>
      </c>
      <c r="D58" s="48">
        <v>0</v>
      </c>
      <c r="E58" s="48">
        <v>0</v>
      </c>
      <c r="F58" s="56">
        <v>1</v>
      </c>
      <c r="G58" s="96"/>
      <c r="H58" s="96"/>
      <c r="I58" s="96"/>
      <c r="J58" s="96"/>
      <c r="K58" s="90"/>
      <c r="L58" s="91"/>
      <c r="M58" s="91"/>
      <c r="N58" s="91"/>
      <c r="O58" s="65"/>
      <c r="P58" s="100">
        <v>1</v>
      </c>
      <c r="Q58" s="74"/>
      <c r="R58" s="75"/>
    </row>
    <row r="59" spans="1:18" ht="15" customHeight="1" thickBot="1" x14ac:dyDescent="0.4">
      <c r="A59" s="35">
        <f t="shared" ref="A59" si="12">EOMONTH(A55,1)</f>
        <v>39325</v>
      </c>
      <c r="B59" s="53" t="s">
        <v>27</v>
      </c>
      <c r="C59" s="52">
        <v>1</v>
      </c>
      <c r="D59" s="52">
        <v>0</v>
      </c>
      <c r="E59" s="52">
        <v>0</v>
      </c>
      <c r="F59" s="54">
        <v>0</v>
      </c>
      <c r="G59" s="92">
        <v>0.14879999999999999</v>
      </c>
      <c r="H59" s="93">
        <v>0.82050000000000001</v>
      </c>
      <c r="I59" s="93">
        <v>2.63E-2</v>
      </c>
      <c r="J59" s="94">
        <v>3.8E-3</v>
      </c>
      <c r="K59" s="85">
        <v>14.88</v>
      </c>
      <c r="L59" s="86">
        <v>82.05</v>
      </c>
      <c r="M59" s="86">
        <v>2.63</v>
      </c>
      <c r="N59" s="87">
        <v>0.38</v>
      </c>
      <c r="O59" s="80">
        <v>84.68</v>
      </c>
      <c r="P59" s="97">
        <v>0</v>
      </c>
      <c r="Q59" s="98">
        <v>5.3870000000000003E-3</v>
      </c>
      <c r="R59" s="99">
        <v>6.9499999999999998E-4</v>
      </c>
    </row>
    <row r="60" spans="1:18" x14ac:dyDescent="0.35">
      <c r="A60" s="35"/>
      <c r="B60" s="46" t="s">
        <v>28</v>
      </c>
      <c r="C60" s="47">
        <f>VLOOKUP($A59,Sheet4!$G$3:$K$173,2,FALSE)</f>
        <v>1.2248024798618931E-2</v>
      </c>
      <c r="D60" s="47">
        <f>VLOOKUP($A59,Sheet4!$G$3:$K$173,3,FALSE)</f>
        <v>0.98435406860967556</v>
      </c>
      <c r="E60" s="47">
        <f>VLOOKUP($A59,Sheet4!$G$3:$K$173,4,FALSE)</f>
        <v>3.3979065917165048E-3</v>
      </c>
      <c r="F60" s="47">
        <f>VLOOKUP($A59,Sheet4!$G$3:$K$173,5,FALSE)</f>
        <v>0</v>
      </c>
      <c r="G60" s="95"/>
      <c r="H60" s="95"/>
      <c r="I60" s="95"/>
      <c r="J60" s="95"/>
      <c r="K60" s="88"/>
      <c r="L60" s="89"/>
      <c r="M60" s="89"/>
      <c r="N60" s="89"/>
      <c r="O60" s="64"/>
      <c r="P60" s="100">
        <v>5.0500000000000002E-4</v>
      </c>
      <c r="Q60" s="70"/>
      <c r="R60" s="71"/>
    </row>
    <row r="61" spans="1:18" x14ac:dyDescent="0.35">
      <c r="A61" s="35"/>
      <c r="B61" s="46" t="s">
        <v>29</v>
      </c>
      <c r="C61" s="47">
        <f>VLOOKUP($A59,Sheet4!$U$8:$SY$173,2,FALSE)</f>
        <v>0</v>
      </c>
      <c r="D61" s="47">
        <f>VLOOKUP($A59,Sheet4!$U$8:$Y$173,3,FALSE)</f>
        <v>7.2868116892724308E-2</v>
      </c>
      <c r="E61" s="47">
        <f>VLOOKUP($A59,Sheet4!$U$8:$Y$173,4,FALSE)</f>
        <v>0.85531339127758288</v>
      </c>
      <c r="F61" s="47">
        <f>VLOOKUP($A59,Sheet4!$U$8:$Y$173,5,FALSE)</f>
        <v>7.1818491829692757E-2</v>
      </c>
      <c r="G61" s="95"/>
      <c r="H61" s="95"/>
      <c r="I61" s="95"/>
      <c r="J61" s="95"/>
      <c r="K61" s="88"/>
      <c r="L61" s="89"/>
      <c r="M61" s="89"/>
      <c r="N61" s="89"/>
      <c r="O61" s="64"/>
      <c r="P61" s="100">
        <v>4.3364E-2</v>
      </c>
      <c r="Q61" s="72"/>
      <c r="R61" s="73"/>
    </row>
    <row r="62" spans="1:18" ht="15" thickBot="1" x14ac:dyDescent="0.4">
      <c r="A62" s="35"/>
      <c r="B62" s="55" t="s">
        <v>30</v>
      </c>
      <c r="C62" s="48">
        <v>0</v>
      </c>
      <c r="D62" s="48">
        <v>0</v>
      </c>
      <c r="E62" s="48">
        <v>0</v>
      </c>
      <c r="F62" s="56">
        <v>1</v>
      </c>
      <c r="G62" s="96"/>
      <c r="H62" s="96"/>
      <c r="I62" s="96"/>
      <c r="J62" s="96"/>
      <c r="K62" s="90"/>
      <c r="L62" s="91"/>
      <c r="M62" s="91"/>
      <c r="N62" s="91"/>
      <c r="O62" s="65"/>
      <c r="P62" s="100">
        <v>1</v>
      </c>
      <c r="Q62" s="74"/>
      <c r="R62" s="75"/>
    </row>
    <row r="63" spans="1:18" ht="15" thickBot="1" x14ac:dyDescent="0.4">
      <c r="A63" s="35">
        <f t="shared" ref="A63" si="13">EOMONTH(A59,1)</f>
        <v>39355</v>
      </c>
      <c r="B63" s="53" t="s">
        <v>27</v>
      </c>
      <c r="C63" s="52">
        <v>1</v>
      </c>
      <c r="D63" s="52">
        <v>0</v>
      </c>
      <c r="E63" s="52">
        <v>0</v>
      </c>
      <c r="F63" s="54">
        <v>0</v>
      </c>
      <c r="G63" s="92">
        <v>0.17100000000000001</v>
      </c>
      <c r="H63" s="93">
        <v>0.7974</v>
      </c>
      <c r="I63" s="93">
        <v>2.6499999999999999E-2</v>
      </c>
      <c r="J63" s="94">
        <v>4.5999999999999999E-3</v>
      </c>
      <c r="K63" s="85">
        <v>17.100000000000001</v>
      </c>
      <c r="L63" s="86">
        <v>79.739999999999995</v>
      </c>
      <c r="M63" s="86">
        <v>2.65</v>
      </c>
      <c r="N63" s="87">
        <v>0.46</v>
      </c>
      <c r="O63" s="80">
        <v>82.39</v>
      </c>
      <c r="P63" s="97">
        <v>0</v>
      </c>
      <c r="Q63" s="98">
        <v>5.3179999999999998E-3</v>
      </c>
      <c r="R63" s="99">
        <v>-8.2000000000000001E-5</v>
      </c>
    </row>
    <row r="64" spans="1:18" x14ac:dyDescent="0.35">
      <c r="A64" s="35"/>
      <c r="B64" s="46" t="s">
        <v>28</v>
      </c>
      <c r="C64" s="47">
        <f>VLOOKUP($A63,Sheet4!$G$3:$K$173,2,FALSE)</f>
        <v>1.2707751362220712E-2</v>
      </c>
      <c r="D64" s="47">
        <f>VLOOKUP($A63,Sheet4!$G$3:$K$173,3,FALSE)</f>
        <v>0.98398963718643917</v>
      </c>
      <c r="E64" s="47">
        <f>VLOOKUP($A63,Sheet4!$G$3:$K$173,4,FALSE)</f>
        <v>3.3026114513354191E-3</v>
      </c>
      <c r="F64" s="47">
        <f>VLOOKUP($A63,Sheet4!$G$3:$K$173,5,FALSE)</f>
        <v>0</v>
      </c>
      <c r="G64" s="95"/>
      <c r="H64" s="95"/>
      <c r="I64" s="95"/>
      <c r="J64" s="95"/>
      <c r="K64" s="88"/>
      <c r="L64" s="89"/>
      <c r="M64" s="89"/>
      <c r="N64" s="89"/>
      <c r="O64" s="64"/>
      <c r="P64" s="100">
        <v>6.3999999999999997E-5</v>
      </c>
      <c r="Q64" s="70"/>
      <c r="R64" s="71"/>
    </row>
    <row r="65" spans="1:18" x14ac:dyDescent="0.35">
      <c r="A65" s="35"/>
      <c r="B65" s="46" t="s">
        <v>29</v>
      </c>
      <c r="C65" s="47">
        <f>VLOOKUP($A63,Sheet4!$U$8:$SY$173,2,FALSE)</f>
        <v>0</v>
      </c>
      <c r="D65" s="47">
        <f>VLOOKUP($A63,Sheet4!$U$8:$Y$173,3,FALSE)</f>
        <v>7.6583783642338935E-2</v>
      </c>
      <c r="E65" s="47">
        <f>VLOOKUP($A63,Sheet4!$U$8:$Y$173,4,FALSE)</f>
        <v>0.85193157575511724</v>
      </c>
      <c r="F65" s="47">
        <f>VLOOKUP($A63,Sheet4!$U$8:$Y$173,5,FALSE)</f>
        <v>7.1484640602543434E-2</v>
      </c>
      <c r="G65" s="95"/>
      <c r="H65" s="95"/>
      <c r="I65" s="95"/>
      <c r="J65" s="95"/>
      <c r="K65" s="88"/>
      <c r="L65" s="89"/>
      <c r="M65" s="89"/>
      <c r="N65" s="89"/>
      <c r="O65" s="64"/>
      <c r="P65" s="100">
        <v>2.6726E-2</v>
      </c>
      <c r="Q65" s="72"/>
      <c r="R65" s="73"/>
    </row>
    <row r="66" spans="1:18" ht="15" thickBot="1" x14ac:dyDescent="0.4">
      <c r="A66" s="36"/>
      <c r="B66" s="55" t="s">
        <v>30</v>
      </c>
      <c r="C66" s="48">
        <v>0</v>
      </c>
      <c r="D66" s="48">
        <v>0</v>
      </c>
      <c r="E66" s="48">
        <v>0</v>
      </c>
      <c r="F66" s="56">
        <v>1</v>
      </c>
      <c r="G66" s="96"/>
      <c r="H66" s="96"/>
      <c r="I66" s="96"/>
      <c r="J66" s="96"/>
      <c r="K66" s="90"/>
      <c r="L66" s="91"/>
      <c r="M66" s="91"/>
      <c r="N66" s="91"/>
      <c r="O66" s="65"/>
      <c r="P66" s="100">
        <v>1</v>
      </c>
      <c r="Q66" s="74"/>
      <c r="R66" s="75"/>
    </row>
    <row r="67" spans="1:18" ht="15" thickBot="1" x14ac:dyDescent="0.4">
      <c r="A67" s="35">
        <f t="shared" ref="A67:A127" si="14">EOMONTH(A63,1)</f>
        <v>39386</v>
      </c>
      <c r="B67" s="53" t="s">
        <v>27</v>
      </c>
      <c r="C67" s="52">
        <v>1</v>
      </c>
      <c r="D67" s="52">
        <v>0</v>
      </c>
      <c r="E67" s="52">
        <v>0</v>
      </c>
      <c r="F67" s="54">
        <v>0</v>
      </c>
      <c r="G67" s="92">
        <v>0.17100000000000001</v>
      </c>
      <c r="H67" s="93">
        <v>0.7974</v>
      </c>
      <c r="I67" s="93">
        <v>2.6499999999999999E-2</v>
      </c>
      <c r="J67" s="94">
        <v>4.5999999999999999E-3</v>
      </c>
      <c r="K67" s="85">
        <v>17.100000000000001</v>
      </c>
      <c r="L67" s="86">
        <v>79.739999999999995</v>
      </c>
      <c r="M67" s="86">
        <v>2.65</v>
      </c>
      <c r="N67" s="87">
        <v>0.46</v>
      </c>
      <c r="O67" s="80">
        <v>82.39</v>
      </c>
      <c r="P67" s="97">
        <v>0</v>
      </c>
      <c r="Q67" s="98">
        <v>5.3179999999999998E-3</v>
      </c>
      <c r="R67" s="99">
        <v>-8.2000000000000001E-5</v>
      </c>
    </row>
    <row r="68" spans="1:18" x14ac:dyDescent="0.35">
      <c r="A68" s="35"/>
      <c r="B68" s="46" t="s">
        <v>28</v>
      </c>
      <c r="C68" s="47">
        <f>VLOOKUP($A67,Sheet4!$G$3:$K$173,2,FALSE)</f>
        <v>1.2653526641414078E-2</v>
      </c>
      <c r="D68" s="47">
        <f>VLOOKUP($A67,Sheet4!$G$3:$K$173,3,FALSE)</f>
        <v>0.98393607373383096</v>
      </c>
      <c r="E68" s="47">
        <f>VLOOKUP($A67,Sheet4!$G$3:$K$173,4,FALSE)</f>
        <v>3.4103996247551492E-3</v>
      </c>
      <c r="F68" s="47">
        <f>VLOOKUP($A67,Sheet4!$G$3:$K$173,5,FALSE)</f>
        <v>0</v>
      </c>
      <c r="G68" s="95"/>
      <c r="H68" s="95"/>
      <c r="I68" s="95"/>
      <c r="J68" s="95"/>
      <c r="K68" s="88"/>
      <c r="L68" s="89"/>
      <c r="M68" s="89"/>
      <c r="N68" s="89"/>
      <c r="O68" s="64"/>
      <c r="P68" s="100">
        <v>6.3999999999999997E-5</v>
      </c>
      <c r="Q68" s="70"/>
      <c r="R68" s="71"/>
    </row>
    <row r="69" spans="1:18" x14ac:dyDescent="0.35">
      <c r="A69" s="35"/>
      <c r="B69" s="46" t="s">
        <v>29</v>
      </c>
      <c r="C69" s="47">
        <f>VLOOKUP($A67,Sheet4!$U$8:$SY$173,2,FALSE)</f>
        <v>0</v>
      </c>
      <c r="D69" s="47">
        <f>VLOOKUP($A67,Sheet4!$U$8:$Y$173,3,FALSE)</f>
        <v>7.6441358473014434E-2</v>
      </c>
      <c r="E69" s="47">
        <f>VLOOKUP($A67,Sheet4!$U$8:$Y$173,4,FALSE)</f>
        <v>0.85257417585761675</v>
      </c>
      <c r="F69" s="47">
        <f>VLOOKUP($A67,Sheet4!$U$8:$Y$173,5,FALSE)</f>
        <v>7.0984465669368405E-2</v>
      </c>
      <c r="G69" s="95"/>
      <c r="H69" s="95"/>
      <c r="I69" s="95"/>
      <c r="J69" s="95"/>
      <c r="K69" s="88"/>
      <c r="L69" s="89"/>
      <c r="M69" s="89"/>
      <c r="N69" s="89"/>
      <c r="O69" s="64"/>
      <c r="P69" s="100">
        <v>2.6726E-2</v>
      </c>
      <c r="Q69" s="72"/>
      <c r="R69" s="73"/>
    </row>
    <row r="70" spans="1:18" ht="15" thickBot="1" x14ac:dyDescent="0.4">
      <c r="A70" s="36"/>
      <c r="B70" s="55" t="s">
        <v>30</v>
      </c>
      <c r="C70" s="48">
        <v>0</v>
      </c>
      <c r="D70" s="48">
        <v>0</v>
      </c>
      <c r="E70" s="48">
        <v>0</v>
      </c>
      <c r="F70" s="56">
        <v>1</v>
      </c>
      <c r="G70" s="96"/>
      <c r="H70" s="96"/>
      <c r="I70" s="96"/>
      <c r="J70" s="96"/>
      <c r="K70" s="90"/>
      <c r="L70" s="91"/>
      <c r="M70" s="91"/>
      <c r="N70" s="91"/>
      <c r="O70" s="65"/>
      <c r="P70" s="100">
        <v>1</v>
      </c>
      <c r="Q70" s="74"/>
      <c r="R70" s="75"/>
    </row>
    <row r="71" spans="1:18" ht="15" thickBot="1" x14ac:dyDescent="0.4">
      <c r="A71" s="35">
        <f t="shared" si="14"/>
        <v>39416</v>
      </c>
      <c r="B71" s="53" t="s">
        <v>27</v>
      </c>
      <c r="C71" s="52">
        <v>1</v>
      </c>
      <c r="D71" s="52">
        <v>0</v>
      </c>
      <c r="E71" s="52">
        <v>0</v>
      </c>
      <c r="F71" s="54">
        <v>0</v>
      </c>
      <c r="G71" s="92">
        <v>0.17100000000000001</v>
      </c>
      <c r="H71" s="93">
        <v>0.7974</v>
      </c>
      <c r="I71" s="93">
        <v>2.6499999999999999E-2</v>
      </c>
      <c r="J71" s="94">
        <v>4.5999999999999999E-3</v>
      </c>
      <c r="K71" s="85">
        <v>17.100000000000001</v>
      </c>
      <c r="L71" s="86">
        <v>79.739999999999995</v>
      </c>
      <c r="M71" s="86">
        <v>2.65</v>
      </c>
      <c r="N71" s="87">
        <v>0.46</v>
      </c>
      <c r="O71" s="80">
        <v>82.39</v>
      </c>
      <c r="P71" s="97">
        <v>0</v>
      </c>
      <c r="Q71" s="98">
        <v>5.3179999999999998E-3</v>
      </c>
      <c r="R71" s="99">
        <v>-8.2000000000000001E-5</v>
      </c>
    </row>
    <row r="72" spans="1:18" x14ac:dyDescent="0.35">
      <c r="A72" s="35"/>
      <c r="B72" s="46" t="s">
        <v>28</v>
      </c>
      <c r="C72" s="47">
        <f>VLOOKUP($A71,Sheet4!$G$3:$K$173,2,FALSE)</f>
        <v>1.3086024164220424E-2</v>
      </c>
      <c r="D72" s="47">
        <f>VLOOKUP($A71,Sheet4!$G$3:$K$173,3,FALSE)</f>
        <v>0.9835382177271379</v>
      </c>
      <c r="E72" s="47">
        <f>VLOOKUP($A71,Sheet4!$G$3:$K$173,4,FALSE)</f>
        <v>3.3757581086455058E-3</v>
      </c>
      <c r="F72" s="47">
        <f>VLOOKUP($A71,Sheet4!$G$3:$K$173,5,FALSE)</f>
        <v>0</v>
      </c>
      <c r="G72" s="95"/>
      <c r="H72" s="95"/>
      <c r="I72" s="95"/>
      <c r="J72" s="95"/>
      <c r="K72" s="88"/>
      <c r="L72" s="89"/>
      <c r="M72" s="89"/>
      <c r="N72" s="89"/>
      <c r="O72" s="64"/>
      <c r="P72" s="100">
        <v>6.3999999999999997E-5</v>
      </c>
      <c r="Q72" s="70"/>
      <c r="R72" s="71"/>
    </row>
    <row r="73" spans="1:18" x14ac:dyDescent="0.35">
      <c r="A73" s="35"/>
      <c r="B73" s="46" t="s">
        <v>29</v>
      </c>
      <c r="C73" s="47">
        <f>VLOOKUP($A71,Sheet4!$U$8:$SY$173,2,FALSE)</f>
        <v>0</v>
      </c>
      <c r="D73" s="47">
        <f>VLOOKUP($A71,Sheet4!$U$8:$Y$173,3,FALSE)</f>
        <v>7.9367764710587652E-2</v>
      </c>
      <c r="E73" s="47">
        <f>VLOOKUP($A71,Sheet4!$U$8:$Y$173,4,FALSE)</f>
        <v>0.85042300400611814</v>
      </c>
      <c r="F73" s="47">
        <f>VLOOKUP($A71,Sheet4!$U$8:$Y$173,5,FALSE)</f>
        <v>7.0209231283292761E-2</v>
      </c>
      <c r="G73" s="95"/>
      <c r="H73" s="95"/>
      <c r="I73" s="95"/>
      <c r="J73" s="95"/>
      <c r="K73" s="88"/>
      <c r="L73" s="89"/>
      <c r="M73" s="89"/>
      <c r="N73" s="89"/>
      <c r="O73" s="64"/>
      <c r="P73" s="100">
        <v>2.6726E-2</v>
      </c>
      <c r="Q73" s="72"/>
      <c r="R73" s="73"/>
    </row>
    <row r="74" spans="1:18" ht="15" thickBot="1" x14ac:dyDescent="0.4">
      <c r="A74" s="36"/>
      <c r="B74" s="55" t="s">
        <v>30</v>
      </c>
      <c r="C74" s="48">
        <v>0</v>
      </c>
      <c r="D74" s="48">
        <v>0</v>
      </c>
      <c r="E74" s="48">
        <v>0</v>
      </c>
      <c r="F74" s="56">
        <v>1</v>
      </c>
      <c r="G74" s="96"/>
      <c r="H74" s="96"/>
      <c r="I74" s="96"/>
      <c r="J74" s="96"/>
      <c r="K74" s="90"/>
      <c r="L74" s="91"/>
      <c r="M74" s="91"/>
      <c r="N74" s="91"/>
      <c r="O74" s="65"/>
      <c r="P74" s="100">
        <v>1</v>
      </c>
      <c r="Q74" s="74"/>
      <c r="R74" s="75"/>
    </row>
    <row r="75" spans="1:18" ht="15" thickBot="1" x14ac:dyDescent="0.4">
      <c r="A75" s="35">
        <f t="shared" si="14"/>
        <v>39447</v>
      </c>
      <c r="B75" s="53" t="s">
        <v>27</v>
      </c>
      <c r="C75" s="52">
        <v>1</v>
      </c>
      <c r="D75" s="52">
        <v>0</v>
      </c>
      <c r="E75" s="52">
        <v>0</v>
      </c>
      <c r="F75" s="54">
        <v>0</v>
      </c>
      <c r="G75" s="92">
        <v>0.17100000000000001</v>
      </c>
      <c r="H75" s="93">
        <v>0.7974</v>
      </c>
      <c r="I75" s="93">
        <v>2.6499999999999999E-2</v>
      </c>
      <c r="J75" s="94">
        <v>4.5999999999999999E-3</v>
      </c>
      <c r="K75" s="85">
        <v>17.100000000000001</v>
      </c>
      <c r="L75" s="86">
        <v>79.739999999999995</v>
      </c>
      <c r="M75" s="86">
        <v>2.65</v>
      </c>
      <c r="N75" s="87">
        <v>0.46</v>
      </c>
      <c r="O75" s="80">
        <v>82.39</v>
      </c>
      <c r="P75" s="97">
        <v>0</v>
      </c>
      <c r="Q75" s="98">
        <v>5.3179999999999998E-3</v>
      </c>
      <c r="R75" s="99">
        <v>-8.2000000000000001E-5</v>
      </c>
    </row>
    <row r="76" spans="1:18" x14ac:dyDescent="0.35">
      <c r="A76" s="35"/>
      <c r="B76" s="46" t="s">
        <v>28</v>
      </c>
      <c r="C76" s="47">
        <f>VLOOKUP($A75,Sheet4!$G$3:$K$173,2,FALSE)</f>
        <v>1.3320484272623698E-2</v>
      </c>
      <c r="D76" s="47">
        <f>VLOOKUP($A75,Sheet4!$G$3:$K$173,3,FALSE)</f>
        <v>0.98336794207054856</v>
      </c>
      <c r="E76" s="47">
        <f>VLOOKUP($A75,Sheet4!$G$3:$K$173,4,FALSE)</f>
        <v>3.3115736568096379E-3</v>
      </c>
      <c r="F76" s="47">
        <f>VLOOKUP($A75,Sheet4!$G$3:$K$173,5,FALSE)</f>
        <v>0</v>
      </c>
      <c r="G76" s="95"/>
      <c r="H76" s="95"/>
      <c r="I76" s="95"/>
      <c r="J76" s="95"/>
      <c r="K76" s="88"/>
      <c r="L76" s="89"/>
      <c r="M76" s="89"/>
      <c r="N76" s="89"/>
      <c r="O76" s="64"/>
      <c r="P76" s="100">
        <v>6.3999999999999997E-5</v>
      </c>
      <c r="Q76" s="70"/>
      <c r="R76" s="71"/>
    </row>
    <row r="77" spans="1:18" x14ac:dyDescent="0.35">
      <c r="A77" s="35"/>
      <c r="B77" s="46" t="s">
        <v>29</v>
      </c>
      <c r="C77" s="47">
        <f>VLOOKUP($A75,Sheet4!$U$8:$SY$173,2,FALSE)</f>
        <v>0</v>
      </c>
      <c r="D77" s="47">
        <f>VLOOKUP($A75,Sheet4!$U$8:$Y$173,3,FALSE)</f>
        <v>8.0202028146598631E-2</v>
      </c>
      <c r="E77" s="47">
        <f>VLOOKUP($A75,Sheet4!$U$8:$Y$173,4,FALSE)</f>
        <v>0.85013857298728879</v>
      </c>
      <c r="F77" s="47">
        <f>VLOOKUP($A75,Sheet4!$U$8:$Y$173,5,FALSE)</f>
        <v>6.9659398866113484E-2</v>
      </c>
      <c r="G77" s="95"/>
      <c r="H77" s="95"/>
      <c r="I77" s="95"/>
      <c r="J77" s="95"/>
      <c r="K77" s="88"/>
      <c r="L77" s="89"/>
      <c r="M77" s="89"/>
      <c r="N77" s="89"/>
      <c r="O77" s="64"/>
      <c r="P77" s="100">
        <v>2.6726E-2</v>
      </c>
      <c r="Q77" s="72"/>
      <c r="R77" s="73"/>
    </row>
    <row r="78" spans="1:18" ht="15" thickBot="1" x14ac:dyDescent="0.4">
      <c r="A78" s="36"/>
      <c r="B78" s="55" t="s">
        <v>30</v>
      </c>
      <c r="C78" s="48">
        <v>0</v>
      </c>
      <c r="D78" s="48">
        <v>0</v>
      </c>
      <c r="E78" s="48">
        <v>0</v>
      </c>
      <c r="F78" s="56">
        <v>1</v>
      </c>
      <c r="G78" s="96"/>
      <c r="H78" s="96"/>
      <c r="I78" s="96"/>
      <c r="J78" s="96"/>
      <c r="K78" s="90"/>
      <c r="L78" s="91"/>
      <c r="M78" s="91"/>
      <c r="N78" s="91"/>
      <c r="O78" s="65"/>
      <c r="P78" s="100">
        <v>1</v>
      </c>
      <c r="Q78" s="74"/>
      <c r="R78" s="75"/>
    </row>
    <row r="79" spans="1:18" ht="15" thickBot="1" x14ac:dyDescent="0.4">
      <c r="A79" s="35">
        <f t="shared" si="14"/>
        <v>39478</v>
      </c>
      <c r="B79" s="53" t="s">
        <v>27</v>
      </c>
      <c r="C79" s="52">
        <v>1</v>
      </c>
      <c r="D79" s="52">
        <v>0</v>
      </c>
      <c r="E79" s="52">
        <v>0</v>
      </c>
      <c r="F79" s="54">
        <v>0</v>
      </c>
      <c r="G79" s="92">
        <v>0.17100000000000001</v>
      </c>
      <c r="H79" s="93">
        <v>0.7974</v>
      </c>
      <c r="I79" s="93">
        <v>2.6499999999999999E-2</v>
      </c>
      <c r="J79" s="94">
        <v>4.5999999999999999E-3</v>
      </c>
      <c r="K79" s="85">
        <v>17.100000000000001</v>
      </c>
      <c r="L79" s="86">
        <v>79.739999999999995</v>
      </c>
      <c r="M79" s="86">
        <v>2.65</v>
      </c>
      <c r="N79" s="87">
        <v>0.46</v>
      </c>
      <c r="O79" s="80">
        <v>82.39</v>
      </c>
      <c r="P79" s="97">
        <v>0</v>
      </c>
      <c r="Q79" s="98">
        <v>5.3179999999999998E-3</v>
      </c>
      <c r="R79" s="99">
        <v>-8.2000000000000001E-5</v>
      </c>
    </row>
    <row r="80" spans="1:18" x14ac:dyDescent="0.35">
      <c r="A80" s="35"/>
      <c r="B80" s="46" t="s">
        <v>28</v>
      </c>
      <c r="C80" s="47">
        <f>VLOOKUP($A79,Sheet4!$G$3:$K$173,2,FALSE)</f>
        <v>1.3210233379749171E-2</v>
      </c>
      <c r="D80" s="47">
        <f>VLOOKUP($A79,Sheet4!$G$3:$K$173,3,FALSE)</f>
        <v>0.98343398046857067</v>
      </c>
      <c r="E80" s="47">
        <f>VLOOKUP($A79,Sheet4!$G$3:$K$173,4,FALSE)</f>
        <v>3.3557861516904383E-3</v>
      </c>
      <c r="F80" s="47">
        <f>VLOOKUP($A79,Sheet4!$G$3:$K$173,5,FALSE)</f>
        <v>0</v>
      </c>
      <c r="G80" s="95"/>
      <c r="H80" s="95"/>
      <c r="I80" s="95"/>
      <c r="J80" s="95"/>
      <c r="K80" s="88"/>
      <c r="L80" s="89"/>
      <c r="M80" s="89"/>
      <c r="N80" s="89"/>
      <c r="O80" s="64"/>
      <c r="P80" s="100">
        <v>6.3999999999999997E-5</v>
      </c>
      <c r="Q80" s="70"/>
      <c r="R80" s="71"/>
    </row>
    <row r="81" spans="1:18" x14ac:dyDescent="0.35">
      <c r="A81" s="35"/>
      <c r="B81" s="46" t="s">
        <v>29</v>
      </c>
      <c r="C81" s="47">
        <f>VLOOKUP($A79,Sheet4!$U$8:$SY$173,2,FALSE)</f>
        <v>0</v>
      </c>
      <c r="D81" s="47">
        <f>VLOOKUP($A79,Sheet4!$U$8:$Y$173,3,FALSE)</f>
        <v>7.692347229637389E-2</v>
      </c>
      <c r="E81" s="47">
        <f>VLOOKUP($A79,Sheet4!$U$8:$Y$173,4,FALSE)</f>
        <v>0.85243824356434361</v>
      </c>
      <c r="F81" s="47">
        <f>VLOOKUP($A79,Sheet4!$U$8:$Y$173,5,FALSE)</f>
        <v>7.0638284139281068E-2</v>
      </c>
      <c r="G81" s="95"/>
      <c r="H81" s="95"/>
      <c r="I81" s="95"/>
      <c r="J81" s="95"/>
      <c r="K81" s="88"/>
      <c r="L81" s="89"/>
      <c r="M81" s="89"/>
      <c r="N81" s="89"/>
      <c r="O81" s="64"/>
      <c r="P81" s="100">
        <v>2.6726E-2</v>
      </c>
      <c r="Q81" s="72"/>
      <c r="R81" s="73"/>
    </row>
    <row r="82" spans="1:18" ht="15" thickBot="1" x14ac:dyDescent="0.4">
      <c r="A82" s="36"/>
      <c r="B82" s="55" t="s">
        <v>30</v>
      </c>
      <c r="C82" s="48">
        <v>0</v>
      </c>
      <c r="D82" s="48">
        <v>0</v>
      </c>
      <c r="E82" s="48">
        <v>0</v>
      </c>
      <c r="F82" s="56">
        <v>1</v>
      </c>
      <c r="G82" s="96"/>
      <c r="H82" s="96"/>
      <c r="I82" s="96"/>
      <c r="J82" s="96"/>
      <c r="K82" s="90"/>
      <c r="L82" s="91"/>
      <c r="M82" s="91"/>
      <c r="N82" s="91"/>
      <c r="O82" s="65"/>
      <c r="P82" s="100">
        <v>1</v>
      </c>
      <c r="Q82" s="74"/>
      <c r="R82" s="75"/>
    </row>
    <row r="83" spans="1:18" ht="15" thickBot="1" x14ac:dyDescent="0.4">
      <c r="A83" s="35">
        <f t="shared" si="14"/>
        <v>39507</v>
      </c>
      <c r="B83" s="53" t="s">
        <v>27</v>
      </c>
      <c r="C83" s="52">
        <v>1</v>
      </c>
      <c r="D83" s="52">
        <v>0</v>
      </c>
      <c r="E83" s="52">
        <v>0</v>
      </c>
      <c r="F83" s="54">
        <v>0</v>
      </c>
      <c r="G83" s="92">
        <v>0.17100000000000001</v>
      </c>
      <c r="H83" s="93">
        <v>0.7974</v>
      </c>
      <c r="I83" s="93">
        <v>2.6499999999999999E-2</v>
      </c>
      <c r="J83" s="94">
        <v>4.5999999999999999E-3</v>
      </c>
      <c r="K83" s="85">
        <v>17.100000000000001</v>
      </c>
      <c r="L83" s="86">
        <v>79.739999999999995</v>
      </c>
      <c r="M83" s="86">
        <v>2.65</v>
      </c>
      <c r="N83" s="87">
        <v>0.46</v>
      </c>
      <c r="O83" s="80">
        <v>82.39</v>
      </c>
      <c r="P83" s="97">
        <v>0</v>
      </c>
      <c r="Q83" s="98">
        <v>5.3179999999999998E-3</v>
      </c>
      <c r="R83" s="99">
        <v>-8.2000000000000001E-5</v>
      </c>
    </row>
    <row r="84" spans="1:18" x14ac:dyDescent="0.35">
      <c r="A84" s="35"/>
      <c r="B84" s="46" t="s">
        <v>28</v>
      </c>
      <c r="C84" s="47">
        <f>VLOOKUP($A83,Sheet4!$G$3:$K$173,2,FALSE)</f>
        <v>1.3221299249731377E-2</v>
      </c>
      <c r="D84" s="47">
        <f>VLOOKUP($A83,Sheet4!$G$3:$K$173,3,FALSE)</f>
        <v>0.98342746075499965</v>
      </c>
      <c r="E84" s="47">
        <f>VLOOKUP($A83,Sheet4!$G$3:$K$173,4,FALSE)</f>
        <v>3.3512399952969835E-3</v>
      </c>
      <c r="F84" s="47">
        <f>VLOOKUP($A83,Sheet4!$G$3:$K$173,5,FALSE)</f>
        <v>0</v>
      </c>
      <c r="G84" s="95"/>
      <c r="H84" s="95"/>
      <c r="I84" s="95"/>
      <c r="J84" s="95"/>
      <c r="K84" s="88"/>
      <c r="L84" s="89"/>
      <c r="M84" s="89"/>
      <c r="N84" s="89"/>
      <c r="O84" s="64"/>
      <c r="P84" s="100">
        <v>6.3999999999999997E-5</v>
      </c>
      <c r="Q84" s="70"/>
      <c r="R84" s="71"/>
    </row>
    <row r="85" spans="1:18" x14ac:dyDescent="0.35">
      <c r="A85" s="35"/>
      <c r="B85" s="46" t="s">
        <v>29</v>
      </c>
      <c r="C85" s="47">
        <f>VLOOKUP($A83,Sheet4!$U$8:$SY$173,2,FALSE)</f>
        <v>0</v>
      </c>
      <c r="D85" s="47">
        <f>VLOOKUP($A83,Sheet4!$U$8:$Y$173,3,FALSE)</f>
        <v>7.8272140839324073E-2</v>
      </c>
      <c r="E85" s="47">
        <f>VLOOKUP($A83,Sheet4!$U$8:$Y$173,4,FALSE)</f>
        <v>0.85173273944659667</v>
      </c>
      <c r="F85" s="47">
        <f>VLOOKUP($A83,Sheet4!$U$8:$Y$173,5,FALSE)</f>
        <v>6.9995119714078111E-2</v>
      </c>
      <c r="G85" s="95"/>
      <c r="H85" s="95"/>
      <c r="I85" s="95"/>
      <c r="J85" s="95"/>
      <c r="K85" s="88"/>
      <c r="L85" s="89"/>
      <c r="M85" s="89"/>
      <c r="N85" s="89"/>
      <c r="O85" s="64"/>
      <c r="P85" s="100">
        <v>2.6726E-2</v>
      </c>
      <c r="Q85" s="72"/>
      <c r="R85" s="73"/>
    </row>
    <row r="86" spans="1:18" ht="15" thickBot="1" x14ac:dyDescent="0.4">
      <c r="A86" s="36"/>
      <c r="B86" s="55" t="s">
        <v>30</v>
      </c>
      <c r="C86" s="48">
        <v>0</v>
      </c>
      <c r="D86" s="48">
        <v>0</v>
      </c>
      <c r="E86" s="48">
        <v>0</v>
      </c>
      <c r="F86" s="56">
        <v>1</v>
      </c>
      <c r="G86" s="96"/>
      <c r="H86" s="96"/>
      <c r="I86" s="96"/>
      <c r="J86" s="96"/>
      <c r="K86" s="90"/>
      <c r="L86" s="91"/>
      <c r="M86" s="91"/>
      <c r="N86" s="91"/>
      <c r="O86" s="65"/>
      <c r="P86" s="100">
        <v>1</v>
      </c>
      <c r="Q86" s="74"/>
      <c r="R86" s="75"/>
    </row>
    <row r="87" spans="1:18" ht="15" thickBot="1" x14ac:dyDescent="0.4">
      <c r="A87" s="35">
        <f t="shared" si="14"/>
        <v>39538</v>
      </c>
      <c r="B87" s="53" t="s">
        <v>27</v>
      </c>
      <c r="C87" s="52">
        <v>1</v>
      </c>
      <c r="D87" s="52">
        <v>0</v>
      </c>
      <c r="E87" s="52">
        <v>0</v>
      </c>
      <c r="F87" s="54">
        <v>0</v>
      </c>
      <c r="G87" s="92">
        <v>0.17100000000000001</v>
      </c>
      <c r="H87" s="93">
        <v>0.7974</v>
      </c>
      <c r="I87" s="93">
        <v>2.6499999999999999E-2</v>
      </c>
      <c r="J87" s="94">
        <v>4.5999999999999999E-3</v>
      </c>
      <c r="K87" s="85">
        <v>17.100000000000001</v>
      </c>
      <c r="L87" s="86">
        <v>79.739999999999995</v>
      </c>
      <c r="M87" s="86">
        <v>2.65</v>
      </c>
      <c r="N87" s="87">
        <v>0.46</v>
      </c>
      <c r="O87" s="80">
        <v>82.39</v>
      </c>
      <c r="P87" s="97">
        <v>0</v>
      </c>
      <c r="Q87" s="98">
        <v>5.3179999999999998E-3</v>
      </c>
      <c r="R87" s="99">
        <v>-8.2000000000000001E-5</v>
      </c>
    </row>
    <row r="88" spans="1:18" x14ac:dyDescent="0.35">
      <c r="A88" s="35"/>
      <c r="B88" s="46" t="s">
        <v>28</v>
      </c>
      <c r="C88" s="47">
        <f>VLOOKUP($A87,Sheet4!$G$3:$K$173,2,FALSE)</f>
        <v>1.3370191719873392E-2</v>
      </c>
      <c r="D88" s="47">
        <f>VLOOKUP($A87,Sheet4!$G$3:$K$173,3,FALSE)</f>
        <v>0.98329794648407576</v>
      </c>
      <c r="E88" s="47">
        <f>VLOOKUP($A87,Sheet4!$G$3:$K$173,4,FALSE)</f>
        <v>3.3318617960296552E-3</v>
      </c>
      <c r="F88" s="47">
        <f>VLOOKUP($A87,Sheet4!$G$3:$K$173,5,FALSE)</f>
        <v>0</v>
      </c>
      <c r="G88" s="95"/>
      <c r="H88" s="95"/>
      <c r="I88" s="95"/>
      <c r="J88" s="95"/>
      <c r="K88" s="88"/>
      <c r="L88" s="89"/>
      <c r="M88" s="89"/>
      <c r="N88" s="89"/>
      <c r="O88" s="64"/>
      <c r="P88" s="100">
        <v>6.3999999999999997E-5</v>
      </c>
      <c r="Q88" s="70"/>
      <c r="R88" s="71"/>
    </row>
    <row r="89" spans="1:18" x14ac:dyDescent="0.35">
      <c r="A89" s="35"/>
      <c r="B89" s="46" t="s">
        <v>29</v>
      </c>
      <c r="C89" s="47">
        <f>VLOOKUP($A87,Sheet4!$U$8:$SY$173,2,FALSE)</f>
        <v>0</v>
      </c>
      <c r="D89" s="47">
        <f>VLOOKUP($A87,Sheet4!$U$8:$Y$173,3,FALSE)</f>
        <v>7.8247840148014711E-2</v>
      </c>
      <c r="E89" s="47">
        <f>VLOOKUP($A87,Sheet4!$U$8:$Y$173,4,FALSE)</f>
        <v>0.85143286381557803</v>
      </c>
      <c r="F89" s="47">
        <f>VLOOKUP($A87,Sheet4!$U$8:$Y$173,5,FALSE)</f>
        <v>7.0319296036407075E-2</v>
      </c>
      <c r="G89" s="95"/>
      <c r="H89" s="95"/>
      <c r="I89" s="95"/>
      <c r="J89" s="95"/>
      <c r="K89" s="88"/>
      <c r="L89" s="89"/>
      <c r="M89" s="89"/>
      <c r="N89" s="89"/>
      <c r="O89" s="64"/>
      <c r="P89" s="100">
        <v>2.6726E-2</v>
      </c>
      <c r="Q89" s="72"/>
      <c r="R89" s="73"/>
    </row>
    <row r="90" spans="1:18" ht="15" thickBot="1" x14ac:dyDescent="0.4">
      <c r="A90" s="36"/>
      <c r="B90" s="55" t="s">
        <v>30</v>
      </c>
      <c r="C90" s="48">
        <v>0</v>
      </c>
      <c r="D90" s="48">
        <v>0</v>
      </c>
      <c r="E90" s="48">
        <v>0</v>
      </c>
      <c r="F90" s="56">
        <v>1</v>
      </c>
      <c r="G90" s="96"/>
      <c r="H90" s="96"/>
      <c r="I90" s="96"/>
      <c r="J90" s="96"/>
      <c r="K90" s="90"/>
      <c r="L90" s="91"/>
      <c r="M90" s="91"/>
      <c r="N90" s="91"/>
      <c r="O90" s="65"/>
      <c r="P90" s="100">
        <v>1</v>
      </c>
      <c r="Q90" s="74"/>
      <c r="R90" s="75"/>
    </row>
    <row r="91" spans="1:18" ht="15" thickBot="1" x14ac:dyDescent="0.4">
      <c r="A91" s="35">
        <f t="shared" si="14"/>
        <v>39568</v>
      </c>
      <c r="B91" s="53" t="s">
        <v>27</v>
      </c>
      <c r="C91" s="52">
        <v>1</v>
      </c>
      <c r="D91" s="52">
        <v>0</v>
      </c>
      <c r="E91" s="52">
        <v>0</v>
      </c>
      <c r="F91" s="54">
        <v>0</v>
      </c>
      <c r="G91" s="92">
        <v>0.17100000000000001</v>
      </c>
      <c r="H91" s="93">
        <v>0.7974</v>
      </c>
      <c r="I91" s="93">
        <v>2.6499999999999999E-2</v>
      </c>
      <c r="J91" s="94">
        <v>4.5999999999999999E-3</v>
      </c>
      <c r="K91" s="85">
        <v>17.100000000000001</v>
      </c>
      <c r="L91" s="86">
        <v>79.739999999999995</v>
      </c>
      <c r="M91" s="86">
        <v>2.65</v>
      </c>
      <c r="N91" s="87">
        <v>0.46</v>
      </c>
      <c r="O91" s="80">
        <v>82.39</v>
      </c>
      <c r="P91" s="97">
        <v>0</v>
      </c>
      <c r="Q91" s="98">
        <v>5.3179999999999998E-3</v>
      </c>
      <c r="R91" s="99">
        <v>-8.2000000000000001E-5</v>
      </c>
    </row>
    <row r="92" spans="1:18" x14ac:dyDescent="0.35">
      <c r="A92" s="35"/>
      <c r="B92" s="46" t="s">
        <v>28</v>
      </c>
      <c r="C92" s="47">
        <f>VLOOKUP($A91,Sheet4!$G$3:$K$173,2,FALSE)</f>
        <v>1.3181052088574334E-2</v>
      </c>
      <c r="D92" s="47">
        <f>VLOOKUP($A91,Sheet4!$G$3:$K$173,3,FALSE)</f>
        <v>0.98325550121090599</v>
      </c>
      <c r="E92" s="47">
        <f>VLOOKUP($A91,Sheet4!$G$3:$K$173,4,FALSE)</f>
        <v>3.5634467004956117E-3</v>
      </c>
      <c r="F92" s="47">
        <f>VLOOKUP($A91,Sheet4!$G$3:$K$173,5,FALSE)</f>
        <v>0</v>
      </c>
      <c r="G92" s="95"/>
      <c r="H92" s="95"/>
      <c r="I92" s="95"/>
      <c r="J92" s="95"/>
      <c r="K92" s="88"/>
      <c r="L92" s="89"/>
      <c r="M92" s="89"/>
      <c r="N92" s="89"/>
      <c r="O92" s="64"/>
      <c r="P92" s="100">
        <v>6.3999999999999997E-5</v>
      </c>
      <c r="Q92" s="70"/>
      <c r="R92" s="71"/>
    </row>
    <row r="93" spans="1:18" x14ac:dyDescent="0.35">
      <c r="A93" s="35"/>
      <c r="B93" s="46" t="s">
        <v>29</v>
      </c>
      <c r="C93" s="47">
        <f>VLOOKUP($A91,Sheet4!$U$8:$SY$173,2,FALSE)</f>
        <v>0</v>
      </c>
      <c r="D93" s="47">
        <f>VLOOKUP($A91,Sheet4!$U$8:$Y$173,3,FALSE)</f>
        <v>7.6804586288276133E-2</v>
      </c>
      <c r="E93" s="47">
        <f>VLOOKUP($A91,Sheet4!$U$8:$Y$173,4,FALSE)</f>
        <v>0.85292002388962052</v>
      </c>
      <c r="F93" s="47">
        <f>VLOOKUP($A91,Sheet4!$U$8:$Y$173,5,FALSE)</f>
        <v>7.0275389822101797E-2</v>
      </c>
      <c r="G93" s="95"/>
      <c r="H93" s="95"/>
      <c r="I93" s="95"/>
      <c r="J93" s="95"/>
      <c r="K93" s="88"/>
      <c r="L93" s="89"/>
      <c r="M93" s="89"/>
      <c r="N93" s="89"/>
      <c r="O93" s="64"/>
      <c r="P93" s="100">
        <v>2.6726E-2</v>
      </c>
      <c r="Q93" s="72"/>
      <c r="R93" s="73"/>
    </row>
    <row r="94" spans="1:18" ht="15" thickBot="1" x14ac:dyDescent="0.4">
      <c r="A94" s="36"/>
      <c r="B94" s="55" t="s">
        <v>30</v>
      </c>
      <c r="C94" s="48">
        <v>0</v>
      </c>
      <c r="D94" s="48">
        <v>0</v>
      </c>
      <c r="E94" s="48">
        <v>0</v>
      </c>
      <c r="F94" s="56">
        <v>1</v>
      </c>
      <c r="G94" s="96"/>
      <c r="H94" s="96"/>
      <c r="I94" s="96"/>
      <c r="J94" s="96"/>
      <c r="K94" s="90"/>
      <c r="L94" s="91"/>
      <c r="M94" s="91"/>
      <c r="N94" s="91"/>
      <c r="O94" s="65"/>
      <c r="P94" s="100">
        <v>1</v>
      </c>
      <c r="Q94" s="74"/>
      <c r="R94" s="75"/>
    </row>
    <row r="95" spans="1:18" ht="15" thickBot="1" x14ac:dyDescent="0.4">
      <c r="A95" s="35">
        <f t="shared" si="14"/>
        <v>39599</v>
      </c>
      <c r="B95" s="53" t="s">
        <v>27</v>
      </c>
      <c r="C95" s="52">
        <v>1</v>
      </c>
      <c r="D95" s="52">
        <v>0</v>
      </c>
      <c r="E95" s="52">
        <v>0</v>
      </c>
      <c r="F95" s="54">
        <v>0</v>
      </c>
      <c r="G95" s="92">
        <v>0.17100000000000001</v>
      </c>
      <c r="H95" s="93">
        <v>0.7974</v>
      </c>
      <c r="I95" s="93">
        <v>2.6499999999999999E-2</v>
      </c>
      <c r="J95" s="94">
        <v>4.5999999999999999E-3</v>
      </c>
      <c r="K95" s="85">
        <v>17.100000000000001</v>
      </c>
      <c r="L95" s="86">
        <v>79.739999999999995</v>
      </c>
      <c r="M95" s="86">
        <v>2.65</v>
      </c>
      <c r="N95" s="87">
        <v>0.46</v>
      </c>
      <c r="O95" s="80">
        <v>82.39</v>
      </c>
      <c r="P95" s="97">
        <v>0</v>
      </c>
      <c r="Q95" s="98">
        <v>5.3179999999999998E-3</v>
      </c>
      <c r="R95" s="99">
        <v>-8.2000000000000001E-5</v>
      </c>
    </row>
    <row r="96" spans="1:18" x14ac:dyDescent="0.35">
      <c r="A96" s="35"/>
      <c r="B96" s="46" t="s">
        <v>28</v>
      </c>
      <c r="C96" s="47">
        <f>VLOOKUP($A95,Sheet4!$G$3:$K$173,2,FALSE)</f>
        <v>1.6029547855737149E-2</v>
      </c>
      <c r="D96" s="47">
        <f>VLOOKUP($A95,Sheet4!$G$3:$K$173,3,FALSE)</f>
        <v>0.98201818448943867</v>
      </c>
      <c r="E96" s="47">
        <f>VLOOKUP($A95,Sheet4!$G$3:$K$173,4,FALSE)</f>
        <v>1.9522676548391466E-3</v>
      </c>
      <c r="F96" s="47">
        <f>VLOOKUP($A95,Sheet4!$G$3:$K$173,5,FALSE)</f>
        <v>0</v>
      </c>
      <c r="G96" s="95"/>
      <c r="H96" s="95"/>
      <c r="I96" s="95"/>
      <c r="J96" s="95"/>
      <c r="K96" s="88"/>
      <c r="L96" s="89"/>
      <c r="M96" s="89"/>
      <c r="N96" s="89"/>
      <c r="O96" s="64"/>
      <c r="P96" s="100">
        <v>6.3999999999999997E-5</v>
      </c>
      <c r="Q96" s="70"/>
      <c r="R96" s="71"/>
    </row>
    <row r="97" spans="1:18" x14ac:dyDescent="0.35">
      <c r="A97" s="35"/>
      <c r="B97" s="46" t="s">
        <v>29</v>
      </c>
      <c r="C97" s="47">
        <f>VLOOKUP($A95,Sheet4!$U$8:$SY$173,2,FALSE)</f>
        <v>0</v>
      </c>
      <c r="D97" s="47">
        <f>VLOOKUP($A95,Sheet4!$U$8:$Y$173,3,FALSE)</f>
        <v>0.11169746371747701</v>
      </c>
      <c r="E97" s="47">
        <f>VLOOKUP($A95,Sheet4!$U$8:$Y$173,4,FALSE)</f>
        <v>0.82457557428357187</v>
      </c>
      <c r="F97" s="47">
        <f>VLOOKUP($A95,Sheet4!$U$8:$Y$173,5,FALSE)</f>
        <v>6.3726961998947645E-2</v>
      </c>
      <c r="G97" s="95"/>
      <c r="H97" s="95"/>
      <c r="I97" s="95"/>
      <c r="J97" s="95"/>
      <c r="K97" s="88"/>
      <c r="L97" s="89"/>
      <c r="M97" s="89"/>
      <c r="N97" s="89"/>
      <c r="O97" s="64"/>
      <c r="P97" s="100">
        <v>2.6726E-2</v>
      </c>
      <c r="Q97" s="72"/>
      <c r="R97" s="73"/>
    </row>
    <row r="98" spans="1:18" ht="15" thickBot="1" x14ac:dyDescent="0.4">
      <c r="A98" s="36"/>
      <c r="B98" s="55" t="s">
        <v>30</v>
      </c>
      <c r="C98" s="48">
        <v>0</v>
      </c>
      <c r="D98" s="48">
        <v>0</v>
      </c>
      <c r="E98" s="48">
        <v>0</v>
      </c>
      <c r="F98" s="56">
        <v>1</v>
      </c>
      <c r="G98" s="96"/>
      <c r="H98" s="96"/>
      <c r="I98" s="96"/>
      <c r="J98" s="96"/>
      <c r="K98" s="90"/>
      <c r="L98" s="91"/>
      <c r="M98" s="91"/>
      <c r="N98" s="91"/>
      <c r="O98" s="65"/>
      <c r="P98" s="100">
        <v>1</v>
      </c>
      <c r="Q98" s="74"/>
      <c r="R98" s="75"/>
    </row>
    <row r="99" spans="1:18" ht="15" thickBot="1" x14ac:dyDescent="0.4">
      <c r="A99" s="35">
        <f t="shared" si="14"/>
        <v>39629</v>
      </c>
      <c r="B99" s="53" t="s">
        <v>27</v>
      </c>
      <c r="C99" s="52">
        <v>1</v>
      </c>
      <c r="D99" s="52">
        <v>0</v>
      </c>
      <c r="E99" s="52">
        <v>0</v>
      </c>
      <c r="F99" s="54">
        <v>0</v>
      </c>
      <c r="G99" s="92">
        <v>0.17100000000000001</v>
      </c>
      <c r="H99" s="93">
        <v>0.7974</v>
      </c>
      <c r="I99" s="93">
        <v>2.6499999999999999E-2</v>
      </c>
      <c r="J99" s="94">
        <v>4.5999999999999999E-3</v>
      </c>
      <c r="K99" s="85">
        <v>17.100000000000001</v>
      </c>
      <c r="L99" s="86">
        <v>79.739999999999995</v>
      </c>
      <c r="M99" s="86">
        <v>2.65</v>
      </c>
      <c r="N99" s="87">
        <v>0.46</v>
      </c>
      <c r="O99" s="80">
        <v>82.39</v>
      </c>
      <c r="P99" s="97">
        <v>0</v>
      </c>
      <c r="Q99" s="98">
        <v>5.3179999999999998E-3</v>
      </c>
      <c r="R99" s="99">
        <v>-8.2000000000000001E-5</v>
      </c>
    </row>
    <row r="100" spans="1:18" x14ac:dyDescent="0.35">
      <c r="A100" s="35"/>
      <c r="B100" s="46" t="s">
        <v>28</v>
      </c>
      <c r="C100" s="47">
        <f>VLOOKUP($A99,Sheet4!$G$3:$K$173,2,FALSE)</f>
        <v>1.1680768224607372E-2</v>
      </c>
      <c r="D100" s="47">
        <f>VLOOKUP($A99,Sheet4!$G$3:$K$173,3,FALSE)</f>
        <v>0.98535891297742795</v>
      </c>
      <c r="E100" s="47">
        <f>VLOOKUP($A99,Sheet4!$G$3:$K$173,4,FALSE)</f>
        <v>2.9603187979793349E-3</v>
      </c>
      <c r="F100" s="47">
        <f>VLOOKUP($A99,Sheet4!$G$3:$K$173,5,FALSE)</f>
        <v>0</v>
      </c>
      <c r="G100" s="95"/>
      <c r="H100" s="95"/>
      <c r="I100" s="95"/>
      <c r="J100" s="95"/>
      <c r="K100" s="88"/>
      <c r="L100" s="89"/>
      <c r="M100" s="89"/>
      <c r="N100" s="89"/>
      <c r="O100" s="64"/>
      <c r="P100" s="100">
        <v>6.3999999999999997E-5</v>
      </c>
      <c r="Q100" s="70"/>
      <c r="R100" s="71"/>
    </row>
    <row r="101" spans="1:18" x14ac:dyDescent="0.35">
      <c r="A101" s="35"/>
      <c r="B101" s="46" t="s">
        <v>29</v>
      </c>
      <c r="C101" s="47">
        <f>VLOOKUP($A99,Sheet4!$U$8:$SY$173,2,FALSE)</f>
        <v>0</v>
      </c>
      <c r="D101" s="47">
        <f>VLOOKUP($A99,Sheet4!$U$8:$Y$173,3,FALSE)</f>
        <v>7.2308618113456249E-2</v>
      </c>
      <c r="E101" s="47">
        <f>VLOOKUP($A99,Sheet4!$U$8:$Y$173,4,FALSE)</f>
        <v>0.86518656964067142</v>
      </c>
      <c r="F101" s="47">
        <f>VLOOKUP($A99,Sheet4!$U$8:$Y$173,5,FALSE)</f>
        <v>6.2504812245871205E-2</v>
      </c>
      <c r="G101" s="95"/>
      <c r="H101" s="95"/>
      <c r="I101" s="95"/>
      <c r="J101" s="95"/>
      <c r="K101" s="88"/>
      <c r="L101" s="89"/>
      <c r="M101" s="89"/>
      <c r="N101" s="89"/>
      <c r="O101" s="64"/>
      <c r="P101" s="100">
        <v>2.6726E-2</v>
      </c>
      <c r="Q101" s="72"/>
      <c r="R101" s="73"/>
    </row>
    <row r="102" spans="1:18" ht="15" thickBot="1" x14ac:dyDescent="0.4">
      <c r="A102" s="36"/>
      <c r="B102" s="55" t="s">
        <v>30</v>
      </c>
      <c r="C102" s="48">
        <v>0</v>
      </c>
      <c r="D102" s="48">
        <v>0</v>
      </c>
      <c r="E102" s="48">
        <v>0</v>
      </c>
      <c r="F102" s="56">
        <v>1</v>
      </c>
      <c r="G102" s="96"/>
      <c r="H102" s="96"/>
      <c r="I102" s="96"/>
      <c r="J102" s="96"/>
      <c r="K102" s="90"/>
      <c r="L102" s="91"/>
      <c r="M102" s="91"/>
      <c r="N102" s="91"/>
      <c r="O102" s="65"/>
      <c r="P102" s="100">
        <v>1</v>
      </c>
      <c r="Q102" s="74"/>
      <c r="R102" s="75"/>
    </row>
    <row r="103" spans="1:18" ht="15" thickBot="1" x14ac:dyDescent="0.4">
      <c r="A103" s="35">
        <f t="shared" si="14"/>
        <v>39660</v>
      </c>
      <c r="B103" s="53" t="s">
        <v>27</v>
      </c>
      <c r="C103" s="52">
        <v>1</v>
      </c>
      <c r="D103" s="52">
        <v>0</v>
      </c>
      <c r="E103" s="52">
        <v>0</v>
      </c>
      <c r="F103" s="54">
        <v>0</v>
      </c>
      <c r="G103" s="92">
        <v>0.17100000000000001</v>
      </c>
      <c r="H103" s="93">
        <v>0.7974</v>
      </c>
      <c r="I103" s="93">
        <v>2.6499999999999999E-2</v>
      </c>
      <c r="J103" s="94">
        <v>4.5999999999999999E-3</v>
      </c>
      <c r="K103" s="85">
        <v>17.100000000000001</v>
      </c>
      <c r="L103" s="86">
        <v>79.739999999999995</v>
      </c>
      <c r="M103" s="86">
        <v>2.65</v>
      </c>
      <c r="N103" s="87">
        <v>0.46</v>
      </c>
      <c r="O103" s="80">
        <v>82.39</v>
      </c>
      <c r="P103" s="97">
        <v>0</v>
      </c>
      <c r="Q103" s="98">
        <v>5.3179999999999998E-3</v>
      </c>
      <c r="R103" s="99">
        <v>-8.2000000000000001E-5</v>
      </c>
    </row>
    <row r="104" spans="1:18" x14ac:dyDescent="0.35">
      <c r="A104" s="35"/>
      <c r="B104" s="46" t="s">
        <v>28</v>
      </c>
      <c r="C104" s="47">
        <f>VLOOKUP($A103,Sheet4!$G$3:$K$173,2,FALSE)</f>
        <v>1.3327965688411495E-2</v>
      </c>
      <c r="D104" s="47">
        <f>VLOOKUP($A103,Sheet4!$G$3:$K$173,3,FALSE)</f>
        <v>0.98360956396869281</v>
      </c>
      <c r="E104" s="47">
        <f>VLOOKUP($A103,Sheet4!$G$3:$K$173,4,FALSE)</f>
        <v>3.0624703428899468E-3</v>
      </c>
      <c r="F104" s="47">
        <f>VLOOKUP($A103,Sheet4!$G$3:$K$173,5,FALSE)</f>
        <v>0</v>
      </c>
      <c r="G104" s="95"/>
      <c r="H104" s="95"/>
      <c r="I104" s="95"/>
      <c r="J104" s="95"/>
      <c r="K104" s="88"/>
      <c r="L104" s="89"/>
      <c r="M104" s="89"/>
      <c r="N104" s="89"/>
      <c r="O104" s="64"/>
      <c r="P104" s="100">
        <v>6.3999999999999997E-5</v>
      </c>
      <c r="Q104" s="70"/>
      <c r="R104" s="71"/>
    </row>
    <row r="105" spans="1:18" x14ac:dyDescent="0.35">
      <c r="A105" s="35"/>
      <c r="B105" s="46" t="s">
        <v>29</v>
      </c>
      <c r="C105" s="47">
        <f>VLOOKUP($A103,Sheet4!$U$8:$SY$173,2,FALSE)</f>
        <v>0</v>
      </c>
      <c r="D105" s="47">
        <f>VLOOKUP($A103,Sheet4!$U$8:$Y$173,3,FALSE)</f>
        <v>8.0868404846024561E-2</v>
      </c>
      <c r="E105" s="47">
        <f>VLOOKUP($A103,Sheet4!$U$8:$Y$173,4,FALSE)</f>
        <v>0.8523340852383603</v>
      </c>
      <c r="F105" s="47">
        <f>VLOOKUP($A103,Sheet4!$U$8:$Y$173,5,FALSE)</f>
        <v>6.6797509915615935E-2</v>
      </c>
      <c r="G105" s="95"/>
      <c r="H105" s="95"/>
      <c r="I105" s="95"/>
      <c r="J105" s="95"/>
      <c r="K105" s="88"/>
      <c r="L105" s="89"/>
      <c r="M105" s="89"/>
      <c r="N105" s="89"/>
      <c r="O105" s="64"/>
      <c r="P105" s="100">
        <v>2.6726E-2</v>
      </c>
      <c r="Q105" s="72"/>
      <c r="R105" s="73"/>
    </row>
    <row r="106" spans="1:18" ht="15" thickBot="1" x14ac:dyDescent="0.4">
      <c r="A106" s="36"/>
      <c r="B106" s="55" t="s">
        <v>30</v>
      </c>
      <c r="C106" s="48">
        <v>0</v>
      </c>
      <c r="D106" s="48">
        <v>0</v>
      </c>
      <c r="E106" s="48">
        <v>0</v>
      </c>
      <c r="F106" s="56">
        <v>1</v>
      </c>
      <c r="G106" s="96"/>
      <c r="H106" s="96"/>
      <c r="I106" s="96"/>
      <c r="J106" s="96"/>
      <c r="K106" s="90"/>
      <c r="L106" s="91"/>
      <c r="M106" s="91"/>
      <c r="N106" s="91"/>
      <c r="O106" s="65"/>
      <c r="P106" s="100">
        <v>1</v>
      </c>
      <c r="Q106" s="74"/>
      <c r="R106" s="75"/>
    </row>
    <row r="107" spans="1:18" ht="15" thickBot="1" x14ac:dyDescent="0.4">
      <c r="A107" s="35">
        <f t="shared" si="14"/>
        <v>39691</v>
      </c>
      <c r="B107" s="53" t="s">
        <v>27</v>
      </c>
      <c r="C107" s="52">
        <v>1</v>
      </c>
      <c r="D107" s="52">
        <v>0</v>
      </c>
      <c r="E107" s="52">
        <v>0</v>
      </c>
      <c r="F107" s="54">
        <v>0</v>
      </c>
      <c r="G107" s="92">
        <v>0.17100000000000001</v>
      </c>
      <c r="H107" s="93">
        <v>0.7974</v>
      </c>
      <c r="I107" s="93">
        <v>2.6499999999999999E-2</v>
      </c>
      <c r="J107" s="94">
        <v>4.5999999999999999E-3</v>
      </c>
      <c r="K107" s="85">
        <v>17.100000000000001</v>
      </c>
      <c r="L107" s="86">
        <v>79.739999999999995</v>
      </c>
      <c r="M107" s="86">
        <v>2.65</v>
      </c>
      <c r="N107" s="87">
        <v>0.46</v>
      </c>
      <c r="O107" s="80">
        <v>82.39</v>
      </c>
      <c r="P107" s="97">
        <v>0</v>
      </c>
      <c r="Q107" s="98">
        <v>5.3179999999999998E-3</v>
      </c>
      <c r="R107" s="99">
        <v>-8.2000000000000001E-5</v>
      </c>
    </row>
    <row r="108" spans="1:18" x14ac:dyDescent="0.35">
      <c r="A108" s="35"/>
      <c r="B108" s="46" t="s">
        <v>28</v>
      </c>
      <c r="C108" s="47">
        <f>VLOOKUP($A107,Sheet4!$G$3:$K$173,2,FALSE)</f>
        <v>1.3623696835847778E-2</v>
      </c>
      <c r="D108" s="47">
        <f>VLOOKUP($A107,Sheet4!$G$3:$K$173,3,FALSE)</f>
        <v>0.98277102589725418</v>
      </c>
      <c r="E108" s="47">
        <f>VLOOKUP($A107,Sheet4!$G$3:$K$173,4,FALSE)</f>
        <v>3.6052772668873617E-3</v>
      </c>
      <c r="F108" s="47">
        <f>VLOOKUP($A107,Sheet4!$G$3:$K$173,5,FALSE)</f>
        <v>0</v>
      </c>
      <c r="G108" s="95"/>
      <c r="H108" s="95"/>
      <c r="I108" s="95"/>
      <c r="J108" s="95"/>
      <c r="K108" s="88"/>
      <c r="L108" s="89"/>
      <c r="M108" s="89"/>
      <c r="N108" s="89"/>
      <c r="O108" s="64"/>
      <c r="P108" s="100">
        <v>6.3999999999999997E-5</v>
      </c>
      <c r="Q108" s="70"/>
      <c r="R108" s="71"/>
    </row>
    <row r="109" spans="1:18" x14ac:dyDescent="0.35">
      <c r="A109" s="35"/>
      <c r="B109" s="46" t="s">
        <v>29</v>
      </c>
      <c r="C109" s="47">
        <f>VLOOKUP($A107,Sheet4!$U$8:$SY$173,2,FALSE)</f>
        <v>0</v>
      </c>
      <c r="D109" s="47">
        <f>VLOOKUP($A107,Sheet4!$U$8:$Y$173,3,FALSE)</f>
        <v>7.6214592869743275E-2</v>
      </c>
      <c r="E109" s="47">
        <f>VLOOKUP($A107,Sheet4!$U$8:$Y$173,4,FALSE)</f>
        <v>0.85277194337819262</v>
      </c>
      <c r="F109" s="47">
        <f>VLOOKUP($A107,Sheet4!$U$8:$Y$173,5,FALSE)</f>
        <v>7.1013463752063841E-2</v>
      </c>
      <c r="G109" s="95"/>
      <c r="H109" s="95"/>
      <c r="I109" s="95"/>
      <c r="J109" s="95"/>
      <c r="K109" s="88"/>
      <c r="L109" s="89"/>
      <c r="M109" s="89"/>
      <c r="N109" s="89"/>
      <c r="O109" s="64"/>
      <c r="P109" s="100">
        <v>2.6726E-2</v>
      </c>
      <c r="Q109" s="72"/>
      <c r="R109" s="73"/>
    </row>
    <row r="110" spans="1:18" ht="15" thickBot="1" x14ac:dyDescent="0.4">
      <c r="A110" s="36"/>
      <c r="B110" s="55" t="s">
        <v>30</v>
      </c>
      <c r="C110" s="48">
        <v>0</v>
      </c>
      <c r="D110" s="48">
        <v>0</v>
      </c>
      <c r="E110" s="48">
        <v>0</v>
      </c>
      <c r="F110" s="56">
        <v>1</v>
      </c>
      <c r="G110" s="96"/>
      <c r="H110" s="96"/>
      <c r="I110" s="96"/>
      <c r="J110" s="96"/>
      <c r="K110" s="90"/>
      <c r="L110" s="91"/>
      <c r="M110" s="91"/>
      <c r="N110" s="91"/>
      <c r="O110" s="65"/>
      <c r="P110" s="100">
        <v>1</v>
      </c>
      <c r="Q110" s="74"/>
      <c r="R110" s="75"/>
    </row>
    <row r="111" spans="1:18" ht="15" thickBot="1" x14ac:dyDescent="0.4">
      <c r="A111" s="35">
        <f t="shared" si="14"/>
        <v>39721</v>
      </c>
      <c r="B111" s="53" t="s">
        <v>27</v>
      </c>
      <c r="C111" s="52">
        <v>1</v>
      </c>
      <c r="D111" s="52">
        <v>0</v>
      </c>
      <c r="E111" s="52">
        <v>0</v>
      </c>
      <c r="F111" s="54">
        <v>0</v>
      </c>
      <c r="G111" s="92">
        <v>0.17100000000000001</v>
      </c>
      <c r="H111" s="93">
        <v>0.7974</v>
      </c>
      <c r="I111" s="93">
        <v>2.6499999999999999E-2</v>
      </c>
      <c r="J111" s="94">
        <v>4.5999999999999999E-3</v>
      </c>
      <c r="K111" s="85">
        <v>17.100000000000001</v>
      </c>
      <c r="L111" s="86">
        <v>79.739999999999995</v>
      </c>
      <c r="M111" s="86">
        <v>2.65</v>
      </c>
      <c r="N111" s="87">
        <v>0.46</v>
      </c>
      <c r="O111" s="80">
        <v>82.39</v>
      </c>
      <c r="P111" s="97">
        <v>0</v>
      </c>
      <c r="Q111" s="98">
        <v>5.3179999999999998E-3</v>
      </c>
      <c r="R111" s="99">
        <v>-8.2000000000000001E-5</v>
      </c>
    </row>
    <row r="112" spans="1:18" x14ac:dyDescent="0.35">
      <c r="A112" s="35"/>
      <c r="B112" s="46" t="s">
        <v>28</v>
      </c>
      <c r="C112" s="47">
        <f>VLOOKUP($A111,Sheet4!$G$3:$K$173,2,FALSE)</f>
        <v>1.4106391109957015E-2</v>
      </c>
      <c r="D112" s="47">
        <f>VLOOKUP($A111,Sheet4!$G$3:$K$173,3,FALSE)</f>
        <v>0.98216803517763929</v>
      </c>
      <c r="E112" s="47">
        <f>VLOOKUP($A111,Sheet4!$G$3:$K$173,4,FALSE)</f>
        <v>3.7255737123909265E-3</v>
      </c>
      <c r="F112" s="47">
        <f>VLOOKUP($A111,Sheet4!$G$3:$K$173,5,FALSE)</f>
        <v>0</v>
      </c>
      <c r="G112" s="95"/>
      <c r="H112" s="95"/>
      <c r="I112" s="95"/>
      <c r="J112" s="95"/>
      <c r="K112" s="88"/>
      <c r="L112" s="89"/>
      <c r="M112" s="89"/>
      <c r="N112" s="89"/>
      <c r="O112" s="64"/>
      <c r="P112" s="100">
        <v>6.3999999999999997E-5</v>
      </c>
      <c r="Q112" s="70"/>
      <c r="R112" s="71"/>
    </row>
    <row r="113" spans="1:18" x14ac:dyDescent="0.35">
      <c r="A113" s="35"/>
      <c r="B113" s="46" t="s">
        <v>29</v>
      </c>
      <c r="C113" s="47">
        <f>VLOOKUP($A111,Sheet4!$U$8:$SY$173,2,FALSE)</f>
        <v>0</v>
      </c>
      <c r="D113" s="47">
        <f>VLOOKUP($A111,Sheet4!$U$8:$Y$173,3,FALSE)</f>
        <v>7.8533095707628203E-2</v>
      </c>
      <c r="E113" s="47">
        <f>VLOOKUP($A111,Sheet4!$U$8:$Y$173,4,FALSE)</f>
        <v>0.84928368431496859</v>
      </c>
      <c r="F113" s="47">
        <f>VLOOKUP($A111,Sheet4!$U$8:$Y$173,5,FALSE)</f>
        <v>7.2183219977400778E-2</v>
      </c>
      <c r="G113" s="95"/>
      <c r="H113" s="95"/>
      <c r="I113" s="95"/>
      <c r="J113" s="95"/>
      <c r="K113" s="88"/>
      <c r="L113" s="89"/>
      <c r="M113" s="89"/>
      <c r="N113" s="89"/>
      <c r="O113" s="64"/>
      <c r="P113" s="100">
        <v>2.6726E-2</v>
      </c>
      <c r="Q113" s="72"/>
      <c r="R113" s="73"/>
    </row>
    <row r="114" spans="1:18" ht="15" thickBot="1" x14ac:dyDescent="0.4">
      <c r="A114" s="36"/>
      <c r="B114" s="55" t="s">
        <v>30</v>
      </c>
      <c r="C114" s="48">
        <v>0</v>
      </c>
      <c r="D114" s="48">
        <v>0</v>
      </c>
      <c r="E114" s="48">
        <v>0</v>
      </c>
      <c r="F114" s="56">
        <v>1</v>
      </c>
      <c r="G114" s="96"/>
      <c r="H114" s="96"/>
      <c r="I114" s="96"/>
      <c r="J114" s="96"/>
      <c r="K114" s="90"/>
      <c r="L114" s="91"/>
      <c r="M114" s="91"/>
      <c r="N114" s="91"/>
      <c r="O114" s="65"/>
      <c r="P114" s="100">
        <v>1</v>
      </c>
      <c r="Q114" s="74"/>
      <c r="R114" s="75"/>
    </row>
    <row r="115" spans="1:18" ht="15" thickBot="1" x14ac:dyDescent="0.4">
      <c r="A115" s="35">
        <f t="shared" si="14"/>
        <v>39752</v>
      </c>
      <c r="B115" s="53" t="s">
        <v>27</v>
      </c>
      <c r="C115" s="52">
        <v>1</v>
      </c>
      <c r="D115" s="52">
        <v>0</v>
      </c>
      <c r="E115" s="52">
        <v>0</v>
      </c>
      <c r="F115" s="54">
        <v>0</v>
      </c>
      <c r="G115" s="92">
        <v>0.17100000000000001</v>
      </c>
      <c r="H115" s="93">
        <v>0.7974</v>
      </c>
      <c r="I115" s="93">
        <v>2.6499999999999999E-2</v>
      </c>
      <c r="J115" s="94">
        <v>4.5999999999999999E-3</v>
      </c>
      <c r="K115" s="85">
        <v>17.100000000000001</v>
      </c>
      <c r="L115" s="86">
        <v>79.739999999999995</v>
      </c>
      <c r="M115" s="86">
        <v>2.65</v>
      </c>
      <c r="N115" s="87">
        <v>0.46</v>
      </c>
      <c r="O115" s="80">
        <v>82.39</v>
      </c>
      <c r="P115" s="97">
        <v>0</v>
      </c>
      <c r="Q115" s="98">
        <v>5.3179999999999998E-3</v>
      </c>
      <c r="R115" s="99">
        <v>-8.2000000000000001E-5</v>
      </c>
    </row>
    <row r="116" spans="1:18" x14ac:dyDescent="0.35">
      <c r="A116" s="35"/>
      <c r="B116" s="46" t="s">
        <v>28</v>
      </c>
      <c r="C116" s="47">
        <f>VLOOKUP($A115,Sheet4!$G$3:$K$173,2,FALSE)</f>
        <v>1.3814989088995117E-2</v>
      </c>
      <c r="D116" s="47">
        <f>VLOOKUP($A115,Sheet4!$G$3:$K$173,3,FALSE)</f>
        <v>0.98228645323602981</v>
      </c>
      <c r="E116" s="47">
        <f>VLOOKUP($A115,Sheet4!$G$3:$K$173,4,FALSE)</f>
        <v>3.8985576749511848E-3</v>
      </c>
      <c r="F116" s="47">
        <f>VLOOKUP($A115,Sheet4!$G$3:$K$173,5,FALSE)</f>
        <v>0</v>
      </c>
      <c r="G116" s="95"/>
      <c r="H116" s="95"/>
      <c r="I116" s="95"/>
      <c r="J116" s="95"/>
      <c r="K116" s="88"/>
      <c r="L116" s="89"/>
      <c r="M116" s="89"/>
      <c r="N116" s="89"/>
      <c r="O116" s="64"/>
      <c r="P116" s="100">
        <v>6.3999999999999997E-5</v>
      </c>
      <c r="Q116" s="70"/>
      <c r="R116" s="71"/>
    </row>
    <row r="117" spans="1:18" x14ac:dyDescent="0.35">
      <c r="A117" s="35"/>
      <c r="B117" s="46" t="s">
        <v>29</v>
      </c>
      <c r="C117" s="47">
        <f>VLOOKUP($A115,Sheet4!$U$8:$SY$173,2,FALSE)</f>
        <v>0</v>
      </c>
      <c r="D117" s="47">
        <f>VLOOKUP($A115,Sheet4!$U$8:$Y$173,3,FALSE)</f>
        <v>7.5663396542506048E-2</v>
      </c>
      <c r="E117" s="47">
        <f>VLOOKUP($A115,Sheet4!$U$8:$Y$173,4,FALSE)</f>
        <v>0.85126069864447651</v>
      </c>
      <c r="F117" s="47">
        <f>VLOOKUP($A115,Sheet4!$U$8:$Y$173,5,FALSE)</f>
        <v>7.3075904813016054E-2</v>
      </c>
      <c r="G117" s="95"/>
      <c r="H117" s="95"/>
      <c r="I117" s="95"/>
      <c r="J117" s="95"/>
      <c r="K117" s="88"/>
      <c r="L117" s="89"/>
      <c r="M117" s="89"/>
      <c r="N117" s="89"/>
      <c r="O117" s="64"/>
      <c r="P117" s="100">
        <v>2.6726E-2</v>
      </c>
      <c r="Q117" s="72"/>
      <c r="R117" s="73"/>
    </row>
    <row r="118" spans="1:18" ht="15" thickBot="1" x14ac:dyDescent="0.4">
      <c r="A118" s="36"/>
      <c r="B118" s="55" t="s">
        <v>30</v>
      </c>
      <c r="C118" s="48">
        <v>0</v>
      </c>
      <c r="D118" s="48">
        <v>0</v>
      </c>
      <c r="E118" s="48">
        <v>0</v>
      </c>
      <c r="F118" s="56">
        <v>1</v>
      </c>
      <c r="G118" s="96"/>
      <c r="H118" s="96"/>
      <c r="I118" s="96"/>
      <c r="J118" s="96"/>
      <c r="K118" s="90"/>
      <c r="L118" s="91"/>
      <c r="M118" s="91"/>
      <c r="N118" s="91"/>
      <c r="O118" s="65"/>
      <c r="P118" s="100">
        <v>1</v>
      </c>
      <c r="Q118" s="74"/>
      <c r="R118" s="75"/>
    </row>
    <row r="119" spans="1:18" ht="15" thickBot="1" x14ac:dyDescent="0.4">
      <c r="A119" s="35">
        <f t="shared" si="14"/>
        <v>39782</v>
      </c>
      <c r="B119" s="53" t="s">
        <v>27</v>
      </c>
      <c r="C119" s="52">
        <v>1</v>
      </c>
      <c r="D119" s="52">
        <v>0</v>
      </c>
      <c r="E119" s="52">
        <v>0</v>
      </c>
      <c r="F119" s="54">
        <v>0</v>
      </c>
      <c r="G119" s="92">
        <v>0.17100000000000001</v>
      </c>
      <c r="H119" s="93">
        <v>0.7974</v>
      </c>
      <c r="I119" s="93">
        <v>2.6499999999999999E-2</v>
      </c>
      <c r="J119" s="94">
        <v>4.5999999999999999E-3</v>
      </c>
      <c r="K119" s="85">
        <v>17.100000000000001</v>
      </c>
      <c r="L119" s="86">
        <v>79.739999999999995</v>
      </c>
      <c r="M119" s="86">
        <v>2.65</v>
      </c>
      <c r="N119" s="87">
        <v>0.46</v>
      </c>
      <c r="O119" s="80">
        <v>82.39</v>
      </c>
      <c r="P119" s="97">
        <v>0</v>
      </c>
      <c r="Q119" s="98">
        <v>5.3179999999999998E-3</v>
      </c>
      <c r="R119" s="99">
        <v>-8.2000000000000001E-5</v>
      </c>
    </row>
    <row r="120" spans="1:18" x14ac:dyDescent="0.35">
      <c r="A120" s="35"/>
      <c r="B120" s="46" t="s">
        <v>28</v>
      </c>
      <c r="C120" s="47">
        <f>VLOOKUP($A119,Sheet4!$G$3:$K$173,2,FALSE)</f>
        <v>1.3632801070624008E-2</v>
      </c>
      <c r="D120" s="47">
        <f>VLOOKUP($A119,Sheet4!$G$3:$K$173,3,FALSE)</f>
        <v>0.98208088292295748</v>
      </c>
      <c r="E120" s="47">
        <f>VLOOKUP($A119,Sheet4!$G$3:$K$173,4,FALSE)</f>
        <v>4.2863160064253863E-3</v>
      </c>
      <c r="F120" s="47">
        <f>VLOOKUP($A119,Sheet4!$G$3:$K$173,5,FALSE)</f>
        <v>0</v>
      </c>
      <c r="G120" s="95"/>
      <c r="H120" s="95"/>
      <c r="I120" s="95"/>
      <c r="J120" s="95"/>
      <c r="K120" s="88"/>
      <c r="L120" s="89"/>
      <c r="M120" s="89"/>
      <c r="N120" s="89"/>
      <c r="O120" s="64"/>
      <c r="P120" s="100">
        <v>6.3999999999999997E-5</v>
      </c>
      <c r="Q120" s="70"/>
      <c r="R120" s="71"/>
    </row>
    <row r="121" spans="1:18" x14ac:dyDescent="0.35">
      <c r="A121" s="35"/>
      <c r="B121" s="46" t="s">
        <v>29</v>
      </c>
      <c r="C121" s="47">
        <f>VLOOKUP($A119,Sheet4!$U$8:$SY$173,2,FALSE)</f>
        <v>0</v>
      </c>
      <c r="D121" s="47">
        <f>VLOOKUP($A119,Sheet4!$U$8:$Y$173,3,FALSE)</f>
        <v>7.2514560897849328E-2</v>
      </c>
      <c r="E121" s="47">
        <f>VLOOKUP($A119,Sheet4!$U$8:$Y$173,4,FALSE)</f>
        <v>0.85278379150763728</v>
      </c>
      <c r="F121" s="47">
        <f>VLOOKUP($A119,Sheet4!$U$8:$Y$173,5,FALSE)</f>
        <v>7.4701647594511089E-2</v>
      </c>
      <c r="G121" s="95"/>
      <c r="H121" s="95"/>
      <c r="I121" s="95"/>
      <c r="J121" s="95"/>
      <c r="K121" s="88"/>
      <c r="L121" s="89"/>
      <c r="M121" s="89"/>
      <c r="N121" s="89"/>
      <c r="O121" s="64"/>
      <c r="P121" s="100">
        <v>2.6726E-2</v>
      </c>
      <c r="Q121" s="72"/>
      <c r="R121" s="73"/>
    </row>
    <row r="122" spans="1:18" ht="15" thickBot="1" x14ac:dyDescent="0.4">
      <c r="A122" s="36"/>
      <c r="B122" s="55" t="s">
        <v>30</v>
      </c>
      <c r="C122" s="48">
        <v>0</v>
      </c>
      <c r="D122" s="48">
        <v>0</v>
      </c>
      <c r="E122" s="48">
        <v>0</v>
      </c>
      <c r="F122" s="56">
        <v>1</v>
      </c>
      <c r="G122" s="96"/>
      <c r="H122" s="96"/>
      <c r="I122" s="96"/>
      <c r="J122" s="96"/>
      <c r="K122" s="90"/>
      <c r="L122" s="91"/>
      <c r="M122" s="91"/>
      <c r="N122" s="91"/>
      <c r="O122" s="65"/>
      <c r="P122" s="100">
        <v>1</v>
      </c>
      <c r="Q122" s="74"/>
      <c r="R122" s="75"/>
    </row>
    <row r="123" spans="1:18" ht="15" thickBot="1" x14ac:dyDescent="0.4">
      <c r="A123" s="35">
        <f t="shared" si="14"/>
        <v>39813</v>
      </c>
      <c r="B123" s="53" t="s">
        <v>27</v>
      </c>
      <c r="C123" s="52">
        <v>1</v>
      </c>
      <c r="D123" s="52">
        <v>0</v>
      </c>
      <c r="E123" s="52">
        <v>0</v>
      </c>
      <c r="F123" s="54">
        <v>0</v>
      </c>
      <c r="G123" s="92">
        <v>0.17100000000000001</v>
      </c>
      <c r="H123" s="93">
        <v>0.7974</v>
      </c>
      <c r="I123" s="93">
        <v>2.6499999999999999E-2</v>
      </c>
      <c r="J123" s="94">
        <v>4.5999999999999999E-3</v>
      </c>
      <c r="K123" s="85">
        <v>17.100000000000001</v>
      </c>
      <c r="L123" s="86">
        <v>79.739999999999995</v>
      </c>
      <c r="M123" s="86">
        <v>2.65</v>
      </c>
      <c r="N123" s="87">
        <v>0.46</v>
      </c>
      <c r="O123" s="80">
        <v>82.39</v>
      </c>
      <c r="P123" s="97">
        <v>0</v>
      </c>
      <c r="Q123" s="98">
        <v>5.3179999999999998E-3</v>
      </c>
      <c r="R123" s="99">
        <v>-8.2000000000000001E-5</v>
      </c>
    </row>
    <row r="124" spans="1:18" x14ac:dyDescent="0.35">
      <c r="A124" s="35"/>
      <c r="B124" s="46" t="s">
        <v>28</v>
      </c>
      <c r="C124" s="47">
        <f>VLOOKUP($A123,Sheet4!$G$3:$K$173,2,FALSE)</f>
        <v>1.3355901878671503E-2</v>
      </c>
      <c r="D124" s="47">
        <f>VLOOKUP($A123,Sheet4!$G$3:$K$173,3,FALSE)</f>
        <v>0.98151856706108898</v>
      </c>
      <c r="E124" s="47">
        <f>VLOOKUP($A123,Sheet4!$G$3:$K$173,4,FALSE)</f>
        <v>5.1255310602155851E-3</v>
      </c>
      <c r="F124" s="47">
        <f>VLOOKUP($A123,Sheet4!$G$3:$K$173,5,FALSE)</f>
        <v>0</v>
      </c>
      <c r="G124" s="95"/>
      <c r="H124" s="95"/>
      <c r="I124" s="95"/>
      <c r="J124" s="95"/>
      <c r="K124" s="88"/>
      <c r="L124" s="89"/>
      <c r="M124" s="89"/>
      <c r="N124" s="89"/>
      <c r="O124" s="64"/>
      <c r="P124" s="100">
        <v>6.3999999999999997E-5</v>
      </c>
      <c r="Q124" s="70"/>
      <c r="R124" s="71"/>
    </row>
    <row r="125" spans="1:18" x14ac:dyDescent="0.35">
      <c r="A125" s="35"/>
      <c r="B125" s="46" t="s">
        <v>29</v>
      </c>
      <c r="C125" s="47">
        <f>VLOOKUP($A123,Sheet4!$U$8:$SY$173,2,FALSE)</f>
        <v>0</v>
      </c>
      <c r="D125" s="47">
        <f>VLOOKUP($A123,Sheet4!$U$8:$Y$173,3,FALSE)</f>
        <v>6.6518394103472878E-2</v>
      </c>
      <c r="E125" s="47">
        <f>VLOOKUP($A123,Sheet4!$U$8:$Y$173,4,FALSE)</f>
        <v>0.85488754084112029</v>
      </c>
      <c r="F125" s="47">
        <f>VLOOKUP($A123,Sheet4!$U$8:$Y$173,5,FALSE)</f>
        <v>7.8594065055407947E-2</v>
      </c>
      <c r="G125" s="95"/>
      <c r="H125" s="95"/>
      <c r="I125" s="95"/>
      <c r="J125" s="95"/>
      <c r="K125" s="88"/>
      <c r="L125" s="89"/>
      <c r="M125" s="89"/>
      <c r="N125" s="89"/>
      <c r="O125" s="64"/>
      <c r="P125" s="100">
        <v>2.6726E-2</v>
      </c>
      <c r="Q125" s="72"/>
      <c r="R125" s="73"/>
    </row>
    <row r="126" spans="1:18" ht="15" thickBot="1" x14ac:dyDescent="0.4">
      <c r="A126" s="36"/>
      <c r="B126" s="55" t="s">
        <v>30</v>
      </c>
      <c r="C126" s="48">
        <v>0</v>
      </c>
      <c r="D126" s="48">
        <v>0</v>
      </c>
      <c r="E126" s="48">
        <v>0</v>
      </c>
      <c r="F126" s="56">
        <v>1</v>
      </c>
      <c r="G126" s="96"/>
      <c r="H126" s="96"/>
      <c r="I126" s="96"/>
      <c r="J126" s="96"/>
      <c r="K126" s="90"/>
      <c r="L126" s="91"/>
      <c r="M126" s="91"/>
      <c r="N126" s="91"/>
      <c r="O126" s="65"/>
      <c r="P126" s="100">
        <v>1</v>
      </c>
      <c r="Q126" s="74"/>
      <c r="R126" s="75"/>
    </row>
    <row r="127" spans="1:18" ht="15" thickBot="1" x14ac:dyDescent="0.4">
      <c r="A127" s="35">
        <f t="shared" si="14"/>
        <v>39844</v>
      </c>
      <c r="B127" s="53" t="s">
        <v>27</v>
      </c>
      <c r="C127" s="52">
        <v>1</v>
      </c>
      <c r="D127" s="52">
        <v>0</v>
      </c>
      <c r="E127" s="52">
        <v>0</v>
      </c>
      <c r="F127" s="54">
        <v>0</v>
      </c>
      <c r="G127" s="92">
        <v>0.17100000000000001</v>
      </c>
      <c r="H127" s="93">
        <v>0.7974</v>
      </c>
      <c r="I127" s="93">
        <v>2.6499999999999999E-2</v>
      </c>
      <c r="J127" s="94">
        <v>4.5999999999999999E-3</v>
      </c>
      <c r="K127" s="85">
        <v>17.100000000000001</v>
      </c>
      <c r="L127" s="86">
        <v>79.739999999999995</v>
      </c>
      <c r="M127" s="86">
        <v>2.65</v>
      </c>
      <c r="N127" s="87">
        <v>0.46</v>
      </c>
      <c r="O127" s="80">
        <v>82.39</v>
      </c>
      <c r="P127" s="97">
        <v>0</v>
      </c>
      <c r="Q127" s="98">
        <v>5.3179999999999998E-3</v>
      </c>
      <c r="R127" s="99">
        <v>-8.2000000000000001E-5</v>
      </c>
    </row>
    <row r="128" spans="1:18" x14ac:dyDescent="0.35">
      <c r="A128" s="35"/>
      <c r="B128" s="46" t="s">
        <v>28</v>
      </c>
      <c r="C128" s="47">
        <f>VLOOKUP($A127,Sheet4!$G$3:$K$173,2,FALSE)</f>
        <v>1.3769583918240279E-2</v>
      </c>
      <c r="D128" s="47">
        <f>VLOOKUP($A127,Sheet4!$G$3:$K$173,3,FALSE)</f>
        <v>0.98022818555855196</v>
      </c>
      <c r="E128" s="47">
        <f>VLOOKUP($A127,Sheet4!$G$3:$K$173,4,FALSE)</f>
        <v>6.0022305232034188E-3</v>
      </c>
      <c r="F128" s="47">
        <f>VLOOKUP($A127,Sheet4!$G$3:$K$173,5,FALSE)</f>
        <v>0</v>
      </c>
      <c r="G128" s="95"/>
      <c r="H128" s="95"/>
      <c r="I128" s="95"/>
      <c r="J128" s="95"/>
      <c r="K128" s="88"/>
      <c r="L128" s="89"/>
      <c r="M128" s="89"/>
      <c r="N128" s="89"/>
      <c r="O128" s="64"/>
      <c r="P128" s="100">
        <v>6.3999999999999997E-5</v>
      </c>
      <c r="Q128" s="70"/>
      <c r="R128" s="71"/>
    </row>
    <row r="129" spans="1:18" x14ac:dyDescent="0.35">
      <c r="A129" s="35"/>
      <c r="B129" s="46" t="s">
        <v>29</v>
      </c>
      <c r="C129" s="47">
        <f>VLOOKUP($A127,Sheet4!$U$8:$SY$173,2,FALSE)</f>
        <v>0</v>
      </c>
      <c r="D129" s="47">
        <f>VLOOKUP($A127,Sheet4!$U$8:$Y$173,3,FALSE)</f>
        <v>6.4250156645775575E-2</v>
      </c>
      <c r="E129" s="47">
        <f>VLOOKUP($A127,Sheet4!$U$8:$Y$173,4,FALSE)</f>
        <v>0.85241594565296441</v>
      </c>
      <c r="F129" s="47">
        <f>VLOOKUP($A127,Sheet4!$U$8:$Y$173,5,FALSE)</f>
        <v>8.3333897701264009E-2</v>
      </c>
      <c r="G129" s="95"/>
      <c r="H129" s="95"/>
      <c r="I129" s="95"/>
      <c r="J129" s="95"/>
      <c r="K129" s="88"/>
      <c r="L129" s="89"/>
      <c r="M129" s="89"/>
      <c r="N129" s="89"/>
      <c r="O129" s="64"/>
      <c r="P129" s="100">
        <v>2.6726E-2</v>
      </c>
      <c r="Q129" s="72"/>
      <c r="R129" s="73"/>
    </row>
    <row r="130" spans="1:18" ht="15" thickBot="1" x14ac:dyDescent="0.4">
      <c r="A130" s="36"/>
      <c r="B130" s="55" t="s">
        <v>30</v>
      </c>
      <c r="C130" s="48">
        <v>0</v>
      </c>
      <c r="D130" s="48">
        <v>0</v>
      </c>
      <c r="E130" s="48">
        <v>0</v>
      </c>
      <c r="F130" s="56">
        <v>1</v>
      </c>
      <c r="G130" s="96"/>
      <c r="H130" s="96"/>
      <c r="I130" s="96"/>
      <c r="J130" s="96"/>
      <c r="K130" s="90"/>
      <c r="L130" s="91"/>
      <c r="M130" s="91"/>
      <c r="N130" s="91"/>
      <c r="O130" s="65"/>
      <c r="P130" s="100">
        <v>1</v>
      </c>
      <c r="Q130" s="74"/>
      <c r="R130" s="75"/>
    </row>
    <row r="131" spans="1:18" ht="15" thickBot="1" x14ac:dyDescent="0.4">
      <c r="A131" s="35">
        <f t="shared" ref="A131:A163" si="15">EOMONTH(A127,1)</f>
        <v>39872</v>
      </c>
      <c r="B131" s="53" t="s">
        <v>27</v>
      </c>
      <c r="C131" s="52">
        <v>1</v>
      </c>
      <c r="D131" s="52">
        <v>0</v>
      </c>
      <c r="E131" s="52">
        <v>0</v>
      </c>
      <c r="F131" s="54">
        <v>0</v>
      </c>
      <c r="G131" s="92">
        <v>0.17100000000000001</v>
      </c>
      <c r="H131" s="93">
        <v>0.7974</v>
      </c>
      <c r="I131" s="93">
        <v>2.6499999999999999E-2</v>
      </c>
      <c r="J131" s="94">
        <v>4.5999999999999999E-3</v>
      </c>
      <c r="K131" s="85">
        <v>17.100000000000001</v>
      </c>
      <c r="L131" s="86">
        <v>79.739999999999995</v>
      </c>
      <c r="M131" s="86">
        <v>2.65</v>
      </c>
      <c r="N131" s="87">
        <v>0.46</v>
      </c>
      <c r="O131" s="80">
        <v>82.39</v>
      </c>
      <c r="P131" s="97">
        <v>0</v>
      </c>
      <c r="Q131" s="98">
        <v>5.3179999999999998E-3</v>
      </c>
      <c r="R131" s="99">
        <v>-8.2000000000000001E-5</v>
      </c>
    </row>
    <row r="132" spans="1:18" x14ac:dyDescent="0.35">
      <c r="A132" s="35"/>
      <c r="B132" s="46" t="s">
        <v>28</v>
      </c>
      <c r="C132" s="47">
        <f>VLOOKUP($A131,Sheet4!$G$3:$K$173,2,FALSE)</f>
        <v>1.3769571047445882E-2</v>
      </c>
      <c r="D132" s="47">
        <f>VLOOKUP($A131,Sheet4!$G$3:$K$173,3,FALSE)</f>
        <v>0.97897106863729411</v>
      </c>
      <c r="E132" s="47">
        <f>VLOOKUP($A131,Sheet4!$G$3:$K$173,4,FALSE)</f>
        <v>7.2593603152629723E-3</v>
      </c>
      <c r="F132" s="47">
        <f>VLOOKUP($A131,Sheet4!$G$3:$K$173,5,FALSE)</f>
        <v>0</v>
      </c>
      <c r="G132" s="95"/>
      <c r="H132" s="95"/>
      <c r="I132" s="95"/>
      <c r="J132" s="95"/>
      <c r="K132" s="88"/>
      <c r="L132" s="89"/>
      <c r="M132" s="89"/>
      <c r="N132" s="89"/>
      <c r="O132" s="64"/>
      <c r="P132" s="100">
        <v>6.3999999999999997E-5</v>
      </c>
      <c r="Q132" s="70"/>
      <c r="R132" s="71"/>
    </row>
    <row r="133" spans="1:18" x14ac:dyDescent="0.35">
      <c r="A133" s="35"/>
      <c r="B133" s="46" t="s">
        <v>29</v>
      </c>
      <c r="C133" s="47">
        <f>VLOOKUP($A131,Sheet4!$U$8:$SY$173,2,FALSE)</f>
        <v>0</v>
      </c>
      <c r="D133" s="47">
        <f>VLOOKUP($A131,Sheet4!$U$8:$Y$173,3,FALSE)</f>
        <v>5.9565706993466833E-2</v>
      </c>
      <c r="E133" s="47">
        <f>VLOOKUP($A131,Sheet4!$U$8:$Y$173,4,FALSE)</f>
        <v>0.85224402965570123</v>
      </c>
      <c r="F133" s="47">
        <f>VLOOKUP($A131,Sheet4!$U$8:$Y$173,5,FALSE)</f>
        <v>8.8190263350830356E-2</v>
      </c>
      <c r="G133" s="95"/>
      <c r="H133" s="95"/>
      <c r="I133" s="95"/>
      <c r="J133" s="95"/>
      <c r="K133" s="88"/>
      <c r="L133" s="89"/>
      <c r="M133" s="89"/>
      <c r="N133" s="89"/>
      <c r="O133" s="64"/>
      <c r="P133" s="100">
        <v>2.6726E-2</v>
      </c>
      <c r="Q133" s="72"/>
      <c r="R133" s="73"/>
    </row>
    <row r="134" spans="1:18" ht="15" thickBot="1" x14ac:dyDescent="0.4">
      <c r="A134" s="36"/>
      <c r="B134" s="55" t="s">
        <v>30</v>
      </c>
      <c r="C134" s="48">
        <v>0</v>
      </c>
      <c r="D134" s="48">
        <v>0</v>
      </c>
      <c r="E134" s="48">
        <v>0</v>
      </c>
      <c r="F134" s="56">
        <v>1</v>
      </c>
      <c r="G134" s="96"/>
      <c r="H134" s="96"/>
      <c r="I134" s="96"/>
      <c r="J134" s="96"/>
      <c r="K134" s="90"/>
      <c r="L134" s="91"/>
      <c r="M134" s="91"/>
      <c r="N134" s="91"/>
      <c r="O134" s="65"/>
      <c r="P134" s="100">
        <v>1</v>
      </c>
      <c r="Q134" s="74"/>
      <c r="R134" s="75"/>
    </row>
    <row r="135" spans="1:18" ht="15" thickBot="1" x14ac:dyDescent="0.4">
      <c r="A135" s="35">
        <f t="shared" si="15"/>
        <v>39903</v>
      </c>
      <c r="B135" s="53" t="s">
        <v>27</v>
      </c>
      <c r="C135" s="52">
        <v>1</v>
      </c>
      <c r="D135" s="52">
        <v>0</v>
      </c>
      <c r="E135" s="52">
        <v>0</v>
      </c>
      <c r="F135" s="54">
        <v>0</v>
      </c>
      <c r="G135" s="92">
        <v>0.17100000000000001</v>
      </c>
      <c r="H135" s="93">
        <v>0.7974</v>
      </c>
      <c r="I135" s="93">
        <v>2.6499999999999999E-2</v>
      </c>
      <c r="J135" s="94">
        <v>4.5999999999999999E-3</v>
      </c>
      <c r="K135" s="85">
        <v>17.100000000000001</v>
      </c>
      <c r="L135" s="86">
        <v>79.739999999999995</v>
      </c>
      <c r="M135" s="86">
        <v>2.65</v>
      </c>
      <c r="N135" s="87">
        <v>0.46</v>
      </c>
      <c r="O135" s="80">
        <v>82.39</v>
      </c>
      <c r="P135" s="97">
        <v>0</v>
      </c>
      <c r="Q135" s="98">
        <v>5.3179999999999998E-3</v>
      </c>
      <c r="R135" s="99">
        <v>-8.2000000000000001E-5</v>
      </c>
    </row>
    <row r="136" spans="1:18" x14ac:dyDescent="0.35">
      <c r="A136" s="35"/>
      <c r="B136" s="46" t="s">
        <v>28</v>
      </c>
      <c r="C136" s="47">
        <f>VLOOKUP($A135,Sheet4!$G$3:$K$173,2,FALSE)</f>
        <v>1.4191749625780037E-2</v>
      </c>
      <c r="D136" s="47">
        <f>VLOOKUP($A135,Sheet4!$G$3:$K$173,3,FALSE)</f>
        <v>0.97779807347349135</v>
      </c>
      <c r="E136" s="47">
        <f>VLOOKUP($A135,Sheet4!$G$3:$K$173,4,FALSE)</f>
        <v>8.0101769007116554E-3</v>
      </c>
      <c r="F136" s="47">
        <f>VLOOKUP($A135,Sheet4!$G$3:$K$173,5,FALSE)</f>
        <v>0</v>
      </c>
      <c r="G136" s="95"/>
      <c r="H136" s="95"/>
      <c r="I136" s="95"/>
      <c r="J136" s="95"/>
      <c r="K136" s="88"/>
      <c r="L136" s="89"/>
      <c r="M136" s="89"/>
      <c r="N136" s="89"/>
      <c r="O136" s="64"/>
      <c r="P136" s="100">
        <v>6.3999999999999997E-5</v>
      </c>
      <c r="Q136" s="70"/>
      <c r="R136" s="71"/>
    </row>
    <row r="137" spans="1:18" x14ac:dyDescent="0.35">
      <c r="A137" s="35"/>
      <c r="B137" s="46" t="s">
        <v>29</v>
      </c>
      <c r="C137" s="47">
        <f>VLOOKUP($A135,Sheet4!$U$8:$SY$173,2,FALSE)</f>
        <v>0</v>
      </c>
      <c r="D137" s="47">
        <f>VLOOKUP($A135,Sheet4!$U$8:$Y$173,3,FALSE)</f>
        <v>5.8469496796256841E-2</v>
      </c>
      <c r="E137" s="47">
        <f>VLOOKUP($A135,Sheet4!$U$8:$Y$173,4,FALSE)</f>
        <v>0.84905665456460122</v>
      </c>
      <c r="F137" s="47">
        <f>VLOOKUP($A135,Sheet4!$U$8:$Y$173,5,FALSE)</f>
        <v>9.2473848639144471E-2</v>
      </c>
      <c r="G137" s="95"/>
      <c r="H137" s="95"/>
      <c r="I137" s="95"/>
      <c r="J137" s="95"/>
      <c r="K137" s="88"/>
      <c r="L137" s="89"/>
      <c r="M137" s="89"/>
      <c r="N137" s="89"/>
      <c r="O137" s="64"/>
      <c r="P137" s="100">
        <v>2.6726E-2</v>
      </c>
      <c r="Q137" s="72"/>
      <c r="R137" s="73"/>
    </row>
    <row r="138" spans="1:18" ht="15" thickBot="1" x14ac:dyDescent="0.4">
      <c r="A138" s="36"/>
      <c r="B138" s="55" t="s">
        <v>30</v>
      </c>
      <c r="C138" s="48">
        <v>0</v>
      </c>
      <c r="D138" s="48">
        <v>0</v>
      </c>
      <c r="E138" s="48">
        <v>0</v>
      </c>
      <c r="F138" s="56">
        <v>1</v>
      </c>
      <c r="G138" s="96"/>
      <c r="H138" s="96"/>
      <c r="I138" s="96"/>
      <c r="J138" s="96"/>
      <c r="K138" s="90"/>
      <c r="L138" s="91"/>
      <c r="M138" s="91"/>
      <c r="N138" s="91"/>
      <c r="O138" s="65"/>
      <c r="P138" s="100">
        <v>1</v>
      </c>
      <c r="Q138" s="74"/>
      <c r="R138" s="75"/>
    </row>
    <row r="139" spans="1:18" ht="15" thickBot="1" x14ac:dyDescent="0.4">
      <c r="A139" s="35">
        <f t="shared" si="15"/>
        <v>39933</v>
      </c>
      <c r="B139" s="53" t="s">
        <v>27</v>
      </c>
      <c r="C139" s="52">
        <v>1</v>
      </c>
      <c r="D139" s="52">
        <v>0</v>
      </c>
      <c r="E139" s="52">
        <v>0</v>
      </c>
      <c r="F139" s="54">
        <v>0</v>
      </c>
      <c r="G139" s="92">
        <v>0.17100000000000001</v>
      </c>
      <c r="H139" s="93">
        <v>0.7974</v>
      </c>
      <c r="I139" s="93">
        <v>2.6499999999999999E-2</v>
      </c>
      <c r="J139" s="94">
        <v>4.5999999999999999E-3</v>
      </c>
      <c r="K139" s="85">
        <v>17.100000000000001</v>
      </c>
      <c r="L139" s="86">
        <v>79.739999999999995</v>
      </c>
      <c r="M139" s="86">
        <v>2.65</v>
      </c>
      <c r="N139" s="87">
        <v>0.46</v>
      </c>
      <c r="O139" s="80">
        <v>82.39</v>
      </c>
      <c r="P139" s="97">
        <v>0</v>
      </c>
      <c r="Q139" s="98">
        <v>5.3179999999999998E-3</v>
      </c>
      <c r="R139" s="99">
        <v>-8.2000000000000001E-5</v>
      </c>
    </row>
    <row r="140" spans="1:18" x14ac:dyDescent="0.35">
      <c r="A140" s="35"/>
      <c r="B140" s="46" t="s">
        <v>28</v>
      </c>
      <c r="C140" s="47">
        <f>VLOOKUP($A139,Sheet4!$G$3:$K$173,2,FALSE)</f>
        <v>1.4626799884948451E-2</v>
      </c>
      <c r="D140" s="47">
        <f>VLOOKUP($A139,Sheet4!$G$3:$K$173,3,FALSE)</f>
        <v>0.97714994277082179</v>
      </c>
      <c r="E140" s="47">
        <f>VLOOKUP($A139,Sheet4!$G$3:$K$173,4,FALSE)</f>
        <v>8.2232573442192775E-3</v>
      </c>
      <c r="F140" s="47">
        <f>VLOOKUP($A139,Sheet4!$G$3:$K$173,5,FALSE)</f>
        <v>0</v>
      </c>
      <c r="G140" s="95"/>
      <c r="H140" s="95"/>
      <c r="I140" s="95"/>
      <c r="J140" s="95"/>
      <c r="K140" s="88"/>
      <c r="L140" s="89"/>
      <c r="M140" s="89"/>
      <c r="N140" s="89"/>
      <c r="O140" s="64"/>
      <c r="P140" s="100">
        <v>6.3999999999999997E-5</v>
      </c>
      <c r="Q140" s="70"/>
      <c r="R140" s="71"/>
    </row>
    <row r="141" spans="1:18" x14ac:dyDescent="0.35">
      <c r="A141" s="35"/>
      <c r="B141" s="46" t="s">
        <v>29</v>
      </c>
      <c r="C141" s="47">
        <f>VLOOKUP($A139,Sheet4!$U$8:$SY$173,2,FALSE)</f>
        <v>0</v>
      </c>
      <c r="D141" s="47">
        <f>VLOOKUP($A139,Sheet4!$U$8:$Y$173,3,FALSE)</f>
        <v>5.9045825977615596E-2</v>
      </c>
      <c r="E141" s="47">
        <f>VLOOKUP($A139,Sheet4!$U$8:$Y$173,4,FALSE)</f>
        <v>0.84707798828420733</v>
      </c>
      <c r="F141" s="47">
        <f>VLOOKUP($A139,Sheet4!$U$8:$Y$173,5,FALSE)</f>
        <v>9.3876185738182183E-2</v>
      </c>
      <c r="G141" s="95"/>
      <c r="H141" s="95"/>
      <c r="I141" s="95"/>
      <c r="J141" s="95"/>
      <c r="K141" s="88"/>
      <c r="L141" s="89"/>
      <c r="M141" s="89"/>
      <c r="N141" s="89"/>
      <c r="O141" s="64"/>
      <c r="P141" s="100">
        <v>2.6726E-2</v>
      </c>
      <c r="Q141" s="72"/>
      <c r="R141" s="73"/>
    </row>
    <row r="142" spans="1:18" ht="15" thickBot="1" x14ac:dyDescent="0.4">
      <c r="A142" s="36"/>
      <c r="B142" s="55" t="s">
        <v>30</v>
      </c>
      <c r="C142" s="48">
        <v>0</v>
      </c>
      <c r="D142" s="48">
        <v>0</v>
      </c>
      <c r="E142" s="48">
        <v>0</v>
      </c>
      <c r="F142" s="56">
        <v>1</v>
      </c>
      <c r="G142" s="96"/>
      <c r="H142" s="96"/>
      <c r="I142" s="96"/>
      <c r="J142" s="96"/>
      <c r="K142" s="90"/>
      <c r="L142" s="91"/>
      <c r="M142" s="91"/>
      <c r="N142" s="91"/>
      <c r="O142" s="65"/>
      <c r="P142" s="100">
        <v>1</v>
      </c>
      <c r="Q142" s="74"/>
      <c r="R142" s="75"/>
    </row>
    <row r="143" spans="1:18" ht="15" thickBot="1" x14ac:dyDescent="0.4">
      <c r="A143" s="35">
        <f t="shared" si="15"/>
        <v>39964</v>
      </c>
      <c r="B143" s="53" t="s">
        <v>27</v>
      </c>
      <c r="C143" s="52">
        <v>1</v>
      </c>
      <c r="D143" s="52">
        <v>0</v>
      </c>
      <c r="E143" s="52">
        <v>0</v>
      </c>
      <c r="F143" s="54">
        <v>0</v>
      </c>
      <c r="G143" s="92">
        <v>0.17100000000000001</v>
      </c>
      <c r="H143" s="93">
        <v>0.7974</v>
      </c>
      <c r="I143" s="93">
        <v>2.6499999999999999E-2</v>
      </c>
      <c r="J143" s="94">
        <v>4.5999999999999999E-3</v>
      </c>
      <c r="K143" s="85">
        <v>17.100000000000001</v>
      </c>
      <c r="L143" s="86">
        <v>79.739999999999995</v>
      </c>
      <c r="M143" s="86">
        <v>2.65</v>
      </c>
      <c r="N143" s="87">
        <v>0.46</v>
      </c>
      <c r="O143" s="80">
        <v>82.39</v>
      </c>
      <c r="P143" s="97">
        <v>0</v>
      </c>
      <c r="Q143" s="98">
        <v>5.3179999999999998E-3</v>
      </c>
      <c r="R143" s="99">
        <v>-8.2000000000000001E-5</v>
      </c>
    </row>
    <row r="144" spans="1:18" x14ac:dyDescent="0.35">
      <c r="A144" s="35"/>
      <c r="B144" s="46" t="s">
        <v>28</v>
      </c>
      <c r="C144" s="47">
        <f>VLOOKUP($A143,Sheet4!$G$3:$K$173,2,FALSE)</f>
        <v>1.5167058151644614E-2</v>
      </c>
      <c r="D144" s="47">
        <f>VLOOKUP($A143,Sheet4!$G$3:$K$173,3,FALSE)</f>
        <v>0.97748960351329139</v>
      </c>
      <c r="E144" s="47">
        <f>VLOOKUP($A143,Sheet4!$G$3:$K$173,4,FALSE)</f>
        <v>7.3433383350606247E-3</v>
      </c>
      <c r="F144" s="47">
        <f>VLOOKUP($A143,Sheet4!$G$3:$K$173,5,FALSE)</f>
        <v>0</v>
      </c>
      <c r="G144" s="95"/>
      <c r="H144" s="95"/>
      <c r="I144" s="95"/>
      <c r="J144" s="95"/>
      <c r="K144" s="88"/>
      <c r="L144" s="89"/>
      <c r="M144" s="89"/>
      <c r="N144" s="89"/>
      <c r="O144" s="64"/>
      <c r="P144" s="100">
        <v>6.3999999999999997E-5</v>
      </c>
      <c r="Q144" s="70"/>
      <c r="R144" s="71"/>
    </row>
    <row r="145" spans="1:18" x14ac:dyDescent="0.35">
      <c r="A145" s="35"/>
      <c r="B145" s="46" t="s">
        <v>29</v>
      </c>
      <c r="C145" s="47">
        <f>VLOOKUP($A143,Sheet4!$U$8:$SY$173,2,FALSE)</f>
        <v>0</v>
      </c>
      <c r="D145" s="47">
        <f>VLOOKUP($A143,Sheet4!$U$8:$Y$173,3,FALSE)</f>
        <v>6.3960563334766574E-2</v>
      </c>
      <c r="E145" s="47">
        <f>VLOOKUP($A143,Sheet4!$U$8:$Y$173,4,FALSE)</f>
        <v>0.84422986988892545</v>
      </c>
      <c r="F145" s="47">
        <f>VLOOKUP($A143,Sheet4!$U$8:$Y$173,5,FALSE)</f>
        <v>9.1809566776306237E-2</v>
      </c>
      <c r="G145" s="95"/>
      <c r="H145" s="95"/>
      <c r="I145" s="95"/>
      <c r="J145" s="95"/>
      <c r="K145" s="88"/>
      <c r="L145" s="89"/>
      <c r="M145" s="89"/>
      <c r="N145" s="89"/>
      <c r="O145" s="64"/>
      <c r="P145" s="100">
        <v>2.6726E-2</v>
      </c>
      <c r="Q145" s="72"/>
      <c r="R145" s="73"/>
    </row>
    <row r="146" spans="1:18" ht="15" thickBot="1" x14ac:dyDescent="0.4">
      <c r="A146" s="36"/>
      <c r="B146" s="55" t="s">
        <v>30</v>
      </c>
      <c r="C146" s="48">
        <v>0</v>
      </c>
      <c r="D146" s="48">
        <v>0</v>
      </c>
      <c r="E146" s="48">
        <v>0</v>
      </c>
      <c r="F146" s="56">
        <v>1</v>
      </c>
      <c r="G146" s="96"/>
      <c r="H146" s="96"/>
      <c r="I146" s="96"/>
      <c r="J146" s="96"/>
      <c r="K146" s="90"/>
      <c r="L146" s="91"/>
      <c r="M146" s="91"/>
      <c r="N146" s="91"/>
      <c r="O146" s="65"/>
      <c r="P146" s="100">
        <v>1</v>
      </c>
      <c r="Q146" s="74"/>
      <c r="R146" s="75"/>
    </row>
    <row r="147" spans="1:18" ht="15" thickBot="1" x14ac:dyDescent="0.4">
      <c r="A147" s="35">
        <f t="shared" si="15"/>
        <v>39994</v>
      </c>
      <c r="B147" s="53" t="s">
        <v>27</v>
      </c>
      <c r="C147" s="52">
        <v>1</v>
      </c>
      <c r="D147" s="52">
        <v>0</v>
      </c>
      <c r="E147" s="52">
        <v>0</v>
      </c>
      <c r="F147" s="54">
        <v>0</v>
      </c>
      <c r="G147" s="92">
        <v>0.17100000000000001</v>
      </c>
      <c r="H147" s="93">
        <v>0.7974</v>
      </c>
      <c r="I147" s="93">
        <v>2.6499999999999999E-2</v>
      </c>
      <c r="J147" s="94">
        <v>4.5999999999999999E-3</v>
      </c>
      <c r="K147" s="85">
        <v>17.100000000000001</v>
      </c>
      <c r="L147" s="86">
        <v>79.739999999999995</v>
      </c>
      <c r="M147" s="86">
        <v>2.65</v>
      </c>
      <c r="N147" s="87">
        <v>0.46</v>
      </c>
      <c r="O147" s="80">
        <v>82.39</v>
      </c>
      <c r="P147" s="97">
        <v>0</v>
      </c>
      <c r="Q147" s="98">
        <v>5.3179999999999998E-3</v>
      </c>
      <c r="R147" s="99">
        <v>-8.2000000000000001E-5</v>
      </c>
    </row>
    <row r="148" spans="1:18" x14ac:dyDescent="0.35">
      <c r="A148" s="35"/>
      <c r="B148" s="46" t="s">
        <v>28</v>
      </c>
      <c r="C148" s="47">
        <f>VLOOKUP($A147,Sheet4!$G$3:$K$173,2,FALSE)</f>
        <v>1.3676622132889756E-2</v>
      </c>
      <c r="D148" s="47">
        <f>VLOOKUP($A147,Sheet4!$G$3:$K$173,3,FALSE)</f>
        <v>0.97713523340382513</v>
      </c>
      <c r="E148" s="47">
        <f>VLOOKUP($A147,Sheet4!$G$3:$K$173,4,FALSE)</f>
        <v>9.1881444632741574E-3</v>
      </c>
      <c r="F148" s="47">
        <f>VLOOKUP($A147,Sheet4!$G$3:$K$173,5,FALSE)</f>
        <v>0</v>
      </c>
      <c r="G148" s="95"/>
      <c r="H148" s="95"/>
      <c r="I148" s="95"/>
      <c r="J148" s="95"/>
      <c r="K148" s="88"/>
      <c r="L148" s="89"/>
      <c r="M148" s="89"/>
      <c r="N148" s="89"/>
      <c r="O148" s="64"/>
      <c r="P148" s="100">
        <v>6.3999999999999997E-5</v>
      </c>
      <c r="Q148" s="70"/>
      <c r="R148" s="71"/>
    </row>
    <row r="149" spans="1:18" x14ac:dyDescent="0.35">
      <c r="A149" s="35"/>
      <c r="B149" s="46" t="s">
        <v>29</v>
      </c>
      <c r="C149" s="47">
        <f>VLOOKUP($A147,Sheet4!$U$8:$SY$173,2,FALSE)</f>
        <v>0</v>
      </c>
      <c r="D149" s="47">
        <f>VLOOKUP($A147,Sheet4!$U$8:$Y$173,3,FALSE)</f>
        <v>5.3544629390344101E-2</v>
      </c>
      <c r="E149" s="47">
        <f>VLOOKUP($A147,Sheet4!$U$8:$Y$173,4,FALSE)</f>
        <v>0.85368590409436773</v>
      </c>
      <c r="F149" s="47">
        <f>VLOOKUP($A147,Sheet4!$U$8:$Y$173,5,FALSE)</f>
        <v>9.2769466515285434E-2</v>
      </c>
      <c r="G149" s="95"/>
      <c r="H149" s="95"/>
      <c r="I149" s="95"/>
      <c r="J149" s="95"/>
      <c r="K149" s="88"/>
      <c r="L149" s="89"/>
      <c r="M149" s="89"/>
      <c r="N149" s="89"/>
      <c r="O149" s="64"/>
      <c r="P149" s="100">
        <v>2.6726E-2</v>
      </c>
      <c r="Q149" s="72"/>
      <c r="R149" s="73"/>
    </row>
    <row r="150" spans="1:18" ht="15" thickBot="1" x14ac:dyDescent="0.4">
      <c r="A150" s="36"/>
      <c r="B150" s="55" t="s">
        <v>30</v>
      </c>
      <c r="C150" s="48">
        <v>0</v>
      </c>
      <c r="D150" s="48">
        <v>0</v>
      </c>
      <c r="E150" s="48">
        <v>0</v>
      </c>
      <c r="F150" s="56">
        <v>1</v>
      </c>
      <c r="G150" s="96"/>
      <c r="H150" s="96"/>
      <c r="I150" s="96"/>
      <c r="J150" s="96"/>
      <c r="K150" s="90"/>
      <c r="L150" s="91"/>
      <c r="M150" s="91"/>
      <c r="N150" s="91"/>
      <c r="O150" s="65"/>
      <c r="P150" s="100">
        <v>1</v>
      </c>
      <c r="Q150" s="74"/>
      <c r="R150" s="75"/>
    </row>
    <row r="151" spans="1:18" ht="15" thickBot="1" x14ac:dyDescent="0.4">
      <c r="A151" s="35">
        <f t="shared" si="15"/>
        <v>40025</v>
      </c>
      <c r="B151" s="53" t="s">
        <v>27</v>
      </c>
      <c r="C151" s="52">
        <v>1</v>
      </c>
      <c r="D151" s="52">
        <v>0</v>
      </c>
      <c r="E151" s="52">
        <v>0</v>
      </c>
      <c r="F151" s="54">
        <v>0</v>
      </c>
      <c r="G151" s="92">
        <v>0.17100000000000001</v>
      </c>
      <c r="H151" s="93">
        <v>0.7974</v>
      </c>
      <c r="I151" s="93">
        <v>2.6499999999999999E-2</v>
      </c>
      <c r="J151" s="94">
        <v>4.5999999999999999E-3</v>
      </c>
      <c r="K151" s="85">
        <v>17.100000000000001</v>
      </c>
      <c r="L151" s="86">
        <v>79.739999999999995</v>
      </c>
      <c r="M151" s="86">
        <v>2.65</v>
      </c>
      <c r="N151" s="87">
        <v>0.46</v>
      </c>
      <c r="O151" s="80">
        <v>82.39</v>
      </c>
      <c r="P151" s="97">
        <v>0</v>
      </c>
      <c r="Q151" s="98">
        <v>5.3179999999999998E-3</v>
      </c>
      <c r="R151" s="99">
        <v>-8.2000000000000001E-5</v>
      </c>
    </row>
    <row r="152" spans="1:18" x14ac:dyDescent="0.35">
      <c r="A152" s="35"/>
      <c r="B152" s="46" t="s">
        <v>28</v>
      </c>
      <c r="C152" s="47">
        <f>VLOOKUP($A151,Sheet4!$G$3:$K$173,2,FALSE)</f>
        <v>1.4686931354878231E-2</v>
      </c>
      <c r="D152" s="47">
        <f>VLOOKUP($A151,Sheet4!$G$3:$K$173,3,FALSE)</f>
        <v>0.97590259004375135</v>
      </c>
      <c r="E152" s="47">
        <f>VLOOKUP($A151,Sheet4!$G$3:$K$173,4,FALSE)</f>
        <v>9.4104786013452565E-3</v>
      </c>
      <c r="F152" s="47">
        <f>VLOOKUP($A151,Sheet4!$G$3:$K$173,5,FALSE)</f>
        <v>0</v>
      </c>
      <c r="G152" s="95"/>
      <c r="H152" s="95"/>
      <c r="I152" s="95"/>
      <c r="J152" s="95"/>
      <c r="K152" s="88"/>
      <c r="L152" s="89"/>
      <c r="M152" s="89"/>
      <c r="N152" s="89"/>
      <c r="O152" s="64"/>
      <c r="P152" s="100">
        <v>6.3999999999999997E-5</v>
      </c>
      <c r="Q152" s="70"/>
      <c r="R152" s="71"/>
    </row>
    <row r="153" spans="1:18" x14ac:dyDescent="0.35">
      <c r="A153" s="35"/>
      <c r="B153" s="46" t="s">
        <v>29</v>
      </c>
      <c r="C153" s="47">
        <f>VLOOKUP($A151,Sheet4!$U$8:$SY$173,2,FALSE)</f>
        <v>0</v>
      </c>
      <c r="D153" s="47">
        <f>VLOOKUP($A151,Sheet4!$U$8:$Y$173,3,FALSE)</f>
        <v>5.763200484459538E-2</v>
      </c>
      <c r="E153" s="47">
        <f>VLOOKUP($A151,Sheet4!$U$8:$Y$173,4,FALSE)</f>
        <v>0.84628971801359298</v>
      </c>
      <c r="F153" s="47">
        <f>VLOOKUP($A151,Sheet4!$U$8:$Y$173,5,FALSE)</f>
        <v>9.6078277141807916E-2</v>
      </c>
      <c r="G153" s="95"/>
      <c r="H153" s="95"/>
      <c r="I153" s="95"/>
      <c r="J153" s="95"/>
      <c r="K153" s="88"/>
      <c r="L153" s="89"/>
      <c r="M153" s="89"/>
      <c r="N153" s="89"/>
      <c r="O153" s="64"/>
      <c r="P153" s="100">
        <v>2.6726E-2</v>
      </c>
      <c r="Q153" s="72"/>
      <c r="R153" s="73"/>
    </row>
    <row r="154" spans="1:18" ht="15" thickBot="1" x14ac:dyDescent="0.4">
      <c r="A154" s="36"/>
      <c r="B154" s="55" t="s">
        <v>30</v>
      </c>
      <c r="C154" s="48">
        <v>0</v>
      </c>
      <c r="D154" s="48">
        <v>0</v>
      </c>
      <c r="E154" s="48">
        <v>0</v>
      </c>
      <c r="F154" s="56">
        <v>1</v>
      </c>
      <c r="G154" s="96"/>
      <c r="H154" s="96"/>
      <c r="I154" s="96"/>
      <c r="J154" s="96"/>
      <c r="K154" s="90"/>
      <c r="L154" s="91"/>
      <c r="M154" s="91"/>
      <c r="N154" s="91"/>
      <c r="O154" s="65"/>
      <c r="P154" s="100">
        <v>1</v>
      </c>
      <c r="Q154" s="74"/>
      <c r="R154" s="75"/>
    </row>
    <row r="155" spans="1:18" ht="15" thickBot="1" x14ac:dyDescent="0.4">
      <c r="A155" s="35">
        <f t="shared" si="15"/>
        <v>40056</v>
      </c>
      <c r="B155" s="53" t="s">
        <v>27</v>
      </c>
      <c r="C155" s="52">
        <v>1</v>
      </c>
      <c r="D155" s="52">
        <v>0</v>
      </c>
      <c r="E155" s="52">
        <v>0</v>
      </c>
      <c r="F155" s="54">
        <v>0</v>
      </c>
      <c r="G155" s="92">
        <v>0.17100000000000001</v>
      </c>
      <c r="H155" s="93">
        <v>0.7974</v>
      </c>
      <c r="I155" s="93">
        <v>2.6499999999999999E-2</v>
      </c>
      <c r="J155" s="94">
        <v>4.5999999999999999E-3</v>
      </c>
      <c r="K155" s="85">
        <v>17.100000000000001</v>
      </c>
      <c r="L155" s="86">
        <v>79.739999999999995</v>
      </c>
      <c r="M155" s="86">
        <v>2.65</v>
      </c>
      <c r="N155" s="87">
        <v>0.46</v>
      </c>
      <c r="O155" s="80">
        <v>82.39</v>
      </c>
      <c r="P155" s="97">
        <v>0</v>
      </c>
      <c r="Q155" s="98">
        <v>5.3179999999999998E-3</v>
      </c>
      <c r="R155" s="99">
        <v>-8.2000000000000001E-5</v>
      </c>
    </row>
    <row r="156" spans="1:18" x14ac:dyDescent="0.35">
      <c r="A156" s="35"/>
      <c r="B156" s="46" t="s">
        <v>28</v>
      </c>
      <c r="C156" s="47">
        <f>VLOOKUP($A155,Sheet4!$G$3:$K$173,2,FALSE)</f>
        <v>1.4816443352621158E-2</v>
      </c>
      <c r="D156" s="47">
        <f>VLOOKUP($A155,Sheet4!$G$3:$K$173,3,FALSE)</f>
        <v>0.97535489894877225</v>
      </c>
      <c r="E156" s="47">
        <f>VLOOKUP($A155,Sheet4!$G$3:$K$173,4,FALSE)</f>
        <v>9.8286576985987181E-3</v>
      </c>
      <c r="F156" s="47">
        <f>VLOOKUP($A155,Sheet4!$G$3:$K$173,5,FALSE)</f>
        <v>0</v>
      </c>
      <c r="G156" s="95"/>
      <c r="H156" s="95"/>
      <c r="I156" s="95"/>
      <c r="J156" s="95"/>
      <c r="K156" s="88"/>
      <c r="L156" s="89"/>
      <c r="M156" s="89"/>
      <c r="N156" s="89"/>
      <c r="O156" s="64"/>
      <c r="P156" s="100">
        <v>6.3999999999999997E-5</v>
      </c>
      <c r="Q156" s="70"/>
      <c r="R156" s="71"/>
    </row>
    <row r="157" spans="1:18" x14ac:dyDescent="0.35">
      <c r="A157" s="35"/>
      <c r="B157" s="46" t="s">
        <v>29</v>
      </c>
      <c r="C157" s="47">
        <f>VLOOKUP($A155,Sheet4!$U$8:$SY$173,2,FALSE)</f>
        <v>0</v>
      </c>
      <c r="D157" s="47">
        <f>VLOOKUP($A155,Sheet4!$U$8:$Y$173,3,FALSE)</f>
        <v>5.7931793374020553E-2</v>
      </c>
      <c r="E157" s="47">
        <f>VLOOKUP($A155,Sheet4!$U$8:$Y$173,4,FALSE)</f>
        <v>0.84475489108010826</v>
      </c>
      <c r="F157" s="47">
        <f>VLOOKUP($A155,Sheet4!$U$8:$Y$173,5,FALSE)</f>
        <v>9.7313315545875245E-2</v>
      </c>
      <c r="G157" s="95"/>
      <c r="H157" s="95"/>
      <c r="I157" s="95"/>
      <c r="J157" s="95"/>
      <c r="K157" s="88"/>
      <c r="L157" s="89"/>
      <c r="M157" s="89"/>
      <c r="N157" s="89"/>
      <c r="O157" s="64"/>
      <c r="P157" s="100">
        <v>2.6726E-2</v>
      </c>
      <c r="Q157" s="72"/>
      <c r="R157" s="73"/>
    </row>
    <row r="158" spans="1:18" ht="15" thickBot="1" x14ac:dyDescent="0.4">
      <c r="A158" s="36"/>
      <c r="B158" s="55" t="s">
        <v>30</v>
      </c>
      <c r="C158" s="48">
        <v>0</v>
      </c>
      <c r="D158" s="48">
        <v>0</v>
      </c>
      <c r="E158" s="48">
        <v>0</v>
      </c>
      <c r="F158" s="56">
        <v>1</v>
      </c>
      <c r="G158" s="96"/>
      <c r="H158" s="96"/>
      <c r="I158" s="96"/>
      <c r="J158" s="96"/>
      <c r="K158" s="90"/>
      <c r="L158" s="91"/>
      <c r="M158" s="91"/>
      <c r="N158" s="91"/>
      <c r="O158" s="65"/>
      <c r="P158" s="100">
        <v>1</v>
      </c>
      <c r="Q158" s="74"/>
      <c r="R158" s="75"/>
    </row>
    <row r="159" spans="1:18" ht="15" thickBot="1" x14ac:dyDescent="0.4">
      <c r="A159" s="35">
        <f t="shared" si="15"/>
        <v>40086</v>
      </c>
      <c r="B159" s="53" t="s">
        <v>27</v>
      </c>
      <c r="C159" s="52">
        <v>1</v>
      </c>
      <c r="D159" s="52">
        <v>0</v>
      </c>
      <c r="E159" s="52">
        <v>0</v>
      </c>
      <c r="F159" s="54">
        <v>0</v>
      </c>
      <c r="G159" s="92">
        <v>0.17100000000000001</v>
      </c>
      <c r="H159" s="93">
        <v>0.7974</v>
      </c>
      <c r="I159" s="93">
        <v>2.6499999999999999E-2</v>
      </c>
      <c r="J159" s="94">
        <v>4.5999999999999999E-3</v>
      </c>
      <c r="K159" s="85">
        <v>17.100000000000001</v>
      </c>
      <c r="L159" s="86">
        <v>79.739999999999995</v>
      </c>
      <c r="M159" s="86">
        <v>2.65</v>
      </c>
      <c r="N159" s="87">
        <v>0.46</v>
      </c>
      <c r="O159" s="80">
        <v>82.39</v>
      </c>
      <c r="P159" s="97">
        <v>0</v>
      </c>
      <c r="Q159" s="98">
        <v>5.3179999999999998E-3</v>
      </c>
      <c r="R159" s="99">
        <v>-8.2000000000000001E-5</v>
      </c>
    </row>
    <row r="160" spans="1:18" x14ac:dyDescent="0.35">
      <c r="A160" s="35"/>
      <c r="B160" s="46" t="s">
        <v>28</v>
      </c>
      <c r="C160" s="47">
        <f>VLOOKUP($A159,Sheet4!$G$3:$K$173,2,FALSE)</f>
        <v>1.4926340730710672E-2</v>
      </c>
      <c r="D160" s="47">
        <f>VLOOKUP($A159,Sheet4!$G$3:$K$173,3,FALSE)</f>
        <v>0.97532213447277494</v>
      </c>
      <c r="E160" s="47">
        <f>VLOOKUP($A159,Sheet4!$G$3:$K$173,4,FALSE)</f>
        <v>9.7515247965112694E-3</v>
      </c>
      <c r="F160" s="47">
        <f>VLOOKUP($A159,Sheet4!$G$3:$K$173,5,FALSE)</f>
        <v>0</v>
      </c>
      <c r="G160" s="95"/>
      <c r="H160" s="95"/>
      <c r="I160" s="95"/>
      <c r="J160" s="95"/>
      <c r="K160" s="88"/>
      <c r="L160" s="89"/>
      <c r="M160" s="89"/>
      <c r="N160" s="89"/>
      <c r="O160" s="64"/>
      <c r="P160" s="100">
        <v>6.3999999999999997E-5</v>
      </c>
      <c r="Q160" s="70"/>
      <c r="R160" s="71"/>
    </row>
    <row r="161" spans="1:18" x14ac:dyDescent="0.35">
      <c r="A161" s="35"/>
      <c r="B161" s="46" t="s">
        <v>29</v>
      </c>
      <c r="C161" s="47">
        <f>VLOOKUP($A159,Sheet4!$U$8:$SY$173,2,FALSE)</f>
        <v>0</v>
      </c>
      <c r="D161" s="47">
        <f>VLOOKUP($A159,Sheet4!$U$8:$Y$173,3,FALSE)</f>
        <v>5.9025725723295695E-2</v>
      </c>
      <c r="E161" s="47">
        <f>VLOOKUP($A159,Sheet4!$U$8:$Y$173,4,FALSE)</f>
        <v>0.8438435480594948</v>
      </c>
      <c r="F161" s="47">
        <f>VLOOKUP($A159,Sheet4!$U$8:$Y$173,5,FALSE)</f>
        <v>9.7130726217210264E-2</v>
      </c>
      <c r="G161" s="95"/>
      <c r="H161" s="95"/>
      <c r="I161" s="95"/>
      <c r="J161" s="95"/>
      <c r="K161" s="88"/>
      <c r="L161" s="89"/>
      <c r="M161" s="89"/>
      <c r="N161" s="89"/>
      <c r="O161" s="64"/>
      <c r="P161" s="100">
        <v>2.6726E-2</v>
      </c>
      <c r="Q161" s="72"/>
      <c r="R161" s="73"/>
    </row>
    <row r="162" spans="1:18" ht="15" thickBot="1" x14ac:dyDescent="0.4">
      <c r="A162" s="36"/>
      <c r="B162" s="55" t="s">
        <v>30</v>
      </c>
      <c r="C162" s="48">
        <v>0</v>
      </c>
      <c r="D162" s="48">
        <v>0</v>
      </c>
      <c r="E162" s="48">
        <v>0</v>
      </c>
      <c r="F162" s="56">
        <v>1</v>
      </c>
      <c r="G162" s="96"/>
      <c r="H162" s="96"/>
      <c r="I162" s="96"/>
      <c r="J162" s="96"/>
      <c r="K162" s="90"/>
      <c r="L162" s="91"/>
      <c r="M162" s="91"/>
      <c r="N162" s="91"/>
      <c r="O162" s="65"/>
      <c r="P162" s="100">
        <v>1</v>
      </c>
      <c r="Q162" s="74"/>
      <c r="R162" s="75"/>
    </row>
    <row r="163" spans="1:18" ht="15" thickBot="1" x14ac:dyDescent="0.4">
      <c r="A163" s="35">
        <f t="shared" si="15"/>
        <v>40117</v>
      </c>
      <c r="B163" s="53" t="s">
        <v>27</v>
      </c>
      <c r="C163" s="52">
        <v>1</v>
      </c>
      <c r="D163" s="52">
        <v>0</v>
      </c>
      <c r="E163" s="52">
        <v>0</v>
      </c>
      <c r="F163" s="54">
        <v>0</v>
      </c>
      <c r="G163" s="92">
        <v>0.17100000000000001</v>
      </c>
      <c r="H163" s="93">
        <v>0.7974</v>
      </c>
      <c r="I163" s="93">
        <v>2.6499999999999999E-2</v>
      </c>
      <c r="J163" s="94">
        <v>4.5999999999999999E-3</v>
      </c>
      <c r="K163" s="85">
        <v>17.100000000000001</v>
      </c>
      <c r="L163" s="86">
        <v>79.739999999999995</v>
      </c>
      <c r="M163" s="86">
        <v>2.65</v>
      </c>
      <c r="N163" s="87">
        <v>0.46</v>
      </c>
      <c r="O163" s="80">
        <v>82.39</v>
      </c>
      <c r="P163" s="97">
        <v>0</v>
      </c>
      <c r="Q163" s="98">
        <v>5.3179999999999998E-3</v>
      </c>
      <c r="R163" s="99">
        <v>-8.2000000000000001E-5</v>
      </c>
    </row>
    <row r="164" spans="1:18" x14ac:dyDescent="0.35">
      <c r="A164" s="35"/>
      <c r="B164" s="46" t="s">
        <v>28</v>
      </c>
      <c r="C164" s="47">
        <f>VLOOKUP($A163,Sheet4!$G$3:$K$173,2,FALSE)</f>
        <v>1.4703025740146753E-2</v>
      </c>
      <c r="D164" s="47">
        <f>VLOOKUP($A163,Sheet4!$G$3:$K$173,3,FALSE)</f>
        <v>0.97523678611651454</v>
      </c>
      <c r="E164" s="47">
        <f>VLOOKUP($A163,Sheet4!$G$3:$K$173,4,FALSE)</f>
        <v>1.0060188143332909E-2</v>
      </c>
      <c r="F164" s="47">
        <f>VLOOKUP($A163,Sheet4!$G$3:$K$173,5,FALSE)</f>
        <v>0</v>
      </c>
      <c r="G164" s="95"/>
      <c r="H164" s="95"/>
      <c r="I164" s="95"/>
      <c r="J164" s="95"/>
      <c r="K164" s="88"/>
      <c r="L164" s="89"/>
      <c r="M164" s="89"/>
      <c r="N164" s="89"/>
      <c r="O164" s="64"/>
      <c r="P164" s="100">
        <v>6.3999999999999997E-5</v>
      </c>
      <c r="Q164" s="70"/>
      <c r="R164" s="71"/>
    </row>
    <row r="165" spans="1:18" x14ac:dyDescent="0.35">
      <c r="A165" s="35"/>
      <c r="B165" s="46" t="s">
        <v>29</v>
      </c>
      <c r="C165" s="47">
        <f>VLOOKUP($A163,Sheet4!$U$8:$SY$173,2,FALSE)</f>
        <v>0</v>
      </c>
      <c r="D165" s="47">
        <f>VLOOKUP($A163,Sheet4!$U$8:$Y$173,3,FALSE)</f>
        <v>5.7993195155469544E-2</v>
      </c>
      <c r="E165" s="47">
        <f>VLOOKUP($A163,Sheet4!$U$8:$Y$173,4,FALSE)</f>
        <v>0.84479277103055916</v>
      </c>
      <c r="F165" s="47">
        <f>VLOOKUP($A163,Sheet4!$U$8:$Y$173,5,FALSE)</f>
        <v>9.7214033813971465E-2</v>
      </c>
      <c r="G165" s="95"/>
      <c r="H165" s="95"/>
      <c r="I165" s="95"/>
      <c r="J165" s="95"/>
      <c r="K165" s="88"/>
      <c r="L165" s="89"/>
      <c r="M165" s="89"/>
      <c r="N165" s="89"/>
      <c r="O165" s="64"/>
      <c r="P165" s="100">
        <v>2.6726E-2</v>
      </c>
      <c r="Q165" s="72"/>
      <c r="R165" s="73"/>
    </row>
    <row r="166" spans="1:18" ht="15" thickBot="1" x14ac:dyDescent="0.4">
      <c r="A166" s="36"/>
      <c r="B166" s="55" t="s">
        <v>30</v>
      </c>
      <c r="C166" s="48">
        <v>0</v>
      </c>
      <c r="D166" s="48">
        <v>0</v>
      </c>
      <c r="E166" s="48">
        <v>0</v>
      </c>
      <c r="F166" s="56">
        <v>1</v>
      </c>
      <c r="G166" s="96"/>
      <c r="H166" s="96"/>
      <c r="I166" s="96"/>
      <c r="J166" s="96"/>
      <c r="K166" s="90"/>
      <c r="L166" s="91"/>
      <c r="M166" s="91"/>
      <c r="N166" s="91"/>
      <c r="O166" s="65"/>
      <c r="P166" s="100">
        <v>1</v>
      </c>
      <c r="Q166" s="74"/>
      <c r="R166" s="75"/>
    </row>
  </sheetData>
  <mergeCells count="173">
    <mergeCell ref="A159:A162"/>
    <mergeCell ref="O160:O162"/>
    <mergeCell ref="Q160:Q162"/>
    <mergeCell ref="R160:R162"/>
    <mergeCell ref="A163:A166"/>
    <mergeCell ref="O164:O166"/>
    <mergeCell ref="Q164:Q166"/>
    <mergeCell ref="R164:R166"/>
    <mergeCell ref="A151:A154"/>
    <mergeCell ref="O152:O154"/>
    <mergeCell ref="Q152:Q154"/>
    <mergeCell ref="R152:R154"/>
    <mergeCell ref="A155:A158"/>
    <mergeCell ref="O156:O158"/>
    <mergeCell ref="Q156:Q158"/>
    <mergeCell ref="R156:R158"/>
    <mergeCell ref="A143:A146"/>
    <mergeCell ref="O144:O146"/>
    <mergeCell ref="Q144:Q146"/>
    <mergeCell ref="R144:R146"/>
    <mergeCell ref="A147:A150"/>
    <mergeCell ref="O148:O150"/>
    <mergeCell ref="Q148:Q150"/>
    <mergeCell ref="R148:R150"/>
    <mergeCell ref="A135:A138"/>
    <mergeCell ref="O136:O138"/>
    <mergeCell ref="Q136:Q138"/>
    <mergeCell ref="R136:R138"/>
    <mergeCell ref="A139:A142"/>
    <mergeCell ref="O140:O142"/>
    <mergeCell ref="Q140:Q142"/>
    <mergeCell ref="R140:R142"/>
    <mergeCell ref="A127:A130"/>
    <mergeCell ref="O128:O130"/>
    <mergeCell ref="Q128:Q130"/>
    <mergeCell ref="R128:R130"/>
    <mergeCell ref="A131:A134"/>
    <mergeCell ref="O132:O134"/>
    <mergeCell ref="Q132:Q134"/>
    <mergeCell ref="R132:R134"/>
    <mergeCell ref="A119:A122"/>
    <mergeCell ref="O120:O122"/>
    <mergeCell ref="Q120:Q122"/>
    <mergeCell ref="R120:R122"/>
    <mergeCell ref="A123:A126"/>
    <mergeCell ref="O124:O126"/>
    <mergeCell ref="Q124:Q126"/>
    <mergeCell ref="R124:R126"/>
    <mergeCell ref="A111:A114"/>
    <mergeCell ref="O112:O114"/>
    <mergeCell ref="Q112:Q114"/>
    <mergeCell ref="R112:R114"/>
    <mergeCell ref="A115:A118"/>
    <mergeCell ref="O116:O118"/>
    <mergeCell ref="Q116:Q118"/>
    <mergeCell ref="R116:R118"/>
    <mergeCell ref="A103:A106"/>
    <mergeCell ref="O104:O106"/>
    <mergeCell ref="Q104:Q106"/>
    <mergeCell ref="R104:R106"/>
    <mergeCell ref="A107:A110"/>
    <mergeCell ref="O108:O110"/>
    <mergeCell ref="Q108:Q110"/>
    <mergeCell ref="R108:R110"/>
    <mergeCell ref="A95:A98"/>
    <mergeCell ref="O96:O98"/>
    <mergeCell ref="Q96:Q98"/>
    <mergeCell ref="R96:R98"/>
    <mergeCell ref="A99:A102"/>
    <mergeCell ref="O100:O102"/>
    <mergeCell ref="Q100:Q102"/>
    <mergeCell ref="R100:R102"/>
    <mergeCell ref="A87:A90"/>
    <mergeCell ref="O88:O90"/>
    <mergeCell ref="Q88:Q90"/>
    <mergeCell ref="R88:R90"/>
    <mergeCell ref="A91:A94"/>
    <mergeCell ref="O92:O94"/>
    <mergeCell ref="Q92:Q94"/>
    <mergeCell ref="R92:R94"/>
    <mergeCell ref="A79:A82"/>
    <mergeCell ref="O80:O82"/>
    <mergeCell ref="Q80:Q82"/>
    <mergeCell ref="R80:R82"/>
    <mergeCell ref="A83:A86"/>
    <mergeCell ref="O84:O86"/>
    <mergeCell ref="Q84:Q86"/>
    <mergeCell ref="R84:R86"/>
    <mergeCell ref="A71:A74"/>
    <mergeCell ref="O72:O74"/>
    <mergeCell ref="Q72:Q74"/>
    <mergeCell ref="R72:R74"/>
    <mergeCell ref="A75:A78"/>
    <mergeCell ref="O76:O78"/>
    <mergeCell ref="Q76:Q78"/>
    <mergeCell ref="R76:R78"/>
    <mergeCell ref="Q64:Q66"/>
    <mergeCell ref="R64:R66"/>
    <mergeCell ref="A67:A70"/>
    <mergeCell ref="O68:O70"/>
    <mergeCell ref="Q68:Q70"/>
    <mergeCell ref="R68:R70"/>
    <mergeCell ref="Q52:Q54"/>
    <mergeCell ref="R52:R54"/>
    <mergeCell ref="Q56:Q58"/>
    <mergeCell ref="R56:R58"/>
    <mergeCell ref="Q60:Q62"/>
    <mergeCell ref="R60:R62"/>
    <mergeCell ref="Q40:Q42"/>
    <mergeCell ref="R40:R42"/>
    <mergeCell ref="Q44:Q46"/>
    <mergeCell ref="R44:R46"/>
    <mergeCell ref="Q48:Q50"/>
    <mergeCell ref="R48:R50"/>
    <mergeCell ref="R24:R26"/>
    <mergeCell ref="Q28:Q30"/>
    <mergeCell ref="R28:R30"/>
    <mergeCell ref="Q32:Q34"/>
    <mergeCell ref="R32:R34"/>
    <mergeCell ref="Q36:Q38"/>
    <mergeCell ref="R36:R38"/>
    <mergeCell ref="O48:O50"/>
    <mergeCell ref="O52:O54"/>
    <mergeCell ref="O56:O58"/>
    <mergeCell ref="O60:O62"/>
    <mergeCell ref="O64:O66"/>
    <mergeCell ref="Q8:Q10"/>
    <mergeCell ref="Q12:Q14"/>
    <mergeCell ref="Q16:Q18"/>
    <mergeCell ref="Q20:Q22"/>
    <mergeCell ref="Q24:Q26"/>
    <mergeCell ref="O24:O26"/>
    <mergeCell ref="O28:O30"/>
    <mergeCell ref="O32:O34"/>
    <mergeCell ref="O36:O38"/>
    <mergeCell ref="O40:O42"/>
    <mergeCell ref="O44:O46"/>
    <mergeCell ref="O8:O10"/>
    <mergeCell ref="O12:O14"/>
    <mergeCell ref="O16:O18"/>
    <mergeCell ref="O20:O22"/>
    <mergeCell ref="R8:R10"/>
    <mergeCell ref="R12:R14"/>
    <mergeCell ref="R16:R18"/>
    <mergeCell ref="R20:R22"/>
    <mergeCell ref="R3:R6"/>
    <mergeCell ref="P1:P2"/>
    <mergeCell ref="Q1:Q2"/>
    <mergeCell ref="R1:R2"/>
    <mergeCell ref="A47:A50"/>
    <mergeCell ref="A51:A54"/>
    <mergeCell ref="A55:A58"/>
    <mergeCell ref="A59:A62"/>
    <mergeCell ref="A63:A66"/>
    <mergeCell ref="A1:A2"/>
    <mergeCell ref="A23:A26"/>
    <mergeCell ref="A27:A30"/>
    <mergeCell ref="A31:A34"/>
    <mergeCell ref="A35:A38"/>
    <mergeCell ref="A39:A42"/>
    <mergeCell ref="A43:A46"/>
    <mergeCell ref="A3:A6"/>
    <mergeCell ref="A7:A10"/>
    <mergeCell ref="A11:A14"/>
    <mergeCell ref="A15:A18"/>
    <mergeCell ref="A19:A22"/>
    <mergeCell ref="O4:O6"/>
    <mergeCell ref="B1:F1"/>
    <mergeCell ref="G1:J1"/>
    <mergeCell ref="K1:N1"/>
    <mergeCell ref="O1:O2"/>
    <mergeCell ref="P3:P6"/>
    <mergeCell ref="Q3:Q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9601-9E22-4DFE-944F-4C3824CA4E97}">
  <dimension ref="A1:Y173"/>
  <sheetViews>
    <sheetView topLeftCell="P1" workbookViewId="0">
      <selection activeCell="U10" sqref="U10"/>
    </sheetView>
  </sheetViews>
  <sheetFormatPr defaultRowHeight="14.5" x14ac:dyDescent="0.35"/>
  <cols>
    <col min="7" max="7" width="9.08984375" bestFit="1" customWidth="1"/>
    <col min="8" max="10" width="10.36328125" bestFit="1" customWidth="1"/>
    <col min="15" max="15" width="9.453125" bestFit="1" customWidth="1"/>
    <col min="16" max="17" width="11.81640625" bestFit="1" customWidth="1"/>
    <col min="18" max="18" width="11.81640625" customWidth="1"/>
    <col min="19" max="20" width="11.81640625" bestFit="1" customWidth="1"/>
    <col min="21" max="21" width="11.81640625" customWidth="1"/>
    <col min="22" max="22" width="11.81640625" bestFit="1" customWidth="1"/>
  </cols>
  <sheetData>
    <row r="1" spans="1:25" x14ac:dyDescent="0.35">
      <c r="A1" t="s">
        <v>36</v>
      </c>
      <c r="H1" t="s">
        <v>45</v>
      </c>
      <c r="I1" t="s">
        <v>46</v>
      </c>
      <c r="O1" t="s">
        <v>44</v>
      </c>
      <c r="V1" t="s">
        <v>45</v>
      </c>
    </row>
    <row r="2" spans="1:25" x14ac:dyDescent="0.35">
      <c r="A2" t="s">
        <v>43</v>
      </c>
      <c r="B2" t="s">
        <v>35</v>
      </c>
      <c r="C2" t="s">
        <v>36</v>
      </c>
      <c r="D2" t="s">
        <v>37</v>
      </c>
      <c r="E2" t="s">
        <v>38</v>
      </c>
      <c r="H2" t="s">
        <v>35</v>
      </c>
      <c r="I2" t="s">
        <v>36</v>
      </c>
      <c r="J2" t="s">
        <v>37</v>
      </c>
      <c r="K2" t="s">
        <v>38</v>
      </c>
      <c r="O2" t="s">
        <v>43</v>
      </c>
      <c r="P2" t="s">
        <v>35</v>
      </c>
      <c r="Q2" t="s">
        <v>36</v>
      </c>
      <c r="R2" t="s">
        <v>37</v>
      </c>
      <c r="S2" t="s">
        <v>38</v>
      </c>
      <c r="V2" t="s">
        <v>35</v>
      </c>
      <c r="W2" t="s">
        <v>36</v>
      </c>
      <c r="X2" t="s">
        <v>37</v>
      </c>
      <c r="Y2" t="s">
        <v>38</v>
      </c>
    </row>
    <row r="3" spans="1:25" x14ac:dyDescent="0.35">
      <c r="A3" s="76">
        <v>38718</v>
      </c>
      <c r="B3">
        <v>0.86408094176775596</v>
      </c>
      <c r="C3">
        <v>98.718189731954894</v>
      </c>
      <c r="D3">
        <v>0.41659071216056198</v>
      </c>
      <c r="E3">
        <v>1.1386141167551199E-3</v>
      </c>
      <c r="G3" s="31">
        <v>38718</v>
      </c>
      <c r="H3" s="78">
        <f>B3/(100-$E3)</f>
        <v>8.6409078042736353E-3</v>
      </c>
      <c r="I3" s="78">
        <f>C3/(100-$E3)</f>
        <v>0.98719313763997374</v>
      </c>
      <c r="J3" s="78">
        <f>D3/(100-$E3)</f>
        <v>4.1659545557522892E-3</v>
      </c>
      <c r="K3" s="77">
        <v>0</v>
      </c>
      <c r="V3" s="78">
        <f>P3/(100-$E3)</f>
        <v>0</v>
      </c>
      <c r="W3" s="78">
        <f>Q3/(100-$E3)</f>
        <v>0</v>
      </c>
      <c r="X3" s="78">
        <f>R3/(100-$E3)</f>
        <v>0</v>
      </c>
      <c r="Y3" s="77">
        <v>0</v>
      </c>
    </row>
    <row r="4" spans="1:25" x14ac:dyDescent="0.35">
      <c r="A4" s="76">
        <v>38749</v>
      </c>
      <c r="B4">
        <v>0.81000853298733899</v>
      </c>
      <c r="C4">
        <v>98.777788209054293</v>
      </c>
      <c r="D4">
        <v>0.41158457925557901</v>
      </c>
      <c r="E4">
        <v>6.1867870280293705E-4</v>
      </c>
      <c r="G4" s="31">
        <f>EOMONTH(G3,1)</f>
        <v>38776</v>
      </c>
      <c r="H4" s="78">
        <f t="shared" ref="H4:H67" si="0">B4/(100-$E4)</f>
        <v>8.1001354436862783E-3</v>
      </c>
      <c r="I4" s="78">
        <f t="shared" ref="I4:I67" si="1">C4/(100-$E4)</f>
        <v>0.9877839932997392</v>
      </c>
      <c r="J4" s="78">
        <f t="shared" ref="J4:J67" si="2">D4/(100-$E4)</f>
        <v>4.1158712565746896E-3</v>
      </c>
      <c r="K4" s="77">
        <v>0</v>
      </c>
      <c r="V4" s="78">
        <f>P4/(100-$E4)</f>
        <v>0</v>
      </c>
      <c r="W4" s="78">
        <f>Q4/(100-$E4)</f>
        <v>0</v>
      </c>
      <c r="X4" s="78">
        <f>R4/(100-$E4)</f>
        <v>0</v>
      </c>
      <c r="Y4" s="77">
        <v>0</v>
      </c>
    </row>
    <row r="5" spans="1:25" x14ac:dyDescent="0.35">
      <c r="A5" s="76">
        <v>38777</v>
      </c>
      <c r="B5">
        <v>0.82718037252303001</v>
      </c>
      <c r="C5">
        <v>98.796645024595904</v>
      </c>
      <c r="D5">
        <v>0.375520273010089</v>
      </c>
      <c r="E5">
        <v>6.5432987082243797E-4</v>
      </c>
      <c r="G5" s="31">
        <f t="shared" ref="G5:G68" si="3">EOMONTH(G4,1)</f>
        <v>38807</v>
      </c>
      <c r="H5" s="78">
        <f t="shared" si="0"/>
        <v>8.2718578504670879E-3</v>
      </c>
      <c r="I5" s="78">
        <f t="shared" si="1"/>
        <v>0.98797291484785654</v>
      </c>
      <c r="J5" s="78">
        <f t="shared" si="2"/>
        <v>3.7552273016748421E-3</v>
      </c>
      <c r="K5" s="77">
        <v>0</v>
      </c>
      <c r="V5" s="78">
        <f>P5/(100-$E5)</f>
        <v>0</v>
      </c>
      <c r="W5" s="78">
        <f>Q5/(100-$E5)</f>
        <v>0</v>
      </c>
      <c r="X5" s="78">
        <f>R5/(100-$E5)</f>
        <v>0</v>
      </c>
      <c r="Y5" s="77">
        <v>0</v>
      </c>
    </row>
    <row r="6" spans="1:25" x14ac:dyDescent="0.35">
      <c r="A6" s="76">
        <v>38808</v>
      </c>
      <c r="B6">
        <v>0.81952811105458701</v>
      </c>
      <c r="C6">
        <v>98.852326796726402</v>
      </c>
      <c r="D6">
        <v>0.327618024390818</v>
      </c>
      <c r="E6">
        <v>5.2706782707823195E-4</v>
      </c>
      <c r="G6" s="31">
        <f t="shared" si="3"/>
        <v>38837</v>
      </c>
      <c r="H6" s="78">
        <f t="shared" si="0"/>
        <v>8.1953243054636096E-3</v>
      </c>
      <c r="I6" s="78">
        <f t="shared" si="1"/>
        <v>0.98852847818283407</v>
      </c>
      <c r="J6" s="78">
        <f t="shared" si="2"/>
        <v>3.2761975116912157E-3</v>
      </c>
      <c r="K6" s="77">
        <v>0</v>
      </c>
      <c r="V6" s="78">
        <f>P6/(100-$E6)</f>
        <v>0</v>
      </c>
      <c r="W6" s="78">
        <f>Q6/(100-$E6)</f>
        <v>0</v>
      </c>
      <c r="X6" s="78">
        <f>R6/(100-$E6)</f>
        <v>0</v>
      </c>
      <c r="Y6" s="77">
        <v>0</v>
      </c>
    </row>
    <row r="7" spans="1:25" x14ac:dyDescent="0.35">
      <c r="A7" s="76">
        <v>38838</v>
      </c>
      <c r="B7">
        <v>0.83146756119480603</v>
      </c>
      <c r="C7">
        <v>98.844535859421597</v>
      </c>
      <c r="D7">
        <v>0.32352321141998902</v>
      </c>
      <c r="E7">
        <v>4.7336796397868202E-4</v>
      </c>
      <c r="G7" s="31">
        <f t="shared" si="3"/>
        <v>38868</v>
      </c>
      <c r="H7" s="78">
        <f t="shared" si="0"/>
        <v>8.3147149711450298E-3</v>
      </c>
      <c r="I7" s="78">
        <f t="shared" si="1"/>
        <v>0.98845003760003392</v>
      </c>
      <c r="J7" s="78">
        <f t="shared" si="2"/>
        <v>3.2352474288247736E-3</v>
      </c>
      <c r="K7" s="77">
        <v>0</v>
      </c>
      <c r="V7" s="78">
        <f>P7/(100-$E7)</f>
        <v>0</v>
      </c>
      <c r="W7" s="78">
        <f>Q7/(100-$E7)</f>
        <v>0</v>
      </c>
      <c r="X7" s="78">
        <f>R7/(100-$E7)</f>
        <v>0</v>
      </c>
      <c r="Y7" s="77">
        <v>0</v>
      </c>
    </row>
    <row r="8" spans="1:25" x14ac:dyDescent="0.35">
      <c r="A8" s="76">
        <v>38869</v>
      </c>
      <c r="B8">
        <v>0.86410876991956298</v>
      </c>
      <c r="C8">
        <v>98.8168499403358</v>
      </c>
      <c r="D8">
        <v>0.31852021336311098</v>
      </c>
      <c r="E8">
        <v>5.2107638362803297E-4</v>
      </c>
      <c r="G8" s="31">
        <f t="shared" si="3"/>
        <v>38898</v>
      </c>
      <c r="H8" s="78">
        <f t="shared" si="0"/>
        <v>8.6411327260975442E-3</v>
      </c>
      <c r="I8" s="78">
        <f t="shared" si="1"/>
        <v>0.98817364854286982</v>
      </c>
      <c r="J8" s="78">
        <f t="shared" si="2"/>
        <v>3.1852187310536842E-3</v>
      </c>
      <c r="K8" s="77">
        <v>0</v>
      </c>
      <c r="O8" s="76">
        <v>38898</v>
      </c>
      <c r="P8">
        <v>0.55441237266920895</v>
      </c>
      <c r="Q8">
        <v>8.7931143396974001</v>
      </c>
      <c r="R8">
        <v>84.792934285774507</v>
      </c>
      <c r="S8">
        <v>5.8595390018588596</v>
      </c>
      <c r="U8" s="31">
        <v>38898</v>
      </c>
      <c r="V8" s="78">
        <f>0</f>
        <v>0</v>
      </c>
      <c r="W8" s="78">
        <f>Q8/(100-$P8)</f>
        <v>8.8421362370036158E-2</v>
      </c>
      <c r="X8" s="78">
        <f t="shared" ref="X8:Y8" si="4">R8/(100-$P8)</f>
        <v>0.85265657641376058</v>
      </c>
      <c r="Y8" s="78">
        <f t="shared" si="4"/>
        <v>5.8922061216202949E-2</v>
      </c>
    </row>
    <row r="9" spans="1:25" x14ac:dyDescent="0.35">
      <c r="A9" s="76">
        <v>38899</v>
      </c>
      <c r="B9">
        <v>0.898779012350721</v>
      </c>
      <c r="C9">
        <v>98.766069604989994</v>
      </c>
      <c r="D9">
        <v>0.33459980220448898</v>
      </c>
      <c r="E9">
        <v>5.5158045434449505E-4</v>
      </c>
      <c r="G9" s="31">
        <f t="shared" si="3"/>
        <v>38929</v>
      </c>
      <c r="H9" s="78">
        <f t="shared" si="0"/>
        <v>8.9878396986742548E-3</v>
      </c>
      <c r="I9" s="78">
        <f t="shared" si="1"/>
        <v>0.98766614382330342</v>
      </c>
      <c r="J9" s="78">
        <f t="shared" si="2"/>
        <v>3.3460164780177814E-3</v>
      </c>
      <c r="K9" s="77">
        <v>0</v>
      </c>
      <c r="O9" s="76">
        <f>EOMONTH(O8,1)</f>
        <v>38929</v>
      </c>
      <c r="P9">
        <v>1.40558338145918</v>
      </c>
      <c r="Q9">
        <v>5.6607268711116498</v>
      </c>
      <c r="R9">
        <v>85.692240624916394</v>
      </c>
      <c r="S9">
        <v>7.24144912251265</v>
      </c>
      <c r="U9" s="31">
        <f>EOMONTH(U8,1)</f>
        <v>38929</v>
      </c>
      <c r="V9" s="78">
        <f>0</f>
        <v>0</v>
      </c>
      <c r="W9" s="78">
        <f t="shared" ref="W9:W72" si="5">Q9/(100-$P9)</f>
        <v>5.7414274207969115E-2</v>
      </c>
      <c r="X9" s="78">
        <f t="shared" ref="X9:X72" si="6">R9/(100-$P9)</f>
        <v>0.86913887787842392</v>
      </c>
      <c r="Y9" s="78">
        <f t="shared" ref="Y9:Y72" si="7">S9/(100-$P9)</f>
        <v>7.3446847913605742E-2</v>
      </c>
    </row>
    <row r="10" spans="1:25" x14ac:dyDescent="0.35">
      <c r="A10" s="76">
        <v>38930</v>
      </c>
      <c r="B10">
        <v>0.92607279919088104</v>
      </c>
      <c r="C10">
        <v>98.735604428029902</v>
      </c>
      <c r="D10">
        <v>0.337759121855708</v>
      </c>
      <c r="E10">
        <v>5.6365092342786701E-4</v>
      </c>
      <c r="G10" s="31">
        <f t="shared" si="3"/>
        <v>38960</v>
      </c>
      <c r="H10" s="78">
        <f t="shared" si="0"/>
        <v>9.2607801903818697E-3</v>
      </c>
      <c r="I10" s="78">
        <f t="shared" si="1"/>
        <v>0.98736160955312879</v>
      </c>
      <c r="J10" s="78">
        <f t="shared" si="2"/>
        <v>3.3776102564884803E-3</v>
      </c>
      <c r="K10" s="77">
        <v>0</v>
      </c>
      <c r="O10" s="76">
        <f t="shared" ref="O10:O73" si="8">EOMONTH(O9,1)</f>
        <v>38960</v>
      </c>
      <c r="P10">
        <v>1.0874238129332401</v>
      </c>
      <c r="Q10">
        <v>6.2478641415172502</v>
      </c>
      <c r="R10">
        <v>85.389910956249295</v>
      </c>
      <c r="S10">
        <v>7.2748010893001203</v>
      </c>
      <c r="U10" s="31">
        <f t="shared" ref="U10:U73" si="9">EOMONTH(U9,1)</f>
        <v>38960</v>
      </c>
      <c r="V10" s="78">
        <f>0</f>
        <v>0</v>
      </c>
      <c r="W10" s="78">
        <f t="shared" si="5"/>
        <v>6.3165518302759405E-2</v>
      </c>
      <c r="X10" s="78">
        <f t="shared" si="6"/>
        <v>0.86328669465404528</v>
      </c>
      <c r="Y10" s="78">
        <f t="shared" si="7"/>
        <v>7.3547787043194326E-2</v>
      </c>
    </row>
    <row r="11" spans="1:25" x14ac:dyDescent="0.35">
      <c r="A11" s="76">
        <v>38961</v>
      </c>
      <c r="B11">
        <v>0.95197004833322496</v>
      </c>
      <c r="C11">
        <v>98.715445688305607</v>
      </c>
      <c r="D11">
        <v>0.331998479297065</v>
      </c>
      <c r="E11">
        <v>5.8578406131110105E-4</v>
      </c>
      <c r="G11" s="31">
        <f t="shared" si="3"/>
        <v>38990</v>
      </c>
      <c r="H11" s="78">
        <f t="shared" si="0"/>
        <v>9.5197562485470292E-3</v>
      </c>
      <c r="I11" s="78">
        <f t="shared" si="1"/>
        <v>0.98716023951039877</v>
      </c>
      <c r="J11" s="78">
        <f t="shared" si="2"/>
        <v>3.3200042410263288E-3</v>
      </c>
      <c r="K11" s="77">
        <v>0</v>
      </c>
      <c r="O11" s="76">
        <f t="shared" si="8"/>
        <v>38990</v>
      </c>
      <c r="P11">
        <v>1.19566797596498</v>
      </c>
      <c r="Q11">
        <v>6.7304923469947404</v>
      </c>
      <c r="R11">
        <v>85.128037633871401</v>
      </c>
      <c r="S11">
        <v>6.9458020431687899</v>
      </c>
      <c r="U11" s="31">
        <f t="shared" si="9"/>
        <v>38990</v>
      </c>
      <c r="V11" s="78">
        <f>0</f>
        <v>0</v>
      </c>
      <c r="W11" s="78">
        <f t="shared" si="5"/>
        <v>6.8119405385560314E-2</v>
      </c>
      <c r="X11" s="78">
        <f t="shared" si="6"/>
        <v>0.86158203683987522</v>
      </c>
      <c r="Y11" s="78">
        <f t="shared" si="7"/>
        <v>7.0298557774563591E-2</v>
      </c>
    </row>
    <row r="12" spans="1:25" x14ac:dyDescent="0.35">
      <c r="A12" s="76">
        <v>38991</v>
      </c>
      <c r="B12">
        <v>1.02442326309126</v>
      </c>
      <c r="C12">
        <v>98.602109534373298</v>
      </c>
      <c r="D12">
        <v>0.37271613036449602</v>
      </c>
      <c r="E12">
        <v>7.51072170759874E-4</v>
      </c>
      <c r="G12" s="31">
        <f t="shared" si="3"/>
        <v>39021</v>
      </c>
      <c r="H12" s="78">
        <f t="shared" si="0"/>
        <v>1.0244309573070889E-2</v>
      </c>
      <c r="I12" s="78">
        <f t="shared" si="1"/>
        <v>0.98602850112940066</v>
      </c>
      <c r="J12" s="78">
        <f t="shared" si="2"/>
        <v>3.7271892975265252E-3</v>
      </c>
      <c r="K12" s="77">
        <v>0</v>
      </c>
      <c r="O12" s="76">
        <f t="shared" si="8"/>
        <v>39021</v>
      </c>
      <c r="P12">
        <v>1.12875602797797</v>
      </c>
      <c r="Q12">
        <v>6.6967330063398203</v>
      </c>
      <c r="R12">
        <v>85.106770421380602</v>
      </c>
      <c r="S12">
        <v>7.06774054430152</v>
      </c>
      <c r="U12" s="31">
        <f t="shared" si="9"/>
        <v>39021</v>
      </c>
      <c r="V12" s="78">
        <f>0</f>
        <v>0</v>
      </c>
      <c r="W12" s="78">
        <f t="shared" si="5"/>
        <v>6.7731857487651523E-2</v>
      </c>
      <c r="X12" s="78">
        <f t="shared" si="6"/>
        <v>0.86078385385202183</v>
      </c>
      <c r="Y12" s="78">
        <f t="shared" si="7"/>
        <v>7.1484288660325801E-2</v>
      </c>
    </row>
    <row r="13" spans="1:25" x14ac:dyDescent="0.35">
      <c r="A13" s="76">
        <v>39022</v>
      </c>
      <c r="B13">
        <v>1.0705694465503299</v>
      </c>
      <c r="C13">
        <v>98.553911287306903</v>
      </c>
      <c r="D13">
        <v>0.37465022884974197</v>
      </c>
      <c r="E13">
        <v>8.6903729268772304E-4</v>
      </c>
      <c r="G13" s="31">
        <f t="shared" si="3"/>
        <v>39051</v>
      </c>
      <c r="H13" s="78">
        <f t="shared" si="0"/>
        <v>1.0705787502789174E-2</v>
      </c>
      <c r="I13" s="78">
        <f t="shared" si="1"/>
        <v>0.98554767764992501</v>
      </c>
      <c r="J13" s="78">
        <f t="shared" si="2"/>
        <v>3.7465348472824262E-3</v>
      </c>
      <c r="K13" s="77">
        <v>0</v>
      </c>
      <c r="O13" s="76">
        <f t="shared" si="8"/>
        <v>39051</v>
      </c>
      <c r="P13">
        <v>1.11040934897912</v>
      </c>
      <c r="Q13">
        <v>5.6983178004017701</v>
      </c>
      <c r="R13">
        <v>85.3411745303776</v>
      </c>
      <c r="S13">
        <v>7.8500983202414103</v>
      </c>
      <c r="U13" s="31">
        <f t="shared" si="9"/>
        <v>39051</v>
      </c>
      <c r="V13" s="78">
        <f>0</f>
        <v>0</v>
      </c>
      <c r="W13" s="78">
        <f t="shared" si="5"/>
        <v>5.7623029510871414E-2</v>
      </c>
      <c r="X13" s="78">
        <f t="shared" si="6"/>
        <v>0.86299451710286335</v>
      </c>
      <c r="Y13" s="78">
        <f t="shared" si="7"/>
        <v>7.9382453386264165E-2</v>
      </c>
    </row>
    <row r="14" spans="1:25" x14ac:dyDescent="0.35">
      <c r="A14" s="76">
        <v>39052</v>
      </c>
      <c r="B14">
        <v>1.0991683853149301</v>
      </c>
      <c r="C14">
        <v>98.549352492074902</v>
      </c>
      <c r="D14">
        <v>0.35054845286873998</v>
      </c>
      <c r="E14">
        <v>9.3066974150183505E-4</v>
      </c>
      <c r="G14" s="31">
        <f t="shared" si="3"/>
        <v>39082</v>
      </c>
      <c r="H14" s="78">
        <f t="shared" si="0"/>
        <v>1.0991786150377054E-2</v>
      </c>
      <c r="I14" s="78">
        <f t="shared" si="1"/>
        <v>0.98550269669614887</v>
      </c>
      <c r="J14" s="78">
        <f t="shared" si="2"/>
        <v>3.5055171534748306E-3</v>
      </c>
      <c r="K14" s="77">
        <v>0</v>
      </c>
      <c r="O14" s="76">
        <f t="shared" si="8"/>
        <v>39082</v>
      </c>
      <c r="P14">
        <v>1.22492071299267</v>
      </c>
      <c r="Q14">
        <v>5.51908558665163</v>
      </c>
      <c r="R14">
        <v>85.213234636187195</v>
      </c>
      <c r="S14">
        <v>8.0427590641683899</v>
      </c>
      <c r="U14" s="31">
        <f t="shared" si="9"/>
        <v>39082</v>
      </c>
      <c r="V14" s="78">
        <f>0</f>
        <v>0</v>
      </c>
      <c r="W14" s="78">
        <f t="shared" si="5"/>
        <v>5.5875283791117128E-2</v>
      </c>
      <c r="X14" s="78">
        <f t="shared" si="6"/>
        <v>0.86269973409574341</v>
      </c>
      <c r="Y14" s="78">
        <f t="shared" si="7"/>
        <v>8.1424982113138311E-2</v>
      </c>
    </row>
    <row r="15" spans="1:25" x14ac:dyDescent="0.35">
      <c r="A15" s="76">
        <v>39083</v>
      </c>
      <c r="B15">
        <v>1.076112485261</v>
      </c>
      <c r="C15">
        <v>98.582430631659506</v>
      </c>
      <c r="D15">
        <v>0.34071765042965402</v>
      </c>
      <c r="E15">
        <v>7.3923264745939896E-4</v>
      </c>
      <c r="G15" s="31">
        <f t="shared" si="3"/>
        <v>39113</v>
      </c>
      <c r="H15" s="78">
        <f t="shared" si="0"/>
        <v>1.0761204402946208E-2</v>
      </c>
      <c r="I15" s="78">
        <f t="shared" si="1"/>
        <v>0.98583159390558617</v>
      </c>
      <c r="J15" s="78">
        <f t="shared" si="2"/>
        <v>3.4072016914438084E-3</v>
      </c>
      <c r="K15" s="77">
        <v>0</v>
      </c>
      <c r="O15" s="76">
        <f t="shared" si="8"/>
        <v>39113</v>
      </c>
      <c r="P15">
        <v>1.2342845702827001</v>
      </c>
      <c r="Q15">
        <v>6.1183872168861599</v>
      </c>
      <c r="R15">
        <v>84.926907428467203</v>
      </c>
      <c r="S15">
        <v>7.7204207843638804</v>
      </c>
      <c r="U15" s="31">
        <f t="shared" si="9"/>
        <v>39113</v>
      </c>
      <c r="V15" s="78">
        <f>0</f>
        <v>0</v>
      </c>
      <c r="W15" s="78">
        <f t="shared" si="5"/>
        <v>6.1948492857727203E-2</v>
      </c>
      <c r="X15" s="78">
        <f t="shared" si="6"/>
        <v>0.85988247094612569</v>
      </c>
      <c r="Y15" s="78">
        <f t="shared" si="7"/>
        <v>7.8169036196146541E-2</v>
      </c>
    </row>
    <row r="16" spans="1:25" x14ac:dyDescent="0.35">
      <c r="A16" s="76">
        <v>39114</v>
      </c>
      <c r="B16">
        <v>1.1190500433233299</v>
      </c>
      <c r="C16">
        <v>98.554896270659299</v>
      </c>
      <c r="D16">
        <v>0.32521902996074697</v>
      </c>
      <c r="E16">
        <v>8.3465605461839198E-4</v>
      </c>
      <c r="G16" s="31">
        <f t="shared" si="3"/>
        <v>39141</v>
      </c>
      <c r="H16" s="78">
        <f t="shared" si="0"/>
        <v>1.1190593836202301E-2</v>
      </c>
      <c r="I16" s="78">
        <f t="shared" si="1"/>
        <v>0.98555718871934039</v>
      </c>
      <c r="J16" s="78">
        <f t="shared" si="2"/>
        <v>3.252217444437279E-3</v>
      </c>
      <c r="K16" s="77">
        <v>0</v>
      </c>
      <c r="O16" s="76">
        <f t="shared" si="8"/>
        <v>39141</v>
      </c>
      <c r="P16">
        <v>1.1487905213866101</v>
      </c>
      <c r="Q16">
        <v>6.7997838268425497</v>
      </c>
      <c r="R16">
        <v>84.630346888253996</v>
      </c>
      <c r="S16">
        <v>7.4210787635167801</v>
      </c>
      <c r="U16" s="31">
        <f t="shared" si="9"/>
        <v>39141</v>
      </c>
      <c r="V16" s="78">
        <f>0</f>
        <v>0</v>
      </c>
      <c r="W16" s="78">
        <f t="shared" si="5"/>
        <v>6.8788069085929535E-2</v>
      </c>
      <c r="X16" s="78">
        <f t="shared" si="6"/>
        <v>0.85613870922402735</v>
      </c>
      <c r="Y16" s="78">
        <f t="shared" si="7"/>
        <v>7.5073221690042574E-2</v>
      </c>
    </row>
    <row r="17" spans="1:25" x14ac:dyDescent="0.35">
      <c r="A17" s="76">
        <v>39142</v>
      </c>
      <c r="B17">
        <v>1.14846652003018</v>
      </c>
      <c r="C17">
        <v>98.532776727015204</v>
      </c>
      <c r="D17">
        <v>0.31794939990978699</v>
      </c>
      <c r="E17">
        <v>8.0735304338625305E-4</v>
      </c>
      <c r="G17" s="31">
        <f t="shared" si="3"/>
        <v>39172</v>
      </c>
      <c r="H17" s="78">
        <f t="shared" si="0"/>
        <v>1.1484757922844415E-2</v>
      </c>
      <c r="I17" s="78">
        <f t="shared" si="1"/>
        <v>0.98533572240809442</v>
      </c>
      <c r="J17" s="78">
        <f t="shared" si="2"/>
        <v>3.1795196690466831E-3</v>
      </c>
      <c r="K17" s="77">
        <v>0</v>
      </c>
      <c r="O17" s="76">
        <f t="shared" si="8"/>
        <v>39172</v>
      </c>
      <c r="P17">
        <v>1.28287756571579</v>
      </c>
      <c r="Q17">
        <v>6.31158915173335</v>
      </c>
      <c r="R17">
        <v>84.861819070171293</v>
      </c>
      <c r="S17">
        <v>7.5437142123795802</v>
      </c>
      <c r="U17" s="31">
        <f t="shared" si="9"/>
        <v>39172</v>
      </c>
      <c r="V17" s="78">
        <f>0</f>
        <v>0</v>
      </c>
      <c r="W17" s="78">
        <f t="shared" si="5"/>
        <v>6.3936113574774855E-2</v>
      </c>
      <c r="X17" s="78">
        <f t="shared" si="6"/>
        <v>0.85964640153144289</v>
      </c>
      <c r="Y17" s="78">
        <f t="shared" si="7"/>
        <v>7.6417484893782389E-2</v>
      </c>
    </row>
    <row r="18" spans="1:25" x14ac:dyDescent="0.35">
      <c r="A18" s="76">
        <v>39173</v>
      </c>
      <c r="B18">
        <v>1.16216181760153</v>
      </c>
      <c r="C18">
        <v>98.516270436032698</v>
      </c>
      <c r="D18">
        <v>0.32083050108014399</v>
      </c>
      <c r="E18">
        <v>7.3724528440294995E-4</v>
      </c>
      <c r="G18" s="31">
        <f t="shared" si="3"/>
        <v>39202</v>
      </c>
      <c r="H18" s="78">
        <f t="shared" si="0"/>
        <v>1.1621703856478949E-2</v>
      </c>
      <c r="I18" s="78">
        <f t="shared" si="1"/>
        <v>0.98516996747945551</v>
      </c>
      <c r="J18" s="78">
        <f t="shared" si="2"/>
        <v>3.2083286640532237E-3</v>
      </c>
      <c r="K18" s="77">
        <v>0</v>
      </c>
      <c r="O18" s="76">
        <f t="shared" si="8"/>
        <v>39202</v>
      </c>
      <c r="P18">
        <v>1.3114772365924401</v>
      </c>
      <c r="Q18">
        <v>6.7738742078954202</v>
      </c>
      <c r="R18">
        <v>84.667801634957897</v>
      </c>
      <c r="S18">
        <v>7.2468469205541899</v>
      </c>
      <c r="U18" s="31">
        <f t="shared" si="9"/>
        <v>39202</v>
      </c>
      <c r="V18" s="78">
        <f>0</f>
        <v>0</v>
      </c>
      <c r="W18" s="78">
        <f t="shared" si="5"/>
        <v>6.863892596847225E-2</v>
      </c>
      <c r="X18" s="78">
        <f t="shared" si="6"/>
        <v>0.85792956733112269</v>
      </c>
      <c r="Y18" s="78">
        <f t="shared" si="7"/>
        <v>7.3431506700404561E-2</v>
      </c>
    </row>
    <row r="19" spans="1:25" x14ac:dyDescent="0.35">
      <c r="A19" s="76">
        <v>39203</v>
      </c>
      <c r="B19">
        <v>1.1750810997324601</v>
      </c>
      <c r="C19">
        <v>98.508882924632005</v>
      </c>
      <c r="D19">
        <v>0.31527639390410001</v>
      </c>
      <c r="E19">
        <v>7.5958173300140095E-4</v>
      </c>
      <c r="G19" s="31">
        <f t="shared" si="3"/>
        <v>39233</v>
      </c>
      <c r="H19" s="78">
        <f t="shared" si="0"/>
        <v>1.1750900255016402E-2</v>
      </c>
      <c r="I19" s="78">
        <f t="shared" si="1"/>
        <v>0.98509631185795743</v>
      </c>
      <c r="J19" s="78">
        <f t="shared" si="2"/>
        <v>3.1527878870418703E-3</v>
      </c>
      <c r="K19" s="77">
        <v>0</v>
      </c>
      <c r="O19" s="76">
        <f t="shared" si="8"/>
        <v>39233</v>
      </c>
      <c r="P19">
        <v>1.3391852238351101</v>
      </c>
      <c r="Q19">
        <v>7.0116783058495002</v>
      </c>
      <c r="R19">
        <v>84.536662418527399</v>
      </c>
      <c r="S19">
        <v>7.1124740517878697</v>
      </c>
      <c r="U19" s="31">
        <f t="shared" si="9"/>
        <v>39233</v>
      </c>
      <c r="V19" s="78">
        <f>0</f>
        <v>0</v>
      </c>
      <c r="W19" s="78">
        <f t="shared" si="5"/>
        <v>7.10685222066849E-2</v>
      </c>
      <c r="X19" s="78">
        <f t="shared" si="6"/>
        <v>0.85684131648738737</v>
      </c>
      <c r="Y19" s="78">
        <f t="shared" si="7"/>
        <v>7.2090161305926562E-2</v>
      </c>
    </row>
    <row r="20" spans="1:25" x14ac:dyDescent="0.35">
      <c r="A20" s="76">
        <v>39234</v>
      </c>
      <c r="B20">
        <v>1.1883436863516901</v>
      </c>
      <c r="C20">
        <v>98.489044425464598</v>
      </c>
      <c r="D20">
        <v>0.32186069775497</v>
      </c>
      <c r="E20">
        <v>7.5119042935557496E-4</v>
      </c>
      <c r="G20" s="31">
        <f t="shared" si="3"/>
        <v>39263</v>
      </c>
      <c r="H20" s="78">
        <f t="shared" si="0"/>
        <v>1.188352613142787E-2</v>
      </c>
      <c r="I20" s="78">
        <f t="shared" si="1"/>
        <v>0.98489784271297942</v>
      </c>
      <c r="J20" s="78">
        <f t="shared" si="2"/>
        <v>3.2186311555988971E-3</v>
      </c>
      <c r="K20" s="77">
        <v>0</v>
      </c>
      <c r="O20" s="76">
        <f t="shared" si="8"/>
        <v>39263</v>
      </c>
      <c r="P20">
        <v>1.23939881132595</v>
      </c>
      <c r="Q20">
        <v>7.1134071447066596</v>
      </c>
      <c r="R20">
        <v>84.606495805700803</v>
      </c>
      <c r="S20">
        <v>7.0406982382664998</v>
      </c>
      <c r="U20" s="31">
        <f t="shared" si="9"/>
        <v>39263</v>
      </c>
      <c r="V20" s="78">
        <f>0</f>
        <v>0</v>
      </c>
      <c r="W20" s="78">
        <f t="shared" si="5"/>
        <v>7.2026770383030347E-2</v>
      </c>
      <c r="X20" s="78">
        <f t="shared" si="6"/>
        <v>0.85668267292203926</v>
      </c>
      <c r="Y20" s="78">
        <f t="shared" si="7"/>
        <v>7.1290556694929605E-2</v>
      </c>
    </row>
    <row r="21" spans="1:25" x14ac:dyDescent="0.35">
      <c r="A21" s="76">
        <v>39264</v>
      </c>
      <c r="B21">
        <v>1.2142127494785699</v>
      </c>
      <c r="C21">
        <v>98.458009552538101</v>
      </c>
      <c r="D21">
        <v>0.32696422344625398</v>
      </c>
      <c r="E21">
        <v>8.1347453696185899E-4</v>
      </c>
      <c r="G21" s="31">
        <f t="shared" si="3"/>
        <v>39294</v>
      </c>
      <c r="H21" s="78">
        <f t="shared" si="0"/>
        <v>1.2142226268704617E-2</v>
      </c>
      <c r="I21" s="78">
        <f t="shared" si="1"/>
        <v>0.98458810489890836</v>
      </c>
      <c r="J21" s="78">
        <f t="shared" si="2"/>
        <v>3.2696688323859344E-3</v>
      </c>
      <c r="K21" s="77">
        <v>0</v>
      </c>
      <c r="O21" s="76">
        <f t="shared" si="8"/>
        <v>39294</v>
      </c>
      <c r="P21">
        <v>1.16921130534826</v>
      </c>
      <c r="Q21">
        <v>7.2576347315948597</v>
      </c>
      <c r="R21">
        <v>84.570724953531794</v>
      </c>
      <c r="S21">
        <v>7.0024290095249997</v>
      </c>
      <c r="U21" s="31">
        <f t="shared" si="9"/>
        <v>39294</v>
      </c>
      <c r="V21" s="78">
        <f>0</f>
        <v>0</v>
      </c>
      <c r="W21" s="78">
        <f t="shared" si="5"/>
        <v>7.3434957136870538E-2</v>
      </c>
      <c r="X21" s="78">
        <f t="shared" si="6"/>
        <v>0.8557123348961837</v>
      </c>
      <c r="Y21" s="78">
        <f t="shared" si="7"/>
        <v>7.08527079669449E-2</v>
      </c>
    </row>
    <row r="22" spans="1:25" x14ac:dyDescent="0.35">
      <c r="A22" s="76">
        <v>39295</v>
      </c>
      <c r="B22">
        <v>1.2247925648941</v>
      </c>
      <c r="C22">
        <v>98.434610010940901</v>
      </c>
      <c r="D22">
        <v>0.339787908513077</v>
      </c>
      <c r="E22">
        <v>8.0951565301423797E-4</v>
      </c>
      <c r="G22" s="31">
        <f t="shared" si="3"/>
        <v>39325</v>
      </c>
      <c r="H22" s="78">
        <f t="shared" si="0"/>
        <v>1.2248024798618931E-2</v>
      </c>
      <c r="I22" s="78">
        <f t="shared" si="1"/>
        <v>0.98435406860967556</v>
      </c>
      <c r="J22" s="78">
        <f t="shared" si="2"/>
        <v>3.3979065917165048E-3</v>
      </c>
      <c r="K22" s="77">
        <v>0</v>
      </c>
      <c r="O22" s="76">
        <f t="shared" si="8"/>
        <v>39325</v>
      </c>
      <c r="P22">
        <v>1.1959409977792701</v>
      </c>
      <c r="Q22">
        <v>7.1996657208494499</v>
      </c>
      <c r="R22">
        <v>84.508434777179801</v>
      </c>
      <c r="S22">
        <v>7.0959585041914703</v>
      </c>
      <c r="U22" s="31">
        <f t="shared" si="9"/>
        <v>39325</v>
      </c>
      <c r="V22" s="78">
        <f>0</f>
        <v>0</v>
      </c>
      <c r="W22" s="78">
        <f t="shared" si="5"/>
        <v>7.2868116892724308E-2</v>
      </c>
      <c r="X22" s="78">
        <f t="shared" si="6"/>
        <v>0.85531339127758288</v>
      </c>
      <c r="Y22" s="78">
        <f t="shared" si="7"/>
        <v>7.1818491829692757E-2</v>
      </c>
    </row>
    <row r="23" spans="1:25" x14ac:dyDescent="0.35">
      <c r="A23" s="76">
        <v>39326</v>
      </c>
      <c r="B23">
        <v>1.27076280542694</v>
      </c>
      <c r="C23">
        <v>98.398008917571602</v>
      </c>
      <c r="D23">
        <v>0.33025794048906598</v>
      </c>
      <c r="E23">
        <v>9.7033651193153799E-4</v>
      </c>
      <c r="G23" s="31">
        <f t="shared" si="3"/>
        <v>39355</v>
      </c>
      <c r="H23" s="78">
        <f t="shared" si="0"/>
        <v>1.2707751362220712E-2</v>
      </c>
      <c r="I23" s="78">
        <f t="shared" si="1"/>
        <v>0.98398963718643917</v>
      </c>
      <c r="J23" s="78">
        <f t="shared" si="2"/>
        <v>3.3026114513354191E-3</v>
      </c>
      <c r="K23" s="77">
        <v>0</v>
      </c>
      <c r="O23" s="76">
        <f t="shared" si="8"/>
        <v>39355</v>
      </c>
      <c r="P23">
        <v>1.19783110696281</v>
      </c>
      <c r="Q23">
        <v>7.5666439258981901</v>
      </c>
      <c r="R23">
        <v>84.172687433068404</v>
      </c>
      <c r="S23">
        <v>7.0628375340705603</v>
      </c>
      <c r="U23" s="31">
        <f t="shared" si="9"/>
        <v>39355</v>
      </c>
      <c r="V23" s="78">
        <f>0</f>
        <v>0</v>
      </c>
      <c r="W23" s="78">
        <f t="shared" si="5"/>
        <v>7.6583783642338935E-2</v>
      </c>
      <c r="X23" s="78">
        <f t="shared" si="6"/>
        <v>0.85193157575511724</v>
      </c>
      <c r="Y23" s="78">
        <f t="shared" si="7"/>
        <v>7.1484640602543434E-2</v>
      </c>
    </row>
    <row r="24" spans="1:25" x14ac:dyDescent="0.35">
      <c r="A24" s="76">
        <v>39356</v>
      </c>
      <c r="B24">
        <v>1.26534205834291</v>
      </c>
      <c r="C24">
        <v>98.392782668300597</v>
      </c>
      <c r="D24">
        <v>0.34103710398299802</v>
      </c>
      <c r="E24">
        <v>8.3816937351105102E-4</v>
      </c>
      <c r="G24" s="31">
        <f t="shared" si="3"/>
        <v>39386</v>
      </c>
      <c r="H24" s="78">
        <f t="shared" si="0"/>
        <v>1.2653526641414078E-2</v>
      </c>
      <c r="I24" s="78">
        <f t="shared" si="1"/>
        <v>0.98393607373383096</v>
      </c>
      <c r="J24" s="78">
        <f t="shared" si="2"/>
        <v>3.4103996247551492E-3</v>
      </c>
      <c r="K24" s="77">
        <v>0</v>
      </c>
      <c r="O24" s="76">
        <f t="shared" si="8"/>
        <v>39386</v>
      </c>
      <c r="P24">
        <v>1.2144940910119699</v>
      </c>
      <c r="Q24">
        <v>7.5512982691270398</v>
      </c>
      <c r="R24">
        <v>84.221971287033199</v>
      </c>
      <c r="S24">
        <v>7.0122363528277498</v>
      </c>
      <c r="U24" s="31">
        <f t="shared" si="9"/>
        <v>39386</v>
      </c>
      <c r="V24" s="78">
        <f>0</f>
        <v>0</v>
      </c>
      <c r="W24" s="78">
        <f t="shared" si="5"/>
        <v>7.6441358473014434E-2</v>
      </c>
      <c r="X24" s="78">
        <f t="shared" si="6"/>
        <v>0.85257417585761675</v>
      </c>
      <c r="Y24" s="78">
        <f t="shared" si="7"/>
        <v>7.0984465669368405E-2</v>
      </c>
    </row>
    <row r="25" spans="1:25" x14ac:dyDescent="0.35">
      <c r="A25" s="76">
        <v>39387</v>
      </c>
      <c r="B25">
        <v>1.3085897612944899</v>
      </c>
      <c r="C25">
        <v>98.352870620443099</v>
      </c>
      <c r="D25">
        <v>0.33757254626340699</v>
      </c>
      <c r="E25">
        <v>9.6707199938752804E-4</v>
      </c>
      <c r="G25" s="31">
        <f t="shared" si="3"/>
        <v>39416</v>
      </c>
      <c r="H25" s="78">
        <f t="shared" si="0"/>
        <v>1.3086024164220424E-2</v>
      </c>
      <c r="I25" s="78">
        <f t="shared" si="1"/>
        <v>0.9835382177271379</v>
      </c>
      <c r="J25" s="78">
        <f t="shared" si="2"/>
        <v>3.3757581086455058E-3</v>
      </c>
      <c r="K25" s="77">
        <v>0</v>
      </c>
      <c r="O25" s="76">
        <f t="shared" si="8"/>
        <v>39416</v>
      </c>
      <c r="P25">
        <v>1.2872014879821501</v>
      </c>
      <c r="Q25">
        <v>7.8346141662254798</v>
      </c>
      <c r="R25">
        <v>83.947634644440896</v>
      </c>
      <c r="S25">
        <v>6.9305497013513397</v>
      </c>
      <c r="U25" s="31">
        <f t="shared" si="9"/>
        <v>39416</v>
      </c>
      <c r="V25" s="78">
        <f>0</f>
        <v>0</v>
      </c>
      <c r="W25" s="78">
        <f t="shared" si="5"/>
        <v>7.9367764710587652E-2</v>
      </c>
      <c r="X25" s="78">
        <f t="shared" si="6"/>
        <v>0.85042300400611814</v>
      </c>
      <c r="Y25" s="78">
        <f t="shared" si="7"/>
        <v>7.0209231283292761E-2</v>
      </c>
    </row>
    <row r="26" spans="1:25" x14ac:dyDescent="0.35">
      <c r="A26" s="76">
        <v>39417</v>
      </c>
      <c r="B26">
        <v>1.3320354093336599</v>
      </c>
      <c r="C26">
        <v>98.335833174895399</v>
      </c>
      <c r="D26">
        <v>0.33115412932492</v>
      </c>
      <c r="E26">
        <v>9.772864442080299E-4</v>
      </c>
      <c r="G26" s="31">
        <f t="shared" si="3"/>
        <v>39447</v>
      </c>
      <c r="H26" s="78">
        <f t="shared" si="0"/>
        <v>1.3320484272623698E-2</v>
      </c>
      <c r="I26" s="78">
        <f t="shared" si="1"/>
        <v>0.98336794207054856</v>
      </c>
      <c r="J26" s="78">
        <f t="shared" si="2"/>
        <v>3.3115736568096379E-3</v>
      </c>
      <c r="K26" s="77">
        <v>0</v>
      </c>
      <c r="O26" s="76">
        <f t="shared" si="8"/>
        <v>39447</v>
      </c>
      <c r="P26">
        <v>1.3942960960417601</v>
      </c>
      <c r="Q26">
        <v>7.9083774399204296</v>
      </c>
      <c r="R26">
        <v>83.828512405318193</v>
      </c>
      <c r="S26">
        <v>6.8688140587197104</v>
      </c>
      <c r="U26" s="31">
        <f t="shared" si="9"/>
        <v>39447</v>
      </c>
      <c r="V26" s="78">
        <f>0</f>
        <v>0</v>
      </c>
      <c r="W26" s="78">
        <f t="shared" si="5"/>
        <v>8.0202028146598631E-2</v>
      </c>
      <c r="X26" s="78">
        <f t="shared" si="6"/>
        <v>0.85013857298728879</v>
      </c>
      <c r="Y26" s="78">
        <f t="shared" si="7"/>
        <v>6.9659398866113484E-2</v>
      </c>
    </row>
    <row r="27" spans="1:25" x14ac:dyDescent="0.35">
      <c r="A27" s="76">
        <v>39448</v>
      </c>
      <c r="B27">
        <v>1.3210119612281499</v>
      </c>
      <c r="C27">
        <v>98.342551106531602</v>
      </c>
      <c r="D27">
        <v>0.33557572514218698</v>
      </c>
      <c r="E27">
        <v>8.61207099088209E-4</v>
      </c>
      <c r="G27" s="31">
        <f t="shared" si="3"/>
        <v>39478</v>
      </c>
      <c r="H27" s="78">
        <f t="shared" si="0"/>
        <v>1.3210233379749171E-2</v>
      </c>
      <c r="I27" s="78">
        <f t="shared" si="1"/>
        <v>0.98343398046857067</v>
      </c>
      <c r="J27" s="78">
        <f t="shared" si="2"/>
        <v>3.3557861516904383E-3</v>
      </c>
      <c r="K27" s="77">
        <v>0</v>
      </c>
      <c r="O27" s="76">
        <f t="shared" si="8"/>
        <v>39478</v>
      </c>
      <c r="P27">
        <v>1.47242059616618</v>
      </c>
      <c r="Q27">
        <v>7.5790835246995902</v>
      </c>
      <c r="R27">
        <v>83.988676729650507</v>
      </c>
      <c r="S27">
        <v>6.9598191494835904</v>
      </c>
      <c r="U27" s="31">
        <f t="shared" si="9"/>
        <v>39478</v>
      </c>
      <c r="V27" s="78">
        <f>0</f>
        <v>0</v>
      </c>
      <c r="W27" s="78">
        <f t="shared" si="5"/>
        <v>7.692347229637389E-2</v>
      </c>
      <c r="X27" s="78">
        <f t="shared" si="6"/>
        <v>0.85243824356434361</v>
      </c>
      <c r="Y27" s="78">
        <f t="shared" si="7"/>
        <v>7.0638284139281068E-2</v>
      </c>
    </row>
    <row r="28" spans="1:25" x14ac:dyDescent="0.35">
      <c r="A28" s="76">
        <v>39479</v>
      </c>
      <c r="B28">
        <v>1.32211796014797</v>
      </c>
      <c r="C28">
        <v>98.341856107168496</v>
      </c>
      <c r="D28">
        <v>0.33512096677173098</v>
      </c>
      <c r="E28">
        <v>9.0496591459692801E-4</v>
      </c>
      <c r="G28" s="31">
        <f t="shared" si="3"/>
        <v>39507</v>
      </c>
      <c r="H28" s="78">
        <f t="shared" si="0"/>
        <v>1.3221299249731377E-2</v>
      </c>
      <c r="I28" s="78">
        <f t="shared" si="1"/>
        <v>0.98342746075499965</v>
      </c>
      <c r="J28" s="78">
        <f t="shared" si="2"/>
        <v>3.3512399952969835E-3</v>
      </c>
      <c r="K28" s="77">
        <v>0</v>
      </c>
      <c r="O28" s="76">
        <f t="shared" si="8"/>
        <v>39507</v>
      </c>
      <c r="P28">
        <v>1.5358556829814001</v>
      </c>
      <c r="Q28">
        <v>7.7069993716052103</v>
      </c>
      <c r="R28">
        <v>83.865135376399294</v>
      </c>
      <c r="S28">
        <v>6.8920095690139798</v>
      </c>
      <c r="U28" s="31">
        <f t="shared" si="9"/>
        <v>39507</v>
      </c>
      <c r="V28" s="78">
        <f>0</f>
        <v>0</v>
      </c>
      <c r="W28" s="78">
        <f t="shared" si="5"/>
        <v>7.8272140839324073E-2</v>
      </c>
      <c r="X28" s="78">
        <f t="shared" si="6"/>
        <v>0.85173273944659667</v>
      </c>
      <c r="Y28" s="78">
        <f t="shared" si="7"/>
        <v>6.9995119714078111E-2</v>
      </c>
    </row>
    <row r="29" spans="1:25" x14ac:dyDescent="0.35">
      <c r="A29" s="76">
        <v>39508</v>
      </c>
      <c r="B29">
        <v>1.33700628806942</v>
      </c>
      <c r="C29">
        <v>98.328847113002098</v>
      </c>
      <c r="D29">
        <v>0.33318296892096499</v>
      </c>
      <c r="E29">
        <v>9.6363000540370997E-4</v>
      </c>
      <c r="G29" s="31">
        <f t="shared" si="3"/>
        <v>39538</v>
      </c>
      <c r="H29" s="78">
        <f t="shared" si="0"/>
        <v>1.3370191719873392E-2</v>
      </c>
      <c r="I29" s="78">
        <f t="shared" si="1"/>
        <v>0.98329794648407576</v>
      </c>
      <c r="J29" s="78">
        <f t="shared" si="2"/>
        <v>3.3318617960296552E-3</v>
      </c>
      <c r="K29" s="77">
        <v>0</v>
      </c>
      <c r="O29" s="76">
        <f t="shared" si="8"/>
        <v>39538</v>
      </c>
      <c r="P29">
        <v>1.55435305712074</v>
      </c>
      <c r="Q29">
        <v>7.7031592452543096</v>
      </c>
      <c r="R29">
        <v>83.819859106753</v>
      </c>
      <c r="S29">
        <v>6.9226285908719403</v>
      </c>
      <c r="U29" s="31">
        <f t="shared" si="9"/>
        <v>39538</v>
      </c>
      <c r="V29" s="78">
        <f>0</f>
        <v>0</v>
      </c>
      <c r="W29" s="78">
        <f t="shared" si="5"/>
        <v>7.8247840148014711E-2</v>
      </c>
      <c r="X29" s="78">
        <f t="shared" si="6"/>
        <v>0.85143286381557803</v>
      </c>
      <c r="Y29" s="78">
        <f t="shared" si="7"/>
        <v>7.0319296036407075E-2</v>
      </c>
    </row>
    <row r="30" spans="1:25" x14ac:dyDescent="0.35">
      <c r="A30" s="76">
        <v>39539</v>
      </c>
      <c r="B30">
        <v>1.3180938654465399</v>
      </c>
      <c r="C30">
        <v>98.324703946514504</v>
      </c>
      <c r="D30">
        <v>0.35634160340208498</v>
      </c>
      <c r="E30">
        <v>8.6058463446458196E-4</v>
      </c>
      <c r="G30" s="31">
        <f t="shared" si="3"/>
        <v>39568</v>
      </c>
      <c r="H30" s="78">
        <f t="shared" si="0"/>
        <v>1.3181052088574334E-2</v>
      </c>
      <c r="I30" s="78">
        <f t="shared" si="1"/>
        <v>0.98325550121090599</v>
      </c>
      <c r="J30" s="78">
        <f t="shared" si="2"/>
        <v>3.5634467004956117E-3</v>
      </c>
      <c r="K30" s="77">
        <v>0</v>
      </c>
      <c r="O30" s="76">
        <f t="shared" si="8"/>
        <v>39568</v>
      </c>
      <c r="P30">
        <v>1.5822071368830799</v>
      </c>
      <c r="Q30">
        <v>7.5589378642569498</v>
      </c>
      <c r="R30">
        <v>83.942506239973397</v>
      </c>
      <c r="S30">
        <v>6.9163487588864099</v>
      </c>
      <c r="U30" s="31">
        <f t="shared" si="9"/>
        <v>39568</v>
      </c>
      <c r="V30" s="78">
        <f>0</f>
        <v>0</v>
      </c>
      <c r="W30" s="78">
        <f t="shared" si="5"/>
        <v>7.6804586288276133E-2</v>
      </c>
      <c r="X30" s="78">
        <f t="shared" si="6"/>
        <v>0.85292002388962052</v>
      </c>
      <c r="Y30" s="78">
        <f t="shared" si="7"/>
        <v>7.0275389822101797E-2</v>
      </c>
    </row>
    <row r="31" spans="1:25" x14ac:dyDescent="0.35">
      <c r="A31" s="76">
        <v>39569</v>
      </c>
      <c r="B31">
        <v>1.60290703296655</v>
      </c>
      <c r="C31">
        <v>98.198892980988404</v>
      </c>
      <c r="D31">
        <v>0.195220949607432</v>
      </c>
      <c r="E31">
        <v>2.97903643910869E-3</v>
      </c>
      <c r="G31" s="31">
        <f t="shared" si="3"/>
        <v>39599</v>
      </c>
      <c r="H31" s="78">
        <f t="shared" si="0"/>
        <v>1.6029547855737149E-2</v>
      </c>
      <c r="I31" s="78">
        <f t="shared" si="1"/>
        <v>0.98201818448943867</v>
      </c>
      <c r="J31" s="78">
        <f t="shared" si="2"/>
        <v>1.9522676548391466E-3</v>
      </c>
      <c r="K31" s="77">
        <v>0</v>
      </c>
      <c r="O31" s="76">
        <f t="shared" si="8"/>
        <v>39599</v>
      </c>
      <c r="P31">
        <v>1.71268525772415</v>
      </c>
      <c r="Q31">
        <v>10.9784437723136</v>
      </c>
      <c r="R31">
        <v>81.045318998402294</v>
      </c>
      <c r="S31">
        <v>6.26355197155962</v>
      </c>
      <c r="U31" s="31">
        <f t="shared" si="9"/>
        <v>39599</v>
      </c>
      <c r="V31" s="78">
        <f>0</f>
        <v>0</v>
      </c>
      <c r="W31" s="78">
        <f t="shared" si="5"/>
        <v>0.11169746371747701</v>
      </c>
      <c r="X31" s="78">
        <f t="shared" si="6"/>
        <v>0.82457557428357187</v>
      </c>
      <c r="Y31" s="78">
        <f t="shared" si="7"/>
        <v>6.3726961998947645E-2</v>
      </c>
    </row>
    <row r="32" spans="1:25" x14ac:dyDescent="0.35">
      <c r="A32" s="76">
        <v>39600</v>
      </c>
      <c r="B32">
        <v>1.1680746362004799</v>
      </c>
      <c r="C32">
        <v>98.535706870572497</v>
      </c>
      <c r="D32">
        <v>0.296031325722447</v>
      </c>
      <c r="E32">
        <v>1.87167506044849E-4</v>
      </c>
      <c r="G32" s="31">
        <f t="shared" si="3"/>
        <v>39629</v>
      </c>
      <c r="H32" s="78">
        <f t="shared" si="0"/>
        <v>1.1680768224607372E-2</v>
      </c>
      <c r="I32" s="78">
        <f t="shared" si="1"/>
        <v>0.98535891297742795</v>
      </c>
      <c r="J32" s="78">
        <f t="shared" si="2"/>
        <v>2.9603187979793349E-3</v>
      </c>
      <c r="K32" s="77">
        <v>0</v>
      </c>
      <c r="O32" s="76">
        <f t="shared" si="8"/>
        <v>39629</v>
      </c>
      <c r="P32">
        <v>2.19725817465218</v>
      </c>
      <c r="Q32">
        <v>7.0719811090980302</v>
      </c>
      <c r="R32">
        <v>84.617618701324901</v>
      </c>
      <c r="S32">
        <v>6.1131420149247804</v>
      </c>
      <c r="U32" s="31">
        <f t="shared" si="9"/>
        <v>39629</v>
      </c>
      <c r="V32" s="78">
        <f>0</f>
        <v>0</v>
      </c>
      <c r="W32" s="78">
        <f t="shared" si="5"/>
        <v>7.2308618113456249E-2</v>
      </c>
      <c r="X32" s="78">
        <f t="shared" si="6"/>
        <v>0.86518656964067142</v>
      </c>
      <c r="Y32" s="78">
        <f t="shared" si="7"/>
        <v>6.2504812245871205E-2</v>
      </c>
    </row>
    <row r="33" spans="1:25" x14ac:dyDescent="0.35">
      <c r="A33" s="76">
        <v>39630</v>
      </c>
      <c r="B33">
        <v>1.3327874667711901</v>
      </c>
      <c r="C33">
        <v>98.360284660216195</v>
      </c>
      <c r="D33">
        <v>0.30624494283558301</v>
      </c>
      <c r="E33">
        <v>6.8293017644957901E-4</v>
      </c>
      <c r="G33" s="31">
        <f t="shared" si="3"/>
        <v>39660</v>
      </c>
      <c r="H33" s="78">
        <f t="shared" si="0"/>
        <v>1.3327965688411495E-2</v>
      </c>
      <c r="I33" s="78">
        <f t="shared" si="1"/>
        <v>0.98360956396869281</v>
      </c>
      <c r="J33" s="78">
        <f t="shared" si="2"/>
        <v>3.0624703428899468E-3</v>
      </c>
      <c r="K33" s="77">
        <v>0</v>
      </c>
      <c r="O33" s="76">
        <f t="shared" si="8"/>
        <v>39660</v>
      </c>
      <c r="P33">
        <v>1.8315554656426201</v>
      </c>
      <c r="Q33">
        <v>7.9387255157089198</v>
      </c>
      <c r="R33">
        <v>83.672311371464204</v>
      </c>
      <c r="S33">
        <v>6.5574076471843297</v>
      </c>
      <c r="U33" s="31">
        <f t="shared" si="9"/>
        <v>39660</v>
      </c>
      <c r="V33" s="78">
        <f>0</f>
        <v>0</v>
      </c>
      <c r="W33" s="78">
        <f t="shared" si="5"/>
        <v>8.0868404846024561E-2</v>
      </c>
      <c r="X33" s="78">
        <f t="shared" si="6"/>
        <v>0.8523340852383603</v>
      </c>
      <c r="Y33" s="78">
        <f t="shared" si="7"/>
        <v>6.6797509915615935E-2</v>
      </c>
    </row>
    <row r="34" spans="1:25" x14ac:dyDescent="0.35">
      <c r="A34" s="76">
        <v>39661</v>
      </c>
      <c r="B34">
        <v>1.3623571685710201</v>
      </c>
      <c r="C34">
        <v>98.276199795641105</v>
      </c>
      <c r="D34">
        <v>0.36052441480539499</v>
      </c>
      <c r="E34">
        <v>9.1862098141391301E-4</v>
      </c>
      <c r="G34" s="31">
        <f t="shared" si="3"/>
        <v>39691</v>
      </c>
      <c r="H34" s="78">
        <f t="shared" si="0"/>
        <v>1.3623696835847778E-2</v>
      </c>
      <c r="I34" s="78">
        <f t="shared" si="1"/>
        <v>0.98277102589725418</v>
      </c>
      <c r="J34" s="78">
        <f t="shared" si="2"/>
        <v>3.6052772668873617E-3</v>
      </c>
      <c r="K34" s="77">
        <v>0</v>
      </c>
      <c r="O34" s="76">
        <f t="shared" si="8"/>
        <v>39691</v>
      </c>
      <c r="P34">
        <v>1.7135183362604001</v>
      </c>
      <c r="Q34">
        <v>7.4908641846014001</v>
      </c>
      <c r="R34">
        <v>83.815953976192304</v>
      </c>
      <c r="S34">
        <v>6.9796635029458596</v>
      </c>
      <c r="U34" s="31">
        <f t="shared" si="9"/>
        <v>39691</v>
      </c>
      <c r="V34" s="78">
        <f>0</f>
        <v>0</v>
      </c>
      <c r="W34" s="78">
        <f t="shared" si="5"/>
        <v>7.6214592869743275E-2</v>
      </c>
      <c r="X34" s="78">
        <f t="shared" si="6"/>
        <v>0.85277194337819262</v>
      </c>
      <c r="Y34" s="78">
        <f t="shared" si="7"/>
        <v>7.1013463752063841E-2</v>
      </c>
    </row>
    <row r="35" spans="1:25" x14ac:dyDescent="0.35">
      <c r="A35" s="76">
        <v>39692</v>
      </c>
      <c r="B35">
        <v>1.4106212567806</v>
      </c>
      <c r="C35">
        <v>98.215560404679294</v>
      </c>
      <c r="D35">
        <v>0.37255265584491998</v>
      </c>
      <c r="E35">
        <v>1.2656826939115599E-3</v>
      </c>
      <c r="G35" s="31">
        <f t="shared" si="3"/>
        <v>39721</v>
      </c>
      <c r="H35" s="78">
        <f t="shared" si="0"/>
        <v>1.4106391109957015E-2</v>
      </c>
      <c r="I35" s="78">
        <f t="shared" si="1"/>
        <v>0.98216803517763929</v>
      </c>
      <c r="J35" s="78">
        <f t="shared" si="2"/>
        <v>3.7255737123909265E-3</v>
      </c>
      <c r="K35" s="77">
        <v>0</v>
      </c>
      <c r="O35" s="76">
        <f t="shared" si="8"/>
        <v>39721</v>
      </c>
      <c r="P35">
        <v>1.6303454369399499</v>
      </c>
      <c r="Q35">
        <v>7.7252734965271204</v>
      </c>
      <c r="R35">
        <v>83.543742652106403</v>
      </c>
      <c r="S35">
        <v>7.1006384144262897</v>
      </c>
      <c r="U35" s="31">
        <f t="shared" si="9"/>
        <v>39721</v>
      </c>
      <c r="V35" s="78">
        <f>0</f>
        <v>0</v>
      </c>
      <c r="W35" s="78">
        <f t="shared" si="5"/>
        <v>7.8533095707628203E-2</v>
      </c>
      <c r="X35" s="78">
        <f t="shared" si="6"/>
        <v>0.84928368431496859</v>
      </c>
      <c r="Y35" s="78">
        <f t="shared" si="7"/>
        <v>7.2183219977400778E-2</v>
      </c>
    </row>
    <row r="36" spans="1:25" x14ac:dyDescent="0.35">
      <c r="A36" s="76">
        <v>39722</v>
      </c>
      <c r="B36">
        <v>1.38148347646683</v>
      </c>
      <c r="C36">
        <v>98.227548032141797</v>
      </c>
      <c r="D36">
        <v>0.38985141249863697</v>
      </c>
      <c r="E36">
        <v>1.11707889034623E-3</v>
      </c>
      <c r="G36" s="31">
        <f t="shared" si="3"/>
        <v>39752</v>
      </c>
      <c r="H36" s="78">
        <f t="shared" si="0"/>
        <v>1.3814989088995117E-2</v>
      </c>
      <c r="I36" s="78">
        <f t="shared" si="1"/>
        <v>0.98228645323602981</v>
      </c>
      <c r="J36" s="78">
        <f t="shared" si="2"/>
        <v>3.8985576749511848E-3</v>
      </c>
      <c r="K36" s="77">
        <v>0</v>
      </c>
      <c r="O36" s="76">
        <f t="shared" si="8"/>
        <v>39752</v>
      </c>
      <c r="P36">
        <v>1.6170651674015</v>
      </c>
      <c r="Q36">
        <v>7.4439870112544302</v>
      </c>
      <c r="R36">
        <v>83.749525840291795</v>
      </c>
      <c r="S36">
        <v>7.1894219810521296</v>
      </c>
      <c r="U36" s="31">
        <f t="shared" si="9"/>
        <v>39752</v>
      </c>
      <c r="V36" s="78">
        <f>0</f>
        <v>0</v>
      </c>
      <c r="W36" s="78">
        <f t="shared" si="5"/>
        <v>7.5663396542506048E-2</v>
      </c>
      <c r="X36" s="78">
        <f t="shared" si="6"/>
        <v>0.85126069864447651</v>
      </c>
      <c r="Y36" s="78">
        <f t="shared" si="7"/>
        <v>7.3075904813016054E-2</v>
      </c>
    </row>
    <row r="37" spans="1:25" x14ac:dyDescent="0.35">
      <c r="A37" s="76">
        <v>39753</v>
      </c>
      <c r="B37">
        <v>1.36326563208813</v>
      </c>
      <c r="C37">
        <v>98.207045542868201</v>
      </c>
      <c r="D37">
        <v>0.428627049537187</v>
      </c>
      <c r="E37">
        <v>1.0617755071619501E-3</v>
      </c>
      <c r="G37" s="31">
        <f t="shared" si="3"/>
        <v>39782</v>
      </c>
      <c r="H37" s="78">
        <f t="shared" si="0"/>
        <v>1.3632801070624008E-2</v>
      </c>
      <c r="I37" s="78">
        <f t="shared" si="1"/>
        <v>0.98208088292295748</v>
      </c>
      <c r="J37" s="78">
        <f t="shared" si="2"/>
        <v>4.2863160064253863E-3</v>
      </c>
      <c r="K37" s="77">
        <v>0</v>
      </c>
      <c r="O37" s="76">
        <f t="shared" si="8"/>
        <v>39782</v>
      </c>
      <c r="P37">
        <v>1.57251460091852</v>
      </c>
      <c r="Q37">
        <v>7.1374258839938696</v>
      </c>
      <c r="R37">
        <v>83.937364187191307</v>
      </c>
      <c r="S37">
        <v>7.3526953278960701</v>
      </c>
      <c r="U37" s="31">
        <f t="shared" si="9"/>
        <v>39782</v>
      </c>
      <c r="V37" s="78">
        <f>0</f>
        <v>0</v>
      </c>
      <c r="W37" s="78">
        <f t="shared" si="5"/>
        <v>7.2514560897849328E-2</v>
      </c>
      <c r="X37" s="78">
        <f t="shared" si="6"/>
        <v>0.85278379150763728</v>
      </c>
      <c r="Y37" s="78">
        <f t="shared" si="7"/>
        <v>7.4701647594511089E-2</v>
      </c>
    </row>
    <row r="38" spans="1:25" x14ac:dyDescent="0.35">
      <c r="A38" s="76">
        <v>39783</v>
      </c>
      <c r="B38">
        <v>1.33557577209436</v>
      </c>
      <c r="C38">
        <v>98.150797298157201</v>
      </c>
      <c r="D38">
        <v>0.51254757374886994</v>
      </c>
      <c r="E38">
        <v>1.0793559971707799E-3</v>
      </c>
      <c r="G38" s="31">
        <f t="shared" si="3"/>
        <v>39813</v>
      </c>
      <c r="H38" s="78">
        <f t="shared" si="0"/>
        <v>1.3355901878671503E-2</v>
      </c>
      <c r="I38" s="78">
        <f t="shared" si="1"/>
        <v>0.98151856706108898</v>
      </c>
      <c r="J38" s="78">
        <f t="shared" si="2"/>
        <v>5.1255310602155851E-3</v>
      </c>
      <c r="K38" s="77">
        <v>0</v>
      </c>
      <c r="O38" s="76">
        <f t="shared" si="8"/>
        <v>39813</v>
      </c>
      <c r="P38">
        <v>1.44929756198541</v>
      </c>
      <c r="Q38">
        <v>6.5554344639459403</v>
      </c>
      <c r="R38">
        <v>84.249767655399296</v>
      </c>
      <c r="S38">
        <v>7.7455003186694702</v>
      </c>
      <c r="U38" s="31">
        <f t="shared" si="9"/>
        <v>39813</v>
      </c>
      <c r="V38" s="78">
        <f>0</f>
        <v>0</v>
      </c>
      <c r="W38" s="78">
        <f t="shared" si="5"/>
        <v>6.6518394103472878E-2</v>
      </c>
      <c r="X38" s="78">
        <f t="shared" si="6"/>
        <v>0.85488754084112029</v>
      </c>
      <c r="Y38" s="78">
        <f t="shared" si="7"/>
        <v>7.8594065055407947E-2</v>
      </c>
    </row>
    <row r="39" spans="1:25" x14ac:dyDescent="0.35">
      <c r="A39" s="76">
        <v>39814</v>
      </c>
      <c r="B39">
        <v>1.37693572332078</v>
      </c>
      <c r="C39">
        <v>98.021204832017204</v>
      </c>
      <c r="D39">
        <v>0.60021317100635896</v>
      </c>
      <c r="E39">
        <v>1.6462736552214001E-3</v>
      </c>
      <c r="G39" s="31">
        <f t="shared" si="3"/>
        <v>39844</v>
      </c>
      <c r="H39" s="78">
        <f t="shared" si="0"/>
        <v>1.3769583918240279E-2</v>
      </c>
      <c r="I39" s="78">
        <f t="shared" si="1"/>
        <v>0.98022818555855196</v>
      </c>
      <c r="J39" s="78">
        <f t="shared" si="2"/>
        <v>6.0022305232034188E-3</v>
      </c>
      <c r="K39" s="77">
        <v>0</v>
      </c>
      <c r="O39" s="76">
        <f t="shared" si="8"/>
        <v>39844</v>
      </c>
      <c r="P39">
        <v>1.3149644871253801</v>
      </c>
      <c r="Q39">
        <v>6.3405289902961197</v>
      </c>
      <c r="R39">
        <v>84.120697868503399</v>
      </c>
      <c r="S39">
        <v>8.2238086540754995</v>
      </c>
      <c r="U39" s="31">
        <f t="shared" si="9"/>
        <v>39844</v>
      </c>
      <c r="V39" s="78">
        <f>0</f>
        <v>0</v>
      </c>
      <c r="W39" s="78">
        <f t="shared" si="5"/>
        <v>6.4250156645775575E-2</v>
      </c>
      <c r="X39" s="78">
        <f t="shared" si="6"/>
        <v>0.85241594565296441</v>
      </c>
      <c r="Y39" s="78">
        <f t="shared" si="7"/>
        <v>8.3333897701264009E-2</v>
      </c>
    </row>
    <row r="40" spans="1:25" x14ac:dyDescent="0.35">
      <c r="A40" s="76">
        <v>39845</v>
      </c>
      <c r="B40">
        <v>1.37693013336379</v>
      </c>
      <c r="C40">
        <v>97.895189287546998</v>
      </c>
      <c r="D40">
        <v>0.72592181213117302</v>
      </c>
      <c r="E40">
        <v>1.9587669583427799E-3</v>
      </c>
      <c r="G40" s="31">
        <f t="shared" si="3"/>
        <v>39872</v>
      </c>
      <c r="H40" s="78">
        <f t="shared" si="0"/>
        <v>1.3769571047445882E-2</v>
      </c>
      <c r="I40" s="78">
        <f t="shared" si="1"/>
        <v>0.97897106863729411</v>
      </c>
      <c r="J40" s="78">
        <f t="shared" si="2"/>
        <v>7.2593603152629723E-3</v>
      </c>
      <c r="K40" s="77">
        <v>0</v>
      </c>
      <c r="O40" s="76">
        <f t="shared" si="8"/>
        <v>39872</v>
      </c>
      <c r="P40">
        <v>1.20800596927566</v>
      </c>
      <c r="Q40">
        <v>5.8846149697344501</v>
      </c>
      <c r="R40">
        <v>84.194887090466494</v>
      </c>
      <c r="S40">
        <v>8.7124919705232404</v>
      </c>
      <c r="U40" s="31">
        <f t="shared" si="9"/>
        <v>39872</v>
      </c>
      <c r="V40" s="78">
        <f>0</f>
        <v>0</v>
      </c>
      <c r="W40" s="78">
        <f t="shared" si="5"/>
        <v>5.9565706993466833E-2</v>
      </c>
      <c r="X40" s="78">
        <f t="shared" si="6"/>
        <v>0.85224402965570123</v>
      </c>
      <c r="Y40" s="78">
        <f t="shared" si="7"/>
        <v>8.8190263350830356E-2</v>
      </c>
    </row>
    <row r="41" spans="1:25" x14ac:dyDescent="0.35">
      <c r="A41" s="76">
        <v>39873</v>
      </c>
      <c r="B41">
        <v>1.4191345706177001</v>
      </c>
      <c r="C41">
        <v>97.777024379638306</v>
      </c>
      <c r="D41">
        <v>0.80099489184290396</v>
      </c>
      <c r="E41">
        <v>2.8461578993929102E-3</v>
      </c>
      <c r="G41" s="31">
        <f t="shared" si="3"/>
        <v>39903</v>
      </c>
      <c r="H41" s="78">
        <f t="shared" si="0"/>
        <v>1.4191749625780037E-2</v>
      </c>
      <c r="I41" s="78">
        <f t="shared" si="1"/>
        <v>0.97779807347349135</v>
      </c>
      <c r="J41" s="78">
        <f t="shared" si="2"/>
        <v>8.0101769007116554E-3</v>
      </c>
      <c r="K41" s="77">
        <v>0</v>
      </c>
      <c r="O41" s="76">
        <f t="shared" si="8"/>
        <v>39903</v>
      </c>
      <c r="P41">
        <v>1.14561861845547</v>
      </c>
      <c r="Q41">
        <v>5.7799659354841699</v>
      </c>
      <c r="R41">
        <v>83.9329703448674</v>
      </c>
      <c r="S41">
        <v>9.1414451011932094</v>
      </c>
      <c r="U41" s="31">
        <f t="shared" si="9"/>
        <v>39903</v>
      </c>
      <c r="V41" s="78">
        <f>0</f>
        <v>0</v>
      </c>
      <c r="W41" s="78">
        <f t="shared" si="5"/>
        <v>5.8469496796256841E-2</v>
      </c>
      <c r="X41" s="78">
        <f t="shared" si="6"/>
        <v>0.84905665456460122</v>
      </c>
      <c r="Y41" s="78">
        <f t="shared" si="7"/>
        <v>9.2473848639144471E-2</v>
      </c>
    </row>
    <row r="42" spans="1:25" x14ac:dyDescent="0.35">
      <c r="A42" s="76">
        <v>39904</v>
      </c>
      <c r="B42">
        <v>1.4626282009415299</v>
      </c>
      <c r="C42">
        <v>97.711534586298399</v>
      </c>
      <c r="D42">
        <v>0.82229661921002295</v>
      </c>
      <c r="E42">
        <v>3.5405935490044099E-3</v>
      </c>
      <c r="G42" s="31">
        <f t="shared" si="3"/>
        <v>39933</v>
      </c>
      <c r="H42" s="78">
        <f t="shared" si="0"/>
        <v>1.4626799884948451E-2</v>
      </c>
      <c r="I42" s="78">
        <f t="shared" si="1"/>
        <v>0.97714994277082179</v>
      </c>
      <c r="J42" s="78">
        <f t="shared" si="2"/>
        <v>8.2232573442192775E-3</v>
      </c>
      <c r="K42" s="77">
        <v>0</v>
      </c>
      <c r="O42" s="76">
        <f t="shared" si="8"/>
        <v>39933</v>
      </c>
      <c r="P42">
        <v>1.14913452554754</v>
      </c>
      <c r="Q42">
        <v>5.8367310005412101</v>
      </c>
      <c r="R42">
        <v>83.734392266252001</v>
      </c>
      <c r="S42">
        <v>9.2797422076597602</v>
      </c>
      <c r="U42" s="31">
        <f t="shared" si="9"/>
        <v>39933</v>
      </c>
      <c r="V42" s="78">
        <f>0</f>
        <v>0</v>
      </c>
      <c r="W42" s="78">
        <f t="shared" si="5"/>
        <v>5.9045825977615596E-2</v>
      </c>
      <c r="X42" s="78">
        <f t="shared" si="6"/>
        <v>0.84707798828420733</v>
      </c>
      <c r="Y42" s="78">
        <f t="shared" si="7"/>
        <v>9.3876185738182183E-2</v>
      </c>
    </row>
    <row r="43" spans="1:25" x14ac:dyDescent="0.35">
      <c r="A43" s="76">
        <v>39934</v>
      </c>
      <c r="B43">
        <v>1.516641955326</v>
      </c>
      <c r="C43">
        <v>97.7448446996613</v>
      </c>
      <c r="D43">
        <v>0.73430291489316102</v>
      </c>
      <c r="E43">
        <v>4.21043011920786E-3</v>
      </c>
      <c r="G43" s="31">
        <f t="shared" si="3"/>
        <v>39964</v>
      </c>
      <c r="H43" s="78">
        <f t="shared" si="0"/>
        <v>1.5167058151644614E-2</v>
      </c>
      <c r="I43" s="78">
        <f t="shared" si="1"/>
        <v>0.97748960351329139</v>
      </c>
      <c r="J43" s="78">
        <f t="shared" si="2"/>
        <v>7.3433383350606247E-3</v>
      </c>
      <c r="K43" s="77">
        <v>0</v>
      </c>
      <c r="O43" s="76">
        <f t="shared" si="8"/>
        <v>39964</v>
      </c>
      <c r="P43">
        <v>1.2147133695960799</v>
      </c>
      <c r="Q43">
        <v>6.31836258206702</v>
      </c>
      <c r="R43">
        <v>83.397489678926107</v>
      </c>
      <c r="S43">
        <v>9.0694343694106205</v>
      </c>
      <c r="U43" s="31">
        <f t="shared" si="9"/>
        <v>39964</v>
      </c>
      <c r="V43" s="78">
        <f>0</f>
        <v>0</v>
      </c>
      <c r="W43" s="78">
        <f t="shared" si="5"/>
        <v>6.3960563334766574E-2</v>
      </c>
      <c r="X43" s="78">
        <f t="shared" si="6"/>
        <v>0.84422986988892545</v>
      </c>
      <c r="Y43" s="78">
        <f t="shared" si="7"/>
        <v>9.1809566776306237E-2</v>
      </c>
    </row>
    <row r="44" spans="1:25" x14ac:dyDescent="0.35">
      <c r="A44" s="76">
        <v>39965</v>
      </c>
      <c r="B44">
        <v>1.3676376907480501</v>
      </c>
      <c r="C44">
        <v>97.711771311371393</v>
      </c>
      <c r="D44">
        <v>0.91879797174425903</v>
      </c>
      <c r="E44">
        <v>1.79302613520134E-3</v>
      </c>
      <c r="G44" s="31">
        <f t="shared" si="3"/>
        <v>39994</v>
      </c>
      <c r="H44" s="78">
        <f t="shared" si="0"/>
        <v>1.3676622132889756E-2</v>
      </c>
      <c r="I44" s="78">
        <f t="shared" si="1"/>
        <v>0.97713523340382513</v>
      </c>
      <c r="J44" s="78">
        <f t="shared" si="2"/>
        <v>9.1881444632741574E-3</v>
      </c>
      <c r="K44" s="77">
        <v>0</v>
      </c>
      <c r="O44" s="76">
        <f t="shared" si="8"/>
        <v>39994</v>
      </c>
      <c r="P44">
        <v>1.2689104141445799</v>
      </c>
      <c r="Q44">
        <v>5.2865196011794904</v>
      </c>
      <c r="R44">
        <v>84.285339475322999</v>
      </c>
      <c r="S44">
        <v>9.1592305093526605</v>
      </c>
      <c r="U44" s="31">
        <f t="shared" si="9"/>
        <v>39994</v>
      </c>
      <c r="V44" s="78">
        <f>0</f>
        <v>0</v>
      </c>
      <c r="W44" s="78">
        <f t="shared" si="5"/>
        <v>5.3544629390344101E-2</v>
      </c>
      <c r="X44" s="78">
        <f t="shared" si="6"/>
        <v>0.85368590409436773</v>
      </c>
      <c r="Y44" s="78">
        <f t="shared" si="7"/>
        <v>9.2769466515285434E-2</v>
      </c>
    </row>
    <row r="45" spans="1:25" x14ac:dyDescent="0.35">
      <c r="A45" s="76">
        <v>39995</v>
      </c>
      <c r="B45">
        <v>1.46863863835124</v>
      </c>
      <c r="C45">
        <v>97.586637832909403</v>
      </c>
      <c r="D45">
        <v>0.94101294173494598</v>
      </c>
      <c r="E45">
        <v>3.7105870018935699E-3</v>
      </c>
      <c r="G45" s="31">
        <f t="shared" si="3"/>
        <v>40025</v>
      </c>
      <c r="H45" s="78">
        <f t="shared" si="0"/>
        <v>1.4686931354878231E-2</v>
      </c>
      <c r="I45" s="78">
        <f t="shared" si="1"/>
        <v>0.97590259004375135</v>
      </c>
      <c r="J45" s="78">
        <f t="shared" si="2"/>
        <v>9.4104786013452565E-3</v>
      </c>
      <c r="K45" s="77">
        <v>0</v>
      </c>
      <c r="O45" s="76">
        <f t="shared" si="8"/>
        <v>40025</v>
      </c>
      <c r="P45">
        <v>1.13709017770087</v>
      </c>
      <c r="Q45">
        <v>5.69766769782954</v>
      </c>
      <c r="R45">
        <v>83.666664075516806</v>
      </c>
      <c r="S45">
        <v>9.4985780489524192</v>
      </c>
      <c r="U45" s="31">
        <f t="shared" si="9"/>
        <v>40025</v>
      </c>
      <c r="V45" s="78">
        <f>0</f>
        <v>0</v>
      </c>
      <c r="W45" s="78">
        <f t="shared" si="5"/>
        <v>5.763200484459538E-2</v>
      </c>
      <c r="X45" s="78">
        <f t="shared" si="6"/>
        <v>0.84628971801359298</v>
      </c>
      <c r="Y45" s="78">
        <f t="shared" si="7"/>
        <v>9.6078277141807916E-2</v>
      </c>
    </row>
    <row r="46" spans="1:25" x14ac:dyDescent="0.35">
      <c r="A46" s="76">
        <v>40026</v>
      </c>
      <c r="B46">
        <v>1.4815821428917499</v>
      </c>
      <c r="C46">
        <v>97.531395819688598</v>
      </c>
      <c r="D46">
        <v>0.98282451383740799</v>
      </c>
      <c r="E46">
        <v>4.1975235814552501E-3</v>
      </c>
      <c r="G46" s="31">
        <f t="shared" si="3"/>
        <v>40056</v>
      </c>
      <c r="H46" s="78">
        <f t="shared" si="0"/>
        <v>1.4816443352621158E-2</v>
      </c>
      <c r="I46" s="78">
        <f t="shared" si="1"/>
        <v>0.97535489894877225</v>
      </c>
      <c r="J46" s="78">
        <f t="shared" si="2"/>
        <v>9.8286576985987181E-3</v>
      </c>
      <c r="K46" s="77">
        <v>0</v>
      </c>
      <c r="O46" s="76">
        <f t="shared" si="8"/>
        <v>40056</v>
      </c>
      <c r="P46">
        <v>1.09620042315614</v>
      </c>
      <c r="Q46">
        <v>5.7296744809912603</v>
      </c>
      <c r="R46">
        <v>83.549468438945595</v>
      </c>
      <c r="S46">
        <v>9.6246566569074101</v>
      </c>
      <c r="U46" s="31">
        <f t="shared" si="9"/>
        <v>40056</v>
      </c>
      <c r="V46" s="78">
        <f>0</f>
        <v>0</v>
      </c>
      <c r="W46" s="78">
        <f t="shared" si="5"/>
        <v>5.7931793374020553E-2</v>
      </c>
      <c r="X46" s="78">
        <f t="shared" si="6"/>
        <v>0.84475489108010826</v>
      </c>
      <c r="Y46" s="78">
        <f t="shared" si="7"/>
        <v>9.7313315545875245E-2</v>
      </c>
    </row>
    <row r="47" spans="1:25" x14ac:dyDescent="0.35">
      <c r="A47" s="76">
        <v>40057</v>
      </c>
      <c r="B47">
        <v>1.4925684032250901</v>
      </c>
      <c r="C47">
        <v>97.527922425418595</v>
      </c>
      <c r="D47">
        <v>0.975109576896662</v>
      </c>
      <c r="E47">
        <v>4.3995944593419297E-3</v>
      </c>
      <c r="G47" s="31">
        <f t="shared" si="3"/>
        <v>40086</v>
      </c>
      <c r="H47" s="78">
        <f t="shared" si="0"/>
        <v>1.4926340730710672E-2</v>
      </c>
      <c r="I47" s="78">
        <f t="shared" si="1"/>
        <v>0.97532213447277494</v>
      </c>
      <c r="J47" s="78">
        <f t="shared" si="2"/>
        <v>9.7515247965112694E-3</v>
      </c>
      <c r="K47" s="77">
        <v>0</v>
      </c>
      <c r="O47" s="76">
        <f t="shared" si="8"/>
        <v>40086</v>
      </c>
      <c r="P47">
        <v>1.09082990124419</v>
      </c>
      <c r="Q47">
        <v>5.8381855457679599</v>
      </c>
      <c r="R47">
        <v>83.463865031754196</v>
      </c>
      <c r="S47">
        <v>9.6071195212337308</v>
      </c>
      <c r="U47" s="31">
        <f t="shared" si="9"/>
        <v>40086</v>
      </c>
      <c r="V47" s="78">
        <f>0</f>
        <v>0</v>
      </c>
      <c r="W47" s="78">
        <f t="shared" si="5"/>
        <v>5.9025725723295695E-2</v>
      </c>
      <c r="X47" s="78">
        <f t="shared" si="6"/>
        <v>0.8438435480594948</v>
      </c>
      <c r="Y47" s="78">
        <f t="shared" si="7"/>
        <v>9.7130726217210264E-2</v>
      </c>
    </row>
    <row r="48" spans="1:25" x14ac:dyDescent="0.35">
      <c r="A48" s="76">
        <v>40087</v>
      </c>
      <c r="B48">
        <v>1.4702457399617701</v>
      </c>
      <c r="C48">
        <v>97.519908866561096</v>
      </c>
      <c r="D48">
        <v>1.00597992701341</v>
      </c>
      <c r="E48">
        <v>3.8654664631353102E-3</v>
      </c>
      <c r="G48" s="31">
        <f t="shared" si="3"/>
        <v>40117</v>
      </c>
      <c r="H48" s="78">
        <f t="shared" si="0"/>
        <v>1.4703025740146753E-2</v>
      </c>
      <c r="I48" s="78">
        <f t="shared" si="1"/>
        <v>0.97523678611651454</v>
      </c>
      <c r="J48" s="78">
        <f t="shared" si="2"/>
        <v>1.0060188143332909E-2</v>
      </c>
      <c r="K48" s="77">
        <v>0</v>
      </c>
      <c r="O48" s="76">
        <f t="shared" si="8"/>
        <v>40117</v>
      </c>
      <c r="P48">
        <v>1.09232052196507</v>
      </c>
      <c r="Q48">
        <v>5.7359723583443101</v>
      </c>
      <c r="R48">
        <v>83.556492622451501</v>
      </c>
      <c r="S48">
        <v>9.6152144972391405</v>
      </c>
      <c r="U48" s="31">
        <f t="shared" si="9"/>
        <v>40117</v>
      </c>
      <c r="V48" s="78">
        <f>0</f>
        <v>0</v>
      </c>
      <c r="W48" s="78">
        <f t="shared" si="5"/>
        <v>5.7993195155469544E-2</v>
      </c>
      <c r="X48" s="78">
        <f t="shared" si="6"/>
        <v>0.84479277103055916</v>
      </c>
      <c r="Y48" s="78">
        <f t="shared" si="7"/>
        <v>9.7214033813971465E-2</v>
      </c>
    </row>
    <row r="49" spans="1:25" x14ac:dyDescent="0.35">
      <c r="A49" s="76">
        <v>40118</v>
      </c>
      <c r="B49">
        <v>1.5089484489495899</v>
      </c>
      <c r="C49">
        <v>97.520275229739894</v>
      </c>
      <c r="D49">
        <v>0.96610168518673301</v>
      </c>
      <c r="E49">
        <v>4.6746361210138303E-3</v>
      </c>
      <c r="G49" s="31">
        <f t="shared" si="3"/>
        <v>40147</v>
      </c>
      <c r="H49" s="78">
        <f t="shared" si="0"/>
        <v>1.5090189900963738E-2</v>
      </c>
      <c r="I49" s="78">
        <f t="shared" si="1"/>
        <v>0.97524834160864537</v>
      </c>
      <c r="J49" s="78">
        <f t="shared" si="2"/>
        <v>9.6614684903632009E-3</v>
      </c>
      <c r="K49" s="77">
        <v>0</v>
      </c>
      <c r="O49" s="76">
        <f t="shared" si="8"/>
        <v>40147</v>
      </c>
      <c r="P49">
        <v>1.09873406882304</v>
      </c>
      <c r="Q49">
        <v>5.9730247011298703</v>
      </c>
      <c r="R49">
        <v>83.295653518790203</v>
      </c>
      <c r="S49">
        <v>9.6325877112568108</v>
      </c>
      <c r="U49" s="31">
        <f t="shared" si="9"/>
        <v>40147</v>
      </c>
      <c r="V49" s="78">
        <f>0</f>
        <v>0</v>
      </c>
      <c r="W49" s="78">
        <f t="shared" si="5"/>
        <v>6.039381442585736E-2</v>
      </c>
      <c r="X49" s="78">
        <f t="shared" si="6"/>
        <v>0.84221018542627823</v>
      </c>
      <c r="Y49" s="78">
        <f t="shared" si="7"/>
        <v>9.7396000147863621E-2</v>
      </c>
    </row>
    <row r="50" spans="1:25" x14ac:dyDescent="0.35">
      <c r="A50" s="76">
        <v>40148</v>
      </c>
      <c r="B50">
        <v>1.49994926629731</v>
      </c>
      <c r="C50">
        <v>97.545563519822096</v>
      </c>
      <c r="D50">
        <v>0.95014702693136599</v>
      </c>
      <c r="E50">
        <v>4.3401869524857797E-3</v>
      </c>
      <c r="G50" s="31">
        <f t="shared" si="3"/>
        <v>40178</v>
      </c>
      <c r="H50" s="78">
        <f t="shared" si="0"/>
        <v>1.5000143697252702E-2</v>
      </c>
      <c r="I50" s="78">
        <f t="shared" si="1"/>
        <v>0.97549797363399438</v>
      </c>
      <c r="J50" s="78">
        <f t="shared" si="2"/>
        <v>9.501882668785492E-3</v>
      </c>
      <c r="K50" s="77">
        <v>0</v>
      </c>
      <c r="O50" s="76">
        <f t="shared" si="8"/>
        <v>40178</v>
      </c>
      <c r="P50">
        <v>1.1356290695354101</v>
      </c>
      <c r="Q50">
        <v>6.0084408543820196</v>
      </c>
      <c r="R50">
        <v>83.295915370338605</v>
      </c>
      <c r="S50">
        <v>9.5600147057439901</v>
      </c>
      <c r="U50" s="31">
        <f t="shared" si="9"/>
        <v>40178</v>
      </c>
      <c r="V50" s="78">
        <f>0</f>
        <v>0</v>
      </c>
      <c r="W50" s="78">
        <f t="shared" si="5"/>
        <v>6.0774582368080865E-2</v>
      </c>
      <c r="X50" s="78">
        <f t="shared" si="6"/>
        <v>0.84252713678746893</v>
      </c>
      <c r="Y50" s="78">
        <f t="shared" si="7"/>
        <v>9.6698280844450479E-2</v>
      </c>
    </row>
    <row r="51" spans="1:25" x14ac:dyDescent="0.35">
      <c r="A51" s="76">
        <v>40179</v>
      </c>
      <c r="B51">
        <v>1.5143633100843801</v>
      </c>
      <c r="C51">
        <v>97.582577736905407</v>
      </c>
      <c r="D51">
        <v>0.89863665320221597</v>
      </c>
      <c r="E51">
        <v>4.4222998085807798E-3</v>
      </c>
      <c r="G51" s="31">
        <f t="shared" si="3"/>
        <v>40209</v>
      </c>
      <c r="H51" s="78">
        <f t="shared" si="0"/>
        <v>1.5144302827318745E-2</v>
      </c>
      <c r="I51" s="78">
        <f t="shared" si="1"/>
        <v>0.9758689332190198</v>
      </c>
      <c r="J51" s="78">
        <f t="shared" si="2"/>
        <v>8.9867639536672806E-3</v>
      </c>
      <c r="K51" s="77">
        <v>0</v>
      </c>
      <c r="O51" s="76">
        <f t="shared" si="8"/>
        <v>40209</v>
      </c>
      <c r="P51">
        <v>1.1820079202431699</v>
      </c>
      <c r="Q51">
        <v>6.2169106200508297</v>
      </c>
      <c r="R51">
        <v>83.172206368481696</v>
      </c>
      <c r="S51">
        <v>9.4288750912244108</v>
      </c>
      <c r="U51" s="31">
        <f t="shared" si="9"/>
        <v>40209</v>
      </c>
      <c r="V51" s="78">
        <f>0</f>
        <v>0</v>
      </c>
      <c r="W51" s="78">
        <f t="shared" si="5"/>
        <v>6.2912739767400944E-2</v>
      </c>
      <c r="X51" s="78">
        <f t="shared" si="6"/>
        <v>0.84167067775828419</v>
      </c>
      <c r="Y51" s="78">
        <f t="shared" si="7"/>
        <v>9.5416582474315878E-2</v>
      </c>
    </row>
    <row r="52" spans="1:25" x14ac:dyDescent="0.35">
      <c r="A52" s="76">
        <v>40210</v>
      </c>
      <c r="B52">
        <v>1.4731186609367899</v>
      </c>
      <c r="C52">
        <v>97.5896671125533</v>
      </c>
      <c r="D52">
        <v>0.933725580665134</v>
      </c>
      <c r="E52">
        <v>3.48864584604945E-3</v>
      </c>
      <c r="G52" s="31">
        <f t="shared" si="3"/>
        <v>40237</v>
      </c>
      <c r="H52" s="78">
        <f t="shared" si="0"/>
        <v>1.4731700546227057E-2</v>
      </c>
      <c r="I52" s="78">
        <f t="shared" si="1"/>
        <v>0.97593071789198305</v>
      </c>
      <c r="J52" s="78">
        <f t="shared" si="2"/>
        <v>9.3375815618026176E-3</v>
      </c>
      <c r="K52" s="77">
        <v>0</v>
      </c>
      <c r="O52" s="76">
        <f t="shared" si="8"/>
        <v>40237</v>
      </c>
      <c r="P52">
        <v>1.2180645652442701</v>
      </c>
      <c r="Q52">
        <v>5.99840574633006</v>
      </c>
      <c r="R52">
        <v>83.372644897288794</v>
      </c>
      <c r="S52">
        <v>9.4108847911367093</v>
      </c>
      <c r="U52" s="31">
        <f t="shared" si="9"/>
        <v>40237</v>
      </c>
      <c r="V52" s="78">
        <f>0</f>
        <v>0</v>
      </c>
      <c r="W52" s="78">
        <f t="shared" si="5"/>
        <v>6.0723711475484651E-2</v>
      </c>
      <c r="X52" s="78">
        <f t="shared" si="6"/>
        <v>0.84400699915781074</v>
      </c>
      <c r="Y52" s="78">
        <f t="shared" si="7"/>
        <v>9.5269289366702939E-2</v>
      </c>
    </row>
    <row r="53" spans="1:25" x14ac:dyDescent="0.35">
      <c r="A53" s="76">
        <v>40238</v>
      </c>
      <c r="B53">
        <v>1.5196398414178001</v>
      </c>
      <c r="C53">
        <v>97.582503782366004</v>
      </c>
      <c r="D53">
        <v>0.89336347147187101</v>
      </c>
      <c r="E53">
        <v>4.4929047441568696E-3</v>
      </c>
      <c r="G53" s="31">
        <f t="shared" si="3"/>
        <v>40268</v>
      </c>
      <c r="H53" s="78">
        <f t="shared" si="0"/>
        <v>1.5197081204560413E-2</v>
      </c>
      <c r="I53" s="78">
        <f t="shared" si="1"/>
        <v>0.97586888268298688</v>
      </c>
      <c r="J53" s="78">
        <f t="shared" si="2"/>
        <v>8.9340361124510513E-3</v>
      </c>
      <c r="K53" s="77">
        <v>0</v>
      </c>
      <c r="O53" s="76">
        <f t="shared" si="8"/>
        <v>40268</v>
      </c>
      <c r="P53">
        <v>1.22669451015659</v>
      </c>
      <c r="Q53">
        <v>6.2852470909312199</v>
      </c>
      <c r="R53">
        <v>83.054711544058605</v>
      </c>
      <c r="S53">
        <v>9.4333468548536494</v>
      </c>
      <c r="U53" s="31">
        <f t="shared" si="9"/>
        <v>40268</v>
      </c>
      <c r="V53" s="78">
        <f>0</f>
        <v>0</v>
      </c>
      <c r="W53" s="78">
        <f t="shared" si="5"/>
        <v>6.3633054090485155E-2</v>
      </c>
      <c r="X53" s="78">
        <f t="shared" si="6"/>
        <v>0.8408619224816658</v>
      </c>
      <c r="Y53" s="78">
        <f t="shared" si="7"/>
        <v>9.5505023427849695E-2</v>
      </c>
    </row>
    <row r="54" spans="1:25" x14ac:dyDescent="0.35">
      <c r="A54" s="76">
        <v>40269</v>
      </c>
      <c r="B54">
        <v>1.5286975313054101</v>
      </c>
      <c r="C54">
        <v>97.617624242316197</v>
      </c>
      <c r="D54">
        <v>0.84912995703288396</v>
      </c>
      <c r="E54">
        <v>4.54826934527026E-3</v>
      </c>
      <c r="G54" s="31">
        <f t="shared" si="3"/>
        <v>40298</v>
      </c>
      <c r="H54" s="78">
        <f t="shared" si="0"/>
        <v>1.5287670637491311E-2</v>
      </c>
      <c r="I54" s="78">
        <f t="shared" si="1"/>
        <v>0.97622064356743543</v>
      </c>
      <c r="J54" s="78">
        <f t="shared" si="2"/>
        <v>8.4916857950707528E-3</v>
      </c>
      <c r="K54" s="77">
        <v>0</v>
      </c>
      <c r="O54" s="76">
        <f t="shared" si="8"/>
        <v>40298</v>
      </c>
      <c r="P54">
        <v>1.2903146227037801</v>
      </c>
      <c r="Q54">
        <v>6.4825014831907399</v>
      </c>
      <c r="R54">
        <v>82.925777586012501</v>
      </c>
      <c r="S54">
        <v>9.3014063080923606</v>
      </c>
      <c r="U54" s="31">
        <f t="shared" si="9"/>
        <v>40298</v>
      </c>
      <c r="V54" s="78">
        <f>0</f>
        <v>0</v>
      </c>
      <c r="W54" s="78">
        <f t="shared" si="5"/>
        <v>6.5672395352216889E-2</v>
      </c>
      <c r="X54" s="78">
        <f t="shared" si="6"/>
        <v>0.84009767905800548</v>
      </c>
      <c r="Y54" s="78">
        <f t="shared" si="7"/>
        <v>9.4229925589771307E-2</v>
      </c>
    </row>
    <row r="55" spans="1:25" x14ac:dyDescent="0.35">
      <c r="A55" s="76">
        <v>40299</v>
      </c>
      <c r="B55">
        <v>1.51880453262349</v>
      </c>
      <c r="C55">
        <v>97.676179014214696</v>
      </c>
      <c r="D55">
        <v>0.80103403440232501</v>
      </c>
      <c r="E55">
        <v>3.9824187584253301E-3</v>
      </c>
      <c r="G55" s="31">
        <f t="shared" si="3"/>
        <v>40329</v>
      </c>
      <c r="H55" s="78">
        <f t="shared" si="0"/>
        <v>1.5188650201889692E-2</v>
      </c>
      <c r="I55" s="78">
        <f t="shared" si="1"/>
        <v>0.97680069043607531</v>
      </c>
      <c r="J55" s="78">
        <f t="shared" si="2"/>
        <v>8.0106593620243565E-3</v>
      </c>
      <c r="K55" s="77">
        <v>0</v>
      </c>
      <c r="O55" s="76">
        <f t="shared" si="8"/>
        <v>40329</v>
      </c>
      <c r="P55">
        <v>1.3643213578556499</v>
      </c>
      <c r="Q55">
        <v>6.6595814362696801</v>
      </c>
      <c r="R55">
        <v>82.884899866585798</v>
      </c>
      <c r="S55">
        <v>9.0911973392885894</v>
      </c>
      <c r="U55" s="31">
        <f t="shared" si="9"/>
        <v>40329</v>
      </c>
      <c r="V55" s="78">
        <f>0</f>
        <v>0</v>
      </c>
      <c r="W55" s="78">
        <f t="shared" si="5"/>
        <v>6.7516962705057332E-2</v>
      </c>
      <c r="X55" s="78">
        <f t="shared" si="6"/>
        <v>0.84031357625973002</v>
      </c>
      <c r="Y55" s="78">
        <f t="shared" si="7"/>
        <v>9.216946103520969E-2</v>
      </c>
    </row>
    <row r="56" spans="1:25" x14ac:dyDescent="0.35">
      <c r="A56" s="76">
        <v>40330</v>
      </c>
      <c r="B56">
        <v>1.47749571657523</v>
      </c>
      <c r="C56">
        <v>97.690103098877103</v>
      </c>
      <c r="D56">
        <v>0.82924404313378297</v>
      </c>
      <c r="E56">
        <v>3.1571414171880298E-3</v>
      </c>
      <c r="G56" s="31">
        <f t="shared" si="3"/>
        <v>40359</v>
      </c>
      <c r="H56" s="78">
        <f t="shared" si="0"/>
        <v>1.4775423646771818E-2</v>
      </c>
      <c r="I56" s="78">
        <f t="shared" si="1"/>
        <v>0.97693187410958626</v>
      </c>
      <c r="J56" s="78">
        <f t="shared" si="2"/>
        <v>8.2927022436749698E-3</v>
      </c>
      <c r="K56" s="77">
        <v>0</v>
      </c>
      <c r="O56" s="76">
        <f t="shared" si="8"/>
        <v>40359</v>
      </c>
      <c r="P56">
        <v>1.42804776738308</v>
      </c>
      <c r="Q56">
        <v>6.4434297655478403</v>
      </c>
      <c r="R56">
        <v>83.061667243307795</v>
      </c>
      <c r="S56">
        <v>9.0668552237613795</v>
      </c>
      <c r="U56" s="31">
        <f t="shared" si="9"/>
        <v>40359</v>
      </c>
      <c r="V56" s="78">
        <f>0</f>
        <v>0</v>
      </c>
      <c r="W56" s="78">
        <f t="shared" si="5"/>
        <v>6.536778078963261E-2</v>
      </c>
      <c r="X56" s="78">
        <f t="shared" si="6"/>
        <v>0.84265011863915529</v>
      </c>
      <c r="Y56" s="78">
        <f t="shared" si="7"/>
        <v>9.198210057121306E-2</v>
      </c>
    </row>
    <row r="57" spans="1:25" x14ac:dyDescent="0.35">
      <c r="A57" s="76">
        <v>40360</v>
      </c>
      <c r="B57">
        <v>1.5132357674518599</v>
      </c>
      <c r="C57">
        <v>97.671525217935596</v>
      </c>
      <c r="D57">
        <v>0.81134895625256398</v>
      </c>
      <c r="E57">
        <v>3.89005836080228E-3</v>
      </c>
      <c r="G57" s="31">
        <f t="shared" si="3"/>
        <v>40390</v>
      </c>
      <c r="H57" s="78">
        <f t="shared" si="0"/>
        <v>1.5132946354963515E-2</v>
      </c>
      <c r="I57" s="78">
        <f t="shared" si="1"/>
        <v>0.97675324845076161</v>
      </c>
      <c r="J57" s="78">
        <f t="shared" si="2"/>
        <v>8.1138051942829786E-3</v>
      </c>
      <c r="K57" s="77">
        <v>0</v>
      </c>
      <c r="O57" s="76">
        <f t="shared" si="8"/>
        <v>40390</v>
      </c>
      <c r="P57">
        <v>1.43138576771904</v>
      </c>
      <c r="Q57">
        <v>6.6378376838630597</v>
      </c>
      <c r="R57">
        <v>82.798387832894903</v>
      </c>
      <c r="S57">
        <v>9.1323887155227794</v>
      </c>
      <c r="U57" s="31">
        <f t="shared" si="9"/>
        <v>40390</v>
      </c>
      <c r="V57" s="78">
        <f>0</f>
        <v>0</v>
      </c>
      <c r="W57" s="78">
        <f t="shared" si="5"/>
        <v>6.734230500817151E-2</v>
      </c>
      <c r="X57" s="78">
        <f t="shared" si="6"/>
        <v>0.84000762796337103</v>
      </c>
      <c r="Y57" s="78">
        <f t="shared" si="7"/>
        <v>9.2650067028455255E-2</v>
      </c>
    </row>
    <row r="58" spans="1:25" x14ac:dyDescent="0.35">
      <c r="A58" s="76">
        <v>40391</v>
      </c>
      <c r="B58">
        <v>1.51937207623731</v>
      </c>
      <c r="C58">
        <v>97.682963813140603</v>
      </c>
      <c r="D58">
        <v>0.79371002110202105</v>
      </c>
      <c r="E58">
        <v>3.9540895210517703E-3</v>
      </c>
      <c r="G58" s="31">
        <f t="shared" si="3"/>
        <v>40421</v>
      </c>
      <c r="H58" s="78">
        <f t="shared" si="0"/>
        <v>1.5194321559449676E-2</v>
      </c>
      <c r="I58" s="78">
        <f t="shared" si="1"/>
        <v>0.97686826437708218</v>
      </c>
      <c r="J58" s="78">
        <f t="shared" si="2"/>
        <v>7.9374140634779367E-3</v>
      </c>
      <c r="K58" s="77">
        <v>0</v>
      </c>
      <c r="O58" s="76">
        <f t="shared" si="8"/>
        <v>40421</v>
      </c>
      <c r="P58">
        <v>1.48048165872028</v>
      </c>
      <c r="Q58">
        <v>6.7458876390860798</v>
      </c>
      <c r="R58">
        <v>82.682293322041303</v>
      </c>
      <c r="S58">
        <v>9.0913373801519093</v>
      </c>
      <c r="U58" s="31">
        <f t="shared" si="9"/>
        <v>40421</v>
      </c>
      <c r="V58" s="78">
        <f>0</f>
        <v>0</v>
      </c>
      <c r="W58" s="78">
        <f t="shared" si="5"/>
        <v>6.8472600685254778E-2</v>
      </c>
      <c r="X58" s="78">
        <f t="shared" si="6"/>
        <v>0.83924784361635862</v>
      </c>
      <c r="Y58" s="78">
        <f t="shared" si="7"/>
        <v>9.2279555698382212E-2</v>
      </c>
    </row>
    <row r="59" spans="1:25" x14ac:dyDescent="0.35">
      <c r="A59" s="76">
        <v>40422</v>
      </c>
      <c r="B59">
        <v>1.49569038781841</v>
      </c>
      <c r="C59">
        <v>97.6850028310471</v>
      </c>
      <c r="D59">
        <v>0.81584571453175503</v>
      </c>
      <c r="E59">
        <v>3.4610666023140702E-3</v>
      </c>
      <c r="G59" s="31">
        <f t="shared" si="3"/>
        <v>40451</v>
      </c>
      <c r="H59" s="78">
        <f t="shared" si="0"/>
        <v>1.4957421564506437E-2</v>
      </c>
      <c r="I59" s="78">
        <f t="shared" si="1"/>
        <v>0.97688383891076291</v>
      </c>
      <c r="J59" s="78">
        <f t="shared" si="2"/>
        <v>8.1587395247264098E-3</v>
      </c>
      <c r="K59" s="77">
        <v>0</v>
      </c>
      <c r="O59" s="76">
        <f t="shared" si="8"/>
        <v>40451</v>
      </c>
      <c r="P59">
        <v>1.51966611869057</v>
      </c>
      <c r="Q59">
        <v>6.6054761619973599</v>
      </c>
      <c r="R59">
        <v>82.768082243339194</v>
      </c>
      <c r="S59">
        <v>9.1067754759726895</v>
      </c>
      <c r="U59" s="31">
        <f t="shared" si="9"/>
        <v>40451</v>
      </c>
      <c r="V59" s="78">
        <f>0</f>
        <v>0</v>
      </c>
      <c r="W59" s="78">
        <f t="shared" si="5"/>
        <v>6.7074063436446285E-2</v>
      </c>
      <c r="X59" s="78">
        <f t="shared" si="6"/>
        <v>0.84045290040438958</v>
      </c>
      <c r="Y59" s="78">
        <f t="shared" si="7"/>
        <v>9.2473036159162164E-2</v>
      </c>
    </row>
    <row r="60" spans="1:25" x14ac:dyDescent="0.35">
      <c r="A60" s="76">
        <v>40452</v>
      </c>
      <c r="B60">
        <v>1.5198143454545101</v>
      </c>
      <c r="C60">
        <v>97.673705511673305</v>
      </c>
      <c r="D60">
        <v>0.80251165924603896</v>
      </c>
      <c r="E60">
        <v>3.9684836247165997E-3</v>
      </c>
      <c r="G60" s="31">
        <f t="shared" si="3"/>
        <v>40482</v>
      </c>
      <c r="H60" s="78">
        <f t="shared" si="0"/>
        <v>1.5198746614315653E-2</v>
      </c>
      <c r="I60" s="78">
        <f t="shared" si="1"/>
        <v>0.97677581830513271</v>
      </c>
      <c r="J60" s="78">
        <f t="shared" si="2"/>
        <v>8.0254350805373728E-3</v>
      </c>
      <c r="K60" s="77">
        <v>0</v>
      </c>
      <c r="O60" s="76">
        <f t="shared" si="8"/>
        <v>40482</v>
      </c>
      <c r="P60">
        <v>1.5291176586794899</v>
      </c>
      <c r="Q60">
        <v>6.8257641951319403</v>
      </c>
      <c r="R60">
        <v>82.540794496941899</v>
      </c>
      <c r="S60">
        <v>9.1043236492462007</v>
      </c>
      <c r="U60" s="31">
        <f t="shared" si="9"/>
        <v>40482</v>
      </c>
      <c r="V60" s="78">
        <f>0</f>
        <v>0</v>
      </c>
      <c r="W60" s="78">
        <f t="shared" si="5"/>
        <v>6.9317589452204009E-2</v>
      </c>
      <c r="X60" s="78">
        <f t="shared" si="6"/>
        <v>0.83822539754278202</v>
      </c>
      <c r="Y60" s="78">
        <f t="shared" si="7"/>
        <v>9.2457013005009206E-2</v>
      </c>
    </row>
    <row r="61" spans="1:25" x14ac:dyDescent="0.35">
      <c r="A61" s="76">
        <v>40483</v>
      </c>
      <c r="B61">
        <v>1.51234620752834</v>
      </c>
      <c r="C61">
        <v>97.674923080686696</v>
      </c>
      <c r="D61">
        <v>0.80893054751100901</v>
      </c>
      <c r="E61">
        <v>3.8001642739812899E-3</v>
      </c>
      <c r="G61" s="31">
        <f t="shared" si="3"/>
        <v>40512</v>
      </c>
      <c r="H61" s="78">
        <f t="shared" si="0"/>
        <v>1.5124036813527171E-2</v>
      </c>
      <c r="I61" s="78">
        <f t="shared" si="1"/>
        <v>0.97678635029278393</v>
      </c>
      <c r="J61" s="78">
        <f t="shared" si="2"/>
        <v>8.0896128936891794E-3</v>
      </c>
      <c r="K61" s="77">
        <v>0</v>
      </c>
      <c r="O61" s="76">
        <f t="shared" si="8"/>
        <v>40512</v>
      </c>
      <c r="P61">
        <v>1.5701605771254601</v>
      </c>
      <c r="Q61">
        <v>6.7689484316191999</v>
      </c>
      <c r="R61">
        <v>82.531775187989098</v>
      </c>
      <c r="S61">
        <v>9.1291158032664192</v>
      </c>
      <c r="U61" s="31">
        <f t="shared" si="9"/>
        <v>40512</v>
      </c>
      <c r="V61" s="78">
        <f>0</f>
        <v>0</v>
      </c>
      <c r="W61" s="78">
        <f t="shared" si="5"/>
        <v>6.8769272319326114E-2</v>
      </c>
      <c r="X61" s="78">
        <f t="shared" si="6"/>
        <v>0.83848328588057397</v>
      </c>
      <c r="Y61" s="78">
        <f t="shared" si="7"/>
        <v>9.2747441800101776E-2</v>
      </c>
    </row>
    <row r="62" spans="1:25" x14ac:dyDescent="0.35">
      <c r="A62" s="76">
        <v>40513</v>
      </c>
      <c r="B62">
        <v>1.5464919430817701</v>
      </c>
      <c r="C62">
        <v>97.694414523718905</v>
      </c>
      <c r="D62">
        <v>0.75469282329758702</v>
      </c>
      <c r="E62">
        <v>4.4007099051480199E-3</v>
      </c>
      <c r="G62" s="31">
        <f t="shared" si="3"/>
        <v>40543</v>
      </c>
      <c r="H62" s="78">
        <f t="shared" si="0"/>
        <v>1.5465600027009979E-2</v>
      </c>
      <c r="I62" s="78">
        <f t="shared" si="1"/>
        <v>0.97698713960701367</v>
      </c>
      <c r="J62" s="78">
        <f t="shared" si="2"/>
        <v>7.5472603660103645E-3</v>
      </c>
      <c r="K62" s="77">
        <v>0</v>
      </c>
      <c r="O62" s="76">
        <f t="shared" si="8"/>
        <v>40543</v>
      </c>
      <c r="P62">
        <v>1.6105677033136201</v>
      </c>
      <c r="Q62">
        <v>7.1144342330076196</v>
      </c>
      <c r="R62">
        <v>82.234429598556304</v>
      </c>
      <c r="S62">
        <v>9.0405684651224192</v>
      </c>
      <c r="U62" s="31">
        <f t="shared" si="9"/>
        <v>40543</v>
      </c>
      <c r="V62" s="78">
        <f>0</f>
        <v>0</v>
      </c>
      <c r="W62" s="78">
        <f t="shared" si="5"/>
        <v>7.2308926547665672E-2</v>
      </c>
      <c r="X62" s="78">
        <f t="shared" si="6"/>
        <v>0.83580550958546229</v>
      </c>
      <c r="Y62" s="78">
        <f t="shared" si="7"/>
        <v>9.1885563866871633E-2</v>
      </c>
    </row>
    <row r="63" spans="1:25" x14ac:dyDescent="0.35">
      <c r="A63" s="76">
        <v>40544</v>
      </c>
      <c r="B63">
        <v>1.5840749119807001</v>
      </c>
      <c r="C63">
        <v>97.772072389264807</v>
      </c>
      <c r="D63">
        <v>0.63923501945752204</v>
      </c>
      <c r="E63">
        <v>4.6176792953707604E-3</v>
      </c>
      <c r="G63" s="31">
        <f t="shared" si="3"/>
        <v>40574</v>
      </c>
      <c r="H63" s="78">
        <f t="shared" si="0"/>
        <v>1.5841480628578066E-2</v>
      </c>
      <c r="I63" s="78">
        <f t="shared" si="1"/>
        <v>0.97776587398496817</v>
      </c>
      <c r="J63" s="78">
        <f t="shared" si="2"/>
        <v>6.3926453864376559E-3</v>
      </c>
      <c r="K63" s="77">
        <v>0</v>
      </c>
      <c r="O63" s="76">
        <f t="shared" si="8"/>
        <v>40574</v>
      </c>
      <c r="P63">
        <v>1.7529809586934599</v>
      </c>
      <c r="Q63">
        <v>7.7858951529978002</v>
      </c>
      <c r="R63">
        <v>81.7887282234894</v>
      </c>
      <c r="S63">
        <v>8.67239566481941</v>
      </c>
      <c r="U63" s="31">
        <f t="shared" si="9"/>
        <v>40574</v>
      </c>
      <c r="V63" s="78">
        <f>0</f>
        <v>0</v>
      </c>
      <c r="W63" s="78">
        <f t="shared" si="5"/>
        <v>7.9248156625742847E-2</v>
      </c>
      <c r="X63" s="78">
        <f t="shared" si="6"/>
        <v>0.83248050700757148</v>
      </c>
      <c r="Y63" s="78">
        <f t="shared" si="7"/>
        <v>8.8271336366686368E-2</v>
      </c>
    </row>
    <row r="64" spans="1:25" x14ac:dyDescent="0.35">
      <c r="A64" s="76">
        <v>40575</v>
      </c>
      <c r="B64">
        <v>1.5008932302381099</v>
      </c>
      <c r="C64">
        <v>97.869263629372995</v>
      </c>
      <c r="D64">
        <v>0.62720065627812804</v>
      </c>
      <c r="E64">
        <v>2.64248411146826E-3</v>
      </c>
      <c r="G64" s="31">
        <f t="shared" si="3"/>
        <v>40602</v>
      </c>
      <c r="H64" s="78">
        <f t="shared" si="0"/>
        <v>1.5009328921513087E-2</v>
      </c>
      <c r="I64" s="78">
        <f t="shared" si="1"/>
        <v>0.97871849877455597</v>
      </c>
      <c r="J64" s="78">
        <f t="shared" si="2"/>
        <v>6.2721723039378553E-3</v>
      </c>
      <c r="K64" s="77">
        <v>0</v>
      </c>
      <c r="O64" s="76">
        <f t="shared" si="8"/>
        <v>40602</v>
      </c>
      <c r="P64">
        <v>1.9168393481752</v>
      </c>
      <c r="Q64">
        <v>7.5423082744367003</v>
      </c>
      <c r="R64">
        <v>82.142377920596502</v>
      </c>
      <c r="S64">
        <v>8.3984744567916199</v>
      </c>
      <c r="U64" s="31">
        <f t="shared" si="9"/>
        <v>40602</v>
      </c>
      <c r="V64" s="78">
        <f>0</f>
        <v>0</v>
      </c>
      <c r="W64" s="78">
        <f t="shared" si="5"/>
        <v>7.6897076157755109E-2</v>
      </c>
      <c r="X64" s="78">
        <f t="shared" si="6"/>
        <v>0.83747686529174137</v>
      </c>
      <c r="Y64" s="78">
        <f t="shared" si="7"/>
        <v>8.5626058550503786E-2</v>
      </c>
    </row>
    <row r="65" spans="1:25" x14ac:dyDescent="0.35">
      <c r="A65" s="76">
        <v>40603</v>
      </c>
      <c r="B65">
        <v>1.5034631624169299</v>
      </c>
      <c r="C65">
        <v>97.8711520581885</v>
      </c>
      <c r="D65">
        <v>0.62272660869759899</v>
      </c>
      <c r="E65">
        <v>2.6581706966213202E-3</v>
      </c>
      <c r="G65" s="31">
        <f t="shared" si="3"/>
        <v>40633</v>
      </c>
      <c r="H65" s="78">
        <f t="shared" si="0"/>
        <v>1.5035031280965037E-2</v>
      </c>
      <c r="I65" s="78">
        <f t="shared" si="1"/>
        <v>0.97873753709629296</v>
      </c>
      <c r="J65" s="78">
        <f t="shared" si="2"/>
        <v>6.2274316227385372E-3</v>
      </c>
      <c r="K65" s="77">
        <v>0</v>
      </c>
      <c r="O65" s="76">
        <f t="shared" si="8"/>
        <v>40633</v>
      </c>
      <c r="P65">
        <v>1.96664992710305</v>
      </c>
      <c r="Q65">
        <v>7.6187015000075196</v>
      </c>
      <c r="R65">
        <v>82.036698518855701</v>
      </c>
      <c r="S65">
        <v>8.3779500540338798</v>
      </c>
      <c r="U65" s="31">
        <f t="shared" si="9"/>
        <v>40633</v>
      </c>
      <c r="V65" s="78">
        <f>0</f>
        <v>0</v>
      </c>
      <c r="W65" s="78">
        <f t="shared" si="5"/>
        <v>7.7715404954969952E-2</v>
      </c>
      <c r="X65" s="78">
        <f t="shared" si="6"/>
        <v>0.83682439147345011</v>
      </c>
      <c r="Y65" s="78">
        <f t="shared" si="7"/>
        <v>8.546020357158142E-2</v>
      </c>
    </row>
    <row r="66" spans="1:25" x14ac:dyDescent="0.35">
      <c r="A66" s="76">
        <v>40634</v>
      </c>
      <c r="B66">
        <v>1.5222747246628601</v>
      </c>
      <c r="C66">
        <v>97.854118378123701</v>
      </c>
      <c r="D66">
        <v>0.62063450114878804</v>
      </c>
      <c r="E66">
        <v>2.9723960626189799E-3</v>
      </c>
      <c r="G66" s="31">
        <f t="shared" si="3"/>
        <v>40663</v>
      </c>
      <c r="H66" s="78">
        <f t="shared" si="0"/>
        <v>1.5223199740418289E-2</v>
      </c>
      <c r="I66" s="78">
        <f t="shared" si="1"/>
        <v>0.97857027076543524</v>
      </c>
      <c r="J66" s="78">
        <f t="shared" si="2"/>
        <v>6.2065294941261893E-3</v>
      </c>
      <c r="K66" s="77">
        <v>0</v>
      </c>
      <c r="O66" s="76">
        <f t="shared" si="8"/>
        <v>40663</v>
      </c>
      <c r="P66">
        <v>1.9947504008785799</v>
      </c>
      <c r="Q66">
        <v>7.6776512545279401</v>
      </c>
      <c r="R66">
        <v>81.873644196167305</v>
      </c>
      <c r="S66">
        <v>8.4539541484262593</v>
      </c>
      <c r="U66" s="31">
        <f t="shared" si="9"/>
        <v>40663</v>
      </c>
      <c r="V66" s="78">
        <f>0</f>
        <v>0</v>
      </c>
      <c r="W66" s="78">
        <f t="shared" si="5"/>
        <v>7.8339183726713016E-2</v>
      </c>
      <c r="X66" s="78">
        <f t="shared" si="6"/>
        <v>0.83540059875426587</v>
      </c>
      <c r="Y66" s="78">
        <f t="shared" si="7"/>
        <v>8.626021751902202E-2</v>
      </c>
    </row>
    <row r="67" spans="1:25" x14ac:dyDescent="0.35">
      <c r="A67" s="76">
        <v>40664</v>
      </c>
      <c r="B67">
        <v>1.5195350875261</v>
      </c>
      <c r="C67">
        <v>97.844894435367706</v>
      </c>
      <c r="D67">
        <v>0.63263272106601698</v>
      </c>
      <c r="E67">
        <v>2.93775603847065E-3</v>
      </c>
      <c r="G67" s="31">
        <f t="shared" si="3"/>
        <v>40694</v>
      </c>
      <c r="H67" s="78">
        <f t="shared" si="0"/>
        <v>1.5195797290713502E-2</v>
      </c>
      <c r="I67" s="78">
        <f t="shared" si="1"/>
        <v>0.97847768964108961</v>
      </c>
      <c r="J67" s="78">
        <f t="shared" si="2"/>
        <v>6.3265130681798556E-3</v>
      </c>
      <c r="K67" s="77">
        <v>0</v>
      </c>
      <c r="O67" s="76">
        <f t="shared" si="8"/>
        <v>40694</v>
      </c>
      <c r="P67">
        <v>2.03164009186658</v>
      </c>
      <c r="Q67">
        <v>7.6352856462005301</v>
      </c>
      <c r="R67">
        <v>81.810955668136501</v>
      </c>
      <c r="S67">
        <v>8.5221185937963</v>
      </c>
      <c r="U67" s="31">
        <f t="shared" si="9"/>
        <v>40694</v>
      </c>
      <c r="V67" s="78">
        <f>0</f>
        <v>0</v>
      </c>
      <c r="W67" s="78">
        <f t="shared" si="5"/>
        <v>7.7936240367402959E-2</v>
      </c>
      <c r="X67" s="78">
        <f t="shared" si="6"/>
        <v>0.83507528088509397</v>
      </c>
      <c r="Y67" s="78">
        <f t="shared" si="7"/>
        <v>8.6988478747502096E-2</v>
      </c>
    </row>
    <row r="68" spans="1:25" x14ac:dyDescent="0.35">
      <c r="A68" s="76">
        <v>40695</v>
      </c>
      <c r="B68">
        <v>1.53953107587396</v>
      </c>
      <c r="C68">
        <v>97.833825130153599</v>
      </c>
      <c r="D68">
        <v>0.62340279368500595</v>
      </c>
      <c r="E68">
        <v>3.2410002865643299E-3</v>
      </c>
      <c r="G68" s="31">
        <f t="shared" si="3"/>
        <v>40724</v>
      </c>
      <c r="H68" s="78">
        <f t="shared" ref="H68:H131" si="10">B68/(100-$E68)</f>
        <v>1.5395809736977295E-2</v>
      </c>
      <c r="I68" s="78">
        <f t="shared" ref="I68:I131" si="11">C68/(100-$E68)</f>
        <v>0.9783699602747522</v>
      </c>
      <c r="J68" s="78">
        <f t="shared" ref="J68:J131" si="12">D68/(100-$E68)</f>
        <v>6.2342299882618439E-3</v>
      </c>
      <c r="K68" s="77">
        <v>0</v>
      </c>
      <c r="O68" s="76">
        <f t="shared" si="8"/>
        <v>40724</v>
      </c>
      <c r="P68">
        <v>2.0305566721003001</v>
      </c>
      <c r="Q68">
        <v>7.8472941517617203</v>
      </c>
      <c r="R68">
        <v>81.621813123409396</v>
      </c>
      <c r="S68">
        <v>8.5003360527285707</v>
      </c>
      <c r="U68" s="31">
        <f t="shared" si="9"/>
        <v>40724</v>
      </c>
      <c r="V68" s="78">
        <f>0</f>
        <v>0</v>
      </c>
      <c r="W68" s="78">
        <f t="shared" si="5"/>
        <v>8.0099405337000329E-2</v>
      </c>
      <c r="X68" s="78">
        <f t="shared" si="6"/>
        <v>0.83313541805299995</v>
      </c>
      <c r="Y68" s="78">
        <f t="shared" si="7"/>
        <v>8.6765176609999661E-2</v>
      </c>
    </row>
    <row r="69" spans="1:25" x14ac:dyDescent="0.35">
      <c r="A69" s="76">
        <v>40725</v>
      </c>
      <c r="B69">
        <v>1.5496239272086401</v>
      </c>
      <c r="C69">
        <v>97.843951667469995</v>
      </c>
      <c r="D69">
        <v>0.60316380705202399</v>
      </c>
      <c r="E69">
        <v>3.26059826905979E-3</v>
      </c>
      <c r="G69" s="31">
        <f t="shared" ref="G69:G132" si="13">EOMONTH(G68,1)</f>
        <v>40755</v>
      </c>
      <c r="H69" s="78">
        <f t="shared" si="10"/>
        <v>1.5496744558671243E-2</v>
      </c>
      <c r="I69" s="78">
        <f t="shared" si="11"/>
        <v>0.97847142069690651</v>
      </c>
      <c r="J69" s="78">
        <f t="shared" si="12"/>
        <v>6.0318347444195093E-3</v>
      </c>
      <c r="K69" s="77">
        <v>0</v>
      </c>
      <c r="O69" s="76">
        <f t="shared" si="8"/>
        <v>40755</v>
      </c>
      <c r="P69">
        <v>2.07510805246035</v>
      </c>
      <c r="Q69">
        <v>8.0504552149076805</v>
      </c>
      <c r="R69">
        <v>81.460938452324299</v>
      </c>
      <c r="S69">
        <v>8.4134982803079907</v>
      </c>
      <c r="U69" s="31">
        <f t="shared" si="9"/>
        <v>40755</v>
      </c>
      <c r="V69" s="78">
        <f>0</f>
        <v>0</v>
      </c>
      <c r="W69" s="78">
        <f t="shared" si="5"/>
        <v>8.2210509042179719E-2</v>
      </c>
      <c r="X69" s="78">
        <f t="shared" si="6"/>
        <v>0.83187161948531507</v>
      </c>
      <c r="Y69" s="78">
        <f t="shared" si="7"/>
        <v>8.591787147250847E-2</v>
      </c>
    </row>
    <row r="70" spans="1:25" x14ac:dyDescent="0.35">
      <c r="A70" s="76">
        <v>40756</v>
      </c>
      <c r="B70">
        <v>1.5224430574397201</v>
      </c>
      <c r="C70">
        <v>97.856757516235604</v>
      </c>
      <c r="D70">
        <v>0.61800910794492003</v>
      </c>
      <c r="E70">
        <v>2.7903183819148998E-3</v>
      </c>
      <c r="G70" s="31">
        <f t="shared" si="13"/>
        <v>40786</v>
      </c>
      <c r="H70" s="78">
        <f t="shared" si="10"/>
        <v>1.5224855396335944E-2</v>
      </c>
      <c r="I70" s="78">
        <f t="shared" si="11"/>
        <v>0.97859488107520709</v>
      </c>
      <c r="J70" s="78">
        <f t="shared" si="12"/>
        <v>6.1802635284784859E-3</v>
      </c>
      <c r="K70" s="77">
        <v>0</v>
      </c>
      <c r="O70" s="76">
        <f t="shared" si="8"/>
        <v>40786</v>
      </c>
      <c r="P70">
        <v>2.1200701350408702</v>
      </c>
      <c r="Q70">
        <v>7.9099117140987998</v>
      </c>
      <c r="R70">
        <v>81.592163875970201</v>
      </c>
      <c r="S70">
        <v>8.37785427488976</v>
      </c>
      <c r="U70" s="31">
        <f t="shared" si="9"/>
        <v>40786</v>
      </c>
      <c r="V70" s="78">
        <f>0</f>
        <v>0</v>
      </c>
      <c r="W70" s="78">
        <f t="shared" si="5"/>
        <v>8.0812396627294045E-2</v>
      </c>
      <c r="X70" s="78">
        <f t="shared" si="6"/>
        <v>0.83359442521607363</v>
      </c>
      <c r="Y70" s="78">
        <f t="shared" si="7"/>
        <v>8.5593178156628619E-2</v>
      </c>
    </row>
    <row r="71" spans="1:25" x14ac:dyDescent="0.35">
      <c r="A71" s="76">
        <v>40787</v>
      </c>
      <c r="B71">
        <v>1.52710377967192</v>
      </c>
      <c r="C71">
        <v>97.832153034096905</v>
      </c>
      <c r="D71">
        <v>0.63780863446185498</v>
      </c>
      <c r="E71">
        <v>2.9345517695446499E-3</v>
      </c>
      <c r="G71" s="31">
        <f t="shared" si="13"/>
        <v>40816</v>
      </c>
      <c r="H71" s="78">
        <f t="shared" si="10"/>
        <v>1.5271485946380276E-2</v>
      </c>
      <c r="I71" s="78">
        <f t="shared" si="11"/>
        <v>0.97835024053526498</v>
      </c>
      <c r="J71" s="78">
        <f t="shared" si="12"/>
        <v>6.3782735183569488E-3</v>
      </c>
      <c r="K71" s="77">
        <v>0</v>
      </c>
      <c r="O71" s="76">
        <f t="shared" si="8"/>
        <v>40816</v>
      </c>
      <c r="P71">
        <v>2.1398168460929901</v>
      </c>
      <c r="Q71">
        <v>7.8412608488783402</v>
      </c>
      <c r="R71">
        <v>81.540048324943399</v>
      </c>
      <c r="S71">
        <v>8.4788739800851101</v>
      </c>
      <c r="U71" s="31">
        <f t="shared" si="9"/>
        <v>40816</v>
      </c>
      <c r="V71" s="78">
        <f>0</f>
        <v>0</v>
      </c>
      <c r="W71" s="78">
        <f t="shared" si="5"/>
        <v>8.0127183458733209E-2</v>
      </c>
      <c r="X71" s="78">
        <f t="shared" si="6"/>
        <v>0.83323008088696748</v>
      </c>
      <c r="Y71" s="78">
        <f t="shared" si="7"/>
        <v>8.6642735654297573E-2</v>
      </c>
    </row>
    <row r="72" spans="1:25" x14ac:dyDescent="0.35">
      <c r="A72" s="76">
        <v>40817</v>
      </c>
      <c r="B72">
        <v>1.5388065175399701</v>
      </c>
      <c r="C72">
        <v>97.799485661009399</v>
      </c>
      <c r="D72">
        <v>0.65848074280218805</v>
      </c>
      <c r="E72">
        <v>3.2270786479944502E-3</v>
      </c>
      <c r="G72" s="31">
        <f t="shared" si="13"/>
        <v>40847</v>
      </c>
      <c r="H72" s="78">
        <f t="shared" si="10"/>
        <v>1.5388561776391021E-2</v>
      </c>
      <c r="I72" s="78">
        <f t="shared" si="11"/>
        <v>0.97802641829181047</v>
      </c>
      <c r="J72" s="78">
        <f t="shared" si="12"/>
        <v>6.5850199317940656E-3</v>
      </c>
      <c r="K72" s="77">
        <v>0</v>
      </c>
      <c r="O72" s="76">
        <f t="shared" si="8"/>
        <v>40847</v>
      </c>
      <c r="P72">
        <v>2.0991695710703002</v>
      </c>
      <c r="Q72">
        <v>7.9295938358290101</v>
      </c>
      <c r="R72">
        <v>81.427880714251899</v>
      </c>
      <c r="S72">
        <v>8.5433558788487698</v>
      </c>
      <c r="U72" s="31">
        <f t="shared" si="9"/>
        <v>40847</v>
      </c>
      <c r="V72" s="78">
        <f>0</f>
        <v>0</v>
      </c>
      <c r="W72" s="78">
        <f t="shared" si="5"/>
        <v>8.0996185640993451E-2</v>
      </c>
      <c r="X72" s="78">
        <f t="shared" si="6"/>
        <v>0.83173840668658883</v>
      </c>
      <c r="Y72" s="78">
        <f t="shared" si="7"/>
        <v>8.7265407672417541E-2</v>
      </c>
    </row>
    <row r="73" spans="1:25" x14ac:dyDescent="0.35">
      <c r="A73" s="76">
        <v>40848</v>
      </c>
      <c r="B73">
        <v>1.5461946585341499</v>
      </c>
      <c r="C73">
        <v>97.772517111265898</v>
      </c>
      <c r="D73">
        <v>0.67783837725245899</v>
      </c>
      <c r="E73">
        <v>3.44985294947846E-3</v>
      </c>
      <c r="G73" s="31">
        <f t="shared" si="13"/>
        <v>40877</v>
      </c>
      <c r="H73" s="78">
        <f t="shared" si="10"/>
        <v>1.5462480018164467E-2</v>
      </c>
      <c r="I73" s="78">
        <f t="shared" si="11"/>
        <v>0.9777589023569907</v>
      </c>
      <c r="J73" s="78">
        <f t="shared" si="12"/>
        <v>6.7786176248646546E-3</v>
      </c>
      <c r="K73" s="77">
        <v>0</v>
      </c>
      <c r="O73" s="76">
        <f t="shared" si="8"/>
        <v>40877</v>
      </c>
      <c r="P73">
        <v>2.0919969199390098</v>
      </c>
      <c r="Q73">
        <v>7.9908009146544003</v>
      </c>
      <c r="R73">
        <v>81.3549205388952</v>
      </c>
      <c r="S73">
        <v>8.5622816265112291</v>
      </c>
      <c r="U73" s="31">
        <f t="shared" si="9"/>
        <v>40877</v>
      </c>
      <c r="V73" s="78">
        <f>0</f>
        <v>0</v>
      </c>
      <c r="W73" s="78">
        <f t="shared" ref="W73:W136" si="14">Q73/(100-$P73)</f>
        <v>8.1615400817849279E-2</v>
      </c>
      <c r="X73" s="78">
        <f t="shared" ref="X73:X136" si="15">R73/(100-$P73)</f>
        <v>0.83093228315942602</v>
      </c>
      <c r="Y73" s="78">
        <f t="shared" ref="Y73:Y136" si="16">S73/(100-$P73)</f>
        <v>8.7452316022722978E-2</v>
      </c>
    </row>
    <row r="74" spans="1:25" x14ac:dyDescent="0.35">
      <c r="A74" s="76">
        <v>40878</v>
      </c>
      <c r="B74">
        <v>1.6071270974624801</v>
      </c>
      <c r="C74">
        <v>97.775135508980597</v>
      </c>
      <c r="D74">
        <v>0.61330026020310202</v>
      </c>
      <c r="E74">
        <v>4.4371333541929998E-3</v>
      </c>
      <c r="G74" s="31">
        <f t="shared" si="13"/>
        <v>40908</v>
      </c>
      <c r="H74" s="78">
        <f t="shared" si="10"/>
        <v>1.6071984109992426E-2</v>
      </c>
      <c r="I74" s="78">
        <f t="shared" si="11"/>
        <v>0.97779474114640086</v>
      </c>
      <c r="J74" s="78">
        <f t="shared" si="12"/>
        <v>6.1332747436103731E-3</v>
      </c>
      <c r="K74" s="77">
        <v>0</v>
      </c>
      <c r="O74" s="76">
        <f t="shared" ref="O74:O137" si="17">EOMONTH(O73,1)</f>
        <v>40908</v>
      </c>
      <c r="P74">
        <v>2.1020305694948802</v>
      </c>
      <c r="Q74">
        <v>8.7272432534234508</v>
      </c>
      <c r="R74">
        <v>80.782092640827599</v>
      </c>
      <c r="S74">
        <v>8.3886335362542095</v>
      </c>
      <c r="U74" s="31">
        <f t="shared" ref="U74:U137" si="18">EOMONTH(U73,1)</f>
        <v>40908</v>
      </c>
      <c r="V74" s="78">
        <f>0</f>
        <v>0</v>
      </c>
      <c r="W74" s="78">
        <f t="shared" si="14"/>
        <v>8.9146315334136361E-2</v>
      </c>
      <c r="X74" s="78">
        <f t="shared" si="15"/>
        <v>0.82516617158410455</v>
      </c>
      <c r="Y74" s="78">
        <f t="shared" si="16"/>
        <v>8.5687513081760633E-2</v>
      </c>
    </row>
    <row r="75" spans="1:25" x14ac:dyDescent="0.35">
      <c r="A75" s="76">
        <v>40909</v>
      </c>
      <c r="B75">
        <v>1.57000937184544</v>
      </c>
      <c r="C75">
        <v>97.838957832614398</v>
      </c>
      <c r="D75">
        <v>0.58772407123786996</v>
      </c>
      <c r="E75">
        <v>3.3087243024989398E-3</v>
      </c>
      <c r="G75" s="31">
        <f t="shared" si="13"/>
        <v>40939</v>
      </c>
      <c r="H75" s="78">
        <f t="shared" si="10"/>
        <v>1.5700613208459269E-2</v>
      </c>
      <c r="I75" s="78">
        <f t="shared" si="11"/>
        <v>0.97842195161103795</v>
      </c>
      <c r="J75" s="78">
        <f t="shared" si="12"/>
        <v>5.8774351805048804E-3</v>
      </c>
      <c r="K75" s="77">
        <v>0</v>
      </c>
      <c r="O75" s="76">
        <f t="shared" si="17"/>
        <v>40939</v>
      </c>
      <c r="P75">
        <v>2.2619477796281502</v>
      </c>
      <c r="Q75">
        <v>8.6762564494567904</v>
      </c>
      <c r="R75">
        <v>80.854747877970595</v>
      </c>
      <c r="S75">
        <v>8.2070478929444306</v>
      </c>
      <c r="U75" s="31">
        <f t="shared" si="18"/>
        <v>40939</v>
      </c>
      <c r="V75" s="78">
        <f>0</f>
        <v>0</v>
      </c>
      <c r="W75" s="78">
        <f t="shared" si="14"/>
        <v>8.8770507006772234E-2</v>
      </c>
      <c r="X75" s="78">
        <f t="shared" si="15"/>
        <v>0.82725966029756604</v>
      </c>
      <c r="Y75" s="78">
        <f t="shared" si="16"/>
        <v>8.3969832695661287E-2</v>
      </c>
    </row>
    <row r="76" spans="1:25" x14ac:dyDescent="0.35">
      <c r="A76" s="76">
        <v>40940</v>
      </c>
      <c r="B76">
        <v>1.58657225255929</v>
      </c>
      <c r="C76">
        <v>97.872551487862694</v>
      </c>
      <c r="D76">
        <v>0.53759974043517</v>
      </c>
      <c r="E76">
        <v>3.2765191428375299E-3</v>
      </c>
      <c r="G76" s="31">
        <f t="shared" si="13"/>
        <v>40968</v>
      </c>
      <c r="H76" s="78">
        <f t="shared" si="10"/>
        <v>1.5866242386061928E-2</v>
      </c>
      <c r="I76" s="78">
        <f t="shared" si="11"/>
        <v>0.97875758405823066</v>
      </c>
      <c r="J76" s="78">
        <f t="shared" si="12"/>
        <v>5.3761735557074052E-3</v>
      </c>
      <c r="K76" s="77">
        <v>0</v>
      </c>
      <c r="O76" s="76">
        <f t="shared" si="17"/>
        <v>40968</v>
      </c>
      <c r="P76">
        <v>2.3744782196707201</v>
      </c>
      <c r="Q76">
        <v>9.08846661031229</v>
      </c>
      <c r="R76">
        <v>80.547745371958896</v>
      </c>
      <c r="S76">
        <v>7.9893097980582501</v>
      </c>
      <c r="U76" s="31">
        <f t="shared" si="18"/>
        <v>40968</v>
      </c>
      <c r="V76" s="78">
        <f>0</f>
        <v>0</v>
      </c>
      <c r="W76" s="78">
        <f t="shared" si="14"/>
        <v>9.3095191140310396E-2</v>
      </c>
      <c r="X76" s="78">
        <f t="shared" si="15"/>
        <v>0.82506852617087456</v>
      </c>
      <c r="Y76" s="78">
        <f t="shared" si="16"/>
        <v>8.1836282688816611E-2</v>
      </c>
    </row>
    <row r="77" spans="1:25" x14ac:dyDescent="0.35">
      <c r="A77" s="76">
        <v>40969</v>
      </c>
      <c r="B77">
        <v>1.56735899282163</v>
      </c>
      <c r="C77">
        <v>97.912845246195602</v>
      </c>
      <c r="D77">
        <v>0.51701887027763704</v>
      </c>
      <c r="E77">
        <v>2.7768907059322499E-3</v>
      </c>
      <c r="G77" s="31">
        <f t="shared" si="13"/>
        <v>40999</v>
      </c>
      <c r="H77" s="78">
        <f t="shared" si="10"/>
        <v>1.5674025178764733E-2</v>
      </c>
      <c r="I77" s="78">
        <f t="shared" si="11"/>
        <v>0.97915564254399046</v>
      </c>
      <c r="J77" s="78">
        <f t="shared" si="12"/>
        <v>5.1703322772528437E-3</v>
      </c>
      <c r="K77" s="77">
        <v>0</v>
      </c>
      <c r="O77" s="76">
        <f t="shared" si="17"/>
        <v>40999</v>
      </c>
      <c r="P77">
        <v>2.51573225829156</v>
      </c>
      <c r="Q77">
        <v>9.1160033445829995</v>
      </c>
      <c r="R77">
        <v>80.500047531537405</v>
      </c>
      <c r="S77">
        <v>7.8682168655881801</v>
      </c>
      <c r="U77" s="31">
        <f t="shared" si="18"/>
        <v>40999</v>
      </c>
      <c r="V77" s="78">
        <f>0</f>
        <v>0</v>
      </c>
      <c r="W77" s="78">
        <f t="shared" si="14"/>
        <v>9.3512559059647504E-2</v>
      </c>
      <c r="X77" s="78">
        <f t="shared" si="15"/>
        <v>0.82577475726471128</v>
      </c>
      <c r="Y77" s="78">
        <f t="shared" si="16"/>
        <v>8.0712683675642771E-2</v>
      </c>
    </row>
    <row r="78" spans="1:25" x14ac:dyDescent="0.35">
      <c r="A78" s="76">
        <v>41000</v>
      </c>
      <c r="B78">
        <v>1.57609848745985</v>
      </c>
      <c r="C78">
        <v>97.927880946718702</v>
      </c>
      <c r="D78">
        <v>0.49325313364588402</v>
      </c>
      <c r="E78">
        <v>2.7674321750459198E-3</v>
      </c>
      <c r="G78" s="31">
        <f t="shared" si="13"/>
        <v>41029</v>
      </c>
      <c r="H78" s="78">
        <f t="shared" si="10"/>
        <v>1.5761421061236194E-2</v>
      </c>
      <c r="I78" s="78">
        <f t="shared" si="11"/>
        <v>0.97930591109406273</v>
      </c>
      <c r="J78" s="78">
        <f t="shared" si="12"/>
        <v>4.9326678446958627E-3</v>
      </c>
      <c r="K78" s="77">
        <v>0</v>
      </c>
      <c r="O78" s="76">
        <f t="shared" si="17"/>
        <v>41029</v>
      </c>
      <c r="P78">
        <v>2.5835732640498601</v>
      </c>
      <c r="Q78">
        <v>9.3789035334885096</v>
      </c>
      <c r="R78">
        <v>80.260434593659596</v>
      </c>
      <c r="S78">
        <v>7.7770886088019502</v>
      </c>
      <c r="U78" s="31">
        <f t="shared" si="18"/>
        <v>41029</v>
      </c>
      <c r="V78" s="78">
        <f>0</f>
        <v>0</v>
      </c>
      <c r="W78" s="78">
        <f t="shared" si="14"/>
        <v>9.6276406841633411E-2</v>
      </c>
      <c r="X78" s="78">
        <f t="shared" si="15"/>
        <v>0.8238901516189634</v>
      </c>
      <c r="Y78" s="78">
        <f t="shared" si="16"/>
        <v>7.9833441539402375E-2</v>
      </c>
    </row>
    <row r="79" spans="1:25" x14ac:dyDescent="0.35">
      <c r="A79" s="76">
        <v>41030</v>
      </c>
      <c r="B79">
        <v>1.5338323392839699</v>
      </c>
      <c r="C79">
        <v>97.941743267059707</v>
      </c>
      <c r="D79">
        <v>0.52216296640368698</v>
      </c>
      <c r="E79">
        <v>2.2614272560944801E-3</v>
      </c>
      <c r="G79" s="31">
        <f t="shared" si="13"/>
        <v>41060</v>
      </c>
      <c r="H79" s="78">
        <f t="shared" si="10"/>
        <v>1.533867026570981E-2</v>
      </c>
      <c r="I79" s="78">
        <f t="shared" si="11"/>
        <v>0.97943958198426107</v>
      </c>
      <c r="J79" s="78">
        <f t="shared" si="12"/>
        <v>5.2217477500637348E-3</v>
      </c>
      <c r="K79" s="77">
        <v>0</v>
      </c>
      <c r="O79" s="76">
        <f t="shared" si="17"/>
        <v>41060</v>
      </c>
      <c r="P79">
        <v>2.6704253410140701</v>
      </c>
      <c r="Q79">
        <v>8.9659805256457705</v>
      </c>
      <c r="R79">
        <v>80.518785353050902</v>
      </c>
      <c r="S79">
        <v>7.8448087802892701</v>
      </c>
      <c r="U79" s="31">
        <f t="shared" si="18"/>
        <v>41060</v>
      </c>
      <c r="V79" s="78">
        <f>0</f>
        <v>0</v>
      </c>
      <c r="W79" s="78">
        <f t="shared" si="14"/>
        <v>9.2119795622860948E-2</v>
      </c>
      <c r="X79" s="78">
        <f t="shared" si="15"/>
        <v>0.82727974138554428</v>
      </c>
      <c r="Y79" s="78">
        <f t="shared" si="16"/>
        <v>8.0600462991594915E-2</v>
      </c>
    </row>
    <row r="80" spans="1:25" x14ac:dyDescent="0.35">
      <c r="A80" s="76">
        <v>41061</v>
      </c>
      <c r="B80">
        <v>1.5563762327508299</v>
      </c>
      <c r="C80">
        <v>97.902182214518405</v>
      </c>
      <c r="D80">
        <v>0.53876117509351495</v>
      </c>
      <c r="E80">
        <v>2.6803776370823902E-3</v>
      </c>
      <c r="G80" s="31">
        <f t="shared" si="13"/>
        <v>41090</v>
      </c>
      <c r="H80" s="78">
        <f t="shared" si="10"/>
        <v>1.556417950629518E-2</v>
      </c>
      <c r="I80" s="78">
        <f t="shared" si="11"/>
        <v>0.97904806433055658</v>
      </c>
      <c r="J80" s="78">
        <f t="shared" si="12"/>
        <v>5.3877561631464864E-3</v>
      </c>
      <c r="K80" s="77">
        <v>0</v>
      </c>
      <c r="O80" s="76">
        <f t="shared" si="17"/>
        <v>41090</v>
      </c>
      <c r="P80">
        <v>2.6157530346883902</v>
      </c>
      <c r="Q80">
        <v>9.0220876993222205</v>
      </c>
      <c r="R80">
        <v>80.389594136228396</v>
      </c>
      <c r="S80">
        <v>7.9725651297609499</v>
      </c>
      <c r="U80" s="31">
        <f t="shared" si="18"/>
        <v>41090</v>
      </c>
      <c r="V80" s="78">
        <f>0</f>
        <v>0</v>
      </c>
      <c r="W80" s="78">
        <f t="shared" si="14"/>
        <v>9.2644221015909273E-2</v>
      </c>
      <c r="X80" s="78">
        <f t="shared" si="15"/>
        <v>0.82548868673660614</v>
      </c>
      <c r="Y80" s="78">
        <f t="shared" si="16"/>
        <v>8.1867092247484216E-2</v>
      </c>
    </row>
    <row r="81" spans="1:25" x14ac:dyDescent="0.35">
      <c r="A81" s="76">
        <v>41091</v>
      </c>
      <c r="B81">
        <v>1.5231011356247599</v>
      </c>
      <c r="C81">
        <v>97.858139532754393</v>
      </c>
      <c r="D81">
        <v>0.61624572794135501</v>
      </c>
      <c r="E81">
        <v>2.5136036790199901E-3</v>
      </c>
      <c r="G81" s="31">
        <f t="shared" si="13"/>
        <v>41121</v>
      </c>
      <c r="H81" s="78">
        <f t="shared" si="10"/>
        <v>1.5231394213132906E-2</v>
      </c>
      <c r="I81" s="78">
        <f t="shared" si="11"/>
        <v>0.97860599360380229</v>
      </c>
      <c r="J81" s="78">
        <f t="shared" si="12"/>
        <v>6.1626121830601075E-3</v>
      </c>
      <c r="K81" s="77">
        <v>0</v>
      </c>
      <c r="O81" s="76">
        <f t="shared" si="17"/>
        <v>41121</v>
      </c>
      <c r="P81">
        <v>2.58769664705197</v>
      </c>
      <c r="Q81">
        <v>8.4628058981466001</v>
      </c>
      <c r="R81">
        <v>80.734967128990306</v>
      </c>
      <c r="S81">
        <v>8.2145303258107596</v>
      </c>
      <c r="U81" s="31">
        <f t="shared" si="18"/>
        <v>41121</v>
      </c>
      <c r="V81" s="78">
        <f>0</f>
        <v>0</v>
      </c>
      <c r="W81" s="78">
        <f t="shared" si="14"/>
        <v>8.6876150207472608E-2</v>
      </c>
      <c r="X81" s="78">
        <f t="shared" si="15"/>
        <v>0.82879640815460698</v>
      </c>
      <c r="Y81" s="78">
        <f t="shared" si="16"/>
        <v>8.4327441637916667E-2</v>
      </c>
    </row>
    <row r="82" spans="1:25" x14ac:dyDescent="0.35">
      <c r="A82" s="76">
        <v>41122</v>
      </c>
      <c r="B82">
        <v>1.58977310562165</v>
      </c>
      <c r="C82">
        <v>97.785489648235298</v>
      </c>
      <c r="D82">
        <v>0.62091104922414597</v>
      </c>
      <c r="E82">
        <v>3.8261969190731999E-3</v>
      </c>
      <c r="G82" s="31">
        <f t="shared" si="13"/>
        <v>41152</v>
      </c>
      <c r="H82" s="78">
        <f t="shared" si="10"/>
        <v>1.58983393579872E-2</v>
      </c>
      <c r="I82" s="78">
        <f t="shared" si="11"/>
        <v>0.97789231256788833</v>
      </c>
      <c r="J82" s="78">
        <f t="shared" si="12"/>
        <v>6.209348074126167E-3</v>
      </c>
      <c r="K82" s="77">
        <v>0</v>
      </c>
      <c r="O82" s="76">
        <f t="shared" si="17"/>
        <v>41152</v>
      </c>
      <c r="P82">
        <v>2.4210390537725699</v>
      </c>
      <c r="Q82">
        <v>8.8647075078769504</v>
      </c>
      <c r="R82">
        <v>80.343277391615899</v>
      </c>
      <c r="S82">
        <v>8.3709760467346896</v>
      </c>
      <c r="U82" s="31">
        <f t="shared" si="18"/>
        <v>41152</v>
      </c>
      <c r="V82" s="78">
        <f>0</f>
        <v>0</v>
      </c>
      <c r="W82" s="78">
        <f t="shared" si="14"/>
        <v>9.0846504430007205E-2</v>
      </c>
      <c r="X82" s="78">
        <f t="shared" si="15"/>
        <v>0.82336680584137856</v>
      </c>
      <c r="Y82" s="78">
        <f t="shared" si="16"/>
        <v>8.5786689728615376E-2</v>
      </c>
    </row>
    <row r="83" spans="1:25" x14ac:dyDescent="0.35">
      <c r="A83" s="76">
        <v>41153</v>
      </c>
      <c r="B83">
        <v>1.6377136639957099</v>
      </c>
      <c r="C83">
        <v>97.794327597017997</v>
      </c>
      <c r="D83">
        <v>0.56339270450679002</v>
      </c>
      <c r="E83">
        <v>4.56603447918224E-3</v>
      </c>
      <c r="G83" s="31">
        <f t="shared" si="13"/>
        <v>41182</v>
      </c>
      <c r="H83" s="78">
        <f t="shared" si="10"/>
        <v>1.6377884459808496E-2</v>
      </c>
      <c r="I83" s="78">
        <f t="shared" si="11"/>
        <v>0.97798793123632244</v>
      </c>
      <c r="J83" s="78">
        <f t="shared" si="12"/>
        <v>5.6341843038658357E-3</v>
      </c>
      <c r="K83" s="77">
        <v>0</v>
      </c>
      <c r="O83" s="76">
        <f t="shared" si="17"/>
        <v>41182</v>
      </c>
      <c r="P83">
        <v>2.4835893307553101</v>
      </c>
      <c r="Q83">
        <v>9.55665257417051</v>
      </c>
      <c r="R83">
        <v>79.762598680449898</v>
      </c>
      <c r="S83">
        <v>8.1971594146241493</v>
      </c>
      <c r="U83" s="31">
        <f t="shared" si="18"/>
        <v>41182</v>
      </c>
      <c r="V83" s="78">
        <f>0</f>
        <v>0</v>
      </c>
      <c r="W83" s="78">
        <f t="shared" si="14"/>
        <v>9.800045457563733E-2</v>
      </c>
      <c r="X83" s="78">
        <f t="shared" si="15"/>
        <v>0.81794026393145236</v>
      </c>
      <c r="Y83" s="78">
        <f t="shared" si="16"/>
        <v>8.4059281492908949E-2</v>
      </c>
    </row>
    <row r="84" spans="1:25" x14ac:dyDescent="0.35">
      <c r="A84" s="76">
        <v>41183</v>
      </c>
      <c r="B84">
        <v>1.6055873622719801</v>
      </c>
      <c r="C84">
        <v>97.8736322473721</v>
      </c>
      <c r="D84">
        <v>0.51737219784111699</v>
      </c>
      <c r="E84">
        <v>3.4081925152887002E-3</v>
      </c>
      <c r="G84" s="31">
        <f t="shared" si="13"/>
        <v>41213</v>
      </c>
      <c r="H84" s="78">
        <f t="shared" si="10"/>
        <v>1.6056420856453653E-2</v>
      </c>
      <c r="I84" s="78">
        <f t="shared" si="11"/>
        <v>0.97876968082872495</v>
      </c>
      <c r="J84" s="78">
        <f t="shared" si="12"/>
        <v>5.1738983148262845E-3</v>
      </c>
      <c r="K84" s="77">
        <v>0</v>
      </c>
      <c r="O84" s="76">
        <f t="shared" si="17"/>
        <v>41213</v>
      </c>
      <c r="P84">
        <v>2.7203223150940801</v>
      </c>
      <c r="Q84">
        <v>9.6134228884699109</v>
      </c>
      <c r="R84">
        <v>79.703954160132</v>
      </c>
      <c r="S84">
        <v>7.9623006363036</v>
      </c>
      <c r="U84" s="31">
        <f t="shared" si="18"/>
        <v>41213</v>
      </c>
      <c r="V84" s="78">
        <f>0</f>
        <v>0</v>
      </c>
      <c r="W84" s="78">
        <f t="shared" si="14"/>
        <v>9.8822519947160001E-2</v>
      </c>
      <c r="X84" s="78">
        <f t="shared" si="15"/>
        <v>0.81932790133513156</v>
      </c>
      <c r="Y84" s="78">
        <f t="shared" si="16"/>
        <v>8.1849578717704208E-2</v>
      </c>
    </row>
    <row r="85" spans="1:25" x14ac:dyDescent="0.35">
      <c r="A85" s="76">
        <v>41214</v>
      </c>
      <c r="B85">
        <v>1.6350919846091201</v>
      </c>
      <c r="C85">
        <v>97.923925615178504</v>
      </c>
      <c r="D85">
        <v>0.43767214099400897</v>
      </c>
      <c r="E85">
        <v>3.3102592182424899E-3</v>
      </c>
      <c r="G85" s="31">
        <f t="shared" si="13"/>
        <v>41243</v>
      </c>
      <c r="H85" s="78">
        <f t="shared" si="10"/>
        <v>1.6351461121840303E-2</v>
      </c>
      <c r="I85" s="78">
        <f t="shared" si="11"/>
        <v>0.97927167258259828</v>
      </c>
      <c r="J85" s="78">
        <f t="shared" si="12"/>
        <v>4.3768662955601086E-3</v>
      </c>
      <c r="K85" s="77">
        <v>0</v>
      </c>
      <c r="O85" s="76">
        <f t="shared" si="17"/>
        <v>41243</v>
      </c>
      <c r="P85">
        <v>2.8915818332620198</v>
      </c>
      <c r="Q85">
        <v>10.3814060767362</v>
      </c>
      <c r="R85">
        <v>79.097503020388004</v>
      </c>
      <c r="S85">
        <v>7.6295090696135599</v>
      </c>
      <c r="U85" s="31">
        <f t="shared" si="18"/>
        <v>41243</v>
      </c>
      <c r="V85" s="78">
        <f>0</f>
        <v>0</v>
      </c>
      <c r="W85" s="78">
        <f t="shared" si="14"/>
        <v>0.10690531544763734</v>
      </c>
      <c r="X85" s="78">
        <f t="shared" si="15"/>
        <v>0.8145277671455351</v>
      </c>
      <c r="Y85" s="78">
        <f t="shared" si="16"/>
        <v>7.8566917406825337E-2</v>
      </c>
    </row>
    <row r="86" spans="1:25" x14ac:dyDescent="0.35">
      <c r="A86" s="76">
        <v>41244</v>
      </c>
      <c r="B86">
        <v>1.7134804288731</v>
      </c>
      <c r="C86">
        <v>97.9702759285653</v>
      </c>
      <c r="D86">
        <v>0.31262433483171997</v>
      </c>
      <c r="E86">
        <v>3.61930772891413E-3</v>
      </c>
      <c r="G86" s="31">
        <f t="shared" si="13"/>
        <v>41274</v>
      </c>
      <c r="H86" s="78">
        <f t="shared" si="10"/>
        <v>1.7135424472473314E-2</v>
      </c>
      <c r="I86" s="78">
        <f t="shared" si="11"/>
        <v>0.9797382190267373</v>
      </c>
      <c r="J86" s="78">
        <f t="shared" si="12"/>
        <v>3.1263565007796658E-3</v>
      </c>
      <c r="K86" s="77">
        <v>0</v>
      </c>
      <c r="O86" s="76">
        <f t="shared" si="17"/>
        <v>41274</v>
      </c>
      <c r="P86">
        <v>3.2665896093760498</v>
      </c>
      <c r="Q86">
        <v>12.3145282914713</v>
      </c>
      <c r="R86">
        <v>77.494476635354403</v>
      </c>
      <c r="S86">
        <v>6.9244054637979602</v>
      </c>
      <c r="U86" s="31">
        <f t="shared" si="18"/>
        <v>41274</v>
      </c>
      <c r="V86" s="78">
        <f>0</f>
        <v>0</v>
      </c>
      <c r="W86" s="78">
        <f t="shared" si="14"/>
        <v>0.12730377479449342</v>
      </c>
      <c r="X86" s="78">
        <f t="shared" si="15"/>
        <v>0.80111386874938184</v>
      </c>
      <c r="Y86" s="78">
        <f t="shared" si="16"/>
        <v>7.1582356456121807E-2</v>
      </c>
    </row>
    <row r="87" spans="1:25" x14ac:dyDescent="0.35">
      <c r="A87" s="76">
        <v>41275</v>
      </c>
      <c r="B87">
        <v>1.2062677737444401</v>
      </c>
      <c r="C87">
        <v>98.081261110910404</v>
      </c>
      <c r="D87">
        <v>0.71219264435173602</v>
      </c>
      <c r="E87">
        <v>2.7847099272612701E-4</v>
      </c>
      <c r="G87" s="31">
        <f t="shared" si="13"/>
        <v>41305</v>
      </c>
      <c r="H87" s="78">
        <f t="shared" si="10"/>
        <v>1.2062711328596386E-2</v>
      </c>
      <c r="I87" s="78">
        <f t="shared" si="11"/>
        <v>0.98081534239532486</v>
      </c>
      <c r="J87" s="78">
        <f t="shared" si="12"/>
        <v>7.1219462760718569E-3</v>
      </c>
      <c r="K87" s="77">
        <v>0</v>
      </c>
      <c r="O87" s="76">
        <f t="shared" si="17"/>
        <v>41305</v>
      </c>
      <c r="P87">
        <v>3.2662953841396898</v>
      </c>
      <c r="Q87">
        <v>6.6739660337030697</v>
      </c>
      <c r="R87">
        <v>82.263971154493504</v>
      </c>
      <c r="S87">
        <v>7.7957674276634004</v>
      </c>
      <c r="U87" s="31">
        <f t="shared" si="18"/>
        <v>41305</v>
      </c>
      <c r="V87" s="78">
        <f>0</f>
        <v>0</v>
      </c>
      <c r="W87" s="78">
        <f t="shared" si="14"/>
        <v>6.8993181437701459E-2</v>
      </c>
      <c r="X87" s="78">
        <f t="shared" si="15"/>
        <v>0.850416837452596</v>
      </c>
      <c r="Y87" s="78">
        <f t="shared" si="16"/>
        <v>8.0589981109699158E-2</v>
      </c>
    </row>
    <row r="88" spans="1:25" x14ac:dyDescent="0.35">
      <c r="A88" s="76">
        <v>41306</v>
      </c>
      <c r="B88">
        <v>1.7480307103242601</v>
      </c>
      <c r="C88">
        <v>97.656747650529894</v>
      </c>
      <c r="D88">
        <v>0.58689292777602897</v>
      </c>
      <c r="E88">
        <v>8.3287113686485101E-3</v>
      </c>
      <c r="G88" s="31">
        <f t="shared" si="13"/>
        <v>41333</v>
      </c>
      <c r="H88" s="78">
        <f t="shared" si="10"/>
        <v>1.7481763108834085E-2</v>
      </c>
      <c r="I88" s="78">
        <f t="shared" si="11"/>
        <v>0.97664881876649934</v>
      </c>
      <c r="J88" s="78">
        <f t="shared" si="12"/>
        <v>5.8694181246549118E-3</v>
      </c>
      <c r="K88" s="77">
        <v>0</v>
      </c>
      <c r="O88" s="76">
        <f t="shared" si="17"/>
        <v>41333</v>
      </c>
      <c r="P88">
        <v>2.28952478283477</v>
      </c>
      <c r="Q88">
        <v>10.1528509681117</v>
      </c>
      <c r="R88">
        <v>78.928260201432707</v>
      </c>
      <c r="S88">
        <v>8.6293640476207401</v>
      </c>
      <c r="U88" s="31">
        <f t="shared" si="18"/>
        <v>41333</v>
      </c>
      <c r="V88" s="78">
        <f>0</f>
        <v>0</v>
      </c>
      <c r="W88" s="78">
        <f t="shared" si="14"/>
        <v>0.10390749758965562</v>
      </c>
      <c r="X88" s="78">
        <f t="shared" si="15"/>
        <v>0.80777685325971105</v>
      </c>
      <c r="Y88" s="78">
        <f t="shared" si="16"/>
        <v>8.8315649150632544E-2</v>
      </c>
    </row>
    <row r="89" spans="1:25" x14ac:dyDescent="0.35">
      <c r="A89" s="76">
        <v>41334</v>
      </c>
      <c r="B89">
        <v>1.6041965646371299</v>
      </c>
      <c r="C89">
        <v>97.699082398222799</v>
      </c>
      <c r="D89">
        <v>0.69248008665801797</v>
      </c>
      <c r="E89">
        <v>4.2409504805118198E-3</v>
      </c>
      <c r="G89" s="31">
        <f t="shared" si="13"/>
        <v>41364</v>
      </c>
      <c r="H89" s="78">
        <f t="shared" si="10"/>
        <v>1.604264600704422E-2</v>
      </c>
      <c r="I89" s="78">
        <f t="shared" si="11"/>
        <v>0.97703225943652927</v>
      </c>
      <c r="J89" s="78">
        <f t="shared" si="12"/>
        <v>6.9250945564110454E-3</v>
      </c>
      <c r="K89" s="77">
        <v>0</v>
      </c>
      <c r="O89" s="76">
        <f t="shared" si="17"/>
        <v>41364</v>
      </c>
      <c r="P89">
        <v>2.4036945642501202</v>
      </c>
      <c r="Q89">
        <v>8.7501737093695802</v>
      </c>
      <c r="R89">
        <v>80.022069145566903</v>
      </c>
      <c r="S89">
        <v>8.8240625808131696</v>
      </c>
      <c r="U89" s="31">
        <f t="shared" si="18"/>
        <v>41364</v>
      </c>
      <c r="V89" s="78">
        <f>0</f>
        <v>0</v>
      </c>
      <c r="W89" s="78">
        <f t="shared" si="14"/>
        <v>8.9656813035100397E-2</v>
      </c>
      <c r="X89" s="78">
        <f t="shared" si="15"/>
        <v>0.81992928716187374</v>
      </c>
      <c r="Y89" s="78">
        <f t="shared" si="16"/>
        <v>9.0413899803023515E-2</v>
      </c>
    </row>
    <row r="90" spans="1:25" x14ac:dyDescent="0.35">
      <c r="A90" s="76">
        <v>41365</v>
      </c>
      <c r="B90">
        <v>1.6088045079576601</v>
      </c>
      <c r="C90">
        <v>97.692598158611503</v>
      </c>
      <c r="D90">
        <v>0.69420439936668399</v>
      </c>
      <c r="E90">
        <v>4.39293406542664E-3</v>
      </c>
      <c r="G90" s="31">
        <f t="shared" si="13"/>
        <v>41394</v>
      </c>
      <c r="H90" s="78">
        <f t="shared" si="10"/>
        <v>1.6088751847837226E-2</v>
      </c>
      <c r="I90" s="78">
        <f t="shared" si="11"/>
        <v>0.97696889918569596</v>
      </c>
      <c r="J90" s="78">
        <f t="shared" si="12"/>
        <v>6.9423489664795284E-3</v>
      </c>
      <c r="K90" s="77">
        <v>0</v>
      </c>
      <c r="O90" s="76">
        <f t="shared" si="17"/>
        <v>41394</v>
      </c>
      <c r="P90">
        <v>2.4014675401196399</v>
      </c>
      <c r="Q90">
        <v>8.9620290326016896</v>
      </c>
      <c r="R90">
        <v>79.863152696519094</v>
      </c>
      <c r="S90">
        <v>8.7733507307596792</v>
      </c>
      <c r="U90" s="31">
        <f t="shared" si="18"/>
        <v>41394</v>
      </c>
      <c r="V90" s="78">
        <f>0</f>
        <v>0</v>
      </c>
      <c r="W90" s="78">
        <f t="shared" si="14"/>
        <v>9.1825448669381304E-2</v>
      </c>
      <c r="X90" s="78">
        <f t="shared" si="15"/>
        <v>0.81828231105163685</v>
      </c>
      <c r="Y90" s="78">
        <f t="shared" si="16"/>
        <v>8.9892240278982918E-2</v>
      </c>
    </row>
    <row r="91" spans="1:25" x14ac:dyDescent="0.35">
      <c r="A91" s="76">
        <v>41395</v>
      </c>
      <c r="B91">
        <v>1.6247620645581999</v>
      </c>
      <c r="C91">
        <v>97.700366724581997</v>
      </c>
      <c r="D91">
        <v>0.67018260910358396</v>
      </c>
      <c r="E91">
        <v>4.6886017563826403E-3</v>
      </c>
      <c r="G91" s="31">
        <f t="shared" si="13"/>
        <v>41425</v>
      </c>
      <c r="H91" s="78">
        <f t="shared" si="10"/>
        <v>1.6248382467527755E-2</v>
      </c>
      <c r="I91" s="78">
        <f t="shared" si="11"/>
        <v>0.97704947720476898</v>
      </c>
      <c r="J91" s="78">
        <f t="shared" si="12"/>
        <v>6.7021403277049601E-3</v>
      </c>
      <c r="K91" s="77">
        <v>0</v>
      </c>
      <c r="O91" s="76">
        <f t="shared" si="17"/>
        <v>41425</v>
      </c>
      <c r="P91">
        <v>2.4304103342908498</v>
      </c>
      <c r="Q91">
        <v>9.2616143531782296</v>
      </c>
      <c r="R91">
        <v>79.6264709096411</v>
      </c>
      <c r="S91">
        <v>8.68150440288988</v>
      </c>
      <c r="U91" s="31">
        <f t="shared" si="18"/>
        <v>41425</v>
      </c>
      <c r="V91" s="78">
        <f>0</f>
        <v>0</v>
      </c>
      <c r="W91" s="78">
        <f t="shared" si="14"/>
        <v>9.4923165967082321E-2</v>
      </c>
      <c r="X91" s="78">
        <f t="shared" si="15"/>
        <v>0.81609927009486893</v>
      </c>
      <c r="Y91" s="78">
        <f t="shared" si="16"/>
        <v>8.8977563938049412E-2</v>
      </c>
    </row>
    <row r="92" spans="1:25" x14ac:dyDescent="0.35">
      <c r="A92" s="76">
        <v>41426</v>
      </c>
      <c r="B92">
        <v>1.59623446599705</v>
      </c>
      <c r="C92">
        <v>97.719228548057004</v>
      </c>
      <c r="D92">
        <v>0.68056053307627595</v>
      </c>
      <c r="E92">
        <v>3.97645286987134E-3</v>
      </c>
      <c r="G92" s="31">
        <f t="shared" si="13"/>
        <v>41455</v>
      </c>
      <c r="H92" s="78">
        <f t="shared" si="10"/>
        <v>1.5962979420323778E-2</v>
      </c>
      <c r="I92" s="78">
        <f t="shared" si="11"/>
        <v>0.97723114461646543</v>
      </c>
      <c r="J92" s="78">
        <f t="shared" si="12"/>
        <v>6.8058759632128188E-3</v>
      </c>
      <c r="K92" s="77">
        <v>0</v>
      </c>
      <c r="O92" s="76">
        <f t="shared" si="17"/>
        <v>41455</v>
      </c>
      <c r="P92">
        <v>2.52547090438676</v>
      </c>
      <c r="Q92">
        <v>9.1851892772004202</v>
      </c>
      <c r="R92">
        <v>79.700378747664402</v>
      </c>
      <c r="S92">
        <v>8.5889610707484998</v>
      </c>
      <c r="U92" s="31">
        <f t="shared" si="18"/>
        <v>41455</v>
      </c>
      <c r="V92" s="78">
        <f>0</f>
        <v>0</v>
      </c>
      <c r="W92" s="78">
        <f t="shared" si="14"/>
        <v>9.4231686599794945E-2</v>
      </c>
      <c r="X92" s="78">
        <f t="shared" si="15"/>
        <v>0.81765338583463087</v>
      </c>
      <c r="Y92" s="78">
        <f t="shared" si="16"/>
        <v>8.8114927565575069E-2</v>
      </c>
    </row>
    <row r="93" spans="1:25" x14ac:dyDescent="0.35">
      <c r="A93" s="76">
        <v>41456</v>
      </c>
      <c r="B93">
        <v>1.5851606504506699</v>
      </c>
      <c r="C93">
        <v>97.703701217175507</v>
      </c>
      <c r="D93">
        <v>0.70723861955519896</v>
      </c>
      <c r="E93">
        <v>3.8995128201829098E-3</v>
      </c>
      <c r="G93" s="31">
        <f t="shared" si="13"/>
        <v>41486</v>
      </c>
      <c r="H93" s="78">
        <f t="shared" si="10"/>
        <v>1.5852224664039759E-2</v>
      </c>
      <c r="I93" s="78">
        <f t="shared" si="11"/>
        <v>0.97707511334106267</v>
      </c>
      <c r="J93" s="78">
        <f t="shared" si="12"/>
        <v>7.0726619949132092E-3</v>
      </c>
      <c r="K93" s="77">
        <v>0</v>
      </c>
      <c r="O93" s="76">
        <f t="shared" si="17"/>
        <v>41486</v>
      </c>
      <c r="P93">
        <v>2.44836735406553</v>
      </c>
      <c r="Q93">
        <v>9.2473375065959296</v>
      </c>
      <c r="R93">
        <v>79.730895857856794</v>
      </c>
      <c r="S93">
        <v>8.5733992814816702</v>
      </c>
      <c r="U93" s="31">
        <f t="shared" si="18"/>
        <v>41486</v>
      </c>
      <c r="V93" s="78">
        <f>0</f>
        <v>0</v>
      </c>
      <c r="W93" s="78">
        <f t="shared" si="14"/>
        <v>9.479428745348957E-2</v>
      </c>
      <c r="X93" s="78">
        <f t="shared" si="15"/>
        <v>0.81731995349828346</v>
      </c>
      <c r="Y93" s="78">
        <f t="shared" si="16"/>
        <v>8.7885759048226153E-2</v>
      </c>
    </row>
    <row r="94" spans="1:25" x14ac:dyDescent="0.35">
      <c r="A94" s="76">
        <v>41487</v>
      </c>
      <c r="B94">
        <v>1.6253645425949901</v>
      </c>
      <c r="C94">
        <v>97.673048064084796</v>
      </c>
      <c r="D94">
        <v>0.69666980418390601</v>
      </c>
      <c r="E94">
        <v>4.9175891365714E-3</v>
      </c>
      <c r="G94" s="31">
        <f t="shared" si="13"/>
        <v>41517</v>
      </c>
      <c r="H94" s="78">
        <f t="shared" si="10"/>
        <v>1.6254444752759271E-2</v>
      </c>
      <c r="I94" s="78">
        <f t="shared" si="11"/>
        <v>0.97677851459497</v>
      </c>
      <c r="J94" s="78">
        <f t="shared" si="12"/>
        <v>6.9670406522733168E-3</v>
      </c>
      <c r="K94" s="77">
        <v>0</v>
      </c>
      <c r="O94" s="76">
        <f t="shared" si="17"/>
        <v>41517</v>
      </c>
      <c r="P94">
        <v>2.3397815506083801</v>
      </c>
      <c r="Q94">
        <v>9.6821245711104194</v>
      </c>
      <c r="R94">
        <v>79.389092160828497</v>
      </c>
      <c r="S94">
        <v>8.5890017174525592</v>
      </c>
      <c r="U94" s="31">
        <f t="shared" si="18"/>
        <v>41517</v>
      </c>
      <c r="V94" s="78">
        <f>0</f>
        <v>0</v>
      </c>
      <c r="W94" s="78">
        <f t="shared" si="14"/>
        <v>9.914092682608304E-2</v>
      </c>
      <c r="X94" s="78">
        <f t="shared" si="15"/>
        <v>0.81291126951521842</v>
      </c>
      <c r="Y94" s="78">
        <f t="shared" si="16"/>
        <v>8.7947803658697074E-2</v>
      </c>
    </row>
    <row r="95" spans="1:25" x14ac:dyDescent="0.35">
      <c r="A95" s="76">
        <v>41518</v>
      </c>
      <c r="B95">
        <v>1.6229878808634399</v>
      </c>
      <c r="C95">
        <v>97.680931924064396</v>
      </c>
      <c r="D95">
        <v>0.69132729507157797</v>
      </c>
      <c r="E95">
        <v>4.7529000011013803E-3</v>
      </c>
      <c r="G95" s="31">
        <f t="shared" si="13"/>
        <v>41547</v>
      </c>
      <c r="H95" s="78">
        <f t="shared" si="10"/>
        <v>1.6230650235209608E-2</v>
      </c>
      <c r="I95" s="78">
        <f t="shared" si="11"/>
        <v>0.97685574821751187</v>
      </c>
      <c r="J95" s="78">
        <f t="shared" si="12"/>
        <v>6.9136015472837974E-3</v>
      </c>
      <c r="K95" s="77">
        <v>0</v>
      </c>
      <c r="O95" s="76">
        <f t="shared" si="17"/>
        <v>41547</v>
      </c>
      <c r="P95">
        <v>2.4518166134005002</v>
      </c>
      <c r="Q95">
        <v>9.7368209169500606</v>
      </c>
      <c r="R95">
        <v>79.267360549995203</v>
      </c>
      <c r="S95">
        <v>8.5440019196541694</v>
      </c>
      <c r="U95" s="31">
        <f t="shared" si="18"/>
        <v>41547</v>
      </c>
      <c r="V95" s="78">
        <f>0</f>
        <v>0</v>
      </c>
      <c r="W95" s="78">
        <f t="shared" si="14"/>
        <v>9.98155022360738E-2</v>
      </c>
      <c r="X95" s="78">
        <f t="shared" si="15"/>
        <v>0.81259699358875404</v>
      </c>
      <c r="Y95" s="78">
        <f t="shared" si="16"/>
        <v>8.7587504175171402E-2</v>
      </c>
    </row>
    <row r="96" spans="1:25" x14ac:dyDescent="0.35">
      <c r="A96" s="76">
        <v>41548</v>
      </c>
      <c r="B96">
        <v>1.5870380233960899</v>
      </c>
      <c r="C96">
        <v>97.676405306193402</v>
      </c>
      <c r="D96">
        <v>0.73251831341773699</v>
      </c>
      <c r="E96">
        <v>4.0383569933598196E-3</v>
      </c>
      <c r="G96" s="31">
        <f t="shared" si="13"/>
        <v>41578</v>
      </c>
      <c r="H96" s="78">
        <f t="shared" si="10"/>
        <v>1.5871021162453931E-2</v>
      </c>
      <c r="I96" s="78">
        <f t="shared" si="11"/>
        <v>0.97680349987438264</v>
      </c>
      <c r="J96" s="78">
        <f t="shared" si="12"/>
        <v>7.3254789631693766E-3</v>
      </c>
      <c r="K96" s="77">
        <v>0</v>
      </c>
      <c r="O96" s="76">
        <f t="shared" si="17"/>
        <v>41578</v>
      </c>
      <c r="P96">
        <v>2.3799861526760502</v>
      </c>
      <c r="Q96">
        <v>9.6094832066898501</v>
      </c>
      <c r="R96">
        <v>79.4925818945581</v>
      </c>
      <c r="S96">
        <v>8.5179487460759091</v>
      </c>
      <c r="U96" s="31">
        <f t="shared" si="18"/>
        <v>41578</v>
      </c>
      <c r="V96" s="78">
        <f>0</f>
        <v>0</v>
      </c>
      <c r="W96" s="78">
        <f t="shared" si="14"/>
        <v>9.8437634128170887E-2</v>
      </c>
      <c r="X96" s="78">
        <f t="shared" si="15"/>
        <v>0.81430619359348955</v>
      </c>
      <c r="Y96" s="78">
        <f t="shared" si="16"/>
        <v>8.725617227833872E-2</v>
      </c>
    </row>
    <row r="97" spans="1:25" x14ac:dyDescent="0.35">
      <c r="A97" s="76">
        <v>41579</v>
      </c>
      <c r="B97">
        <v>1.6447924342690301</v>
      </c>
      <c r="C97">
        <v>97.647616918877603</v>
      </c>
      <c r="D97">
        <v>0.70215147740425599</v>
      </c>
      <c r="E97">
        <v>5.4391694483429199E-3</v>
      </c>
      <c r="G97" s="31">
        <f t="shared" si="13"/>
        <v>41608</v>
      </c>
      <c r="H97" s="78">
        <f t="shared" si="10"/>
        <v>1.644881902182915E-2</v>
      </c>
      <c r="I97" s="78">
        <f t="shared" si="11"/>
        <v>0.97652928427126018</v>
      </c>
      <c r="J97" s="78">
        <f t="shared" si="12"/>
        <v>7.0218967069029352E-3</v>
      </c>
      <c r="K97" s="77">
        <v>0</v>
      </c>
      <c r="O97" s="76">
        <f t="shared" si="17"/>
        <v>41608</v>
      </c>
      <c r="P97">
        <v>2.3222984679634</v>
      </c>
      <c r="Q97">
        <v>10.225135954468699</v>
      </c>
      <c r="R97">
        <v>78.946883860967006</v>
      </c>
      <c r="S97">
        <v>8.5056817166007193</v>
      </c>
      <c r="U97" s="31">
        <f t="shared" si="18"/>
        <v>41608</v>
      </c>
      <c r="V97" s="78">
        <f>0</f>
        <v>0</v>
      </c>
      <c r="W97" s="78">
        <f t="shared" si="14"/>
        <v>0.10468239725230463</v>
      </c>
      <c r="X97" s="78">
        <f t="shared" si="15"/>
        <v>0.80823855007556455</v>
      </c>
      <c r="Y97" s="78">
        <f t="shared" si="16"/>
        <v>8.7079052672129093E-2</v>
      </c>
    </row>
    <row r="98" spans="1:25" x14ac:dyDescent="0.35">
      <c r="A98" s="76">
        <v>41609</v>
      </c>
      <c r="B98">
        <v>1.6331256145981701</v>
      </c>
      <c r="C98">
        <v>97.668723296039602</v>
      </c>
      <c r="D98">
        <v>0.69322851449624001</v>
      </c>
      <c r="E98">
        <v>4.9225748656308004E-3</v>
      </c>
      <c r="G98" s="31">
        <f t="shared" si="13"/>
        <v>41639</v>
      </c>
      <c r="H98" s="78">
        <f t="shared" si="10"/>
        <v>1.6332060103867414E-2</v>
      </c>
      <c r="I98" s="78">
        <f t="shared" si="11"/>
        <v>0.97673531348744147</v>
      </c>
      <c r="J98" s="78">
        <f t="shared" si="12"/>
        <v>6.9326264086875221E-3</v>
      </c>
      <c r="K98" s="77">
        <v>0</v>
      </c>
      <c r="O98" s="76">
        <f t="shared" si="17"/>
        <v>41639</v>
      </c>
      <c r="P98">
        <v>2.38821025479522</v>
      </c>
      <c r="Q98">
        <v>10.373565047835999</v>
      </c>
      <c r="R98">
        <v>78.876790584610603</v>
      </c>
      <c r="S98">
        <v>8.3614341127579497</v>
      </c>
      <c r="U98" s="31">
        <f t="shared" si="18"/>
        <v>41639</v>
      </c>
      <c r="V98" s="78">
        <f>0</f>
        <v>0</v>
      </c>
      <c r="W98" s="78">
        <f t="shared" si="14"/>
        <v>0.10627368963230803</v>
      </c>
      <c r="X98" s="78">
        <f t="shared" si="15"/>
        <v>0.80806622632882785</v>
      </c>
      <c r="Y98" s="78">
        <f t="shared" si="16"/>
        <v>8.56600840388618E-2</v>
      </c>
    </row>
    <row r="99" spans="1:25" x14ac:dyDescent="0.35">
      <c r="A99" s="76">
        <v>41640</v>
      </c>
      <c r="B99">
        <v>1.6560070119961601</v>
      </c>
      <c r="C99">
        <v>97.693740700532004</v>
      </c>
      <c r="D99">
        <v>0.64512808019332402</v>
      </c>
      <c r="E99">
        <v>5.1242072780260202E-3</v>
      </c>
      <c r="G99" s="31">
        <f t="shared" si="13"/>
        <v>41670</v>
      </c>
      <c r="H99" s="78">
        <f t="shared" si="10"/>
        <v>1.6560918735764766E-2</v>
      </c>
      <c r="I99" s="78">
        <f t="shared" si="11"/>
        <v>0.9769874698683565</v>
      </c>
      <c r="J99" s="78">
        <f t="shared" si="12"/>
        <v>6.4516113958739381E-3</v>
      </c>
      <c r="K99" s="77">
        <v>0</v>
      </c>
      <c r="O99" s="76">
        <f t="shared" si="17"/>
        <v>41670</v>
      </c>
      <c r="P99">
        <v>2.4468201464694599</v>
      </c>
      <c r="Q99">
        <v>10.642325643337299</v>
      </c>
      <c r="R99">
        <v>78.601011291843093</v>
      </c>
      <c r="S99">
        <v>8.3098429183499203</v>
      </c>
      <c r="U99" s="31">
        <f t="shared" si="18"/>
        <v>41670</v>
      </c>
      <c r="V99" s="78">
        <f>0</f>
        <v>0</v>
      </c>
      <c r="W99" s="78">
        <f t="shared" si="14"/>
        <v>0.10909255504860044</v>
      </c>
      <c r="X99" s="78">
        <f t="shared" si="15"/>
        <v>0.80572474838705577</v>
      </c>
      <c r="Y99" s="78">
        <f t="shared" si="16"/>
        <v>8.5182696564341465E-2</v>
      </c>
    </row>
    <row r="100" spans="1:25" x14ac:dyDescent="0.35">
      <c r="A100" s="76">
        <v>41671</v>
      </c>
      <c r="B100">
        <v>1.6448722506298901</v>
      </c>
      <c r="C100">
        <v>97.735351348196602</v>
      </c>
      <c r="D100">
        <v>0.61529532033620404</v>
      </c>
      <c r="E100">
        <v>4.4810808373195897E-3</v>
      </c>
      <c r="G100" s="31">
        <f t="shared" si="13"/>
        <v>41698</v>
      </c>
      <c r="H100" s="78">
        <f t="shared" si="10"/>
        <v>1.6449459619881771E-2</v>
      </c>
      <c r="I100" s="78">
        <f t="shared" si="11"/>
        <v>0.97739731144559372</v>
      </c>
      <c r="J100" s="78">
        <f t="shared" si="12"/>
        <v>6.1532289345247017E-3</v>
      </c>
      <c r="K100" s="77">
        <v>0</v>
      </c>
      <c r="O100" s="76">
        <f t="shared" si="17"/>
        <v>41698</v>
      </c>
      <c r="P100">
        <v>2.54720481806382</v>
      </c>
      <c r="Q100">
        <v>10.945701460656499</v>
      </c>
      <c r="R100">
        <v>78.420849442274303</v>
      </c>
      <c r="S100">
        <v>8.0862442790053208</v>
      </c>
      <c r="U100" s="31">
        <f t="shared" si="18"/>
        <v>41698</v>
      </c>
      <c r="V100" s="78">
        <f>0</f>
        <v>0</v>
      </c>
      <c r="W100" s="78">
        <f t="shared" si="14"/>
        <v>0.1123179836988954</v>
      </c>
      <c r="X100" s="78">
        <f t="shared" si="15"/>
        <v>0.80470600454167751</v>
      </c>
      <c r="Y100" s="78">
        <f t="shared" si="16"/>
        <v>8.2976011759426524E-2</v>
      </c>
    </row>
    <row r="101" spans="1:25" x14ac:dyDescent="0.35">
      <c r="A101" s="76">
        <v>41699</v>
      </c>
      <c r="B101">
        <v>1.6589957509731501</v>
      </c>
      <c r="C101">
        <v>97.765285598800403</v>
      </c>
      <c r="D101">
        <v>0.57129318584097799</v>
      </c>
      <c r="E101">
        <v>4.4254643841136797E-3</v>
      </c>
      <c r="G101" s="31">
        <f t="shared" si="13"/>
        <v>41729</v>
      </c>
      <c r="H101" s="78">
        <f t="shared" si="10"/>
        <v>1.6590691724884865E-2</v>
      </c>
      <c r="I101" s="78">
        <f t="shared" si="11"/>
        <v>0.97769612358173796</v>
      </c>
      <c r="J101" s="78">
        <f t="shared" si="12"/>
        <v>5.7131846933635832E-3</v>
      </c>
      <c r="K101" s="77">
        <v>0</v>
      </c>
      <c r="O101" s="76">
        <f t="shared" si="17"/>
        <v>41729</v>
      </c>
      <c r="P101">
        <v>2.5826187499599902</v>
      </c>
      <c r="Q101">
        <v>11.300933294075801</v>
      </c>
      <c r="R101">
        <v>78.126196177110799</v>
      </c>
      <c r="S101">
        <v>7.9902517788533096</v>
      </c>
      <c r="U101" s="31">
        <f t="shared" si="18"/>
        <v>41729</v>
      </c>
      <c r="V101" s="78">
        <f>0</f>
        <v>0</v>
      </c>
      <c r="W101" s="78">
        <f t="shared" si="14"/>
        <v>0.11600530777017945</v>
      </c>
      <c r="X101" s="78">
        <f t="shared" si="15"/>
        <v>0.80197388981936646</v>
      </c>
      <c r="Y101" s="78">
        <f t="shared" si="16"/>
        <v>8.2020802410453092E-2</v>
      </c>
    </row>
    <row r="102" spans="1:25" x14ac:dyDescent="0.35">
      <c r="A102" s="76">
        <v>41730</v>
      </c>
      <c r="B102">
        <v>1.64477375399865</v>
      </c>
      <c r="C102">
        <v>97.800183520843404</v>
      </c>
      <c r="D102">
        <v>0.55121566461344695</v>
      </c>
      <c r="E102">
        <v>3.82706054537008E-3</v>
      </c>
      <c r="G102" s="31">
        <f t="shared" si="13"/>
        <v>41759</v>
      </c>
      <c r="H102" s="78">
        <f t="shared" si="10"/>
        <v>1.6448367028951423E-2</v>
      </c>
      <c r="I102" s="78">
        <f t="shared" si="11"/>
        <v>0.97803926536327701</v>
      </c>
      <c r="J102" s="78">
        <f t="shared" si="12"/>
        <v>5.5123676077803033E-3</v>
      </c>
      <c r="K102" s="77">
        <v>0</v>
      </c>
      <c r="O102" s="76">
        <f t="shared" si="17"/>
        <v>41759</v>
      </c>
      <c r="P102">
        <v>2.7296251237154698</v>
      </c>
      <c r="Q102">
        <v>11.268422348183099</v>
      </c>
      <c r="R102">
        <v>78.124044718307204</v>
      </c>
      <c r="S102">
        <v>7.8779078097940403</v>
      </c>
      <c r="U102" s="31">
        <f t="shared" si="18"/>
        <v>41759</v>
      </c>
      <c r="V102" s="78">
        <f>0</f>
        <v>0</v>
      </c>
      <c r="W102" s="78">
        <f t="shared" si="14"/>
        <v>0.11584639580668925</v>
      </c>
      <c r="X102" s="78">
        <f t="shared" si="15"/>
        <v>0.80316380827842992</v>
      </c>
      <c r="Y102" s="78">
        <f t="shared" si="16"/>
        <v>8.0989795914878815E-2</v>
      </c>
    </row>
    <row r="103" spans="1:25" x14ac:dyDescent="0.35">
      <c r="A103" s="76">
        <v>41760</v>
      </c>
      <c r="B103">
        <v>1.6541811891418701</v>
      </c>
      <c r="C103">
        <v>97.813994480499204</v>
      </c>
      <c r="D103">
        <v>0.52803215013457505</v>
      </c>
      <c r="E103">
        <v>3.7921802242779001E-3</v>
      </c>
      <c r="G103" s="31">
        <f t="shared" si="13"/>
        <v>41790</v>
      </c>
      <c r="H103" s="78">
        <f t="shared" si="10"/>
        <v>1.6542439210527057E-2</v>
      </c>
      <c r="I103" s="78">
        <f t="shared" si="11"/>
        <v>0.97817703904122499</v>
      </c>
      <c r="J103" s="78">
        <f t="shared" si="12"/>
        <v>5.2805217482472262E-3</v>
      </c>
      <c r="K103" s="77">
        <v>0</v>
      </c>
      <c r="O103" s="76">
        <f t="shared" si="17"/>
        <v>41790</v>
      </c>
      <c r="P103">
        <v>2.8121618971918099</v>
      </c>
      <c r="Q103">
        <v>11.5393223122661</v>
      </c>
      <c r="R103">
        <v>77.873140722052298</v>
      </c>
      <c r="S103">
        <v>7.7753750684897396</v>
      </c>
      <c r="U103" s="31">
        <f t="shared" si="18"/>
        <v>41790</v>
      </c>
      <c r="V103" s="78">
        <f>0</f>
        <v>0</v>
      </c>
      <c r="W103" s="78">
        <f t="shared" si="14"/>
        <v>0.11873216379254636</v>
      </c>
      <c r="X103" s="78">
        <f t="shared" si="15"/>
        <v>0.80126425530399981</v>
      </c>
      <c r="Y103" s="78">
        <f t="shared" si="16"/>
        <v>8.0003580903453331E-2</v>
      </c>
    </row>
    <row r="104" spans="1:25" x14ac:dyDescent="0.35">
      <c r="A104" s="76">
        <v>41791</v>
      </c>
      <c r="B104">
        <v>1.66276415449394</v>
      </c>
      <c r="C104">
        <v>97.830200207702902</v>
      </c>
      <c r="D104">
        <v>0.50331952278164005</v>
      </c>
      <c r="E104">
        <v>3.71611502220443E-3</v>
      </c>
      <c r="G104" s="31">
        <f t="shared" si="13"/>
        <v>41820</v>
      </c>
      <c r="H104" s="78">
        <f t="shared" si="10"/>
        <v>1.6628259470187503E-2</v>
      </c>
      <c r="I104" s="78">
        <f t="shared" si="11"/>
        <v>0.97833835825572812</v>
      </c>
      <c r="J104" s="78">
        <f t="shared" si="12"/>
        <v>5.0333822740912127E-3</v>
      </c>
      <c r="K104" s="77">
        <v>0</v>
      </c>
      <c r="O104" s="76">
        <f t="shared" si="17"/>
        <v>41820</v>
      </c>
      <c r="P104">
        <v>2.8612058834771701</v>
      </c>
      <c r="Q104">
        <v>12.042272198992899</v>
      </c>
      <c r="R104">
        <v>77.4932768694392</v>
      </c>
      <c r="S104">
        <v>7.6032450480905203</v>
      </c>
      <c r="U104" s="31">
        <f t="shared" si="18"/>
        <v>41820</v>
      </c>
      <c r="V104" s="78">
        <f>0</f>
        <v>0</v>
      </c>
      <c r="W104" s="78">
        <f t="shared" si="14"/>
        <v>0.12396975182281543</v>
      </c>
      <c r="X104" s="78">
        <f t="shared" si="15"/>
        <v>0.79775827540624134</v>
      </c>
      <c r="Y104" s="78">
        <f t="shared" si="16"/>
        <v>7.8271972770941015E-2</v>
      </c>
    </row>
    <row r="105" spans="1:25" x14ac:dyDescent="0.35">
      <c r="A105" s="76">
        <v>41821</v>
      </c>
      <c r="B105">
        <v>1.6648530618449</v>
      </c>
      <c r="C105">
        <v>97.847956081415902</v>
      </c>
      <c r="D105">
        <v>0.48367280744875901</v>
      </c>
      <c r="E105">
        <v>3.5180492898090302E-3</v>
      </c>
      <c r="G105" s="31">
        <f t="shared" si="13"/>
        <v>41851</v>
      </c>
      <c r="H105" s="78">
        <f t="shared" si="10"/>
        <v>1.664911634256825E-2</v>
      </c>
      <c r="I105" s="78">
        <f t="shared" si="11"/>
        <v>0.97851398541847368</v>
      </c>
      <c r="J105" s="78">
        <f t="shared" si="12"/>
        <v>4.8368982389517343E-3</v>
      </c>
      <c r="K105" s="77">
        <v>0</v>
      </c>
      <c r="O105" s="76">
        <f t="shared" si="17"/>
        <v>41851</v>
      </c>
      <c r="P105">
        <v>3.0687531946567601</v>
      </c>
      <c r="Q105">
        <v>12.1962589389559</v>
      </c>
      <c r="R105">
        <v>77.243027542633399</v>
      </c>
      <c r="S105">
        <v>7.4919603237538901</v>
      </c>
      <c r="U105" s="31">
        <f t="shared" si="18"/>
        <v>41851</v>
      </c>
      <c r="V105" s="78">
        <f>0</f>
        <v>0</v>
      </c>
      <c r="W105" s="78">
        <f t="shared" si="14"/>
        <v>0.125823811628549</v>
      </c>
      <c r="X105" s="78">
        <f t="shared" si="15"/>
        <v>0.79688470011896573</v>
      </c>
      <c r="Y105" s="78">
        <f t="shared" si="16"/>
        <v>7.7291488252484788E-2</v>
      </c>
    </row>
    <row r="106" spans="1:25" x14ac:dyDescent="0.35">
      <c r="A106" s="76">
        <v>41852</v>
      </c>
      <c r="B106">
        <v>1.6714320625937999</v>
      </c>
      <c r="C106">
        <v>97.862856392281799</v>
      </c>
      <c r="D106">
        <v>0.46229163325905498</v>
      </c>
      <c r="E106">
        <v>3.41991186492517E-3</v>
      </c>
      <c r="G106" s="31">
        <f t="shared" si="13"/>
        <v>41882</v>
      </c>
      <c r="H106" s="78">
        <f t="shared" si="10"/>
        <v>1.6714892260521627E-2</v>
      </c>
      <c r="I106" s="78">
        <f t="shared" si="11"/>
        <v>0.97866203330181234</v>
      </c>
      <c r="J106" s="78">
        <f t="shared" si="12"/>
        <v>4.6230744376617675E-3</v>
      </c>
      <c r="K106" s="77">
        <v>0</v>
      </c>
      <c r="O106" s="76">
        <f t="shared" si="17"/>
        <v>41882</v>
      </c>
      <c r="P106">
        <v>3.1135223889777599</v>
      </c>
      <c r="Q106">
        <v>12.509801381531901</v>
      </c>
      <c r="R106">
        <v>76.998290388481195</v>
      </c>
      <c r="S106">
        <v>7.3783858410090604</v>
      </c>
      <c r="U106" s="31">
        <f t="shared" si="18"/>
        <v>41882</v>
      </c>
      <c r="V106" s="78">
        <f>0</f>
        <v>0</v>
      </c>
      <c r="W106" s="78">
        <f t="shared" si="14"/>
        <v>0.12911813588430765</v>
      </c>
      <c r="X106" s="78">
        <f t="shared" si="15"/>
        <v>0.79472690397118451</v>
      </c>
      <c r="Y106" s="78">
        <f t="shared" si="16"/>
        <v>7.6154960144506914E-2</v>
      </c>
    </row>
    <row r="107" spans="1:25" x14ac:dyDescent="0.35">
      <c r="A107" s="76">
        <v>41883</v>
      </c>
      <c r="B107">
        <v>1.6657454782107199</v>
      </c>
      <c r="C107">
        <v>97.880254038923198</v>
      </c>
      <c r="D107">
        <v>0.45084175158453299</v>
      </c>
      <c r="E107">
        <v>3.1587312818835899E-3</v>
      </c>
      <c r="G107" s="31">
        <f t="shared" si="13"/>
        <v>41912</v>
      </c>
      <c r="H107" s="78">
        <f t="shared" si="10"/>
        <v>1.6657980962962806E-2</v>
      </c>
      <c r="I107" s="78">
        <f t="shared" si="11"/>
        <v>0.97883345910790243</v>
      </c>
      <c r="J107" s="78">
        <f t="shared" si="12"/>
        <v>4.508559929138174E-3</v>
      </c>
      <c r="K107" s="77">
        <v>0</v>
      </c>
      <c r="O107" s="76">
        <f t="shared" si="17"/>
        <v>41912</v>
      </c>
      <c r="P107">
        <v>3.1483586568306698</v>
      </c>
      <c r="Q107">
        <v>12.7767531200601</v>
      </c>
      <c r="R107">
        <v>76.843796417447294</v>
      </c>
      <c r="S107">
        <v>7.2310918056617899</v>
      </c>
      <c r="U107" s="31">
        <f t="shared" si="18"/>
        <v>41912</v>
      </c>
      <c r="V107" s="78">
        <f>0</f>
        <v>0</v>
      </c>
      <c r="W107" s="78">
        <f t="shared" si="14"/>
        <v>0.13192087343970663</v>
      </c>
      <c r="X107" s="78">
        <f t="shared" si="15"/>
        <v>0.79341759573460102</v>
      </c>
      <c r="Y107" s="78">
        <f t="shared" si="16"/>
        <v>7.4661530825690839E-2</v>
      </c>
    </row>
    <row r="108" spans="1:25" x14ac:dyDescent="0.35">
      <c r="A108" s="76">
        <v>41913</v>
      </c>
      <c r="B108">
        <v>1.67784778930158</v>
      </c>
      <c r="C108">
        <v>97.883908902119799</v>
      </c>
      <c r="D108">
        <v>0.43504277633071597</v>
      </c>
      <c r="E108">
        <v>3.2005322482319999E-3</v>
      </c>
      <c r="G108" s="31">
        <f t="shared" si="13"/>
        <v>41943</v>
      </c>
      <c r="H108" s="78">
        <f t="shared" si="10"/>
        <v>1.6779014910798955E-2</v>
      </c>
      <c r="I108" s="78">
        <f t="shared" si="11"/>
        <v>0.97887041808459718</v>
      </c>
      <c r="J108" s="78">
        <f t="shared" si="12"/>
        <v>4.3505670046071233E-3</v>
      </c>
      <c r="K108" s="77">
        <v>0</v>
      </c>
      <c r="O108" s="76">
        <f t="shared" si="17"/>
        <v>41943</v>
      </c>
      <c r="P108">
        <v>3.1696070846499</v>
      </c>
      <c r="Q108">
        <v>13.354401399592099</v>
      </c>
      <c r="R108">
        <v>76.413583165426104</v>
      </c>
      <c r="S108">
        <v>7.06240835033182</v>
      </c>
      <c r="U108" s="31">
        <f t="shared" si="18"/>
        <v>41943</v>
      </c>
      <c r="V108" s="78">
        <f>0</f>
        <v>0</v>
      </c>
      <c r="W108" s="78">
        <f t="shared" si="14"/>
        <v>0.13791538996714206</v>
      </c>
      <c r="X108" s="78">
        <f t="shared" si="15"/>
        <v>0.78914874622297015</v>
      </c>
      <c r="Y108" s="78">
        <f t="shared" si="16"/>
        <v>7.293586380988698E-2</v>
      </c>
    </row>
    <row r="109" spans="1:25" x14ac:dyDescent="0.35">
      <c r="A109" s="76">
        <v>41944</v>
      </c>
      <c r="B109">
        <v>1.6824588330497501</v>
      </c>
      <c r="C109">
        <v>97.893577551195193</v>
      </c>
      <c r="D109">
        <v>0.42083167125230803</v>
      </c>
      <c r="E109">
        <v>3.1319445037342598E-3</v>
      </c>
      <c r="G109" s="31">
        <f t="shared" si="13"/>
        <v>41973</v>
      </c>
      <c r="H109" s="78">
        <f t="shared" si="10"/>
        <v>1.6825115283770876E-2</v>
      </c>
      <c r="I109" s="78">
        <f t="shared" si="11"/>
        <v>0.97896643619744383</v>
      </c>
      <c r="J109" s="78">
        <f t="shared" si="12"/>
        <v>4.2084485187951571E-3</v>
      </c>
      <c r="K109" s="77">
        <v>0</v>
      </c>
      <c r="O109" s="76">
        <f t="shared" si="17"/>
        <v>41973</v>
      </c>
      <c r="P109">
        <v>3.2281712195362799</v>
      </c>
      <c r="Q109">
        <v>13.8283314401396</v>
      </c>
      <c r="R109">
        <v>76.062920038077195</v>
      </c>
      <c r="S109">
        <v>6.88057730224683</v>
      </c>
      <c r="U109" s="31">
        <f t="shared" si="18"/>
        <v>41973</v>
      </c>
      <c r="V109" s="78">
        <f>0</f>
        <v>0</v>
      </c>
      <c r="W109" s="78">
        <f t="shared" si="14"/>
        <v>0.14289625001828279</v>
      </c>
      <c r="X109" s="78">
        <f t="shared" si="15"/>
        <v>0.7860027137715182</v>
      </c>
      <c r="Y109" s="78">
        <f t="shared" si="16"/>
        <v>7.1101036210197976E-2</v>
      </c>
    </row>
    <row r="110" spans="1:25" x14ac:dyDescent="0.35">
      <c r="A110" s="76">
        <v>41974</v>
      </c>
      <c r="B110">
        <v>1.6899179728149201</v>
      </c>
      <c r="C110">
        <v>97.903955225152998</v>
      </c>
      <c r="D110">
        <v>0.40307066023833799</v>
      </c>
      <c r="E110">
        <v>3.0561417924278699E-3</v>
      </c>
      <c r="G110" s="31">
        <f t="shared" si="13"/>
        <v>42004</v>
      </c>
      <c r="H110" s="78">
        <f t="shared" si="10"/>
        <v>1.6899696206827772E-2</v>
      </c>
      <c r="I110" s="78">
        <f t="shared" si="11"/>
        <v>0.9790694740029019</v>
      </c>
      <c r="J110" s="78">
        <f t="shared" si="12"/>
        <v>4.0308297902571814E-3</v>
      </c>
      <c r="K110" s="77">
        <v>0</v>
      </c>
      <c r="O110" s="76">
        <f t="shared" si="17"/>
        <v>42004</v>
      </c>
      <c r="P110">
        <v>3.2666780843786598</v>
      </c>
      <c r="Q110">
        <v>14.1887251535526</v>
      </c>
      <c r="R110">
        <v>75.749768914654197</v>
      </c>
      <c r="S110">
        <v>6.7948278474143997</v>
      </c>
      <c r="U110" s="31">
        <f t="shared" si="18"/>
        <v>42004</v>
      </c>
      <c r="V110" s="78">
        <f>0</f>
        <v>0</v>
      </c>
      <c r="W110" s="78">
        <f t="shared" si="14"/>
        <v>0.14667877493061965</v>
      </c>
      <c r="X110" s="78">
        <f t="shared" si="15"/>
        <v>0.78307833758391232</v>
      </c>
      <c r="Y110" s="78">
        <f t="shared" si="16"/>
        <v>7.024288748546649E-2</v>
      </c>
    </row>
    <row r="111" spans="1:25" x14ac:dyDescent="0.35">
      <c r="A111" s="76">
        <v>42005</v>
      </c>
      <c r="B111">
        <v>1.68412128432524</v>
      </c>
      <c r="C111">
        <v>97.918624690194093</v>
      </c>
      <c r="D111">
        <v>0.394421196754564</v>
      </c>
      <c r="E111">
        <v>2.8328287260319602E-3</v>
      </c>
      <c r="G111" s="31">
        <f t="shared" si="13"/>
        <v>42035</v>
      </c>
      <c r="H111" s="78">
        <f t="shared" si="10"/>
        <v>1.6841689939482953E-2</v>
      </c>
      <c r="I111" s="78">
        <f t="shared" si="11"/>
        <v>0.97921398635703572</v>
      </c>
      <c r="J111" s="78">
        <f t="shared" si="12"/>
        <v>3.9443237034805598E-3</v>
      </c>
      <c r="K111" s="77">
        <v>0</v>
      </c>
      <c r="O111" s="76">
        <f t="shared" si="17"/>
        <v>42035</v>
      </c>
      <c r="P111">
        <v>3.3777003448107701</v>
      </c>
      <c r="Q111">
        <v>14.416234057290399</v>
      </c>
      <c r="R111">
        <v>75.498046897154097</v>
      </c>
      <c r="S111">
        <v>6.7080187007447201</v>
      </c>
      <c r="U111" s="31">
        <f t="shared" si="18"/>
        <v>42035</v>
      </c>
      <c r="V111" s="78">
        <f>0</f>
        <v>0</v>
      </c>
      <c r="W111" s="78">
        <f t="shared" si="14"/>
        <v>0.14920193484047506</v>
      </c>
      <c r="X111" s="78">
        <f t="shared" si="15"/>
        <v>0.78137290425274386</v>
      </c>
      <c r="Y111" s="78">
        <f t="shared" si="16"/>
        <v>6.9425160906780983E-2</v>
      </c>
    </row>
    <row r="112" spans="1:25" x14ac:dyDescent="0.35">
      <c r="A112" s="76">
        <v>42036</v>
      </c>
      <c r="B112">
        <v>1.70366677892462</v>
      </c>
      <c r="C112">
        <v>97.918370721525903</v>
      </c>
      <c r="D112">
        <v>0.37502889159120301</v>
      </c>
      <c r="E112">
        <v>2.9336079586301301E-3</v>
      </c>
      <c r="G112" s="31">
        <f t="shared" si="13"/>
        <v>42063</v>
      </c>
      <c r="H112" s="78">
        <f t="shared" si="10"/>
        <v>1.7037167592950632E-2</v>
      </c>
      <c r="I112" s="78">
        <f t="shared" si="11"/>
        <v>0.97921243346913911</v>
      </c>
      <c r="J112" s="78">
        <f t="shared" si="12"/>
        <v>3.750398937913753E-3</v>
      </c>
      <c r="K112" s="77">
        <v>0</v>
      </c>
      <c r="O112" s="76">
        <f t="shared" si="17"/>
        <v>42063</v>
      </c>
      <c r="P112">
        <v>3.5457285530076499</v>
      </c>
      <c r="Q112">
        <v>14.6348316577002</v>
      </c>
      <c r="R112">
        <v>75.136764978697897</v>
      </c>
      <c r="S112">
        <v>6.6826748105941798</v>
      </c>
      <c r="U112" s="31">
        <f t="shared" si="18"/>
        <v>42063</v>
      </c>
      <c r="V112" s="78">
        <f>0</f>
        <v>0</v>
      </c>
      <c r="W112" s="78">
        <f t="shared" si="14"/>
        <v>0.15172818619798456</v>
      </c>
      <c r="X112" s="78">
        <f t="shared" si="15"/>
        <v>0.77898846625978868</v>
      </c>
      <c r="Y112" s="78">
        <f t="shared" si="16"/>
        <v>6.9283347542226023E-2</v>
      </c>
    </row>
    <row r="113" spans="1:25" x14ac:dyDescent="0.35">
      <c r="A113" s="76">
        <v>42064</v>
      </c>
      <c r="B113">
        <v>1.65967937029764</v>
      </c>
      <c r="C113">
        <v>97.944219182849096</v>
      </c>
      <c r="D113">
        <v>0.39374567818578698</v>
      </c>
      <c r="E113">
        <v>2.3557686683362E-3</v>
      </c>
      <c r="G113" s="31">
        <f t="shared" si="13"/>
        <v>42094</v>
      </c>
      <c r="H113" s="78">
        <f t="shared" si="10"/>
        <v>1.6597184694253253E-2</v>
      </c>
      <c r="I113" s="78">
        <f t="shared" si="11"/>
        <v>0.97946526576433912</v>
      </c>
      <c r="J113" s="78">
        <f t="shared" si="12"/>
        <v>3.9375495414162671E-3</v>
      </c>
      <c r="K113" s="77">
        <v>0</v>
      </c>
      <c r="O113" s="76">
        <f t="shared" si="17"/>
        <v>42094</v>
      </c>
      <c r="P113">
        <v>3.7670733063028301</v>
      </c>
      <c r="Q113">
        <v>13.560510378478201</v>
      </c>
      <c r="R113">
        <v>75.766210193814402</v>
      </c>
      <c r="S113">
        <v>6.9062061214044004</v>
      </c>
      <c r="U113" s="31">
        <f t="shared" si="18"/>
        <v>42094</v>
      </c>
      <c r="V113" s="78">
        <f>0</f>
        <v>0</v>
      </c>
      <c r="W113" s="78">
        <f t="shared" si="14"/>
        <v>0.14091341544293232</v>
      </c>
      <c r="X113" s="78">
        <f t="shared" si="15"/>
        <v>0.78732106355835019</v>
      </c>
      <c r="Y113" s="78">
        <f t="shared" si="16"/>
        <v>7.1765520998715776E-2</v>
      </c>
    </row>
    <row r="114" spans="1:25" x14ac:dyDescent="0.35">
      <c r="A114" s="76">
        <v>42095</v>
      </c>
      <c r="B114">
        <v>1.7146672036202699</v>
      </c>
      <c r="C114">
        <v>97.903917069119402</v>
      </c>
      <c r="D114">
        <v>0.37836065755286502</v>
      </c>
      <c r="E114">
        <v>3.0550697065600701E-3</v>
      </c>
      <c r="G114" s="31">
        <f t="shared" si="13"/>
        <v>42124</v>
      </c>
      <c r="H114" s="78">
        <f t="shared" si="10"/>
        <v>1.7147195894990013E-2</v>
      </c>
      <c r="I114" s="78">
        <f t="shared" si="11"/>
        <v>0.97906908193412245</v>
      </c>
      <c r="J114" s="78">
        <f t="shared" si="12"/>
        <v>3.783722170878473E-3</v>
      </c>
      <c r="K114" s="77">
        <v>0</v>
      </c>
      <c r="O114" s="76">
        <f t="shared" si="17"/>
        <v>42124</v>
      </c>
      <c r="P114">
        <v>3.65050041930933</v>
      </c>
      <c r="Q114">
        <v>14.037147547319799</v>
      </c>
      <c r="R114">
        <v>75.327781600258504</v>
      </c>
      <c r="S114">
        <v>6.9845704331122702</v>
      </c>
      <c r="U114" s="31">
        <f t="shared" si="18"/>
        <v>42124</v>
      </c>
      <c r="V114" s="78">
        <f>0</f>
        <v>0</v>
      </c>
      <c r="W114" s="78">
        <f t="shared" si="14"/>
        <v>0.14568988534874522</v>
      </c>
      <c r="X114" s="78">
        <f t="shared" si="15"/>
        <v>0.78181808860535984</v>
      </c>
      <c r="Y114" s="78">
        <f t="shared" si="16"/>
        <v>7.2492026045893887E-2</v>
      </c>
    </row>
    <row r="115" spans="1:25" x14ac:dyDescent="0.35">
      <c r="A115" s="76">
        <v>42125</v>
      </c>
      <c r="B115">
        <v>1.7127136741695299</v>
      </c>
      <c r="C115">
        <v>97.913605177061697</v>
      </c>
      <c r="D115">
        <v>0.37078795051299301</v>
      </c>
      <c r="E115">
        <v>2.8931982552589499E-3</v>
      </c>
      <c r="G115" s="31">
        <f t="shared" si="13"/>
        <v>42155</v>
      </c>
      <c r="H115" s="78">
        <f t="shared" si="10"/>
        <v>1.7127632278053535E-2</v>
      </c>
      <c r="I115" s="78">
        <f t="shared" si="11"/>
        <v>0.97916438093740243</v>
      </c>
      <c r="J115" s="78">
        <f t="shared" si="12"/>
        <v>3.707986784538886E-3</v>
      </c>
      <c r="K115" s="77">
        <v>0</v>
      </c>
      <c r="O115" s="76">
        <f t="shared" si="17"/>
        <v>42155</v>
      </c>
      <c r="P115">
        <v>3.7247890535955701</v>
      </c>
      <c r="Q115">
        <v>14.1479657568924</v>
      </c>
      <c r="R115">
        <v>75.161948069932905</v>
      </c>
      <c r="S115">
        <v>6.9652971195790796</v>
      </c>
      <c r="U115" s="31">
        <f t="shared" si="18"/>
        <v>42155</v>
      </c>
      <c r="V115" s="78">
        <f>0</f>
        <v>0</v>
      </c>
      <c r="W115" s="78">
        <f t="shared" si="14"/>
        <v>0.14695336024522918</v>
      </c>
      <c r="X115" s="78">
        <f t="shared" si="15"/>
        <v>0.78069886662491872</v>
      </c>
      <c r="Y115" s="78">
        <f t="shared" si="16"/>
        <v>7.2347773129851675E-2</v>
      </c>
    </row>
    <row r="116" spans="1:25" x14ac:dyDescent="0.35">
      <c r="A116" s="76">
        <v>42156</v>
      </c>
      <c r="B116">
        <v>1.6978205073561301</v>
      </c>
      <c r="C116">
        <v>97.926939706552901</v>
      </c>
      <c r="D116">
        <v>0.37262304594009799</v>
      </c>
      <c r="E116">
        <v>2.6167401516347401E-3</v>
      </c>
      <c r="G116" s="31">
        <f t="shared" si="13"/>
        <v>42185</v>
      </c>
      <c r="H116" s="78">
        <f t="shared" si="10"/>
        <v>1.6978649360696329E-2</v>
      </c>
      <c r="I116" s="78">
        <f t="shared" si="11"/>
        <v>0.97929502267159019</v>
      </c>
      <c r="J116" s="78">
        <f t="shared" si="12"/>
        <v>3.7263279677210927E-3</v>
      </c>
      <c r="K116" s="77">
        <v>0</v>
      </c>
      <c r="O116" s="76">
        <f t="shared" si="17"/>
        <v>42185</v>
      </c>
      <c r="P116">
        <v>3.97332146922178</v>
      </c>
      <c r="Q116">
        <v>13.904871862909699</v>
      </c>
      <c r="R116">
        <v>75.177972226998705</v>
      </c>
      <c r="S116">
        <v>6.9438344408696597</v>
      </c>
      <c r="U116" s="31">
        <f t="shared" si="18"/>
        <v>42185</v>
      </c>
      <c r="V116" s="78">
        <f>0</f>
        <v>0</v>
      </c>
      <c r="W116" s="78">
        <f t="shared" si="14"/>
        <v>0.1448021745170843</v>
      </c>
      <c r="X116" s="78">
        <f t="shared" si="15"/>
        <v>0.78288631219190674</v>
      </c>
      <c r="Y116" s="78">
        <f t="shared" si="16"/>
        <v>7.2311513291007365E-2</v>
      </c>
    </row>
    <row r="117" spans="1:25" x14ac:dyDescent="0.35">
      <c r="A117" s="76">
        <v>42186</v>
      </c>
      <c r="B117">
        <v>1.7114084327185199</v>
      </c>
      <c r="C117">
        <v>97.915909374889196</v>
      </c>
      <c r="D117">
        <v>0.36991604454693799</v>
      </c>
      <c r="E117">
        <v>2.76614784448765E-3</v>
      </c>
      <c r="G117" s="31">
        <f t="shared" si="13"/>
        <v>42216</v>
      </c>
      <c r="H117" s="78">
        <f t="shared" si="10"/>
        <v>1.7114557741155251E-2</v>
      </c>
      <c r="I117" s="78">
        <f t="shared" si="11"/>
        <v>0.97918617948628928</v>
      </c>
      <c r="J117" s="78">
        <f t="shared" si="12"/>
        <v>3.6992627725468243E-3</v>
      </c>
      <c r="K117" s="77">
        <v>0</v>
      </c>
      <c r="O117" s="76">
        <f t="shared" si="17"/>
        <v>42216</v>
      </c>
      <c r="P117">
        <v>3.9643723388462302</v>
      </c>
      <c r="Q117">
        <v>14.234089171548</v>
      </c>
      <c r="R117">
        <v>74.869579395265205</v>
      </c>
      <c r="S117">
        <v>6.9319590943404101</v>
      </c>
      <c r="U117" s="31">
        <f t="shared" si="18"/>
        <v>42216</v>
      </c>
      <c r="V117" s="78">
        <f>0</f>
        <v>0</v>
      </c>
      <c r="W117" s="78">
        <f t="shared" si="14"/>
        <v>0.14821675578328794</v>
      </c>
      <c r="X117" s="78">
        <f t="shared" si="15"/>
        <v>0.77960212494711278</v>
      </c>
      <c r="Y117" s="78">
        <f t="shared" si="16"/>
        <v>7.2181119269597638E-2</v>
      </c>
    </row>
    <row r="118" spans="1:25" x14ac:dyDescent="0.35">
      <c r="A118" s="76">
        <v>42217</v>
      </c>
      <c r="B118">
        <v>1.7122316427606601</v>
      </c>
      <c r="C118">
        <v>97.913331430837999</v>
      </c>
      <c r="D118">
        <v>0.37169258315189002</v>
      </c>
      <c r="E118">
        <v>2.74434324959458E-3</v>
      </c>
      <c r="G118" s="31">
        <f t="shared" si="13"/>
        <v>42247</v>
      </c>
      <c r="H118" s="78">
        <f t="shared" si="10"/>
        <v>1.7122786335637543E-2</v>
      </c>
      <c r="I118" s="78">
        <f t="shared" si="11"/>
        <v>0.97916018582484232</v>
      </c>
      <c r="J118" s="78">
        <f t="shared" si="12"/>
        <v>3.7170278395214995E-3</v>
      </c>
      <c r="K118" s="77">
        <v>0</v>
      </c>
      <c r="O118" s="76">
        <f t="shared" si="17"/>
        <v>42247</v>
      </c>
      <c r="P118">
        <v>4.0391262693427699</v>
      </c>
      <c r="Q118">
        <v>14.204349680171701</v>
      </c>
      <c r="R118">
        <v>74.806812757113093</v>
      </c>
      <c r="S118">
        <v>6.9497112933723297</v>
      </c>
      <c r="U118" s="31">
        <f t="shared" si="18"/>
        <v>42247</v>
      </c>
      <c r="V118" s="78">
        <f>0</f>
        <v>0</v>
      </c>
      <c r="W118" s="78">
        <f t="shared" si="14"/>
        <v>0.14802230459093607</v>
      </c>
      <c r="X118" s="78">
        <f t="shared" si="15"/>
        <v>0.77955535260215214</v>
      </c>
      <c r="Y118" s="78">
        <f t="shared" si="16"/>
        <v>7.2422342806910706E-2</v>
      </c>
    </row>
    <row r="119" spans="1:25" x14ac:dyDescent="0.35">
      <c r="A119" s="76">
        <v>42248</v>
      </c>
      <c r="B119">
        <v>1.71315246865545</v>
      </c>
      <c r="C119">
        <v>97.905234722130203</v>
      </c>
      <c r="D119">
        <v>0.37886053453691798</v>
      </c>
      <c r="E119">
        <v>2.7522746771921299E-3</v>
      </c>
      <c r="G119" s="31">
        <f t="shared" si="13"/>
        <v>42277</v>
      </c>
      <c r="H119" s="78">
        <f t="shared" si="10"/>
        <v>1.7131996206147779E-2</v>
      </c>
      <c r="I119" s="78">
        <f t="shared" si="11"/>
        <v>0.97907929417278516</v>
      </c>
      <c r="J119" s="78">
        <f t="shared" si="12"/>
        <v>3.7887096210646727E-3</v>
      </c>
      <c r="K119" s="77">
        <v>0</v>
      </c>
      <c r="O119" s="76">
        <f t="shared" si="17"/>
        <v>42277</v>
      </c>
      <c r="P119">
        <v>3.8849650230366999</v>
      </c>
      <c r="Q119">
        <v>14.3751101208218</v>
      </c>
      <c r="R119">
        <v>74.834102208406506</v>
      </c>
      <c r="S119">
        <v>6.9058226477349303</v>
      </c>
      <c r="U119" s="31">
        <f t="shared" si="18"/>
        <v>42277</v>
      </c>
      <c r="V119" s="78">
        <f>0</f>
        <v>0</v>
      </c>
      <c r="W119" s="78">
        <f t="shared" si="14"/>
        <v>0.14956151370352416</v>
      </c>
      <c r="X119" s="78">
        <f t="shared" si="15"/>
        <v>0.77858892967518167</v>
      </c>
      <c r="Y119" s="78">
        <f t="shared" si="16"/>
        <v>7.1849556621293498E-2</v>
      </c>
    </row>
    <row r="120" spans="1:25" x14ac:dyDescent="0.35">
      <c r="A120" s="76">
        <v>42278</v>
      </c>
      <c r="B120">
        <v>1.7344143758961901</v>
      </c>
      <c r="C120">
        <v>97.885679250976807</v>
      </c>
      <c r="D120">
        <v>0.3769198584788</v>
      </c>
      <c r="E120">
        <v>2.9865146486167701E-3</v>
      </c>
      <c r="G120" s="31">
        <f t="shared" si="13"/>
        <v>42308</v>
      </c>
      <c r="H120" s="78">
        <f t="shared" si="10"/>
        <v>1.7344661759826109E-2</v>
      </c>
      <c r="I120" s="78">
        <f t="shared" si="11"/>
        <v>0.97888602708436012</v>
      </c>
      <c r="J120" s="78">
        <f t="shared" si="12"/>
        <v>3.76931115581782E-3</v>
      </c>
      <c r="K120" s="77">
        <v>0</v>
      </c>
      <c r="O120" s="76">
        <f t="shared" si="17"/>
        <v>42308</v>
      </c>
      <c r="P120">
        <v>4.0718578751485204</v>
      </c>
      <c r="Q120">
        <v>14.484193082865399</v>
      </c>
      <c r="R120">
        <v>74.495713640211207</v>
      </c>
      <c r="S120">
        <v>6.9482354017747499</v>
      </c>
      <c r="U120" s="31">
        <f t="shared" si="18"/>
        <v>42308</v>
      </c>
      <c r="V120" s="78">
        <f>0</f>
        <v>0</v>
      </c>
      <c r="W120" s="78">
        <f t="shared" si="14"/>
        <v>0.15099003026676019</v>
      </c>
      <c r="X120" s="78">
        <f t="shared" si="15"/>
        <v>0.77657830111266268</v>
      </c>
      <c r="Y120" s="78">
        <f t="shared" si="16"/>
        <v>7.2431668620575901E-2</v>
      </c>
    </row>
    <row r="121" spans="1:25" x14ac:dyDescent="0.35">
      <c r="A121" s="76">
        <v>42309</v>
      </c>
      <c r="B121">
        <v>1.7210702521930601</v>
      </c>
      <c r="C121">
        <v>97.885401090750605</v>
      </c>
      <c r="D121">
        <v>0.3907447985966</v>
      </c>
      <c r="E121">
        <v>2.78385846022663E-3</v>
      </c>
      <c r="G121" s="31">
        <f t="shared" si="13"/>
        <v>42338</v>
      </c>
      <c r="H121" s="78">
        <f t="shared" si="10"/>
        <v>1.7211181656867261E-2</v>
      </c>
      <c r="I121" s="78">
        <f t="shared" si="11"/>
        <v>0.97888126157632205</v>
      </c>
      <c r="J121" s="78">
        <f t="shared" si="12"/>
        <v>3.9075567668156418E-3</v>
      </c>
      <c r="K121" s="77">
        <v>0</v>
      </c>
      <c r="O121" s="76">
        <f t="shared" si="17"/>
        <v>42338</v>
      </c>
      <c r="P121">
        <v>3.9752095757119998</v>
      </c>
      <c r="Q121">
        <v>14.6787163241009</v>
      </c>
      <c r="R121">
        <v>74.480138285600404</v>
      </c>
      <c r="S121">
        <v>6.8659358145864298</v>
      </c>
      <c r="U121" s="31">
        <f t="shared" si="18"/>
        <v>42338</v>
      </c>
      <c r="V121" s="78">
        <f>0</f>
        <v>0</v>
      </c>
      <c r="W121" s="78">
        <f t="shared" si="14"/>
        <v>0.15286382047013711</v>
      </c>
      <c r="X121" s="78">
        <f t="shared" si="15"/>
        <v>0.77563447893515836</v>
      </c>
      <c r="Y121" s="78">
        <f t="shared" si="16"/>
        <v>7.1501700594701803E-2</v>
      </c>
    </row>
    <row r="122" spans="1:25" x14ac:dyDescent="0.35">
      <c r="A122" s="76">
        <v>42339</v>
      </c>
      <c r="B122">
        <v>1.75882202494157</v>
      </c>
      <c r="C122">
        <v>97.855974928224995</v>
      </c>
      <c r="D122">
        <v>0.381901765385255</v>
      </c>
      <c r="E122">
        <v>3.3012814471754101E-3</v>
      </c>
      <c r="G122" s="31">
        <f t="shared" si="13"/>
        <v>42369</v>
      </c>
      <c r="H122" s="78">
        <f t="shared" si="10"/>
        <v>1.7588800905236766E-2</v>
      </c>
      <c r="I122" s="78">
        <f t="shared" si="11"/>
        <v>0.97859205536021709</v>
      </c>
      <c r="J122" s="78">
        <f t="shared" si="12"/>
        <v>3.8191437345360991E-3</v>
      </c>
      <c r="K122" s="77">
        <v>0</v>
      </c>
      <c r="O122" s="76">
        <f t="shared" si="17"/>
        <v>42369</v>
      </c>
      <c r="P122">
        <v>3.7495704021145402</v>
      </c>
      <c r="Q122">
        <v>15.261917638387599</v>
      </c>
      <c r="R122">
        <v>74.181743851947601</v>
      </c>
      <c r="S122">
        <v>6.80676810755015</v>
      </c>
      <c r="U122" s="31">
        <f t="shared" si="18"/>
        <v>42369</v>
      </c>
      <c r="V122" s="78">
        <f>0</f>
        <v>0</v>
      </c>
      <c r="W122" s="78">
        <f t="shared" si="14"/>
        <v>0.15856467033081056</v>
      </c>
      <c r="X122" s="78">
        <f t="shared" si="15"/>
        <v>0.77071597666487002</v>
      </c>
      <c r="Y122" s="78">
        <f t="shared" si="16"/>
        <v>7.0719353004318322E-2</v>
      </c>
    </row>
    <row r="123" spans="1:25" x14ac:dyDescent="0.35">
      <c r="A123" s="76">
        <v>42370</v>
      </c>
      <c r="B123">
        <v>1.73648006831011</v>
      </c>
      <c r="C123">
        <v>97.867723460353602</v>
      </c>
      <c r="D123">
        <v>0.392877422527877</v>
      </c>
      <c r="E123">
        <v>2.9190488082798702E-3</v>
      </c>
      <c r="G123" s="31">
        <f t="shared" si="13"/>
        <v>42400</v>
      </c>
      <c r="H123" s="78">
        <f t="shared" si="10"/>
        <v>1.7365307584905211E-2</v>
      </c>
      <c r="I123" s="78">
        <f t="shared" si="11"/>
        <v>0.97870580350362979</v>
      </c>
      <c r="J123" s="78">
        <f t="shared" si="12"/>
        <v>3.9288889114637189E-3</v>
      </c>
      <c r="K123" s="77">
        <v>0</v>
      </c>
      <c r="O123" s="76">
        <f t="shared" si="17"/>
        <v>42400</v>
      </c>
      <c r="P123">
        <v>3.81608075757384</v>
      </c>
      <c r="Q123">
        <v>14.944888654878101</v>
      </c>
      <c r="R123">
        <v>74.376151629605204</v>
      </c>
      <c r="S123">
        <v>6.8628789579426597</v>
      </c>
      <c r="U123" s="31">
        <f t="shared" si="18"/>
        <v>42400</v>
      </c>
      <c r="V123" s="78">
        <f>0</f>
        <v>0</v>
      </c>
      <c r="W123" s="78">
        <f t="shared" si="14"/>
        <v>0.15537824589171034</v>
      </c>
      <c r="X123" s="78">
        <f t="shared" si="15"/>
        <v>0.77327012888863778</v>
      </c>
      <c r="Y123" s="78">
        <f t="shared" si="16"/>
        <v>7.1351625219649856E-2</v>
      </c>
    </row>
    <row r="124" spans="1:25" x14ac:dyDescent="0.35">
      <c r="A124" s="76">
        <v>42401</v>
      </c>
      <c r="B124">
        <v>1.73944181117787</v>
      </c>
      <c r="C124">
        <v>97.849487641844405</v>
      </c>
      <c r="D124">
        <v>0.40804389593997997</v>
      </c>
      <c r="E124">
        <v>3.02665103749009E-3</v>
      </c>
      <c r="G124" s="31">
        <f t="shared" si="13"/>
        <v>42429</v>
      </c>
      <c r="H124" s="78">
        <f t="shared" si="10"/>
        <v>1.7394944596049788E-2</v>
      </c>
      <c r="I124" s="78">
        <f t="shared" si="11"/>
        <v>0.97852449294016164</v>
      </c>
      <c r="J124" s="78">
        <f t="shared" si="12"/>
        <v>4.0805624637859448E-3</v>
      </c>
      <c r="K124" s="77">
        <v>0</v>
      </c>
      <c r="O124" s="76">
        <f t="shared" si="17"/>
        <v>42429</v>
      </c>
      <c r="P124">
        <v>3.7827339065292902</v>
      </c>
      <c r="Q124">
        <v>15.0652473128266</v>
      </c>
      <c r="R124">
        <v>74.283543427053502</v>
      </c>
      <c r="S124">
        <v>6.8684753535904397</v>
      </c>
      <c r="U124" s="31">
        <f t="shared" si="18"/>
        <v>42429</v>
      </c>
      <c r="V124" s="78">
        <f>0</f>
        <v>0</v>
      </c>
      <c r="W124" s="78">
        <f t="shared" si="14"/>
        <v>0.15657530009417847</v>
      </c>
      <c r="X124" s="78">
        <f t="shared" si="15"/>
        <v>0.77203963948518772</v>
      </c>
      <c r="Y124" s="78">
        <f t="shared" si="16"/>
        <v>7.1385060420632071E-2</v>
      </c>
    </row>
    <row r="125" spans="1:25" x14ac:dyDescent="0.35">
      <c r="A125" s="76">
        <v>42430</v>
      </c>
      <c r="B125">
        <v>1.7720788148934801</v>
      </c>
      <c r="C125">
        <v>97.817321644182698</v>
      </c>
      <c r="D125">
        <v>0.40707782032829398</v>
      </c>
      <c r="E125">
        <v>3.5217205958686798E-3</v>
      </c>
      <c r="G125" s="31">
        <f t="shared" si="13"/>
        <v>42460</v>
      </c>
      <c r="H125" s="78">
        <f t="shared" si="10"/>
        <v>1.7721412247559801E-2</v>
      </c>
      <c r="I125" s="78">
        <f t="shared" si="11"/>
        <v>0.97820766618267729</v>
      </c>
      <c r="J125" s="78">
        <f t="shared" si="12"/>
        <v>4.0709215697663044E-3</v>
      </c>
      <c r="K125" s="77">
        <v>0</v>
      </c>
      <c r="O125" s="76">
        <f t="shared" si="17"/>
        <v>42460</v>
      </c>
      <c r="P125">
        <v>3.63747016293514</v>
      </c>
      <c r="Q125">
        <v>15.5515415750965</v>
      </c>
      <c r="R125">
        <v>73.960063289383896</v>
      </c>
      <c r="S125">
        <v>6.8509249725843597</v>
      </c>
      <c r="U125" s="31">
        <f t="shared" si="18"/>
        <v>42460</v>
      </c>
      <c r="V125" s="78">
        <f>0</f>
        <v>0</v>
      </c>
      <c r="W125" s="78">
        <f t="shared" si="14"/>
        <v>0.16138577516999517</v>
      </c>
      <c r="X125" s="78">
        <f t="shared" si="15"/>
        <v>0.76751890402254586</v>
      </c>
      <c r="Y125" s="78">
        <f t="shared" si="16"/>
        <v>7.1095320807457896E-2</v>
      </c>
    </row>
    <row r="126" spans="1:25" x14ac:dyDescent="0.35">
      <c r="A126" s="76">
        <v>42461</v>
      </c>
      <c r="B126">
        <v>1.7644382995938199</v>
      </c>
      <c r="C126">
        <v>97.816870294975203</v>
      </c>
      <c r="D126">
        <v>0.41528062802649501</v>
      </c>
      <c r="E126">
        <v>3.4107774048591998E-3</v>
      </c>
      <c r="G126" s="31">
        <f t="shared" si="13"/>
        <v>42490</v>
      </c>
      <c r="H126" s="78">
        <f t="shared" si="10"/>
        <v>1.7644984827093771E-2</v>
      </c>
      <c r="I126" s="78">
        <f t="shared" si="11"/>
        <v>0.97820206724483538</v>
      </c>
      <c r="J126" s="78">
        <f t="shared" si="12"/>
        <v>4.1529479280745163E-3</v>
      </c>
      <c r="K126" s="77">
        <v>0</v>
      </c>
      <c r="O126" s="76">
        <f t="shared" si="17"/>
        <v>42490</v>
      </c>
      <c r="P126">
        <v>3.6838926811915602</v>
      </c>
      <c r="Q126">
        <v>15.4380806768645</v>
      </c>
      <c r="R126">
        <v>74.029082790140293</v>
      </c>
      <c r="S126">
        <v>6.8489438518036696</v>
      </c>
      <c r="U126" s="31">
        <f t="shared" si="18"/>
        <v>42490</v>
      </c>
      <c r="V126" s="78">
        <f>0</f>
        <v>0</v>
      </c>
      <c r="W126" s="78">
        <f t="shared" si="14"/>
        <v>0.16028555458293298</v>
      </c>
      <c r="X126" s="78">
        <f t="shared" si="15"/>
        <v>0.76860542697289869</v>
      </c>
      <c r="Y126" s="78">
        <f t="shared" si="16"/>
        <v>7.1109018444168587E-2</v>
      </c>
    </row>
    <row r="127" spans="1:25" x14ac:dyDescent="0.35">
      <c r="A127" s="76">
        <v>42491</v>
      </c>
      <c r="B127">
        <v>1.7648390728477199</v>
      </c>
      <c r="C127">
        <v>97.809159833313601</v>
      </c>
      <c r="D127">
        <v>0.42258139896977098</v>
      </c>
      <c r="E127">
        <v>3.4196948686857501E-3</v>
      </c>
      <c r="G127" s="31">
        <f t="shared" si="13"/>
        <v>42521</v>
      </c>
      <c r="H127" s="78">
        <f t="shared" si="10"/>
        <v>1.7648994270228632E-2</v>
      </c>
      <c r="I127" s="78">
        <f t="shared" si="11"/>
        <v>0.97812504722518523</v>
      </c>
      <c r="J127" s="78">
        <f t="shared" si="12"/>
        <v>4.2259585045838436E-3</v>
      </c>
      <c r="K127" s="77">
        <v>0</v>
      </c>
      <c r="O127" s="76">
        <f t="shared" si="17"/>
        <v>42521</v>
      </c>
      <c r="P127">
        <v>3.7293299641030502</v>
      </c>
      <c r="Q127">
        <v>14.8492214123193</v>
      </c>
      <c r="R127">
        <v>74.290178314497794</v>
      </c>
      <c r="S127">
        <v>7.1312703090797402</v>
      </c>
      <c r="U127" s="31">
        <f t="shared" si="18"/>
        <v>42521</v>
      </c>
      <c r="V127" s="78">
        <f>0</f>
        <v>0</v>
      </c>
      <c r="W127" s="78">
        <f t="shared" si="14"/>
        <v>0.15424450049825553</v>
      </c>
      <c r="X127" s="78">
        <f t="shared" si="15"/>
        <v>0.77168028732735339</v>
      </c>
      <c r="Y127" s="78">
        <f t="shared" si="16"/>
        <v>7.4075212174389823E-2</v>
      </c>
    </row>
    <row r="128" spans="1:25" x14ac:dyDescent="0.35">
      <c r="A128" s="76">
        <v>42522</v>
      </c>
      <c r="B128">
        <v>1.7871667660497801</v>
      </c>
      <c r="C128">
        <v>97.790430426477101</v>
      </c>
      <c r="D128">
        <v>0.41865888172427301</v>
      </c>
      <c r="E128">
        <v>3.7439257490705399E-3</v>
      </c>
      <c r="G128" s="31">
        <f t="shared" si="13"/>
        <v>42551</v>
      </c>
      <c r="H128" s="78">
        <f t="shared" si="10"/>
        <v>1.7872336787516749E-2</v>
      </c>
      <c r="I128" s="78">
        <f t="shared" si="11"/>
        <v>0.97794091764659752</v>
      </c>
      <c r="J128" s="78">
        <f t="shared" si="12"/>
        <v>4.18674556588802E-3</v>
      </c>
      <c r="K128" s="77">
        <v>0</v>
      </c>
      <c r="O128" s="76">
        <f t="shared" si="17"/>
        <v>42551</v>
      </c>
      <c r="P128">
        <v>3.6605734399453702</v>
      </c>
      <c r="Q128">
        <v>15.6850173832173</v>
      </c>
      <c r="R128">
        <v>73.734309377979898</v>
      </c>
      <c r="S128">
        <v>6.92009979885737</v>
      </c>
      <c r="U128" s="31">
        <f t="shared" si="18"/>
        <v>42551</v>
      </c>
      <c r="V128" s="78">
        <f>0</f>
        <v>0</v>
      </c>
      <c r="W128" s="78">
        <f t="shared" si="14"/>
        <v>0.16280995168099541</v>
      </c>
      <c r="X128" s="78">
        <f t="shared" si="15"/>
        <v>0.7653596456899866</v>
      </c>
      <c r="Y128" s="78">
        <f t="shared" si="16"/>
        <v>7.1830402629017326E-2</v>
      </c>
    </row>
    <row r="129" spans="1:25" x14ac:dyDescent="0.35">
      <c r="A129" s="76">
        <v>42552</v>
      </c>
      <c r="B129">
        <v>1.7990257921209301</v>
      </c>
      <c r="C129">
        <v>97.788664402813893</v>
      </c>
      <c r="D129">
        <v>0.40848074416874303</v>
      </c>
      <c r="E129">
        <v>3.8290608967256499E-3</v>
      </c>
      <c r="G129" s="31">
        <f t="shared" si="13"/>
        <v>42582</v>
      </c>
      <c r="H129" s="78">
        <f t="shared" si="10"/>
        <v>1.7990946805518382E-2</v>
      </c>
      <c r="I129" s="78">
        <f t="shared" si="11"/>
        <v>0.97792408933704333</v>
      </c>
      <c r="J129" s="78">
        <f t="shared" si="12"/>
        <v>4.0849638574411403E-3</v>
      </c>
      <c r="K129" s="77">
        <v>0</v>
      </c>
      <c r="O129" s="76">
        <f t="shared" si="17"/>
        <v>42582</v>
      </c>
      <c r="P129">
        <v>3.69155467419588</v>
      </c>
      <c r="Q129">
        <v>15.861243910940299</v>
      </c>
      <c r="R129">
        <v>73.544594368906004</v>
      </c>
      <c r="S129">
        <v>6.9026070459576703</v>
      </c>
      <c r="U129" s="31">
        <f t="shared" si="18"/>
        <v>42582</v>
      </c>
      <c r="V129" s="78">
        <f>0</f>
        <v>0</v>
      </c>
      <c r="W129" s="78">
        <f t="shared" si="14"/>
        <v>0.16469213948250253</v>
      </c>
      <c r="X129" s="78">
        <f t="shared" si="15"/>
        <v>0.76363598353301476</v>
      </c>
      <c r="Y129" s="78">
        <f t="shared" si="16"/>
        <v>7.1671876984481242E-2</v>
      </c>
    </row>
    <row r="130" spans="1:25" x14ac:dyDescent="0.35">
      <c r="A130" s="76">
        <v>42583</v>
      </c>
      <c r="B130">
        <v>1.78323792580743</v>
      </c>
      <c r="C130">
        <v>97.803358060732407</v>
      </c>
      <c r="D130">
        <v>0.40996361352462102</v>
      </c>
      <c r="E130">
        <v>3.4403999361219302E-3</v>
      </c>
      <c r="G130" s="31">
        <f t="shared" si="13"/>
        <v>42613</v>
      </c>
      <c r="H130" s="78">
        <f t="shared" si="10"/>
        <v>1.7832992784346663E-2</v>
      </c>
      <c r="I130" s="78">
        <f t="shared" si="11"/>
        <v>0.97806723003168139</v>
      </c>
      <c r="J130" s="78">
        <f t="shared" si="12"/>
        <v>4.0997771839778293E-3</v>
      </c>
      <c r="K130" s="77">
        <v>0</v>
      </c>
      <c r="O130" s="76">
        <f t="shared" si="17"/>
        <v>42613</v>
      </c>
      <c r="P130">
        <v>3.8283739930136802</v>
      </c>
      <c r="Q130">
        <v>15.652355576023901</v>
      </c>
      <c r="R130">
        <v>73.5529258965298</v>
      </c>
      <c r="S130">
        <v>6.9663445344325403</v>
      </c>
      <c r="U130" s="31">
        <f t="shared" si="18"/>
        <v>42613</v>
      </c>
      <c r="V130" s="78">
        <f>0</f>
        <v>0</v>
      </c>
      <c r="W130" s="78">
        <f t="shared" si="14"/>
        <v>0.16275440299706326</v>
      </c>
      <c r="X130" s="78">
        <f t="shared" si="15"/>
        <v>0.76480900812872399</v>
      </c>
      <c r="Y130" s="78">
        <f t="shared" si="16"/>
        <v>7.2436588874211977E-2</v>
      </c>
    </row>
    <row r="131" spans="1:25" x14ac:dyDescent="0.35">
      <c r="A131" s="76">
        <v>42614</v>
      </c>
      <c r="B131">
        <v>1.8104189058973801</v>
      </c>
      <c r="C131">
        <v>97.789865718651399</v>
      </c>
      <c r="D131">
        <v>0.39594141775873098</v>
      </c>
      <c r="E131">
        <v>3.7739576929293802E-3</v>
      </c>
      <c r="G131" s="31">
        <f t="shared" si="13"/>
        <v>42643</v>
      </c>
      <c r="H131" s="78">
        <f t="shared" si="10"/>
        <v>1.8104872329195863E-2</v>
      </c>
      <c r="I131" s="78">
        <f t="shared" si="11"/>
        <v>0.97793556406096571</v>
      </c>
      <c r="J131" s="78">
        <f t="shared" si="12"/>
        <v>3.9595636098427702E-3</v>
      </c>
      <c r="K131" s="77">
        <v>0</v>
      </c>
      <c r="O131" s="76">
        <f t="shared" si="17"/>
        <v>42643</v>
      </c>
      <c r="P131">
        <v>4.0110605035698796</v>
      </c>
      <c r="Q131">
        <v>15.675463598511</v>
      </c>
      <c r="R131">
        <v>73.246866186768102</v>
      </c>
      <c r="S131">
        <v>7.0666097111510098</v>
      </c>
      <c r="U131" s="31">
        <f t="shared" si="18"/>
        <v>42643</v>
      </c>
      <c r="V131" s="78">
        <f>0</f>
        <v>0</v>
      </c>
      <c r="W131" s="78">
        <f t="shared" si="14"/>
        <v>0.16330489409244883</v>
      </c>
      <c r="X131" s="78">
        <f t="shared" si="15"/>
        <v>0.76307610617463062</v>
      </c>
      <c r="Y131" s="78">
        <f t="shared" si="16"/>
        <v>7.3618999732920493E-2</v>
      </c>
    </row>
    <row r="132" spans="1:25" x14ac:dyDescent="0.35">
      <c r="A132" s="76">
        <v>42644</v>
      </c>
      <c r="B132">
        <v>1.80407609590435</v>
      </c>
      <c r="C132">
        <v>97.802113720287693</v>
      </c>
      <c r="D132">
        <v>0.39026742393499497</v>
      </c>
      <c r="E132">
        <v>3.5427598730989802E-3</v>
      </c>
      <c r="G132" s="31">
        <f t="shared" si="13"/>
        <v>42674</v>
      </c>
      <c r="H132" s="78">
        <f t="shared" ref="H132:H173" si="19">B132/(100-$E132)</f>
        <v>1.8041400122527588E-2</v>
      </c>
      <c r="I132" s="78">
        <f t="shared" ref="I132:I173" si="20">C132/(100-$E132)</f>
        <v>0.97805578737084842</v>
      </c>
      <c r="J132" s="78">
        <f t="shared" ref="J132:J173" si="21">D132/(100-$E132)</f>
        <v>3.9028125066253565E-3</v>
      </c>
      <c r="K132" s="77">
        <v>0</v>
      </c>
      <c r="O132" s="76">
        <f t="shared" si="17"/>
        <v>42674</v>
      </c>
      <c r="P132">
        <v>4.1059787126913596</v>
      </c>
      <c r="Q132">
        <v>15.6956870694854</v>
      </c>
      <c r="R132">
        <v>73.142362989062605</v>
      </c>
      <c r="S132">
        <v>7.0559712287604102</v>
      </c>
      <c r="U132" s="31">
        <f t="shared" si="18"/>
        <v>42674</v>
      </c>
      <c r="V132" s="78">
        <f>0</f>
        <v>0</v>
      </c>
      <c r="W132" s="78">
        <f t="shared" si="14"/>
        <v>0.1636774311764386</v>
      </c>
      <c r="X132" s="78">
        <f t="shared" si="15"/>
        <v>0.76274163923025329</v>
      </c>
      <c r="Y132" s="78">
        <f t="shared" si="16"/>
        <v>7.3580929593305644E-2</v>
      </c>
    </row>
    <row r="133" spans="1:25" x14ac:dyDescent="0.35">
      <c r="A133" s="76">
        <v>42675</v>
      </c>
      <c r="B133">
        <v>1.80473374574399</v>
      </c>
      <c r="C133">
        <v>97.804655645882093</v>
      </c>
      <c r="D133">
        <v>0.387189787456586</v>
      </c>
      <c r="E133">
        <v>3.4208209167394601E-3</v>
      </c>
      <c r="G133" s="31">
        <f t="shared" ref="G133:G173" si="22">EOMONTH(G132,1)</f>
        <v>42704</v>
      </c>
      <c r="H133" s="78">
        <f t="shared" si="19"/>
        <v>1.8047954845654305E-2</v>
      </c>
      <c r="I133" s="78">
        <f t="shared" si="20"/>
        <v>0.97808001482455054</v>
      </c>
      <c r="J133" s="78">
        <f t="shared" si="21"/>
        <v>3.8720303297892843E-3</v>
      </c>
      <c r="K133" s="77">
        <v>0</v>
      </c>
      <c r="O133" s="76">
        <f t="shared" si="17"/>
        <v>42704</v>
      </c>
      <c r="P133">
        <v>4.2243805857209598</v>
      </c>
      <c r="Q133">
        <v>15.7767620162911</v>
      </c>
      <c r="R133">
        <v>73.017741216976404</v>
      </c>
      <c r="S133">
        <v>6.9811161810114299</v>
      </c>
      <c r="U133" s="31">
        <f t="shared" si="18"/>
        <v>42704</v>
      </c>
      <c r="V133" s="78">
        <f>0</f>
        <v>0</v>
      </c>
      <c r="W133" s="78">
        <f t="shared" si="14"/>
        <v>0.1647262853821749</v>
      </c>
      <c r="X133" s="78">
        <f t="shared" si="15"/>
        <v>0.76238338800125061</v>
      </c>
      <c r="Y133" s="78">
        <f t="shared" si="16"/>
        <v>7.2890326616573423E-2</v>
      </c>
    </row>
    <row r="134" spans="1:25" x14ac:dyDescent="0.35">
      <c r="A134" s="76">
        <v>42705</v>
      </c>
      <c r="B134">
        <v>1.82762500314951</v>
      </c>
      <c r="C134">
        <v>97.792967506893902</v>
      </c>
      <c r="D134">
        <v>0.37573273227924497</v>
      </c>
      <c r="E134">
        <v>3.6747576773216999E-3</v>
      </c>
      <c r="G134" s="31">
        <f t="shared" si="22"/>
        <v>42735</v>
      </c>
      <c r="H134" s="78">
        <f t="shared" si="19"/>
        <v>1.8276921664077128E-2</v>
      </c>
      <c r="I134" s="78">
        <f t="shared" si="20"/>
        <v>0.97796561293538187</v>
      </c>
      <c r="J134" s="78">
        <f t="shared" si="21"/>
        <v>3.7574654005407288E-3</v>
      </c>
      <c r="K134" s="77">
        <v>0</v>
      </c>
      <c r="O134" s="76">
        <f t="shared" si="17"/>
        <v>42735</v>
      </c>
      <c r="P134">
        <v>4.27143983608822</v>
      </c>
      <c r="Q134">
        <v>16.309825219589499</v>
      </c>
      <c r="R134">
        <v>72.556965711841301</v>
      </c>
      <c r="S134">
        <v>6.8617692324808903</v>
      </c>
      <c r="U134" s="31">
        <f t="shared" si="18"/>
        <v>42735</v>
      </c>
      <c r="V134" s="78">
        <f>0</f>
        <v>0</v>
      </c>
      <c r="W134" s="78">
        <f t="shared" si="14"/>
        <v>0.17037574984584439</v>
      </c>
      <c r="X134" s="78">
        <f t="shared" si="15"/>
        <v>0.75794481383199763</v>
      </c>
      <c r="Y134" s="78">
        <f t="shared" si="16"/>
        <v>7.1679436322157009E-2</v>
      </c>
    </row>
    <row r="135" spans="1:25" x14ac:dyDescent="0.35">
      <c r="A135" s="76">
        <v>42736</v>
      </c>
      <c r="B135">
        <v>1.8522570937381999</v>
      </c>
      <c r="C135">
        <v>97.7956267570611</v>
      </c>
      <c r="D135">
        <v>0.34831537669204099</v>
      </c>
      <c r="E135">
        <v>3.8007725073861401E-3</v>
      </c>
      <c r="G135" s="31">
        <f t="shared" si="22"/>
        <v>42766</v>
      </c>
      <c r="H135" s="78">
        <f t="shared" si="19"/>
        <v>1.8523274964924334E-2</v>
      </c>
      <c r="I135" s="78">
        <f t="shared" si="20"/>
        <v>0.97799343887635992</v>
      </c>
      <c r="J135" s="78">
        <f t="shared" si="21"/>
        <v>3.4832861587030836E-3</v>
      </c>
      <c r="K135" s="77">
        <v>0</v>
      </c>
      <c r="O135" s="76">
        <f t="shared" si="17"/>
        <v>42766</v>
      </c>
      <c r="P135">
        <v>4.41142628421197</v>
      </c>
      <c r="Q135">
        <v>16.918325046175099</v>
      </c>
      <c r="R135">
        <v>71.947447391591894</v>
      </c>
      <c r="S135">
        <v>6.7228012780209401</v>
      </c>
      <c r="U135" s="31">
        <f t="shared" si="18"/>
        <v>42766</v>
      </c>
      <c r="V135" s="78">
        <f>0</f>
        <v>0</v>
      </c>
      <c r="W135" s="78">
        <f t="shared" si="14"/>
        <v>0.17699108155414142</v>
      </c>
      <c r="X135" s="78">
        <f t="shared" si="15"/>
        <v>0.75267832330579676</v>
      </c>
      <c r="Y135" s="78">
        <f t="shared" si="16"/>
        <v>7.033059514006075E-2</v>
      </c>
    </row>
    <row r="136" spans="1:25" x14ac:dyDescent="0.35">
      <c r="A136" s="76">
        <v>42767</v>
      </c>
      <c r="B136">
        <v>1.82558525100293</v>
      </c>
      <c r="C136">
        <v>97.832686838081699</v>
      </c>
      <c r="D136">
        <v>0.33861178992794</v>
      </c>
      <c r="E136">
        <v>3.11612098710745E-3</v>
      </c>
      <c r="G136" s="31">
        <f t="shared" si="22"/>
        <v>42794</v>
      </c>
      <c r="H136" s="78">
        <f t="shared" si="19"/>
        <v>1.8256421402208109E-2</v>
      </c>
      <c r="I136" s="78">
        <f t="shared" si="20"/>
        <v>0.97835735517969058</v>
      </c>
      <c r="J136" s="78">
        <f t="shared" si="21"/>
        <v>3.3862234180980014E-3</v>
      </c>
      <c r="K136" s="77">
        <v>0</v>
      </c>
      <c r="O136" s="76">
        <f t="shared" si="17"/>
        <v>42794</v>
      </c>
      <c r="P136">
        <v>4.77849917106753</v>
      </c>
      <c r="Q136">
        <v>16.470882775041598</v>
      </c>
      <c r="R136">
        <v>72.094567384821403</v>
      </c>
      <c r="S136">
        <v>6.6560506690692796</v>
      </c>
      <c r="U136" s="31">
        <f t="shared" si="18"/>
        <v>42794</v>
      </c>
      <c r="V136" s="78">
        <f>0</f>
        <v>0</v>
      </c>
      <c r="W136" s="78">
        <f t="shared" si="14"/>
        <v>0.17297440842307141</v>
      </c>
      <c r="X136" s="78">
        <f t="shared" si="15"/>
        <v>0.75712487996110123</v>
      </c>
      <c r="Y136" s="78">
        <f t="shared" si="16"/>
        <v>6.9900711615825312E-2</v>
      </c>
    </row>
    <row r="137" spans="1:25" x14ac:dyDescent="0.35">
      <c r="A137" s="76">
        <v>42795</v>
      </c>
      <c r="B137">
        <v>1.82787651567517</v>
      </c>
      <c r="C137">
        <v>97.837559718734695</v>
      </c>
      <c r="D137">
        <v>0.331543572341158</v>
      </c>
      <c r="E137">
        <v>3.0201932490836699E-3</v>
      </c>
      <c r="G137" s="31">
        <f t="shared" si="22"/>
        <v>42825</v>
      </c>
      <c r="H137" s="78">
        <f t="shared" si="19"/>
        <v>1.8279317227456581E-2</v>
      </c>
      <c r="I137" s="78">
        <f t="shared" si="20"/>
        <v>0.97840514691354274</v>
      </c>
      <c r="J137" s="78">
        <f t="shared" si="21"/>
        <v>3.3155358590017648E-3</v>
      </c>
      <c r="K137" s="77">
        <v>0</v>
      </c>
      <c r="O137" s="76">
        <f t="shared" si="17"/>
        <v>42825</v>
      </c>
      <c r="P137">
        <v>4.7907235866644804</v>
      </c>
      <c r="Q137">
        <v>17.2294606990319</v>
      </c>
      <c r="R137">
        <v>71.609502388786694</v>
      </c>
      <c r="S137">
        <v>6.3703133255167597</v>
      </c>
      <c r="U137" s="31">
        <f t="shared" si="18"/>
        <v>42825</v>
      </c>
      <c r="V137" s="78">
        <f>0</f>
        <v>0</v>
      </c>
      <c r="W137" s="78">
        <f t="shared" ref="W137:W173" si="23">Q137/(100-$P137)</f>
        <v>0.18096409665202173</v>
      </c>
      <c r="X137" s="78">
        <f t="shared" ref="X137:X173" si="24">R137/(100-$P137)</f>
        <v>0.75212736706353844</v>
      </c>
      <c r="Y137" s="78">
        <f t="shared" ref="Y137:Y173" si="25">S137/(100-$P137)</f>
        <v>6.6908536284438144E-2</v>
      </c>
    </row>
    <row r="138" spans="1:25" x14ac:dyDescent="0.35">
      <c r="A138" s="76">
        <v>42826</v>
      </c>
      <c r="B138">
        <v>1.8412525426885</v>
      </c>
      <c r="C138">
        <v>97.830728410716205</v>
      </c>
      <c r="D138">
        <v>0.32492100849396099</v>
      </c>
      <c r="E138">
        <v>3.0980381013079499E-3</v>
      </c>
      <c r="G138" s="31">
        <f t="shared" si="22"/>
        <v>42855</v>
      </c>
      <c r="H138" s="78">
        <f t="shared" si="19"/>
        <v>1.8413095871610736E-2</v>
      </c>
      <c r="I138" s="78">
        <f t="shared" si="20"/>
        <v>0.97833759337856441</v>
      </c>
      <c r="J138" s="78">
        <f t="shared" si="21"/>
        <v>3.2493107498246694E-3</v>
      </c>
      <c r="K138" s="77">
        <v>0</v>
      </c>
      <c r="O138" s="76">
        <f t="shared" ref="O138:O173" si="26">EOMONTH(O137,1)</f>
        <v>42855</v>
      </c>
      <c r="P138">
        <v>4.9092459502392503</v>
      </c>
      <c r="Q138">
        <v>17.284703713414999</v>
      </c>
      <c r="R138">
        <v>71.436894574961798</v>
      </c>
      <c r="S138">
        <v>6.3691557613838601</v>
      </c>
      <c r="U138" s="31">
        <f t="shared" ref="U138:U173" si="27">EOMONTH(U137,1)</f>
        <v>42855</v>
      </c>
      <c r="V138" s="78">
        <f>0</f>
        <v>0</v>
      </c>
      <c r="W138" s="78">
        <f t="shared" si="23"/>
        <v>0.18177060310584936</v>
      </c>
      <c r="X138" s="78">
        <f t="shared" si="24"/>
        <v>0.75124963818857782</v>
      </c>
      <c r="Y138" s="78">
        <f t="shared" si="25"/>
        <v>6.6979758705571907E-2</v>
      </c>
    </row>
    <row r="139" spans="1:25" x14ac:dyDescent="0.35">
      <c r="A139" s="76">
        <v>42856</v>
      </c>
      <c r="B139">
        <v>1.8707666743488101</v>
      </c>
      <c r="C139">
        <v>97.822966195151807</v>
      </c>
      <c r="D139">
        <v>0.30300881030981802</v>
      </c>
      <c r="E139">
        <v>3.2583201908188801E-3</v>
      </c>
      <c r="G139" s="31">
        <f t="shared" si="22"/>
        <v>42886</v>
      </c>
      <c r="H139" s="78">
        <f t="shared" si="19"/>
        <v>1.8708276319032758E-2</v>
      </c>
      <c r="I139" s="78">
        <f t="shared" si="20"/>
        <v>0.97826153684469219</v>
      </c>
      <c r="J139" s="78">
        <f t="shared" si="21"/>
        <v>3.0301868362876865E-3</v>
      </c>
      <c r="K139" s="77">
        <v>0</v>
      </c>
      <c r="O139" s="76">
        <f t="shared" si="26"/>
        <v>42886</v>
      </c>
      <c r="P139">
        <v>4.7453479037167599</v>
      </c>
      <c r="Q139">
        <v>18.349271850833301</v>
      </c>
      <c r="R139">
        <v>70.723074334572502</v>
      </c>
      <c r="S139">
        <v>6.1823059108772798</v>
      </c>
      <c r="U139" s="31">
        <f t="shared" si="27"/>
        <v>42886</v>
      </c>
      <c r="V139" s="78">
        <f>0</f>
        <v>0</v>
      </c>
      <c r="W139" s="78">
        <f t="shared" si="23"/>
        <v>0.19263386561200063</v>
      </c>
      <c r="X139" s="78">
        <f t="shared" si="24"/>
        <v>0.74246320550397626</v>
      </c>
      <c r="Y139" s="78">
        <f t="shared" si="25"/>
        <v>6.4902928884021494E-2</v>
      </c>
    </row>
    <row r="140" spans="1:25" x14ac:dyDescent="0.35">
      <c r="A140" s="76">
        <v>42887</v>
      </c>
      <c r="B140">
        <v>1.8269999539747499</v>
      </c>
      <c r="C140">
        <v>97.861148691168097</v>
      </c>
      <c r="D140">
        <v>0.30925043473189301</v>
      </c>
      <c r="E140">
        <v>2.6009201249717301E-3</v>
      </c>
      <c r="G140" s="31">
        <f t="shared" si="22"/>
        <v>42916</v>
      </c>
      <c r="H140" s="78">
        <f t="shared" si="19"/>
        <v>1.8270474740201947E-2</v>
      </c>
      <c r="I140" s="78">
        <f t="shared" si="20"/>
        <v>0.97863694047681626</v>
      </c>
      <c r="J140" s="78">
        <f t="shared" si="21"/>
        <v>3.0925847829789323E-3</v>
      </c>
      <c r="K140" s="77">
        <v>0</v>
      </c>
      <c r="O140" s="76">
        <f t="shared" si="26"/>
        <v>42916</v>
      </c>
      <c r="P140">
        <v>5.1872497715687498</v>
      </c>
      <c r="Q140">
        <v>17.219853340386798</v>
      </c>
      <c r="R140">
        <v>71.256131240782295</v>
      </c>
      <c r="S140">
        <v>6.33676564726201</v>
      </c>
      <c r="U140" s="31">
        <f t="shared" si="27"/>
        <v>42916</v>
      </c>
      <c r="V140" s="78">
        <f>0</f>
        <v>0</v>
      </c>
      <c r="W140" s="78">
        <f t="shared" si="23"/>
        <v>0.18161959545418951</v>
      </c>
      <c r="X140" s="78">
        <f t="shared" si="24"/>
        <v>0.75154587404231743</v>
      </c>
      <c r="Y140" s="78">
        <f t="shared" si="25"/>
        <v>6.6834530503491502E-2</v>
      </c>
    </row>
    <row r="141" spans="1:25" x14ac:dyDescent="0.35">
      <c r="A141" s="76">
        <v>42917</v>
      </c>
      <c r="B141">
        <v>1.86715478092357</v>
      </c>
      <c r="C141">
        <v>97.833202336443804</v>
      </c>
      <c r="D141">
        <v>0.29662765904749</v>
      </c>
      <c r="E141">
        <v>3.0152235856957602E-3</v>
      </c>
      <c r="G141" s="31">
        <f t="shared" si="22"/>
        <v>42947</v>
      </c>
      <c r="H141" s="78">
        <f t="shared" si="19"/>
        <v>1.8672110815124945E-2</v>
      </c>
      <c r="I141" s="78">
        <f t="shared" si="20"/>
        <v>0.97836152315183744</v>
      </c>
      <c r="J141" s="78">
        <f t="shared" si="21"/>
        <v>2.9663660330431661E-3</v>
      </c>
      <c r="K141" s="77">
        <v>0</v>
      </c>
      <c r="O141" s="76">
        <f t="shared" si="26"/>
        <v>42947</v>
      </c>
      <c r="P141">
        <v>5.3068542331017499</v>
      </c>
      <c r="Q141">
        <v>17.471453444179701</v>
      </c>
      <c r="R141">
        <v>70.830241412851706</v>
      </c>
      <c r="S141">
        <v>6.3914509098667498</v>
      </c>
      <c r="U141" s="31">
        <f t="shared" si="27"/>
        <v>42947</v>
      </c>
      <c r="V141" s="78">
        <f>0</f>
        <v>0</v>
      </c>
      <c r="W141" s="78">
        <f t="shared" si="23"/>
        <v>0.18450599885221231</v>
      </c>
      <c r="X141" s="78">
        <f t="shared" si="24"/>
        <v>0.747997553985705</v>
      </c>
      <c r="Y141" s="78">
        <f t="shared" si="25"/>
        <v>6.749644716208171E-2</v>
      </c>
    </row>
    <row r="142" spans="1:25" x14ac:dyDescent="0.35">
      <c r="A142" s="76">
        <v>42948</v>
      </c>
      <c r="B142">
        <v>1.8728131717618499</v>
      </c>
      <c r="C142">
        <v>97.835822001367106</v>
      </c>
      <c r="D142">
        <v>0.28845921728264301</v>
      </c>
      <c r="E142">
        <v>2.9056095884735398E-3</v>
      </c>
      <c r="G142" s="31">
        <f t="shared" si="22"/>
        <v>42978</v>
      </c>
      <c r="H142" s="78">
        <f t="shared" si="19"/>
        <v>1.8728675899821239E-2</v>
      </c>
      <c r="I142" s="78">
        <f t="shared" si="20"/>
        <v>0.97838664810993081</v>
      </c>
      <c r="J142" s="78">
        <f t="shared" si="21"/>
        <v>2.884675990248599E-3</v>
      </c>
      <c r="K142" s="77">
        <v>0</v>
      </c>
      <c r="O142" s="76">
        <f t="shared" si="26"/>
        <v>42978</v>
      </c>
      <c r="P142">
        <v>5.2095206003246401</v>
      </c>
      <c r="Q142">
        <v>18.202671097534701</v>
      </c>
      <c r="R142">
        <v>70.331825451077606</v>
      </c>
      <c r="S142">
        <v>6.25598285106296</v>
      </c>
      <c r="U142" s="31">
        <f t="shared" si="27"/>
        <v>42978</v>
      </c>
      <c r="V142" s="78">
        <f>0</f>
        <v>0</v>
      </c>
      <c r="W142" s="78">
        <f t="shared" si="23"/>
        <v>0.19203058379718502</v>
      </c>
      <c r="X142" s="78">
        <f t="shared" si="24"/>
        <v>0.74197140785130877</v>
      </c>
      <c r="Y142" s="78">
        <f t="shared" si="25"/>
        <v>6.5998008351505238E-2</v>
      </c>
    </row>
    <row r="143" spans="1:25" x14ac:dyDescent="0.35">
      <c r="A143" s="76">
        <v>42979</v>
      </c>
      <c r="B143">
        <v>1.89716462236169</v>
      </c>
      <c r="C143">
        <v>97.831378323073395</v>
      </c>
      <c r="D143">
        <v>0.26844931190301602</v>
      </c>
      <c r="E143">
        <v>3.0077426625538298E-3</v>
      </c>
      <c r="G143" s="31">
        <f t="shared" si="22"/>
        <v>43008</v>
      </c>
      <c r="H143" s="78">
        <f t="shared" si="19"/>
        <v>1.8972216859077403E-2</v>
      </c>
      <c r="I143" s="78">
        <f t="shared" si="20"/>
        <v>0.9783432092768255</v>
      </c>
      <c r="J143" s="78">
        <f t="shared" si="21"/>
        <v>2.6845738641035786E-3</v>
      </c>
      <c r="K143" s="77">
        <v>0</v>
      </c>
      <c r="O143" s="76">
        <f t="shared" si="26"/>
        <v>43008</v>
      </c>
      <c r="P143">
        <v>5.4418768329298102</v>
      </c>
      <c r="Q143">
        <v>19.122834881369101</v>
      </c>
      <c r="R143">
        <v>69.4115861781641</v>
      </c>
      <c r="S143">
        <v>6.0237021075368897</v>
      </c>
      <c r="U143" s="31">
        <f t="shared" si="27"/>
        <v>43008</v>
      </c>
      <c r="V143" s="78">
        <f>0</f>
        <v>0</v>
      </c>
      <c r="W143" s="78">
        <f t="shared" si="23"/>
        <v>0.2022336552469626</v>
      </c>
      <c r="X143" s="78">
        <f t="shared" si="24"/>
        <v>0.73406264690262635</v>
      </c>
      <c r="Y143" s="78">
        <f t="shared" si="25"/>
        <v>6.3703697850409954E-2</v>
      </c>
    </row>
    <row r="144" spans="1:25" x14ac:dyDescent="0.35">
      <c r="A144" s="76">
        <v>43009</v>
      </c>
      <c r="B144">
        <v>1.8823554740822199</v>
      </c>
      <c r="C144">
        <v>97.861768438825905</v>
      </c>
      <c r="D144">
        <v>0.25334222591122602</v>
      </c>
      <c r="E144">
        <v>2.53386118063317E-3</v>
      </c>
      <c r="G144" s="31">
        <f t="shared" si="22"/>
        <v>43039</v>
      </c>
      <c r="H144" s="78">
        <f t="shared" si="19"/>
        <v>1.8824031715654475E-2</v>
      </c>
      <c r="I144" s="78">
        <f t="shared" si="20"/>
        <v>0.97864248183020341</v>
      </c>
      <c r="J144" s="78">
        <f t="shared" si="21"/>
        <v>2.5334864541420384E-3</v>
      </c>
      <c r="K144" s="77">
        <v>0</v>
      </c>
      <c r="O144" s="76">
        <f t="shared" si="26"/>
        <v>43039</v>
      </c>
      <c r="P144">
        <v>5.6677527557168101</v>
      </c>
      <c r="Q144">
        <v>19.599584862554401</v>
      </c>
      <c r="R144">
        <v>68.928590169027203</v>
      </c>
      <c r="S144">
        <v>5.8040722127014002</v>
      </c>
      <c r="U144" s="31">
        <f t="shared" si="27"/>
        <v>43039</v>
      </c>
      <c r="V144" s="78">
        <f>0</f>
        <v>0</v>
      </c>
      <c r="W144" s="78">
        <f t="shared" si="23"/>
        <v>0.20777184298174547</v>
      </c>
      <c r="X144" s="78">
        <f t="shared" si="24"/>
        <v>0.73070018135505055</v>
      </c>
      <c r="Y144" s="78">
        <f t="shared" si="25"/>
        <v>6.1527975663201895E-2</v>
      </c>
    </row>
    <row r="145" spans="1:25" x14ac:dyDescent="0.35">
      <c r="A145" s="76">
        <v>43040</v>
      </c>
      <c r="B145">
        <v>1.88321474076769</v>
      </c>
      <c r="C145">
        <v>97.870307740189205</v>
      </c>
      <c r="D145">
        <v>0.244101110231289</v>
      </c>
      <c r="E145">
        <v>2.3764088121838401E-3</v>
      </c>
      <c r="G145" s="31">
        <f t="shared" si="22"/>
        <v>43069</v>
      </c>
      <c r="H145" s="78">
        <f t="shared" si="19"/>
        <v>1.8832594947122788E-2</v>
      </c>
      <c r="I145" s="78">
        <f t="shared" si="20"/>
        <v>0.97872633594078651</v>
      </c>
      <c r="J145" s="78">
        <f t="shared" si="21"/>
        <v>2.4410691120943812E-3</v>
      </c>
      <c r="K145" s="77">
        <v>0</v>
      </c>
      <c r="O145" s="76">
        <f t="shared" si="26"/>
        <v>43069</v>
      </c>
      <c r="P145">
        <v>5.5965697891614896</v>
      </c>
      <c r="Q145">
        <v>20.296786902134102</v>
      </c>
      <c r="R145">
        <v>68.494290715369004</v>
      </c>
      <c r="S145">
        <v>5.6123525933352001</v>
      </c>
      <c r="U145" s="31">
        <f t="shared" si="27"/>
        <v>43069</v>
      </c>
      <c r="V145" s="78">
        <f>0</f>
        <v>0</v>
      </c>
      <c r="W145" s="78">
        <f t="shared" si="23"/>
        <v>0.21500052335814188</v>
      </c>
      <c r="X145" s="78">
        <f t="shared" si="24"/>
        <v>0.72554874926043877</v>
      </c>
      <c r="Y145" s="78">
        <f t="shared" si="25"/>
        <v>5.945072738141715E-2</v>
      </c>
    </row>
    <row r="146" spans="1:25" x14ac:dyDescent="0.35">
      <c r="A146" s="76">
        <v>43070</v>
      </c>
      <c r="B146">
        <v>1.8948992765655699</v>
      </c>
      <c r="C146">
        <v>97.868923510513099</v>
      </c>
      <c r="D146">
        <v>0.23385820151684</v>
      </c>
      <c r="E146">
        <v>2.31901140366638E-3</v>
      </c>
      <c r="G146" s="31">
        <f t="shared" si="22"/>
        <v>43100</v>
      </c>
      <c r="H146" s="78">
        <f t="shared" si="19"/>
        <v>1.8949432205149466E-2</v>
      </c>
      <c r="I146" s="78">
        <f t="shared" si="20"/>
        <v>0.97871193154643266</v>
      </c>
      <c r="J146" s="78">
        <f t="shared" si="21"/>
        <v>2.3386362484096911E-3</v>
      </c>
      <c r="K146" s="77">
        <v>0</v>
      </c>
      <c r="O146" s="76">
        <f t="shared" si="26"/>
        <v>43100</v>
      </c>
      <c r="P146">
        <v>5.7470851547458404</v>
      </c>
      <c r="Q146">
        <v>20.6812475329682</v>
      </c>
      <c r="R146">
        <v>68.054792647963495</v>
      </c>
      <c r="S146">
        <v>5.5168746643224296</v>
      </c>
      <c r="U146" s="31">
        <f t="shared" si="27"/>
        <v>43100</v>
      </c>
      <c r="V146" s="78">
        <f>0</f>
        <v>0</v>
      </c>
      <c r="W146" s="78">
        <f t="shared" si="23"/>
        <v>0.21942289601253162</v>
      </c>
      <c r="X146" s="78">
        <f t="shared" si="24"/>
        <v>0.72204443501505366</v>
      </c>
      <c r="Y146" s="78">
        <f t="shared" si="25"/>
        <v>5.8532668972414457E-2</v>
      </c>
    </row>
    <row r="147" spans="1:25" x14ac:dyDescent="0.35">
      <c r="A147" s="76">
        <v>43101</v>
      </c>
      <c r="B147">
        <v>1.9219167227847</v>
      </c>
      <c r="C147">
        <v>97.857328312583704</v>
      </c>
      <c r="D147">
        <v>0.218341152399469</v>
      </c>
      <c r="E147">
        <v>2.4138122320070698E-3</v>
      </c>
      <c r="G147" s="31">
        <f t="shared" si="22"/>
        <v>43131</v>
      </c>
      <c r="H147" s="78">
        <f t="shared" si="19"/>
        <v>1.9219631153654736E-2</v>
      </c>
      <c r="I147" s="78">
        <f t="shared" si="20"/>
        <v>0.97859690461762272</v>
      </c>
      <c r="J147" s="78">
        <f t="shared" si="21"/>
        <v>2.1834642287213244E-3</v>
      </c>
      <c r="K147" s="77">
        <v>0</v>
      </c>
      <c r="O147" s="76">
        <f t="shared" si="26"/>
        <v>43131</v>
      </c>
      <c r="P147">
        <v>5.6498591098492001</v>
      </c>
      <c r="Q147">
        <v>21.630867367055998</v>
      </c>
      <c r="R147">
        <v>67.3115362620903</v>
      </c>
      <c r="S147">
        <v>5.4077372610043897</v>
      </c>
      <c r="U147" s="31">
        <f t="shared" si="27"/>
        <v>43131</v>
      </c>
      <c r="V147" s="78">
        <f>0</f>
        <v>0</v>
      </c>
      <c r="W147" s="78">
        <f t="shared" si="23"/>
        <v>0.22926163292368801</v>
      </c>
      <c r="X147" s="78">
        <f t="shared" si="24"/>
        <v>0.71342274242557013</v>
      </c>
      <c r="Y147" s="78">
        <f t="shared" si="25"/>
        <v>5.7315624650740749E-2</v>
      </c>
    </row>
    <row r="148" spans="1:25" x14ac:dyDescent="0.35">
      <c r="A148" s="76">
        <v>43132</v>
      </c>
      <c r="B148">
        <v>1.9002130287137</v>
      </c>
      <c r="C148">
        <v>97.885071280658494</v>
      </c>
      <c r="D148">
        <v>0.21266318841035101</v>
      </c>
      <c r="E148">
        <v>2.0525022170493402E-3</v>
      </c>
      <c r="G148" s="31">
        <f t="shared" si="22"/>
        <v>43159</v>
      </c>
      <c r="H148" s="78">
        <f t="shared" si="19"/>
        <v>1.9002520314287747E-2</v>
      </c>
      <c r="I148" s="78">
        <f t="shared" si="20"/>
        <v>0.97887080415154226</v>
      </c>
      <c r="J148" s="78">
        <f t="shared" si="21"/>
        <v>2.1266755341659985E-3</v>
      </c>
      <c r="K148" s="77">
        <v>0</v>
      </c>
      <c r="O148" s="76">
        <f t="shared" si="26"/>
        <v>43159</v>
      </c>
      <c r="P148">
        <v>6.2096326100884003</v>
      </c>
      <c r="Q148">
        <v>20.973411099528899</v>
      </c>
      <c r="R148">
        <v>67.358233033186806</v>
      </c>
      <c r="S148">
        <v>5.4587232571957003</v>
      </c>
      <c r="U148" s="31">
        <f t="shared" si="27"/>
        <v>43159</v>
      </c>
      <c r="V148" s="78">
        <f>0</f>
        <v>0</v>
      </c>
      <c r="W148" s="78">
        <f t="shared" si="23"/>
        <v>0.22362009749185469</v>
      </c>
      <c r="X148" s="78">
        <f t="shared" si="24"/>
        <v>0.71817858174241556</v>
      </c>
      <c r="Y148" s="78">
        <f t="shared" si="25"/>
        <v>5.8201320765727788E-2</v>
      </c>
    </row>
    <row r="149" spans="1:25" x14ac:dyDescent="0.35">
      <c r="A149" s="76">
        <v>43160</v>
      </c>
      <c r="B149">
        <v>1.9120380203174101</v>
      </c>
      <c r="C149">
        <v>97.880775499783695</v>
      </c>
      <c r="D149">
        <v>0.20513193232754601</v>
      </c>
      <c r="E149">
        <v>2.0545475715015998E-3</v>
      </c>
      <c r="G149" s="31">
        <f t="shared" si="22"/>
        <v>43190</v>
      </c>
      <c r="H149" s="78">
        <f t="shared" si="19"/>
        <v>1.9120773048552423E-2</v>
      </c>
      <c r="I149" s="78">
        <f t="shared" si="20"/>
        <v>0.97882786548197642</v>
      </c>
      <c r="J149" s="78">
        <f t="shared" si="21"/>
        <v>2.051361469472714E-3</v>
      </c>
      <c r="K149" s="77">
        <v>0</v>
      </c>
      <c r="O149" s="76">
        <f t="shared" si="26"/>
        <v>43190</v>
      </c>
      <c r="P149">
        <v>6.0192273464892203</v>
      </c>
      <c r="Q149">
        <v>21.968955003656699</v>
      </c>
      <c r="R149">
        <v>66.752974652164497</v>
      </c>
      <c r="S149">
        <v>5.2588429976895101</v>
      </c>
      <c r="U149" s="31">
        <f t="shared" si="27"/>
        <v>43190</v>
      </c>
      <c r="V149" s="78">
        <f>0</f>
        <v>0</v>
      </c>
      <c r="W149" s="78">
        <f t="shared" si="23"/>
        <v>0.23376010202269834</v>
      </c>
      <c r="X149" s="78">
        <f t="shared" si="24"/>
        <v>0.71028331399519351</v>
      </c>
      <c r="Y149" s="78">
        <f t="shared" si="25"/>
        <v>5.5956583982107309E-2</v>
      </c>
    </row>
    <row r="150" spans="1:25" x14ac:dyDescent="0.35">
      <c r="A150" s="76">
        <v>43191</v>
      </c>
      <c r="B150">
        <v>1.9115787326201299</v>
      </c>
      <c r="C150">
        <v>97.884658183525204</v>
      </c>
      <c r="D150">
        <v>0.20178410368449301</v>
      </c>
      <c r="E150">
        <v>1.97898017047566E-3</v>
      </c>
      <c r="G150" s="31">
        <f t="shared" si="22"/>
        <v>43220</v>
      </c>
      <c r="H150" s="78">
        <f t="shared" si="19"/>
        <v>1.9116165631328497E-2</v>
      </c>
      <c r="I150" s="78">
        <f t="shared" si="20"/>
        <v>0.97886595339836535</v>
      </c>
      <c r="J150" s="78">
        <f t="shared" si="21"/>
        <v>2.0178809703091964E-3</v>
      </c>
      <c r="K150" s="77">
        <v>0</v>
      </c>
      <c r="O150" s="76">
        <f t="shared" si="26"/>
        <v>43220</v>
      </c>
      <c r="P150">
        <v>6.5175042442800404</v>
      </c>
      <c r="Q150">
        <v>21.4964414719758</v>
      </c>
      <c r="R150">
        <v>66.679533666296294</v>
      </c>
      <c r="S150">
        <v>5.3065206174477897</v>
      </c>
      <c r="U150" s="31">
        <f t="shared" si="27"/>
        <v>43220</v>
      </c>
      <c r="V150" s="78">
        <f>0</f>
        <v>0</v>
      </c>
      <c r="W150" s="78">
        <f t="shared" si="23"/>
        <v>0.22995151443269515</v>
      </c>
      <c r="X150" s="78">
        <f t="shared" si="24"/>
        <v>0.71328362734920181</v>
      </c>
      <c r="Y150" s="78">
        <f t="shared" si="25"/>
        <v>5.676485821810226E-2</v>
      </c>
    </row>
    <row r="151" spans="1:25" x14ac:dyDescent="0.35">
      <c r="A151" s="76">
        <v>43221</v>
      </c>
      <c r="B151">
        <v>1.92897339565913</v>
      </c>
      <c r="C151">
        <v>97.874019270060202</v>
      </c>
      <c r="D151">
        <v>0.19495908882586799</v>
      </c>
      <c r="E151">
        <v>2.04824545456944E-3</v>
      </c>
      <c r="G151" s="31">
        <f t="shared" si="22"/>
        <v>43251</v>
      </c>
      <c r="H151" s="78">
        <f t="shared" si="19"/>
        <v>1.929012906578307E-2</v>
      </c>
      <c r="I151" s="78">
        <f t="shared" si="20"/>
        <v>0.97876024011273133</v>
      </c>
      <c r="J151" s="78">
        <f t="shared" si="21"/>
        <v>1.949630821483362E-3</v>
      </c>
      <c r="K151" s="77">
        <v>0</v>
      </c>
      <c r="O151" s="76">
        <f t="shared" si="26"/>
        <v>43251</v>
      </c>
      <c r="P151">
        <v>6.5662012837915098</v>
      </c>
      <c r="Q151">
        <v>22.041996027408601</v>
      </c>
      <c r="R151">
        <v>66.230765475906693</v>
      </c>
      <c r="S151">
        <v>5.1610372128930804</v>
      </c>
      <c r="U151" s="31">
        <f t="shared" si="27"/>
        <v>43251</v>
      </c>
      <c r="V151" s="78">
        <f>0</f>
        <v>0</v>
      </c>
      <c r="W151" s="78">
        <f t="shared" si="23"/>
        <v>0.23591030580227124</v>
      </c>
      <c r="X151" s="78">
        <f t="shared" si="24"/>
        <v>0.70885232523910291</v>
      </c>
      <c r="Y151" s="78">
        <f t="shared" si="25"/>
        <v>5.5237368958624675E-2</v>
      </c>
    </row>
    <row r="152" spans="1:25" x14ac:dyDescent="0.35">
      <c r="A152" s="76">
        <v>43252</v>
      </c>
      <c r="B152">
        <v>1.9344904766206901</v>
      </c>
      <c r="C152">
        <v>97.875811230394305</v>
      </c>
      <c r="D152">
        <v>0.18771244309260399</v>
      </c>
      <c r="E152">
        <v>1.9858498916059801E-3</v>
      </c>
      <c r="G152" s="31">
        <f t="shared" si="22"/>
        <v>43281</v>
      </c>
      <c r="H152" s="78">
        <f t="shared" si="19"/>
        <v>1.9345288934606242E-2</v>
      </c>
      <c r="I152" s="78">
        <f t="shared" si="20"/>
        <v>0.97877754935684602</v>
      </c>
      <c r="J152" s="78">
        <f t="shared" si="21"/>
        <v>1.8771617085397943E-3</v>
      </c>
      <c r="K152" s="77">
        <v>0</v>
      </c>
      <c r="O152" s="76">
        <f t="shared" si="26"/>
        <v>43281</v>
      </c>
      <c r="P152">
        <v>7.4390357263575302</v>
      </c>
      <c r="Q152">
        <v>21.2829714738468</v>
      </c>
      <c r="R152">
        <v>66.061070802203602</v>
      </c>
      <c r="S152">
        <v>5.2169219975919701</v>
      </c>
      <c r="U152" s="31">
        <f t="shared" si="27"/>
        <v>43281</v>
      </c>
      <c r="V152" s="78">
        <f>0</f>
        <v>0</v>
      </c>
      <c r="W152" s="78">
        <f t="shared" si="23"/>
        <v>0.22993463433383127</v>
      </c>
      <c r="X152" s="78">
        <f t="shared" si="24"/>
        <v>0.71370335562736853</v>
      </c>
      <c r="Y152" s="78">
        <f t="shared" si="25"/>
        <v>5.636201003879919E-2</v>
      </c>
    </row>
    <row r="153" spans="1:25" x14ac:dyDescent="0.35">
      <c r="A153" s="76">
        <v>43282</v>
      </c>
      <c r="B153">
        <v>1.94780732643805</v>
      </c>
      <c r="C153">
        <v>97.873803119056006</v>
      </c>
      <c r="D153">
        <v>0.176447462153972</v>
      </c>
      <c r="E153">
        <v>1.94209235244812E-3</v>
      </c>
      <c r="G153" s="31">
        <f t="shared" si="22"/>
        <v>43312</v>
      </c>
      <c r="H153" s="78">
        <f t="shared" si="19"/>
        <v>1.9478451553898504E-2</v>
      </c>
      <c r="I153" s="78">
        <f t="shared" si="20"/>
        <v>0.97875703955617432</v>
      </c>
      <c r="J153" s="78">
        <f t="shared" si="21"/>
        <v>1.7645088899319297E-3</v>
      </c>
      <c r="K153" s="77">
        <v>0</v>
      </c>
      <c r="O153" s="76">
        <f t="shared" si="26"/>
        <v>43312</v>
      </c>
      <c r="P153">
        <v>7.3490502597979201</v>
      </c>
      <c r="Q153">
        <v>21.640360974007798</v>
      </c>
      <c r="R153">
        <v>65.786267696298097</v>
      </c>
      <c r="S153">
        <v>5.2243210698959999</v>
      </c>
      <c r="U153" s="31">
        <f t="shared" si="27"/>
        <v>43312</v>
      </c>
      <c r="V153" s="78">
        <f>0</f>
        <v>0</v>
      </c>
      <c r="W153" s="78">
        <f t="shared" si="23"/>
        <v>0.23356869017196757</v>
      </c>
      <c r="X153" s="78">
        <f t="shared" si="24"/>
        <v>0.71004418066696673</v>
      </c>
      <c r="Y153" s="78">
        <f t="shared" si="25"/>
        <v>5.638712916106374E-2</v>
      </c>
    </row>
    <row r="154" spans="1:25" x14ac:dyDescent="0.35">
      <c r="A154" s="76">
        <v>43313</v>
      </c>
      <c r="B154">
        <v>1.9375425152229999</v>
      </c>
      <c r="C154">
        <v>97.890497644510205</v>
      </c>
      <c r="D154">
        <v>0.17023748993215199</v>
      </c>
      <c r="E154">
        <v>1.7223503343748001E-3</v>
      </c>
      <c r="G154" s="31">
        <f t="shared" si="22"/>
        <v>43343</v>
      </c>
      <c r="H154" s="78">
        <f t="shared" si="19"/>
        <v>1.9375758870677696E-2</v>
      </c>
      <c r="I154" s="78">
        <f t="shared" si="20"/>
        <v>0.97892183690863332</v>
      </c>
      <c r="J154" s="78">
        <f t="shared" si="21"/>
        <v>1.7024042206863074E-3</v>
      </c>
      <c r="K154" s="77">
        <v>0</v>
      </c>
      <c r="O154" s="76">
        <f t="shared" si="26"/>
        <v>43343</v>
      </c>
      <c r="P154">
        <v>7.37095299975537</v>
      </c>
      <c r="Q154">
        <v>22.119268014504101</v>
      </c>
      <c r="R154">
        <v>65.425239176686105</v>
      </c>
      <c r="S154">
        <v>5.0845398090543803</v>
      </c>
      <c r="U154" s="31">
        <f t="shared" si="27"/>
        <v>43343</v>
      </c>
      <c r="V154" s="78">
        <f>0</f>
        <v>0</v>
      </c>
      <c r="W154" s="78">
        <f t="shared" si="23"/>
        <v>0.23879407951207449</v>
      </c>
      <c r="X154" s="78">
        <f t="shared" si="24"/>
        <v>0.70631450171902688</v>
      </c>
      <c r="Y154" s="78">
        <f t="shared" si="25"/>
        <v>5.4891418768898186E-2</v>
      </c>
    </row>
    <row r="155" spans="1:25" x14ac:dyDescent="0.35">
      <c r="A155" s="76">
        <v>43344</v>
      </c>
      <c r="B155">
        <v>1.91655185984913</v>
      </c>
      <c r="C155">
        <v>97.910314199799501</v>
      </c>
      <c r="D155">
        <v>0.171594725079595</v>
      </c>
      <c r="E155">
        <v>1.5392152721265401E-3</v>
      </c>
      <c r="G155" s="31">
        <f t="shared" si="22"/>
        <v>43373</v>
      </c>
      <c r="H155" s="78">
        <f t="shared" si="19"/>
        <v>1.9165813601621284E-2</v>
      </c>
      <c r="I155" s="78">
        <f t="shared" si="20"/>
        <v>0.97911821273505761</v>
      </c>
      <c r="J155" s="78">
        <f t="shared" si="21"/>
        <v>1.7159736633246417E-3</v>
      </c>
      <c r="K155" s="77">
        <v>0</v>
      </c>
      <c r="O155" s="76">
        <f t="shared" si="26"/>
        <v>43373</v>
      </c>
      <c r="P155">
        <v>7.2501699435515397</v>
      </c>
      <c r="Q155">
        <v>22.578958553096001</v>
      </c>
      <c r="R155">
        <v>65.169778497636102</v>
      </c>
      <c r="S155">
        <v>5.0010930057163803</v>
      </c>
      <c r="U155" s="31">
        <f t="shared" si="27"/>
        <v>43373</v>
      </c>
      <c r="V155" s="78">
        <f>0</f>
        <v>0</v>
      </c>
      <c r="W155" s="78">
        <f t="shared" si="23"/>
        <v>0.24343935228079905</v>
      </c>
      <c r="X155" s="78">
        <f t="shared" si="24"/>
        <v>0.70264040869911171</v>
      </c>
      <c r="Y155" s="78">
        <f t="shared" si="25"/>
        <v>5.392023902008948E-2</v>
      </c>
    </row>
    <row r="156" spans="1:25" x14ac:dyDescent="0.35">
      <c r="A156" s="76">
        <v>43374</v>
      </c>
      <c r="B156">
        <v>1.95494095331967</v>
      </c>
      <c r="C156">
        <v>97.875845788953995</v>
      </c>
      <c r="D156">
        <v>0.167432712593581</v>
      </c>
      <c r="E156">
        <v>1.7805451325368299E-3</v>
      </c>
      <c r="G156" s="31">
        <f t="shared" si="22"/>
        <v>43404</v>
      </c>
      <c r="H156" s="78">
        <f t="shared" si="19"/>
        <v>1.9549757625454522E-2</v>
      </c>
      <c r="I156" s="78">
        <f t="shared" si="20"/>
        <v>0.97877588543592653</v>
      </c>
      <c r="J156" s="78">
        <f t="shared" si="21"/>
        <v>1.6743569386167818E-3</v>
      </c>
      <c r="K156" s="77">
        <v>0</v>
      </c>
      <c r="O156" s="76">
        <f t="shared" si="26"/>
        <v>43404</v>
      </c>
      <c r="P156">
        <v>7.5156202688188598</v>
      </c>
      <c r="Q156">
        <v>22.900448564346</v>
      </c>
      <c r="R156">
        <v>64.587457778012094</v>
      </c>
      <c r="S156">
        <v>4.9964733888229196</v>
      </c>
      <c r="U156" s="31">
        <f t="shared" si="27"/>
        <v>43404</v>
      </c>
      <c r="V156" s="78">
        <f>0</f>
        <v>0</v>
      </c>
      <c r="W156" s="78">
        <f t="shared" si="23"/>
        <v>0.24761423097510496</v>
      </c>
      <c r="X156" s="78">
        <f t="shared" si="24"/>
        <v>0.69836071740703276</v>
      </c>
      <c r="Y156" s="78">
        <f t="shared" si="25"/>
        <v>5.402505161786101E-2</v>
      </c>
    </row>
    <row r="157" spans="1:25" x14ac:dyDescent="0.35">
      <c r="A157" s="76">
        <v>43405</v>
      </c>
      <c r="B157">
        <v>1.9433944873517299</v>
      </c>
      <c r="C157">
        <v>97.885344568208296</v>
      </c>
      <c r="D157">
        <v>0.16960578582801</v>
      </c>
      <c r="E157">
        <v>1.6551586119128801E-3</v>
      </c>
      <c r="G157" s="31">
        <f t="shared" si="22"/>
        <v>43434</v>
      </c>
      <c r="H157" s="78">
        <f t="shared" si="19"/>
        <v>1.943426654145362E-2</v>
      </c>
      <c r="I157" s="78">
        <f t="shared" si="20"/>
        <v>0.97886964752735339</v>
      </c>
      <c r="J157" s="78">
        <f t="shared" si="21"/>
        <v>1.6960859311924556E-3</v>
      </c>
      <c r="K157" s="77">
        <v>0</v>
      </c>
      <c r="O157" s="76">
        <f t="shared" si="26"/>
        <v>43434</v>
      </c>
      <c r="P157">
        <v>7.3323794793918804</v>
      </c>
      <c r="Q157">
        <v>23.0657867407201</v>
      </c>
      <c r="R157">
        <v>64.641684251567298</v>
      </c>
      <c r="S157">
        <v>4.9601495283205796</v>
      </c>
      <c r="U157" s="31">
        <f t="shared" si="27"/>
        <v>43434</v>
      </c>
      <c r="V157" s="78">
        <f>0</f>
        <v>0</v>
      </c>
      <c r="W157" s="78">
        <f t="shared" si="23"/>
        <v>0.2489088055907355</v>
      </c>
      <c r="X157" s="78">
        <f t="shared" si="24"/>
        <v>0.69756495190455214</v>
      </c>
      <c r="Y157" s="78">
        <f t="shared" si="25"/>
        <v>5.352624250471074E-2</v>
      </c>
    </row>
    <row r="158" spans="1:25" x14ac:dyDescent="0.35">
      <c r="A158" s="76">
        <v>43435</v>
      </c>
      <c r="B158">
        <v>2.0557223729890599</v>
      </c>
      <c r="C158">
        <v>97.802122746400499</v>
      </c>
      <c r="D158">
        <v>0.13990908785008499</v>
      </c>
      <c r="E158">
        <v>2.2457927597675899E-3</v>
      </c>
      <c r="G158" s="31">
        <f t="shared" si="22"/>
        <v>43465</v>
      </c>
      <c r="H158" s="78">
        <f t="shared" si="19"/>
        <v>2.0557685412901178E-2</v>
      </c>
      <c r="I158" s="78">
        <f t="shared" si="20"/>
        <v>0.97804319228720471</v>
      </c>
      <c r="J158" s="78">
        <f t="shared" si="21"/>
        <v>1.399122299888161E-3</v>
      </c>
      <c r="K158" s="77">
        <v>0</v>
      </c>
      <c r="O158" s="76">
        <f t="shared" si="26"/>
        <v>43465</v>
      </c>
      <c r="P158">
        <v>7.1378777718772604</v>
      </c>
      <c r="Q158">
        <v>24.8495258443523</v>
      </c>
      <c r="R158">
        <v>63.162092681268703</v>
      </c>
      <c r="S158">
        <v>4.8505037025017597</v>
      </c>
      <c r="U158" s="31">
        <f t="shared" si="27"/>
        <v>43465</v>
      </c>
      <c r="V158" s="78">
        <f>0</f>
        <v>0</v>
      </c>
      <c r="W158" s="78">
        <f t="shared" si="23"/>
        <v>0.26759592876100313</v>
      </c>
      <c r="X158" s="78">
        <f t="shared" si="24"/>
        <v>0.6801706784829481</v>
      </c>
      <c r="Y158" s="78">
        <f t="shared" si="25"/>
        <v>5.2233392756048963E-2</v>
      </c>
    </row>
    <row r="159" spans="1:25" x14ac:dyDescent="0.35">
      <c r="A159" s="76">
        <v>43466</v>
      </c>
      <c r="B159">
        <v>1.92320606628242</v>
      </c>
      <c r="C159">
        <v>97.930597844968105</v>
      </c>
      <c r="D159">
        <v>0.14501201487903501</v>
      </c>
      <c r="E159">
        <v>1.18407387106038E-3</v>
      </c>
      <c r="G159" s="31">
        <f t="shared" si="22"/>
        <v>43496</v>
      </c>
      <c r="H159" s="78">
        <f t="shared" si="19"/>
        <v>1.92322883873258E-2</v>
      </c>
      <c r="I159" s="78">
        <f t="shared" si="20"/>
        <v>0.97931757429319299</v>
      </c>
      <c r="J159" s="78">
        <f t="shared" si="21"/>
        <v>1.4501373194874445E-3</v>
      </c>
      <c r="K159" s="77">
        <v>0</v>
      </c>
      <c r="O159" s="76">
        <f t="shared" si="26"/>
        <v>43496</v>
      </c>
      <c r="P159">
        <v>8.2707301461752394</v>
      </c>
      <c r="Q159">
        <v>22.806175239838701</v>
      </c>
      <c r="R159">
        <v>64.063337835950406</v>
      </c>
      <c r="S159">
        <v>4.85975677803554</v>
      </c>
      <c r="U159" s="31">
        <f t="shared" si="27"/>
        <v>43496</v>
      </c>
      <c r="V159" s="78">
        <f>0</f>
        <v>0</v>
      </c>
      <c r="W159" s="78">
        <f t="shared" si="23"/>
        <v>0.24862484217067787</v>
      </c>
      <c r="X159" s="78">
        <f t="shared" si="24"/>
        <v>0.69839581126110106</v>
      </c>
      <c r="Y159" s="78">
        <f t="shared" si="25"/>
        <v>5.2979346568219815E-2</v>
      </c>
    </row>
    <row r="160" spans="1:25" x14ac:dyDescent="0.35">
      <c r="A160" s="76">
        <v>43497</v>
      </c>
      <c r="B160">
        <v>1.9870866623597701</v>
      </c>
      <c r="C160">
        <v>97.875046769772993</v>
      </c>
      <c r="D160">
        <v>0.13636625554389001</v>
      </c>
      <c r="E160">
        <v>1.5003123236366799E-3</v>
      </c>
      <c r="G160" s="31">
        <f t="shared" si="22"/>
        <v>43524</v>
      </c>
      <c r="H160" s="78">
        <f t="shared" si="19"/>
        <v>1.9871164753131342E-2</v>
      </c>
      <c r="I160" s="78">
        <f t="shared" si="20"/>
        <v>0.97876515223192839</v>
      </c>
      <c r="J160" s="78">
        <f t="shared" si="21"/>
        <v>1.3636830149432286E-3</v>
      </c>
      <c r="K160" s="77">
        <v>0</v>
      </c>
      <c r="O160" s="76">
        <f t="shared" si="26"/>
        <v>43524</v>
      </c>
      <c r="P160">
        <v>8.4770893407927996</v>
      </c>
      <c r="Q160">
        <v>24.232620134028799</v>
      </c>
      <c r="R160">
        <v>62.600501141363999</v>
      </c>
      <c r="S160">
        <v>4.6897893838142402</v>
      </c>
      <c r="U160" s="31">
        <f t="shared" si="27"/>
        <v>43524</v>
      </c>
      <c r="V160" s="78">
        <f>0</f>
        <v>0</v>
      </c>
      <c r="W160" s="78">
        <f t="shared" si="23"/>
        <v>0.26477108255725035</v>
      </c>
      <c r="X160" s="78">
        <f t="shared" si="24"/>
        <v>0.6839872190523083</v>
      </c>
      <c r="Y160" s="78">
        <f t="shared" si="25"/>
        <v>5.1241698390439551E-2</v>
      </c>
    </row>
    <row r="161" spans="1:25" x14ac:dyDescent="0.35">
      <c r="A161" s="76">
        <v>43525</v>
      </c>
      <c r="B161">
        <v>1.97945431497463</v>
      </c>
      <c r="C161">
        <v>97.884980316193804</v>
      </c>
      <c r="D161">
        <v>0.13415980426635701</v>
      </c>
      <c r="E161">
        <v>1.4055645648862901E-3</v>
      </c>
      <c r="G161" s="31">
        <f t="shared" si="22"/>
        <v>43555</v>
      </c>
      <c r="H161" s="78">
        <f t="shared" si="19"/>
        <v>1.9794821378741282E-2</v>
      </c>
      <c r="I161" s="78">
        <f t="shared" si="20"/>
        <v>0.97886356172130018</v>
      </c>
      <c r="J161" s="78">
        <f t="shared" si="21"/>
        <v>1.3416168999553124E-3</v>
      </c>
      <c r="K161" s="77">
        <v>0</v>
      </c>
      <c r="O161" s="76">
        <f t="shared" si="26"/>
        <v>43555</v>
      </c>
      <c r="P161">
        <v>8.7272317088953706</v>
      </c>
      <c r="Q161">
        <v>24.369375046411999</v>
      </c>
      <c r="R161">
        <v>62.254571291664803</v>
      </c>
      <c r="S161">
        <v>4.6488219530276398</v>
      </c>
      <c r="U161" s="31">
        <f t="shared" si="27"/>
        <v>43555</v>
      </c>
      <c r="V161" s="78">
        <f>0</f>
        <v>0</v>
      </c>
      <c r="W161" s="78">
        <f t="shared" si="23"/>
        <v>0.26699502494203431</v>
      </c>
      <c r="X161" s="78">
        <f t="shared" si="24"/>
        <v>0.68207168969731014</v>
      </c>
      <c r="Y161" s="78">
        <f t="shared" si="25"/>
        <v>5.0933285360653516E-2</v>
      </c>
    </row>
    <row r="162" spans="1:25" x14ac:dyDescent="0.35">
      <c r="A162" s="76">
        <v>43556</v>
      </c>
      <c r="B162">
        <v>1.9640501744719701</v>
      </c>
      <c r="C162">
        <v>97.899260818034804</v>
      </c>
      <c r="D162">
        <v>0.135405442916507</v>
      </c>
      <c r="E162">
        <v>1.2835645759212201E-3</v>
      </c>
      <c r="G162" s="31">
        <f t="shared" si="22"/>
        <v>43585</v>
      </c>
      <c r="H162" s="78">
        <f t="shared" si="19"/>
        <v>1.964075384647852E-2</v>
      </c>
      <c r="I162" s="78">
        <f t="shared" si="20"/>
        <v>0.97900517434396239</v>
      </c>
      <c r="J162" s="78">
        <f t="shared" si="21"/>
        <v>1.35407180955115E-3</v>
      </c>
      <c r="K162" s="77">
        <v>0</v>
      </c>
      <c r="O162" s="76">
        <f t="shared" si="26"/>
        <v>43585</v>
      </c>
      <c r="P162">
        <v>8.5697503139428299</v>
      </c>
      <c r="Q162">
        <v>24.036285653093</v>
      </c>
      <c r="R162">
        <v>62.710495343969697</v>
      </c>
      <c r="S162">
        <v>4.6834686889944397</v>
      </c>
      <c r="U162" s="31">
        <f t="shared" si="27"/>
        <v>43585</v>
      </c>
      <c r="V162" s="78">
        <f>0</f>
        <v>0</v>
      </c>
      <c r="W162" s="78">
        <f t="shared" si="23"/>
        <v>0.26289204869970362</v>
      </c>
      <c r="X162" s="78">
        <f t="shared" si="24"/>
        <v>0.68588345278830465</v>
      </c>
      <c r="Y162" s="78">
        <f t="shared" si="25"/>
        <v>5.1224498511991422E-2</v>
      </c>
    </row>
    <row r="163" spans="1:25" x14ac:dyDescent="0.35">
      <c r="A163" s="76">
        <v>43586</v>
      </c>
      <c r="B163">
        <v>1.9730962722341201</v>
      </c>
      <c r="C163">
        <v>97.886840013801603</v>
      </c>
      <c r="D163">
        <v>0.13871279025335101</v>
      </c>
      <c r="E163">
        <v>1.3509237111436099E-3</v>
      </c>
      <c r="G163" s="31">
        <f t="shared" si="22"/>
        <v>43616</v>
      </c>
      <c r="H163" s="78">
        <f t="shared" si="19"/>
        <v>1.9731229276195993E-2</v>
      </c>
      <c r="I163" s="78">
        <f t="shared" si="20"/>
        <v>0.97888162408197976</v>
      </c>
      <c r="J163" s="78">
        <f t="shared" si="21"/>
        <v>1.3871466418264029E-3</v>
      </c>
      <c r="K163" s="77">
        <v>0</v>
      </c>
      <c r="O163" s="76">
        <f t="shared" si="26"/>
        <v>43616</v>
      </c>
      <c r="P163">
        <v>9.2592868424655794</v>
      </c>
      <c r="Q163">
        <v>23.658560983812201</v>
      </c>
      <c r="R163">
        <v>62.340477455682198</v>
      </c>
      <c r="S163">
        <v>4.7416747180399197</v>
      </c>
      <c r="U163" s="31">
        <f t="shared" si="27"/>
        <v>43616</v>
      </c>
      <c r="V163" s="78">
        <f>0</f>
        <v>0</v>
      </c>
      <c r="W163" s="78">
        <f t="shared" si="23"/>
        <v>0.2607270778524598</v>
      </c>
      <c r="X163" s="78">
        <f t="shared" si="24"/>
        <v>0.68701771549286006</v>
      </c>
      <c r="Y163" s="78">
        <f t="shared" si="25"/>
        <v>5.2255206654679101E-2</v>
      </c>
    </row>
    <row r="164" spans="1:25" x14ac:dyDescent="0.35">
      <c r="A164" s="76">
        <v>43617</v>
      </c>
      <c r="B164">
        <v>1.9950816189859999</v>
      </c>
      <c r="C164">
        <v>97.863922196186294</v>
      </c>
      <c r="D164">
        <v>0.139532397134949</v>
      </c>
      <c r="E164">
        <v>1.4637876923858299E-3</v>
      </c>
      <c r="G164" s="31">
        <f t="shared" si="22"/>
        <v>43646</v>
      </c>
      <c r="H164" s="78">
        <f t="shared" si="19"/>
        <v>1.9951108231726789E-2</v>
      </c>
      <c r="I164" s="78">
        <f t="shared" si="20"/>
        <v>0.97865354737204047</v>
      </c>
      <c r="J164" s="78">
        <f t="shared" si="21"/>
        <v>1.3953443962290285E-3</v>
      </c>
      <c r="K164" s="77">
        <v>0</v>
      </c>
      <c r="O164" s="76">
        <f t="shared" si="26"/>
        <v>43646</v>
      </c>
      <c r="P164">
        <v>8.4465231177152393</v>
      </c>
      <c r="Q164">
        <v>24.716838971844801</v>
      </c>
      <c r="R164">
        <v>62.172107782506302</v>
      </c>
      <c r="S164">
        <v>4.6645301279336202</v>
      </c>
      <c r="U164" s="31">
        <f t="shared" si="27"/>
        <v>43646</v>
      </c>
      <c r="V164" s="78">
        <f>0</f>
        <v>0</v>
      </c>
      <c r="W164" s="78">
        <f t="shared" si="23"/>
        <v>0.26997160363035227</v>
      </c>
      <c r="X164" s="78">
        <f t="shared" si="24"/>
        <v>0.67907970182764699</v>
      </c>
      <c r="Y164" s="78">
        <f t="shared" si="25"/>
        <v>5.0948694542000392E-2</v>
      </c>
    </row>
    <row r="165" spans="1:25" x14ac:dyDescent="0.35">
      <c r="A165" s="76">
        <v>43647</v>
      </c>
      <c r="B165">
        <v>1.99622353525685</v>
      </c>
      <c r="C165">
        <v>97.859789681321601</v>
      </c>
      <c r="D165">
        <v>0.142511453735673</v>
      </c>
      <c r="E165">
        <v>1.47532968683062E-3</v>
      </c>
      <c r="G165" s="31">
        <f t="shared" si="22"/>
        <v>43677</v>
      </c>
      <c r="H165" s="78">
        <f t="shared" si="19"/>
        <v>1.996252986569785E-2</v>
      </c>
      <c r="I165" s="78">
        <f t="shared" si="20"/>
        <v>0.97861233457150687</v>
      </c>
      <c r="J165" s="78">
        <f t="shared" si="21"/>
        <v>1.4251355628047656E-3</v>
      </c>
      <c r="K165" s="77">
        <v>0</v>
      </c>
      <c r="O165" s="76">
        <f t="shared" si="26"/>
        <v>43677</v>
      </c>
      <c r="P165">
        <v>8.3667055943547606</v>
      </c>
      <c r="Q165">
        <v>25.739521317544099</v>
      </c>
      <c r="R165">
        <v>61.390639045107498</v>
      </c>
      <c r="S165">
        <v>4.50313404299356</v>
      </c>
      <c r="U165" s="31">
        <f t="shared" si="27"/>
        <v>43677</v>
      </c>
      <c r="V165" s="78">
        <f>0</f>
        <v>0</v>
      </c>
      <c r="W165" s="78">
        <f t="shared" si="23"/>
        <v>0.28089704167569868</v>
      </c>
      <c r="X165" s="78">
        <f t="shared" si="24"/>
        <v>0.6699599686260479</v>
      </c>
      <c r="Y165" s="78">
        <f t="shared" si="25"/>
        <v>4.9142989698252468E-2</v>
      </c>
    </row>
    <row r="166" spans="1:25" x14ac:dyDescent="0.35">
      <c r="A166" s="76">
        <v>43678</v>
      </c>
      <c r="B166">
        <v>2.0447285546359102</v>
      </c>
      <c r="C166">
        <v>97.818949683138797</v>
      </c>
      <c r="D166">
        <v>0.13460873650272001</v>
      </c>
      <c r="E166">
        <v>1.7130257223863599E-3</v>
      </c>
      <c r="G166" s="31">
        <f t="shared" si="22"/>
        <v>43708</v>
      </c>
      <c r="H166" s="78">
        <f t="shared" si="19"/>
        <v>2.0447635819620311E-2</v>
      </c>
      <c r="I166" s="78">
        <f t="shared" si="20"/>
        <v>0.97820625375613279</v>
      </c>
      <c r="J166" s="78">
        <f t="shared" si="21"/>
        <v>1.3461104242450191E-3</v>
      </c>
      <c r="K166" s="77">
        <v>0</v>
      </c>
      <c r="O166" s="76">
        <f t="shared" si="26"/>
        <v>43708</v>
      </c>
      <c r="P166">
        <v>8.3413496027554999</v>
      </c>
      <c r="Q166">
        <v>25.559110135174301</v>
      </c>
      <c r="R166">
        <v>61.346629275918801</v>
      </c>
      <c r="S166">
        <v>4.7529109861513703</v>
      </c>
      <c r="U166" s="31">
        <f t="shared" si="27"/>
        <v>43708</v>
      </c>
      <c r="V166" s="78">
        <f>0</f>
        <v>0</v>
      </c>
      <c r="W166" s="78">
        <f t="shared" si="23"/>
        <v>0.27885104160275387</v>
      </c>
      <c r="X166" s="78">
        <f t="shared" si="24"/>
        <v>0.66929448568187777</v>
      </c>
      <c r="Y166" s="78">
        <f t="shared" si="25"/>
        <v>5.1854472715368014E-2</v>
      </c>
    </row>
    <row r="167" spans="1:25" x14ac:dyDescent="0.35">
      <c r="A167" s="76">
        <v>43709</v>
      </c>
      <c r="B167">
        <v>2.0044724269220402</v>
      </c>
      <c r="C167">
        <v>97.858455325906704</v>
      </c>
      <c r="D167">
        <v>0.13567713193799599</v>
      </c>
      <c r="E167">
        <v>1.39511523322939E-3</v>
      </c>
      <c r="G167" s="31">
        <f t="shared" si="22"/>
        <v>43738</v>
      </c>
      <c r="H167" s="78">
        <f t="shared" si="19"/>
        <v>2.0045003920123591E-2</v>
      </c>
      <c r="I167" s="78">
        <f t="shared" si="20"/>
        <v>0.97859820583170865</v>
      </c>
      <c r="J167" s="78">
        <f t="shared" si="21"/>
        <v>1.3567902481673949E-3</v>
      </c>
      <c r="K167" s="77">
        <v>0</v>
      </c>
      <c r="O167" s="76">
        <f t="shared" si="26"/>
        <v>43738</v>
      </c>
      <c r="P167">
        <v>8.2981148631501593</v>
      </c>
      <c r="Q167">
        <v>26.1032694192562</v>
      </c>
      <c r="R167">
        <v>61.050887375429802</v>
      </c>
      <c r="S167">
        <v>4.5477283421637598</v>
      </c>
      <c r="U167" s="31">
        <f t="shared" si="27"/>
        <v>43738</v>
      </c>
      <c r="V167" s="78">
        <f>0</f>
        <v>0</v>
      </c>
      <c r="W167" s="78">
        <f t="shared" si="23"/>
        <v>0.28465357479076253</v>
      </c>
      <c r="X167" s="78">
        <f t="shared" si="24"/>
        <v>0.66575389681816777</v>
      </c>
      <c r="Y167" s="78">
        <f t="shared" si="25"/>
        <v>4.9592528391068848E-2</v>
      </c>
    </row>
    <row r="168" spans="1:25" x14ac:dyDescent="0.35">
      <c r="A168" s="76">
        <v>43739</v>
      </c>
      <c r="B168">
        <v>2.0409286301543501</v>
      </c>
      <c r="C168">
        <v>97.828895070499698</v>
      </c>
      <c r="D168">
        <v>0.128667765734408</v>
      </c>
      <c r="E168">
        <v>1.5085336116462201E-3</v>
      </c>
      <c r="G168" s="31">
        <f t="shared" si="22"/>
        <v>43769</v>
      </c>
      <c r="H168" s="78">
        <f t="shared" si="19"/>
        <v>2.0409594187131813E-2</v>
      </c>
      <c r="I168" s="78">
        <f t="shared" si="20"/>
        <v>0.97830370874526729</v>
      </c>
      <c r="J168" s="78">
        <f t="shared" si="21"/>
        <v>1.2866970676018248E-3</v>
      </c>
      <c r="K168" s="77">
        <v>0</v>
      </c>
      <c r="O168" s="76">
        <f t="shared" si="26"/>
        <v>43769</v>
      </c>
      <c r="P168">
        <v>8.4809653727464394</v>
      </c>
      <c r="Q168">
        <v>26.385305523993701</v>
      </c>
      <c r="R168">
        <v>60.5973518661946</v>
      </c>
      <c r="S168">
        <v>4.5363772370651798</v>
      </c>
      <c r="U168" s="31">
        <f t="shared" si="27"/>
        <v>43769</v>
      </c>
      <c r="V168" s="78">
        <f>0</f>
        <v>0</v>
      </c>
      <c r="W168" s="78">
        <f t="shared" si="23"/>
        <v>0.28830401928361676</v>
      </c>
      <c r="X168" s="78">
        <f t="shared" si="24"/>
        <v>0.66212839889538389</v>
      </c>
      <c r="Y168" s="78">
        <f t="shared" si="25"/>
        <v>4.9567581820998435E-2</v>
      </c>
    </row>
    <row r="169" spans="1:25" x14ac:dyDescent="0.35">
      <c r="A169" s="76">
        <v>43770</v>
      </c>
      <c r="B169">
        <v>2.05984939709665</v>
      </c>
      <c r="C169">
        <v>97.816946753410505</v>
      </c>
      <c r="D169">
        <v>0.121674526155234</v>
      </c>
      <c r="E169">
        <v>1.5293233381722701E-3</v>
      </c>
      <c r="G169" s="31">
        <f t="shared" si="22"/>
        <v>43799</v>
      </c>
      <c r="H169" s="78">
        <f t="shared" si="19"/>
        <v>2.0598808993359821E-2</v>
      </c>
      <c r="I169" s="78">
        <f t="shared" si="20"/>
        <v>0.97818442713683962</v>
      </c>
      <c r="J169" s="78">
        <f t="shared" si="21"/>
        <v>1.2167638698061714E-3</v>
      </c>
      <c r="K169" s="77">
        <v>0</v>
      </c>
      <c r="O169" s="76">
        <f t="shared" si="26"/>
        <v>43799</v>
      </c>
      <c r="P169">
        <v>8.7156552191713903</v>
      </c>
      <c r="Q169">
        <v>28.065500896819501</v>
      </c>
      <c r="R169">
        <v>59.010385259144499</v>
      </c>
      <c r="S169">
        <v>4.2084586248644502</v>
      </c>
      <c r="U169" s="31">
        <f t="shared" si="27"/>
        <v>43799</v>
      </c>
      <c r="V169" s="78">
        <f>0</f>
        <v>0</v>
      </c>
      <c r="W169" s="78">
        <f t="shared" si="23"/>
        <v>0.30745141419598349</v>
      </c>
      <c r="X169" s="78">
        <f t="shared" si="24"/>
        <v>0.64644584348857337</v>
      </c>
      <c r="Y169" s="78">
        <f t="shared" si="25"/>
        <v>4.6102742315441411E-2</v>
      </c>
    </row>
    <row r="170" spans="1:25" x14ac:dyDescent="0.35">
      <c r="A170" s="76">
        <v>43800</v>
      </c>
      <c r="B170">
        <v>1.9928737323171699</v>
      </c>
      <c r="C170">
        <v>97.877476576830901</v>
      </c>
      <c r="D170">
        <v>0.12850763247234101</v>
      </c>
      <c r="E170">
        <v>1.14205838014976E-3</v>
      </c>
      <c r="G170" s="31">
        <f t="shared" si="22"/>
        <v>43830</v>
      </c>
      <c r="H170" s="78">
        <f t="shared" si="19"/>
        <v>1.9928964923585687E-2</v>
      </c>
      <c r="I170" s="78">
        <f t="shared" si="20"/>
        <v>0.97878594407520714</v>
      </c>
      <c r="J170" s="78">
        <f t="shared" si="21"/>
        <v>1.2850910012128821E-3</v>
      </c>
      <c r="K170" s="77">
        <v>0</v>
      </c>
      <c r="O170" s="76">
        <f t="shared" si="26"/>
        <v>43830</v>
      </c>
      <c r="P170">
        <v>9.8125834595413597</v>
      </c>
      <c r="Q170">
        <v>24.609039780840401</v>
      </c>
      <c r="R170">
        <v>60.985567787847899</v>
      </c>
      <c r="S170">
        <v>4.5928089717702703</v>
      </c>
      <c r="U170" s="31">
        <f t="shared" si="27"/>
        <v>43830</v>
      </c>
      <c r="V170" s="78">
        <f>0</f>
        <v>0</v>
      </c>
      <c r="W170" s="78">
        <f t="shared" si="23"/>
        <v>0.27286555846513944</v>
      </c>
      <c r="X170" s="78">
        <f t="shared" si="24"/>
        <v>0.67620927760459115</v>
      </c>
      <c r="Y170" s="78">
        <f t="shared" si="25"/>
        <v>5.0925163930268559E-2</v>
      </c>
    </row>
    <row r="171" spans="1:25" x14ac:dyDescent="0.35">
      <c r="A171" s="76">
        <v>43831</v>
      </c>
      <c r="B171">
        <v>2.1623515638768098</v>
      </c>
      <c r="C171">
        <v>97.730292395960404</v>
      </c>
      <c r="D171">
        <v>0.10534623799870001</v>
      </c>
      <c r="E171">
        <v>2.0098021637182102E-3</v>
      </c>
      <c r="G171" s="31">
        <f t="shared" si="22"/>
        <v>43861</v>
      </c>
      <c r="H171" s="78">
        <f t="shared" si="19"/>
        <v>2.1623950237387848E-2</v>
      </c>
      <c r="I171" s="78">
        <f t="shared" si="20"/>
        <v>0.97732256620968616</v>
      </c>
      <c r="J171" s="78">
        <f t="shared" si="21"/>
        <v>1.053483552922241E-3</v>
      </c>
      <c r="K171" s="77">
        <v>0</v>
      </c>
      <c r="O171" s="76">
        <f t="shared" si="26"/>
        <v>43861</v>
      </c>
      <c r="P171">
        <v>9.3903842108475502</v>
      </c>
      <c r="Q171">
        <v>28.677382880325201</v>
      </c>
      <c r="R171">
        <v>57.750566969315301</v>
      </c>
      <c r="S171">
        <v>4.1816659395119196</v>
      </c>
      <c r="U171" s="31">
        <f t="shared" si="27"/>
        <v>43861</v>
      </c>
      <c r="V171" s="78">
        <f>0</f>
        <v>0</v>
      </c>
      <c r="W171" s="78">
        <f t="shared" si="23"/>
        <v>0.31649381393534592</v>
      </c>
      <c r="X171" s="78">
        <f t="shared" si="24"/>
        <v>0.63735583101577442</v>
      </c>
      <c r="Y171" s="78">
        <f t="shared" si="25"/>
        <v>4.6150355048879231E-2</v>
      </c>
    </row>
    <row r="172" spans="1:25" x14ac:dyDescent="0.35">
      <c r="A172" s="76">
        <v>43862</v>
      </c>
      <c r="B172">
        <v>2.0664272453624601</v>
      </c>
      <c r="C172">
        <v>97.833088826445007</v>
      </c>
      <c r="D172">
        <v>9.9302170910137294E-2</v>
      </c>
      <c r="E172">
        <v>1.1817572823359301E-3</v>
      </c>
      <c r="G172" s="31">
        <f t="shared" si="22"/>
        <v>43890</v>
      </c>
      <c r="H172" s="78">
        <f t="shared" si="19"/>
        <v>2.066451665805507E-2</v>
      </c>
      <c r="I172" s="78">
        <f t="shared" si="20"/>
        <v>0.978342449897598</v>
      </c>
      <c r="J172" s="78">
        <f t="shared" si="21"/>
        <v>9.9303344434641767E-4</v>
      </c>
      <c r="K172" s="77">
        <v>0</v>
      </c>
      <c r="O172" s="76">
        <f t="shared" si="26"/>
        <v>43890</v>
      </c>
      <c r="P172">
        <v>10.2055356172009</v>
      </c>
      <c r="Q172">
        <v>28.335714131045101</v>
      </c>
      <c r="R172">
        <v>57.5334193681648</v>
      </c>
      <c r="S172">
        <v>3.92533088358896</v>
      </c>
      <c r="U172" s="31">
        <f t="shared" si="27"/>
        <v>43890</v>
      </c>
      <c r="V172" s="78">
        <f>0</f>
        <v>0</v>
      </c>
      <c r="W172" s="78">
        <f t="shared" si="23"/>
        <v>0.31556192606983297</v>
      </c>
      <c r="X172" s="78">
        <f t="shared" si="24"/>
        <v>0.64072345398594321</v>
      </c>
      <c r="Y172" s="78">
        <f t="shared" si="25"/>
        <v>4.3714619944221086E-2</v>
      </c>
    </row>
    <row r="173" spans="1:25" x14ac:dyDescent="0.35">
      <c r="A173" s="76">
        <v>43891</v>
      </c>
      <c r="B173">
        <v>1.79263708734052</v>
      </c>
      <c r="C173">
        <v>98.054771873946393</v>
      </c>
      <c r="D173">
        <v>0.152139452582711</v>
      </c>
      <c r="E173">
        <v>4.5158613084482502E-4</v>
      </c>
      <c r="G173" s="31">
        <f t="shared" si="22"/>
        <v>43921</v>
      </c>
      <c r="H173" s="78">
        <f t="shared" si="19"/>
        <v>1.7926451826775405E-2</v>
      </c>
      <c r="I173" s="78">
        <f t="shared" si="20"/>
        <v>0.98055214677696456</v>
      </c>
      <c r="J173" s="78">
        <f t="shared" si="21"/>
        <v>1.5214013962648102E-3</v>
      </c>
      <c r="K173" s="77">
        <v>0</v>
      </c>
      <c r="O173" s="76">
        <f t="shared" si="26"/>
        <v>43921</v>
      </c>
      <c r="P173">
        <v>10.352087186021199</v>
      </c>
      <c r="Q173">
        <v>22.936087715412999</v>
      </c>
      <c r="R173">
        <v>62.294950055595898</v>
      </c>
      <c r="S173">
        <v>4.4168750429698198</v>
      </c>
      <c r="U173" s="31">
        <f t="shared" si="27"/>
        <v>43921</v>
      </c>
      <c r="V173" s="78">
        <f>0</f>
        <v>0</v>
      </c>
      <c r="W173" s="78">
        <f t="shared" si="23"/>
        <v>0.25584631025382415</v>
      </c>
      <c r="X173" s="78">
        <f t="shared" si="24"/>
        <v>0.69488455559315865</v>
      </c>
      <c r="Y173" s="78">
        <f t="shared" si="25"/>
        <v>4.9269134153016175E-2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PD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Thakur</dc:creator>
  <cp:lastModifiedBy>Siddharth Thakur</cp:lastModifiedBy>
  <dcterms:created xsi:type="dcterms:W3CDTF">2015-06-05T18:17:20Z</dcterms:created>
  <dcterms:modified xsi:type="dcterms:W3CDTF">2021-11-12T04:36:59Z</dcterms:modified>
</cp:coreProperties>
</file>