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713" firstSheet="1" activeTab="14"/>
  </bookViews>
  <sheets>
    <sheet name="000000000" sheetId="17" state="veryHidden" r:id="rId1"/>
    <sheet name="DATA A" sheetId="56" r:id="rId2"/>
    <sheet name="DATA" sheetId="43" r:id="rId3"/>
    <sheet name="JAN" sheetId="39" r:id="rId4"/>
    <sheet name="FEB" sheetId="53" r:id="rId5"/>
    <sheet name="MARET" sheetId="52" r:id="rId6"/>
    <sheet name="APRIL" sheetId="51" r:id="rId7"/>
    <sheet name="MEI" sheetId="50" r:id="rId8"/>
    <sheet name="JUNI" sheetId="49" r:id="rId9"/>
    <sheet name="JULI" sheetId="48" r:id="rId10"/>
    <sheet name="AGUST" sheetId="47" r:id="rId11"/>
    <sheet name="SEPT" sheetId="57" r:id="rId12"/>
    <sheet name="OKT" sheetId="45" r:id="rId13"/>
    <sheet name="NOV" sheetId="44" r:id="rId14"/>
    <sheet name="DES" sheetId="37" r:id="rId15"/>
    <sheet name="Sheet1" sheetId="58" r:id="rId16"/>
  </sheets>
  <definedNames>
    <definedName name="_xlnm.Print_Area" localSheetId="6">APRIL!$A$1:$H$355</definedName>
    <definedName name="_xlnm.Print_Area" localSheetId="14">DES!$A$1:$H$360</definedName>
    <definedName name="_xlnm.Print_Area" localSheetId="8">JUNI!$A$1:$H$362</definedName>
    <definedName name="_xlnm.Print_Area" localSheetId="5">MARET!$A$1:$H$358</definedName>
    <definedName name="_xlnm.Print_Area" localSheetId="7">MEI!$A$1:$H$357</definedName>
    <definedName name="_xlnm.Print_Area" localSheetId="15">Sheet1!$A$1:$H$201</definedName>
  </definedNames>
  <calcPr calcId="152511"/>
</workbook>
</file>

<file path=xl/calcChain.xml><?xml version="1.0" encoding="utf-8"?>
<calcChain xmlns="http://schemas.openxmlformats.org/spreadsheetml/2006/main">
  <c r="B322" i="37" l="1"/>
  <c r="B290" i="37"/>
  <c r="B260" i="37"/>
  <c r="B228" i="37"/>
  <c r="B196" i="37"/>
  <c r="B164" i="37"/>
  <c r="B132" i="37"/>
  <c r="B100" i="37"/>
  <c r="B36" i="37"/>
  <c r="B4" i="37"/>
  <c r="B322" i="44"/>
  <c r="B290" i="44"/>
  <c r="B260" i="44"/>
  <c r="B228" i="44"/>
  <c r="B196" i="44"/>
  <c r="B164" i="44"/>
  <c r="B132" i="44"/>
  <c r="B100" i="44"/>
  <c r="B68" i="44"/>
  <c r="B36" i="44"/>
  <c r="B4" i="44"/>
  <c r="B322" i="45"/>
  <c r="B290" i="45"/>
  <c r="B260" i="45"/>
  <c r="B228" i="45"/>
  <c r="B196" i="45"/>
  <c r="B164" i="45"/>
  <c r="B132" i="45"/>
  <c r="B100" i="45"/>
  <c r="B68" i="45"/>
  <c r="B36" i="45"/>
  <c r="B4" i="45"/>
  <c r="B326" i="57"/>
  <c r="B294" i="57"/>
  <c r="B260" i="57"/>
  <c r="B228" i="57"/>
  <c r="B196" i="57"/>
  <c r="B164" i="57"/>
  <c r="B132" i="57"/>
  <c r="B100" i="57"/>
  <c r="B68" i="57"/>
  <c r="B36" i="57"/>
  <c r="B4" i="57"/>
  <c r="B322" i="47"/>
  <c r="B290" i="47"/>
  <c r="B260" i="47"/>
  <c r="B228" i="47"/>
  <c r="B196" i="47"/>
  <c r="B164" i="47"/>
  <c r="B132" i="47"/>
  <c r="B100" i="47"/>
  <c r="B68" i="47"/>
  <c r="B36" i="47"/>
  <c r="B4" i="47"/>
  <c r="B322" i="48"/>
  <c r="B290" i="48"/>
  <c r="B260" i="48"/>
  <c r="B228" i="48"/>
  <c r="B196" i="48"/>
  <c r="B164" i="48"/>
  <c r="B132" i="48"/>
  <c r="B100" i="48"/>
  <c r="B68" i="48"/>
  <c r="B36" i="48"/>
  <c r="B4" i="48"/>
  <c r="B4" i="49"/>
  <c r="B36" i="49"/>
  <c r="B68" i="49"/>
  <c r="B100" i="49"/>
  <c r="B132" i="49"/>
  <c r="B164" i="49"/>
  <c r="B196" i="49"/>
  <c r="B228" i="49"/>
  <c r="B260" i="49"/>
  <c r="B290" i="49"/>
  <c r="B322" i="49"/>
  <c r="B322" i="50"/>
  <c r="B290" i="50"/>
  <c r="B260" i="50"/>
  <c r="B228" i="50"/>
  <c r="B196" i="50"/>
  <c r="B164" i="50"/>
  <c r="B132" i="50"/>
  <c r="B100" i="50"/>
  <c r="B68" i="50"/>
  <c r="B36" i="50"/>
  <c r="B4" i="50"/>
  <c r="B322" i="51"/>
  <c r="B290" i="51"/>
  <c r="B260" i="51"/>
  <c r="B228" i="51"/>
  <c r="B196" i="51"/>
  <c r="B164" i="51"/>
  <c r="B132" i="51"/>
  <c r="B100" i="51"/>
  <c r="B68" i="51"/>
  <c r="B36" i="51"/>
  <c r="B4" i="51"/>
  <c r="B322" i="52"/>
  <c r="B290" i="52"/>
  <c r="B260" i="52"/>
  <c r="B228" i="52"/>
  <c r="B196" i="52"/>
  <c r="B164" i="52"/>
  <c r="B132" i="52"/>
  <c r="B100" i="52"/>
  <c r="B68" i="52"/>
  <c r="B36" i="52"/>
  <c r="B4" i="52"/>
  <c r="B322" i="53"/>
  <c r="B290" i="53"/>
  <c r="B258" i="53"/>
  <c r="B226" i="53"/>
  <c r="B194" i="53"/>
  <c r="B162" i="53"/>
  <c r="B130" i="53"/>
  <c r="B98" i="53"/>
  <c r="B67" i="53"/>
  <c r="B36" i="53"/>
  <c r="B4" i="53"/>
  <c r="B354" i="39"/>
  <c r="B319" i="39"/>
  <c r="B284" i="39"/>
  <c r="B249" i="39"/>
  <c r="B214" i="39"/>
  <c r="B179" i="39"/>
  <c r="B144" i="39"/>
  <c r="B109" i="39"/>
  <c r="B74" i="39"/>
  <c r="B39" i="39"/>
  <c r="C312" i="43"/>
  <c r="C281" i="43"/>
  <c r="C250" i="43"/>
  <c r="C217" i="43"/>
  <c r="C186" i="43"/>
  <c r="C155" i="43"/>
  <c r="C125" i="43"/>
  <c r="C96" i="43"/>
  <c r="C67" i="43"/>
  <c r="C36" i="43"/>
  <c r="B4" i="39"/>
  <c r="C5" i="43"/>
  <c r="D7" i="56" l="1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6" i="56"/>
  <c r="C31" i="56" l="1"/>
  <c r="D31" i="56"/>
  <c r="E31" i="56"/>
  <c r="F31" i="37" l="1"/>
  <c r="E31" i="37"/>
  <c r="D31" i="37"/>
  <c r="F30" i="37"/>
  <c r="E30" i="37"/>
  <c r="D30" i="37"/>
  <c r="F29" i="37"/>
  <c r="E29" i="37"/>
  <c r="D29" i="37"/>
  <c r="F28" i="37"/>
  <c r="E28" i="37"/>
  <c r="D28" i="37"/>
  <c r="F27" i="37"/>
  <c r="E27" i="37"/>
  <c r="D27" i="37"/>
  <c r="F26" i="37"/>
  <c r="E26" i="37"/>
  <c r="D26" i="37"/>
  <c r="F25" i="37"/>
  <c r="E25" i="37"/>
  <c r="D25" i="37"/>
  <c r="F24" i="37"/>
  <c r="E24" i="37"/>
  <c r="D24" i="37"/>
  <c r="F23" i="37"/>
  <c r="E23" i="37"/>
  <c r="D23" i="37"/>
  <c r="F22" i="37"/>
  <c r="E22" i="37"/>
  <c r="D22" i="37"/>
  <c r="F21" i="37"/>
  <c r="E21" i="37"/>
  <c r="D21" i="37"/>
  <c r="F20" i="37"/>
  <c r="E20" i="37"/>
  <c r="D20" i="37"/>
  <c r="F19" i="37"/>
  <c r="E19" i="37"/>
  <c r="D19" i="37"/>
  <c r="F18" i="37"/>
  <c r="E18" i="37"/>
  <c r="D18" i="37"/>
  <c r="F17" i="37"/>
  <c r="E17" i="37"/>
  <c r="D17" i="37"/>
  <c r="F16" i="37"/>
  <c r="E16" i="37"/>
  <c r="D16" i="37"/>
  <c r="F15" i="37"/>
  <c r="E15" i="37"/>
  <c r="D15" i="37"/>
  <c r="F14" i="37"/>
  <c r="E14" i="37"/>
  <c r="D14" i="37"/>
  <c r="F13" i="37"/>
  <c r="E13" i="37"/>
  <c r="D13" i="37"/>
  <c r="F12" i="37"/>
  <c r="E12" i="37"/>
  <c r="D12" i="37"/>
  <c r="F11" i="37"/>
  <c r="E11" i="37"/>
  <c r="D11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F58" i="37"/>
  <c r="E58" i="37"/>
  <c r="D58" i="37"/>
  <c r="C58" i="37"/>
  <c r="B58" i="37"/>
  <c r="F57" i="37"/>
  <c r="E57" i="37"/>
  <c r="D57" i="37"/>
  <c r="C57" i="37"/>
  <c r="B57" i="37"/>
  <c r="F56" i="37"/>
  <c r="E56" i="37"/>
  <c r="D56" i="37"/>
  <c r="C56" i="37"/>
  <c r="B56" i="37"/>
  <c r="F55" i="37"/>
  <c r="E55" i="37"/>
  <c r="D55" i="37"/>
  <c r="C55" i="37"/>
  <c r="B55" i="37"/>
  <c r="F54" i="37"/>
  <c r="E54" i="37"/>
  <c r="D54" i="37"/>
  <c r="C54" i="37"/>
  <c r="B54" i="37"/>
  <c r="F53" i="37"/>
  <c r="E53" i="37"/>
  <c r="D53" i="37"/>
  <c r="C53" i="37"/>
  <c r="B53" i="37"/>
  <c r="F52" i="37"/>
  <c r="E52" i="37"/>
  <c r="D52" i="37"/>
  <c r="C52" i="37"/>
  <c r="B52" i="37"/>
  <c r="F51" i="37"/>
  <c r="E51" i="37"/>
  <c r="D51" i="37"/>
  <c r="C51" i="37"/>
  <c r="B51" i="37"/>
  <c r="F50" i="37"/>
  <c r="E50" i="37"/>
  <c r="D50" i="37"/>
  <c r="C50" i="37"/>
  <c r="B50" i="37"/>
  <c r="F49" i="37"/>
  <c r="E49" i="37"/>
  <c r="D49" i="37"/>
  <c r="C49" i="37"/>
  <c r="B49" i="37"/>
  <c r="F48" i="37"/>
  <c r="E48" i="37"/>
  <c r="D48" i="37"/>
  <c r="C48" i="37"/>
  <c r="B48" i="37"/>
  <c r="F47" i="37"/>
  <c r="E47" i="37"/>
  <c r="D47" i="37"/>
  <c r="C47" i="37"/>
  <c r="B47" i="37"/>
  <c r="F46" i="37"/>
  <c r="E46" i="37"/>
  <c r="D46" i="37"/>
  <c r="C46" i="37"/>
  <c r="B46" i="37"/>
  <c r="F45" i="37"/>
  <c r="E45" i="37"/>
  <c r="D45" i="37"/>
  <c r="C45" i="37"/>
  <c r="B45" i="37"/>
  <c r="F44" i="37"/>
  <c r="E44" i="37"/>
  <c r="D44" i="37"/>
  <c r="C44" i="37"/>
  <c r="B44" i="37"/>
  <c r="E90" i="37"/>
  <c r="D90" i="37"/>
  <c r="C90" i="37"/>
  <c r="B90" i="37"/>
  <c r="E89" i="37"/>
  <c r="D89" i="37"/>
  <c r="C89" i="37"/>
  <c r="B89" i="37"/>
  <c r="E88" i="37"/>
  <c r="D88" i="37"/>
  <c r="C88" i="37"/>
  <c r="B88" i="37"/>
  <c r="E87" i="37"/>
  <c r="D87" i="37"/>
  <c r="C87" i="37"/>
  <c r="B87" i="37"/>
  <c r="E86" i="37"/>
  <c r="D86" i="37"/>
  <c r="C86" i="37"/>
  <c r="B86" i="37"/>
  <c r="E85" i="37"/>
  <c r="D85" i="37"/>
  <c r="C85" i="37"/>
  <c r="B85" i="37"/>
  <c r="E84" i="37"/>
  <c r="D84" i="37"/>
  <c r="C84" i="37"/>
  <c r="B84" i="37"/>
  <c r="E83" i="37"/>
  <c r="D83" i="37"/>
  <c r="C83" i="37"/>
  <c r="B83" i="37"/>
  <c r="E82" i="37"/>
  <c r="D82" i="37"/>
  <c r="C82" i="37"/>
  <c r="B82" i="37"/>
  <c r="E81" i="37"/>
  <c r="D81" i="37"/>
  <c r="C81" i="37"/>
  <c r="B81" i="37"/>
  <c r="E80" i="37"/>
  <c r="D80" i="37"/>
  <c r="C80" i="37"/>
  <c r="B80" i="37"/>
  <c r="E79" i="37"/>
  <c r="D79" i="37"/>
  <c r="C79" i="37"/>
  <c r="B79" i="37"/>
  <c r="E78" i="37"/>
  <c r="D78" i="37"/>
  <c r="C78" i="37"/>
  <c r="B78" i="37"/>
  <c r="E77" i="37"/>
  <c r="D77" i="37"/>
  <c r="C77" i="37"/>
  <c r="B77" i="37"/>
  <c r="E76" i="37"/>
  <c r="D76" i="37"/>
  <c r="C76" i="37"/>
  <c r="B76" i="37"/>
  <c r="E122" i="37"/>
  <c r="D122" i="37"/>
  <c r="C122" i="37"/>
  <c r="B122" i="37"/>
  <c r="E121" i="37"/>
  <c r="D121" i="37"/>
  <c r="C121" i="37"/>
  <c r="B121" i="37"/>
  <c r="E120" i="37"/>
  <c r="D120" i="37"/>
  <c r="C120" i="37"/>
  <c r="B120" i="37"/>
  <c r="E119" i="37"/>
  <c r="D119" i="37"/>
  <c r="C119" i="37"/>
  <c r="B119" i="37"/>
  <c r="E118" i="37"/>
  <c r="D118" i="37"/>
  <c r="C118" i="37"/>
  <c r="B118" i="37"/>
  <c r="E117" i="37"/>
  <c r="D117" i="37"/>
  <c r="C117" i="37"/>
  <c r="B117" i="37"/>
  <c r="E116" i="37"/>
  <c r="D116" i="37"/>
  <c r="C116" i="37"/>
  <c r="B116" i="37"/>
  <c r="E115" i="37"/>
  <c r="D115" i="37"/>
  <c r="C115" i="37"/>
  <c r="B115" i="37"/>
  <c r="E114" i="37"/>
  <c r="D114" i="37"/>
  <c r="C114" i="37"/>
  <c r="B114" i="37"/>
  <c r="E113" i="37"/>
  <c r="D113" i="37"/>
  <c r="C113" i="37"/>
  <c r="B113" i="37"/>
  <c r="E112" i="37"/>
  <c r="D112" i="37"/>
  <c r="C112" i="37"/>
  <c r="B112" i="37"/>
  <c r="E111" i="37"/>
  <c r="D111" i="37"/>
  <c r="C111" i="37"/>
  <c r="B111" i="37"/>
  <c r="E110" i="37"/>
  <c r="D110" i="37"/>
  <c r="C110" i="37"/>
  <c r="B110" i="37"/>
  <c r="E109" i="37"/>
  <c r="D109" i="37"/>
  <c r="C109" i="37"/>
  <c r="B109" i="37"/>
  <c r="E108" i="37"/>
  <c r="D108" i="37"/>
  <c r="C108" i="37"/>
  <c r="B108" i="37"/>
  <c r="F154" i="37"/>
  <c r="E154" i="37"/>
  <c r="D154" i="37"/>
  <c r="C154" i="37"/>
  <c r="B154" i="37"/>
  <c r="F153" i="37"/>
  <c r="E153" i="37"/>
  <c r="D153" i="37"/>
  <c r="C153" i="37"/>
  <c r="B153" i="37"/>
  <c r="F152" i="37"/>
  <c r="E152" i="37"/>
  <c r="D152" i="37"/>
  <c r="C152" i="37"/>
  <c r="B152" i="37"/>
  <c r="F151" i="37"/>
  <c r="E151" i="37"/>
  <c r="D151" i="37"/>
  <c r="C151" i="37"/>
  <c r="B151" i="37"/>
  <c r="F150" i="37"/>
  <c r="E150" i="37"/>
  <c r="D150" i="37"/>
  <c r="C150" i="37"/>
  <c r="H150" i="37" s="1"/>
  <c r="B150" i="37"/>
  <c r="F149" i="37"/>
  <c r="E149" i="37"/>
  <c r="D149" i="37"/>
  <c r="C149" i="37"/>
  <c r="B149" i="37"/>
  <c r="F148" i="37"/>
  <c r="E148" i="37"/>
  <c r="D148" i="37"/>
  <c r="C148" i="37"/>
  <c r="B148" i="37"/>
  <c r="F147" i="37"/>
  <c r="E147" i="37"/>
  <c r="D147" i="37"/>
  <c r="C147" i="37"/>
  <c r="B147" i="37"/>
  <c r="F146" i="37"/>
  <c r="E146" i="37"/>
  <c r="D146" i="37"/>
  <c r="C146" i="37"/>
  <c r="B146" i="37"/>
  <c r="F145" i="37"/>
  <c r="E145" i="37"/>
  <c r="D145" i="37"/>
  <c r="C145" i="37"/>
  <c r="B145" i="37"/>
  <c r="F144" i="37"/>
  <c r="E144" i="37"/>
  <c r="D144" i="37"/>
  <c r="C144" i="37"/>
  <c r="B144" i="37"/>
  <c r="F143" i="37"/>
  <c r="E143" i="37"/>
  <c r="D143" i="37"/>
  <c r="C143" i="37"/>
  <c r="B143" i="37"/>
  <c r="F142" i="37"/>
  <c r="E142" i="37"/>
  <c r="D142" i="37"/>
  <c r="C142" i="37"/>
  <c r="H142" i="37" s="1"/>
  <c r="B142" i="37"/>
  <c r="F141" i="37"/>
  <c r="E141" i="37"/>
  <c r="D141" i="37"/>
  <c r="C141" i="37"/>
  <c r="B141" i="37"/>
  <c r="F140" i="37"/>
  <c r="E140" i="37"/>
  <c r="D140" i="37"/>
  <c r="C140" i="37"/>
  <c r="B140" i="37"/>
  <c r="F186" i="37"/>
  <c r="E186" i="37"/>
  <c r="D186" i="37"/>
  <c r="C186" i="37"/>
  <c r="B186" i="37"/>
  <c r="F185" i="37"/>
  <c r="E185" i="37"/>
  <c r="D185" i="37"/>
  <c r="C185" i="37"/>
  <c r="B185" i="37"/>
  <c r="F184" i="37"/>
  <c r="E184" i="37"/>
  <c r="D184" i="37"/>
  <c r="C184" i="37"/>
  <c r="B184" i="37"/>
  <c r="F183" i="37"/>
  <c r="E183" i="37"/>
  <c r="D183" i="37"/>
  <c r="C183" i="37"/>
  <c r="B183" i="37"/>
  <c r="F182" i="37"/>
  <c r="E182" i="37"/>
  <c r="D182" i="37"/>
  <c r="C182" i="37"/>
  <c r="B182" i="37"/>
  <c r="F181" i="37"/>
  <c r="E181" i="37"/>
  <c r="D181" i="37"/>
  <c r="C181" i="37"/>
  <c r="H181" i="37" s="1"/>
  <c r="B181" i="37"/>
  <c r="F180" i="37"/>
  <c r="E180" i="37"/>
  <c r="D180" i="37"/>
  <c r="C180" i="37"/>
  <c r="B180" i="37"/>
  <c r="F179" i="37"/>
  <c r="E179" i="37"/>
  <c r="D179" i="37"/>
  <c r="C179" i="37"/>
  <c r="B179" i="37"/>
  <c r="F178" i="37"/>
  <c r="E178" i="37"/>
  <c r="D178" i="37"/>
  <c r="C178" i="37"/>
  <c r="B178" i="37"/>
  <c r="F177" i="37"/>
  <c r="E177" i="37"/>
  <c r="D177" i="37"/>
  <c r="C177" i="37"/>
  <c r="B177" i="37"/>
  <c r="F176" i="37"/>
  <c r="E176" i="37"/>
  <c r="D176" i="37"/>
  <c r="C176" i="37"/>
  <c r="B176" i="37"/>
  <c r="F175" i="37"/>
  <c r="E175" i="37"/>
  <c r="D175" i="37"/>
  <c r="C175" i="37"/>
  <c r="B175" i="37"/>
  <c r="F174" i="37"/>
  <c r="E174" i="37"/>
  <c r="D174" i="37"/>
  <c r="C174" i="37"/>
  <c r="B174" i="37"/>
  <c r="F173" i="37"/>
  <c r="E173" i="37"/>
  <c r="D173" i="37"/>
  <c r="C173" i="37"/>
  <c r="B173" i="37"/>
  <c r="F172" i="37"/>
  <c r="E172" i="37"/>
  <c r="D172" i="37"/>
  <c r="C172" i="37"/>
  <c r="B172" i="37"/>
  <c r="E218" i="37"/>
  <c r="D218" i="37"/>
  <c r="C218" i="37"/>
  <c r="B218" i="37"/>
  <c r="E217" i="37"/>
  <c r="D217" i="37"/>
  <c r="C217" i="37"/>
  <c r="B217" i="37"/>
  <c r="E216" i="37"/>
  <c r="D216" i="37"/>
  <c r="C216" i="37"/>
  <c r="B216" i="37"/>
  <c r="E215" i="37"/>
  <c r="D215" i="37"/>
  <c r="C215" i="37"/>
  <c r="B215" i="37"/>
  <c r="E214" i="37"/>
  <c r="D214" i="37"/>
  <c r="C214" i="37"/>
  <c r="B214" i="37"/>
  <c r="E213" i="37"/>
  <c r="D213" i="37"/>
  <c r="C213" i="37"/>
  <c r="B213" i="37"/>
  <c r="E212" i="37"/>
  <c r="D212" i="37"/>
  <c r="C212" i="37"/>
  <c r="B212" i="37"/>
  <c r="E211" i="37"/>
  <c r="D211" i="37"/>
  <c r="C211" i="37"/>
  <c r="B211" i="37"/>
  <c r="E210" i="37"/>
  <c r="D210" i="37"/>
  <c r="C210" i="37"/>
  <c r="B210" i="37"/>
  <c r="E209" i="37"/>
  <c r="D209" i="37"/>
  <c r="C209" i="37"/>
  <c r="B209" i="37"/>
  <c r="E208" i="37"/>
  <c r="D208" i="37"/>
  <c r="C208" i="37"/>
  <c r="B208" i="37"/>
  <c r="E207" i="37"/>
  <c r="D207" i="37"/>
  <c r="C207" i="37"/>
  <c r="B207" i="37"/>
  <c r="E206" i="37"/>
  <c r="D206" i="37"/>
  <c r="C206" i="37"/>
  <c r="B206" i="37"/>
  <c r="E205" i="37"/>
  <c r="D205" i="37"/>
  <c r="C205" i="37"/>
  <c r="B205" i="37"/>
  <c r="E204" i="37"/>
  <c r="D204" i="37"/>
  <c r="C204" i="37"/>
  <c r="B204" i="37"/>
  <c r="F250" i="37"/>
  <c r="E250" i="37"/>
  <c r="D250" i="37"/>
  <c r="C250" i="37"/>
  <c r="B250" i="37"/>
  <c r="F249" i="37"/>
  <c r="E249" i="37"/>
  <c r="D249" i="37"/>
  <c r="C249" i="37"/>
  <c r="B249" i="37"/>
  <c r="F248" i="37"/>
  <c r="E248" i="37"/>
  <c r="D248" i="37"/>
  <c r="C248" i="37"/>
  <c r="B248" i="37"/>
  <c r="F247" i="37"/>
  <c r="E247" i="37"/>
  <c r="D247" i="37"/>
  <c r="C247" i="37"/>
  <c r="B247" i="37"/>
  <c r="F246" i="37"/>
  <c r="E246" i="37"/>
  <c r="D246" i="37"/>
  <c r="C246" i="37"/>
  <c r="B246" i="37"/>
  <c r="F245" i="37"/>
  <c r="E245" i="37"/>
  <c r="D245" i="37"/>
  <c r="C245" i="37"/>
  <c r="B245" i="37"/>
  <c r="F244" i="37"/>
  <c r="E244" i="37"/>
  <c r="D244" i="37"/>
  <c r="C244" i="37"/>
  <c r="B244" i="37"/>
  <c r="F243" i="37"/>
  <c r="E243" i="37"/>
  <c r="D243" i="37"/>
  <c r="C243" i="37"/>
  <c r="B243" i="37"/>
  <c r="F242" i="37"/>
  <c r="E242" i="37"/>
  <c r="D242" i="37"/>
  <c r="C242" i="37"/>
  <c r="B242" i="37"/>
  <c r="F241" i="37"/>
  <c r="E241" i="37"/>
  <c r="D241" i="37"/>
  <c r="C241" i="37"/>
  <c r="B241" i="37"/>
  <c r="F240" i="37"/>
  <c r="E240" i="37"/>
  <c r="D240" i="37"/>
  <c r="C240" i="37"/>
  <c r="B240" i="37"/>
  <c r="F239" i="37"/>
  <c r="E239" i="37"/>
  <c r="D239" i="37"/>
  <c r="C239" i="37"/>
  <c r="B239" i="37"/>
  <c r="F238" i="37"/>
  <c r="E238" i="37"/>
  <c r="D238" i="37"/>
  <c r="C238" i="37"/>
  <c r="B238" i="37"/>
  <c r="F237" i="37"/>
  <c r="E237" i="37"/>
  <c r="D237" i="37"/>
  <c r="C237" i="37"/>
  <c r="B237" i="37"/>
  <c r="F236" i="37"/>
  <c r="E236" i="37"/>
  <c r="D236" i="37"/>
  <c r="C236" i="37"/>
  <c r="B236" i="37"/>
  <c r="F282" i="37"/>
  <c r="E282" i="37"/>
  <c r="D282" i="37"/>
  <c r="C282" i="37"/>
  <c r="B282" i="37"/>
  <c r="F281" i="37"/>
  <c r="E281" i="37"/>
  <c r="D281" i="37"/>
  <c r="C281" i="37"/>
  <c r="B281" i="37"/>
  <c r="F280" i="37"/>
  <c r="E280" i="37"/>
  <c r="D280" i="37"/>
  <c r="C280" i="37"/>
  <c r="B280" i="37"/>
  <c r="F279" i="37"/>
  <c r="E279" i="37"/>
  <c r="D279" i="37"/>
  <c r="C279" i="37"/>
  <c r="H279" i="37" s="1"/>
  <c r="B279" i="37"/>
  <c r="F278" i="37"/>
  <c r="E278" i="37"/>
  <c r="D278" i="37"/>
  <c r="C278" i="37"/>
  <c r="B278" i="37"/>
  <c r="F277" i="37"/>
  <c r="E277" i="37"/>
  <c r="D277" i="37"/>
  <c r="C277" i="37"/>
  <c r="B277" i="37"/>
  <c r="F276" i="37"/>
  <c r="E276" i="37"/>
  <c r="D276" i="37"/>
  <c r="C276" i="37"/>
  <c r="B276" i="37"/>
  <c r="F275" i="37"/>
  <c r="E275" i="37"/>
  <c r="D275" i="37"/>
  <c r="C275" i="37"/>
  <c r="B275" i="37"/>
  <c r="F274" i="37"/>
  <c r="E274" i="37"/>
  <c r="D274" i="37"/>
  <c r="C274" i="37"/>
  <c r="B274" i="37"/>
  <c r="F273" i="37"/>
  <c r="E273" i="37"/>
  <c r="D273" i="37"/>
  <c r="C273" i="37"/>
  <c r="B273" i="37"/>
  <c r="F272" i="37"/>
  <c r="E272" i="37"/>
  <c r="D272" i="37"/>
  <c r="C272" i="37"/>
  <c r="B272" i="37"/>
  <c r="F271" i="37"/>
  <c r="E271" i="37"/>
  <c r="D271" i="37"/>
  <c r="C271" i="37"/>
  <c r="B271" i="37"/>
  <c r="F270" i="37"/>
  <c r="E270" i="37"/>
  <c r="D270" i="37"/>
  <c r="C270" i="37"/>
  <c r="B270" i="37"/>
  <c r="F269" i="37"/>
  <c r="E269" i="37"/>
  <c r="D269" i="37"/>
  <c r="C269" i="37"/>
  <c r="B269" i="37"/>
  <c r="F268" i="37"/>
  <c r="E268" i="37"/>
  <c r="D268" i="37"/>
  <c r="C268" i="37"/>
  <c r="B268" i="37"/>
  <c r="E312" i="37"/>
  <c r="D312" i="37"/>
  <c r="C312" i="37"/>
  <c r="B312" i="37"/>
  <c r="E311" i="37"/>
  <c r="D311" i="37"/>
  <c r="C311" i="37"/>
  <c r="B311" i="37"/>
  <c r="E310" i="37"/>
  <c r="D310" i="37"/>
  <c r="C310" i="37"/>
  <c r="B310" i="37"/>
  <c r="E309" i="37"/>
  <c r="D309" i="37"/>
  <c r="C309" i="37"/>
  <c r="B309" i="37"/>
  <c r="E308" i="37"/>
  <c r="D308" i="37"/>
  <c r="C308" i="37"/>
  <c r="B308" i="37"/>
  <c r="E307" i="37"/>
  <c r="D307" i="37"/>
  <c r="C307" i="37"/>
  <c r="B307" i="37"/>
  <c r="E306" i="37"/>
  <c r="D306" i="37"/>
  <c r="C306" i="37"/>
  <c r="B306" i="37"/>
  <c r="E305" i="37"/>
  <c r="D305" i="37"/>
  <c r="C305" i="37"/>
  <c r="B305" i="37"/>
  <c r="E304" i="37"/>
  <c r="D304" i="37"/>
  <c r="C304" i="37"/>
  <c r="B304" i="37"/>
  <c r="E303" i="37"/>
  <c r="D303" i="37"/>
  <c r="C303" i="37"/>
  <c r="B303" i="37"/>
  <c r="E302" i="37"/>
  <c r="D302" i="37"/>
  <c r="C302" i="37"/>
  <c r="B302" i="37"/>
  <c r="E301" i="37"/>
  <c r="D301" i="37"/>
  <c r="C301" i="37"/>
  <c r="B301" i="37"/>
  <c r="E300" i="37"/>
  <c r="D300" i="37"/>
  <c r="C300" i="37"/>
  <c r="B300" i="37"/>
  <c r="E299" i="37"/>
  <c r="D299" i="37"/>
  <c r="C299" i="37"/>
  <c r="B299" i="37"/>
  <c r="E298" i="37"/>
  <c r="D298" i="37"/>
  <c r="C298" i="37"/>
  <c r="B298" i="37"/>
  <c r="E344" i="37"/>
  <c r="D344" i="37"/>
  <c r="C344" i="37"/>
  <c r="B344" i="37"/>
  <c r="E343" i="37"/>
  <c r="D343" i="37"/>
  <c r="C343" i="37"/>
  <c r="B343" i="37"/>
  <c r="E342" i="37"/>
  <c r="D342" i="37"/>
  <c r="C342" i="37"/>
  <c r="B342" i="37"/>
  <c r="E341" i="37"/>
  <c r="D341" i="37"/>
  <c r="C341" i="37"/>
  <c r="B341" i="37"/>
  <c r="E340" i="37"/>
  <c r="D340" i="37"/>
  <c r="C340" i="37"/>
  <c r="B340" i="37"/>
  <c r="E339" i="37"/>
  <c r="D339" i="37"/>
  <c r="C339" i="37"/>
  <c r="B339" i="37"/>
  <c r="E338" i="37"/>
  <c r="D338" i="37"/>
  <c r="C338" i="37"/>
  <c r="B338" i="37"/>
  <c r="E337" i="37"/>
  <c r="D337" i="37"/>
  <c r="C337" i="37"/>
  <c r="B337" i="37"/>
  <c r="E336" i="37"/>
  <c r="D336" i="37"/>
  <c r="C336" i="37"/>
  <c r="B336" i="37"/>
  <c r="E335" i="37"/>
  <c r="D335" i="37"/>
  <c r="C335" i="37"/>
  <c r="B335" i="37"/>
  <c r="E334" i="37"/>
  <c r="D334" i="37"/>
  <c r="C334" i="37"/>
  <c r="B334" i="37"/>
  <c r="E333" i="37"/>
  <c r="D333" i="37"/>
  <c r="C333" i="37"/>
  <c r="B333" i="37"/>
  <c r="E332" i="37"/>
  <c r="D332" i="37"/>
  <c r="C332" i="37"/>
  <c r="B332" i="37"/>
  <c r="E331" i="37"/>
  <c r="D331" i="37"/>
  <c r="C331" i="37"/>
  <c r="B331" i="37"/>
  <c r="E330" i="37"/>
  <c r="D330" i="37"/>
  <c r="C330" i="37"/>
  <c r="B330" i="37"/>
  <c r="F31" i="44"/>
  <c r="E31" i="44"/>
  <c r="D31" i="44"/>
  <c r="F30" i="44"/>
  <c r="E30" i="44"/>
  <c r="D30" i="44"/>
  <c r="F29" i="44"/>
  <c r="E29" i="44"/>
  <c r="D29" i="44"/>
  <c r="F28" i="44"/>
  <c r="E28" i="44"/>
  <c r="D28" i="44"/>
  <c r="F27" i="44"/>
  <c r="E27" i="44"/>
  <c r="D27" i="44"/>
  <c r="F26" i="44"/>
  <c r="E26" i="44"/>
  <c r="D26" i="44"/>
  <c r="F25" i="44"/>
  <c r="E25" i="44"/>
  <c r="D25" i="44"/>
  <c r="F24" i="44"/>
  <c r="E24" i="44"/>
  <c r="D24" i="44"/>
  <c r="F23" i="44"/>
  <c r="E23" i="44"/>
  <c r="D23" i="44"/>
  <c r="F22" i="44"/>
  <c r="E22" i="44"/>
  <c r="D22" i="44"/>
  <c r="F21" i="44"/>
  <c r="E21" i="44"/>
  <c r="D21" i="44"/>
  <c r="F20" i="44"/>
  <c r="E20" i="44"/>
  <c r="D20" i="44"/>
  <c r="F19" i="44"/>
  <c r="E19" i="44"/>
  <c r="D19" i="44"/>
  <c r="F18" i="44"/>
  <c r="E18" i="44"/>
  <c r="D18" i="44"/>
  <c r="F17" i="44"/>
  <c r="E17" i="44"/>
  <c r="D17" i="44"/>
  <c r="F16" i="44"/>
  <c r="E16" i="44"/>
  <c r="D16" i="44"/>
  <c r="F15" i="44"/>
  <c r="E15" i="44"/>
  <c r="D15" i="44"/>
  <c r="F14" i="44"/>
  <c r="E14" i="44"/>
  <c r="D14" i="44"/>
  <c r="F13" i="44"/>
  <c r="E13" i="44"/>
  <c r="D13" i="44"/>
  <c r="F12" i="44"/>
  <c r="E12" i="44"/>
  <c r="D12" i="44"/>
  <c r="F11" i="44"/>
  <c r="E11" i="44"/>
  <c r="D11" i="44"/>
  <c r="C26" i="44"/>
  <c r="B26" i="44"/>
  <c r="C25" i="44"/>
  <c r="B25" i="44"/>
  <c r="C24" i="44"/>
  <c r="B24" i="44"/>
  <c r="C23" i="44"/>
  <c r="B23" i="44"/>
  <c r="C22" i="44"/>
  <c r="B22" i="44"/>
  <c r="C21" i="44"/>
  <c r="B21" i="44"/>
  <c r="C20" i="44"/>
  <c r="B20" i="44"/>
  <c r="C19" i="44"/>
  <c r="B19" i="44"/>
  <c r="C18" i="44"/>
  <c r="B18" i="44"/>
  <c r="C17" i="44"/>
  <c r="B17" i="44"/>
  <c r="C16" i="44"/>
  <c r="B16" i="44"/>
  <c r="C15" i="44"/>
  <c r="B15" i="44"/>
  <c r="C14" i="44"/>
  <c r="B14" i="44"/>
  <c r="C13" i="44"/>
  <c r="B13" i="44"/>
  <c r="C12" i="44"/>
  <c r="B12" i="44"/>
  <c r="F58" i="44"/>
  <c r="E58" i="44"/>
  <c r="D58" i="44"/>
  <c r="C58" i="44"/>
  <c r="B58" i="44"/>
  <c r="F57" i="44"/>
  <c r="E57" i="44"/>
  <c r="D57" i="44"/>
  <c r="C57" i="44"/>
  <c r="B57" i="44"/>
  <c r="F56" i="44"/>
  <c r="E56" i="44"/>
  <c r="D56" i="44"/>
  <c r="C56" i="44"/>
  <c r="B56" i="44"/>
  <c r="F55" i="44"/>
  <c r="E55" i="44"/>
  <c r="D55" i="44"/>
  <c r="C55" i="44"/>
  <c r="B55" i="44"/>
  <c r="F54" i="44"/>
  <c r="E54" i="44"/>
  <c r="D54" i="44"/>
  <c r="C54" i="44"/>
  <c r="B54" i="44"/>
  <c r="F53" i="44"/>
  <c r="E53" i="44"/>
  <c r="D53" i="44"/>
  <c r="C53" i="44"/>
  <c r="B53" i="44"/>
  <c r="F52" i="44"/>
  <c r="E52" i="44"/>
  <c r="D52" i="44"/>
  <c r="C52" i="44"/>
  <c r="B52" i="44"/>
  <c r="F51" i="44"/>
  <c r="E51" i="44"/>
  <c r="D51" i="44"/>
  <c r="C51" i="44"/>
  <c r="B51" i="44"/>
  <c r="F50" i="44"/>
  <c r="E50" i="44"/>
  <c r="D50" i="44"/>
  <c r="C50" i="44"/>
  <c r="B50" i="44"/>
  <c r="F49" i="44"/>
  <c r="E49" i="44"/>
  <c r="D49" i="44"/>
  <c r="C49" i="44"/>
  <c r="B49" i="44"/>
  <c r="F48" i="44"/>
  <c r="E48" i="44"/>
  <c r="D48" i="44"/>
  <c r="C48" i="44"/>
  <c r="B48" i="44"/>
  <c r="F47" i="44"/>
  <c r="E47" i="44"/>
  <c r="D47" i="44"/>
  <c r="C47" i="44"/>
  <c r="B47" i="44"/>
  <c r="F46" i="44"/>
  <c r="E46" i="44"/>
  <c r="D46" i="44"/>
  <c r="C46" i="44"/>
  <c r="B46" i="44"/>
  <c r="F45" i="44"/>
  <c r="E45" i="44"/>
  <c r="D45" i="44"/>
  <c r="C45" i="44"/>
  <c r="B45" i="44"/>
  <c r="F44" i="44"/>
  <c r="E44" i="44"/>
  <c r="D44" i="44"/>
  <c r="C44" i="44"/>
  <c r="B44" i="44"/>
  <c r="E90" i="44"/>
  <c r="D90" i="44"/>
  <c r="C90" i="44"/>
  <c r="B90" i="44"/>
  <c r="E89" i="44"/>
  <c r="D89" i="44"/>
  <c r="C89" i="44"/>
  <c r="B89" i="44"/>
  <c r="E88" i="44"/>
  <c r="D88" i="44"/>
  <c r="C88" i="44"/>
  <c r="B88" i="44"/>
  <c r="E87" i="44"/>
  <c r="D87" i="44"/>
  <c r="C87" i="44"/>
  <c r="B87" i="44"/>
  <c r="E86" i="44"/>
  <c r="D86" i="44"/>
  <c r="C86" i="44"/>
  <c r="B86" i="44"/>
  <c r="E85" i="44"/>
  <c r="D85" i="44"/>
  <c r="C85" i="44"/>
  <c r="B85" i="44"/>
  <c r="E84" i="44"/>
  <c r="D84" i="44"/>
  <c r="C84" i="44"/>
  <c r="B84" i="44"/>
  <c r="E83" i="44"/>
  <c r="D83" i="44"/>
  <c r="C83" i="44"/>
  <c r="B83" i="44"/>
  <c r="E82" i="44"/>
  <c r="D82" i="44"/>
  <c r="C82" i="44"/>
  <c r="B82" i="44"/>
  <c r="E81" i="44"/>
  <c r="D81" i="44"/>
  <c r="C81" i="44"/>
  <c r="B81" i="44"/>
  <c r="E80" i="44"/>
  <c r="D80" i="44"/>
  <c r="C80" i="44"/>
  <c r="B80" i="44"/>
  <c r="E79" i="44"/>
  <c r="D79" i="44"/>
  <c r="C79" i="44"/>
  <c r="B79" i="44"/>
  <c r="E78" i="44"/>
  <c r="D78" i="44"/>
  <c r="C78" i="44"/>
  <c r="B78" i="44"/>
  <c r="E77" i="44"/>
  <c r="D77" i="44"/>
  <c r="C77" i="44"/>
  <c r="B77" i="44"/>
  <c r="E76" i="44"/>
  <c r="D76" i="44"/>
  <c r="C76" i="44"/>
  <c r="B76" i="44"/>
  <c r="E122" i="44"/>
  <c r="D122" i="44"/>
  <c r="C122" i="44"/>
  <c r="B122" i="44"/>
  <c r="E121" i="44"/>
  <c r="D121" i="44"/>
  <c r="C121" i="44"/>
  <c r="B121" i="44"/>
  <c r="E120" i="44"/>
  <c r="D120" i="44"/>
  <c r="C120" i="44"/>
  <c r="B120" i="44"/>
  <c r="E119" i="44"/>
  <c r="D119" i="44"/>
  <c r="C119" i="44"/>
  <c r="B119" i="44"/>
  <c r="E118" i="44"/>
  <c r="D118" i="44"/>
  <c r="C118" i="44"/>
  <c r="B118" i="44"/>
  <c r="E117" i="44"/>
  <c r="D117" i="44"/>
  <c r="C117" i="44"/>
  <c r="B117" i="44"/>
  <c r="E116" i="44"/>
  <c r="D116" i="44"/>
  <c r="C116" i="44"/>
  <c r="B116" i="44"/>
  <c r="E115" i="44"/>
  <c r="D115" i="44"/>
  <c r="C115" i="44"/>
  <c r="B115" i="44"/>
  <c r="E114" i="44"/>
  <c r="D114" i="44"/>
  <c r="C114" i="44"/>
  <c r="B114" i="44"/>
  <c r="E113" i="44"/>
  <c r="D113" i="44"/>
  <c r="C113" i="44"/>
  <c r="B113" i="44"/>
  <c r="E112" i="44"/>
  <c r="D112" i="44"/>
  <c r="C112" i="44"/>
  <c r="B112" i="44"/>
  <c r="E111" i="44"/>
  <c r="D111" i="44"/>
  <c r="C111" i="44"/>
  <c r="B111" i="44"/>
  <c r="E110" i="44"/>
  <c r="D110" i="44"/>
  <c r="C110" i="44"/>
  <c r="B110" i="44"/>
  <c r="E109" i="44"/>
  <c r="D109" i="44"/>
  <c r="C109" i="44"/>
  <c r="B109" i="44"/>
  <c r="E108" i="44"/>
  <c r="D108" i="44"/>
  <c r="C108" i="44"/>
  <c r="B108" i="44"/>
  <c r="F154" i="44"/>
  <c r="E154" i="44"/>
  <c r="D154" i="44"/>
  <c r="C154" i="44"/>
  <c r="B154" i="44"/>
  <c r="F153" i="44"/>
  <c r="E153" i="44"/>
  <c r="D153" i="44"/>
  <c r="C153" i="44"/>
  <c r="B153" i="44"/>
  <c r="F152" i="44"/>
  <c r="E152" i="44"/>
  <c r="D152" i="44"/>
  <c r="C152" i="44"/>
  <c r="B152" i="44"/>
  <c r="F151" i="44"/>
  <c r="E151" i="44"/>
  <c r="D151" i="44"/>
  <c r="C151" i="44"/>
  <c r="B151" i="44"/>
  <c r="F150" i="44"/>
  <c r="E150" i="44"/>
  <c r="D150" i="44"/>
  <c r="C150" i="44"/>
  <c r="H150" i="44" s="1"/>
  <c r="B150" i="44"/>
  <c r="F149" i="44"/>
  <c r="E149" i="44"/>
  <c r="D149" i="44"/>
  <c r="C149" i="44"/>
  <c r="B149" i="44"/>
  <c r="F148" i="44"/>
  <c r="E148" i="44"/>
  <c r="D148" i="44"/>
  <c r="C148" i="44"/>
  <c r="B148" i="44"/>
  <c r="F147" i="44"/>
  <c r="E147" i="44"/>
  <c r="D147" i="44"/>
  <c r="C147" i="44"/>
  <c r="B147" i="44"/>
  <c r="F146" i="44"/>
  <c r="E146" i="44"/>
  <c r="D146" i="44"/>
  <c r="C146" i="44"/>
  <c r="B146" i="44"/>
  <c r="F145" i="44"/>
  <c r="E145" i="44"/>
  <c r="D145" i="44"/>
  <c r="C145" i="44"/>
  <c r="B145" i="44"/>
  <c r="F144" i="44"/>
  <c r="E144" i="44"/>
  <c r="D144" i="44"/>
  <c r="C144" i="44"/>
  <c r="B144" i="44"/>
  <c r="F143" i="44"/>
  <c r="E143" i="44"/>
  <c r="D143" i="44"/>
  <c r="C143" i="44"/>
  <c r="B143" i="44"/>
  <c r="F142" i="44"/>
  <c r="E142" i="44"/>
  <c r="D142" i="44"/>
  <c r="C142" i="44"/>
  <c r="H142" i="44" s="1"/>
  <c r="B142" i="44"/>
  <c r="F141" i="44"/>
  <c r="E141" i="44"/>
  <c r="D141" i="44"/>
  <c r="C141" i="44"/>
  <c r="B141" i="44"/>
  <c r="F140" i="44"/>
  <c r="E140" i="44"/>
  <c r="D140" i="44"/>
  <c r="C140" i="44"/>
  <c r="B140" i="44"/>
  <c r="F186" i="44"/>
  <c r="E186" i="44"/>
  <c r="D186" i="44"/>
  <c r="C186" i="44"/>
  <c r="B186" i="44"/>
  <c r="F185" i="44"/>
  <c r="E185" i="44"/>
  <c r="D185" i="44"/>
  <c r="C185" i="44"/>
  <c r="B185" i="44"/>
  <c r="F184" i="44"/>
  <c r="E184" i="44"/>
  <c r="D184" i="44"/>
  <c r="C184" i="44"/>
  <c r="B184" i="44"/>
  <c r="F183" i="44"/>
  <c r="E183" i="44"/>
  <c r="D183" i="44"/>
  <c r="C183" i="44"/>
  <c r="B183" i="44"/>
  <c r="F182" i="44"/>
  <c r="E182" i="44"/>
  <c r="D182" i="44"/>
  <c r="C182" i="44"/>
  <c r="B182" i="44"/>
  <c r="F181" i="44"/>
  <c r="E181" i="44"/>
  <c r="D181" i="44"/>
  <c r="C181" i="44"/>
  <c r="H181" i="44" s="1"/>
  <c r="B181" i="44"/>
  <c r="F180" i="44"/>
  <c r="E180" i="44"/>
  <c r="D180" i="44"/>
  <c r="C180" i="44"/>
  <c r="B180" i="44"/>
  <c r="F179" i="44"/>
  <c r="E179" i="44"/>
  <c r="D179" i="44"/>
  <c r="C179" i="44"/>
  <c r="B179" i="44"/>
  <c r="F178" i="44"/>
  <c r="E178" i="44"/>
  <c r="D178" i="44"/>
  <c r="C178" i="44"/>
  <c r="B178" i="44"/>
  <c r="F177" i="44"/>
  <c r="E177" i="44"/>
  <c r="D177" i="44"/>
  <c r="C177" i="44"/>
  <c r="B177" i="44"/>
  <c r="F176" i="44"/>
  <c r="E176" i="44"/>
  <c r="D176" i="44"/>
  <c r="C176" i="44"/>
  <c r="B176" i="44"/>
  <c r="F175" i="44"/>
  <c r="E175" i="44"/>
  <c r="D175" i="44"/>
  <c r="C175" i="44"/>
  <c r="B175" i="44"/>
  <c r="F174" i="44"/>
  <c r="E174" i="44"/>
  <c r="D174" i="44"/>
  <c r="C174" i="44"/>
  <c r="B174" i="44"/>
  <c r="F173" i="44"/>
  <c r="E173" i="44"/>
  <c r="D173" i="44"/>
  <c r="C173" i="44"/>
  <c r="B173" i="44"/>
  <c r="F172" i="44"/>
  <c r="E172" i="44"/>
  <c r="D172" i="44"/>
  <c r="C172" i="44"/>
  <c r="B172" i="44"/>
  <c r="E218" i="44"/>
  <c r="D218" i="44"/>
  <c r="C218" i="44"/>
  <c r="B218" i="44"/>
  <c r="E217" i="44"/>
  <c r="D217" i="44"/>
  <c r="C217" i="44"/>
  <c r="B217" i="44"/>
  <c r="E216" i="44"/>
  <c r="D216" i="44"/>
  <c r="C216" i="44"/>
  <c r="B216" i="44"/>
  <c r="E215" i="44"/>
  <c r="D215" i="44"/>
  <c r="C215" i="44"/>
  <c r="B215" i="44"/>
  <c r="E214" i="44"/>
  <c r="D214" i="44"/>
  <c r="C214" i="44"/>
  <c r="B214" i="44"/>
  <c r="E213" i="44"/>
  <c r="D213" i="44"/>
  <c r="C213" i="44"/>
  <c r="B213" i="44"/>
  <c r="E212" i="44"/>
  <c r="D212" i="44"/>
  <c r="C212" i="44"/>
  <c r="B212" i="44"/>
  <c r="E211" i="44"/>
  <c r="D211" i="44"/>
  <c r="C211" i="44"/>
  <c r="B211" i="44"/>
  <c r="E210" i="44"/>
  <c r="D210" i="44"/>
  <c r="C210" i="44"/>
  <c r="B210" i="44"/>
  <c r="E209" i="44"/>
  <c r="D209" i="44"/>
  <c r="C209" i="44"/>
  <c r="B209" i="44"/>
  <c r="E208" i="44"/>
  <c r="D208" i="44"/>
  <c r="C208" i="44"/>
  <c r="B208" i="44"/>
  <c r="E207" i="44"/>
  <c r="D207" i="44"/>
  <c r="C207" i="44"/>
  <c r="B207" i="44"/>
  <c r="E206" i="44"/>
  <c r="D206" i="44"/>
  <c r="C206" i="44"/>
  <c r="B206" i="44"/>
  <c r="E205" i="44"/>
  <c r="D205" i="44"/>
  <c r="C205" i="44"/>
  <c r="B205" i="44"/>
  <c r="E204" i="44"/>
  <c r="D204" i="44"/>
  <c r="C204" i="44"/>
  <c r="B204" i="44"/>
  <c r="F250" i="44"/>
  <c r="E250" i="44"/>
  <c r="D250" i="44"/>
  <c r="C250" i="44"/>
  <c r="B250" i="44"/>
  <c r="F249" i="44"/>
  <c r="E249" i="44"/>
  <c r="D249" i="44"/>
  <c r="C249" i="44"/>
  <c r="B249" i="44"/>
  <c r="F248" i="44"/>
  <c r="E248" i="44"/>
  <c r="D248" i="44"/>
  <c r="C248" i="44"/>
  <c r="B248" i="44"/>
  <c r="F247" i="44"/>
  <c r="E247" i="44"/>
  <c r="D247" i="44"/>
  <c r="C247" i="44"/>
  <c r="B247" i="44"/>
  <c r="F246" i="44"/>
  <c r="E246" i="44"/>
  <c r="D246" i="44"/>
  <c r="C246" i="44"/>
  <c r="B246" i="44"/>
  <c r="F245" i="44"/>
  <c r="E245" i="44"/>
  <c r="D245" i="44"/>
  <c r="C245" i="44"/>
  <c r="B245" i="44"/>
  <c r="F244" i="44"/>
  <c r="E244" i="44"/>
  <c r="D244" i="44"/>
  <c r="C244" i="44"/>
  <c r="B244" i="44"/>
  <c r="F243" i="44"/>
  <c r="E243" i="44"/>
  <c r="D243" i="44"/>
  <c r="C243" i="44"/>
  <c r="B243" i="44"/>
  <c r="F242" i="44"/>
  <c r="E242" i="44"/>
  <c r="D242" i="44"/>
  <c r="C242" i="44"/>
  <c r="B242" i="44"/>
  <c r="F241" i="44"/>
  <c r="E241" i="44"/>
  <c r="D241" i="44"/>
  <c r="C241" i="44"/>
  <c r="B241" i="44"/>
  <c r="F240" i="44"/>
  <c r="E240" i="44"/>
  <c r="D240" i="44"/>
  <c r="C240" i="44"/>
  <c r="B240" i="44"/>
  <c r="F239" i="44"/>
  <c r="E239" i="44"/>
  <c r="D239" i="44"/>
  <c r="C239" i="44"/>
  <c r="B239" i="44"/>
  <c r="F238" i="44"/>
  <c r="E238" i="44"/>
  <c r="D238" i="44"/>
  <c r="C238" i="44"/>
  <c r="B238" i="44"/>
  <c r="F237" i="44"/>
  <c r="E237" i="44"/>
  <c r="D237" i="44"/>
  <c r="C237" i="44"/>
  <c r="B237" i="44"/>
  <c r="F236" i="44"/>
  <c r="E236" i="44"/>
  <c r="D236" i="44"/>
  <c r="C236" i="44"/>
  <c r="B236" i="44"/>
  <c r="F282" i="44"/>
  <c r="E282" i="44"/>
  <c r="D282" i="44"/>
  <c r="C282" i="44"/>
  <c r="B282" i="44"/>
  <c r="F281" i="44"/>
  <c r="E281" i="44"/>
  <c r="D281" i="44"/>
  <c r="C281" i="44"/>
  <c r="B281" i="44"/>
  <c r="F280" i="44"/>
  <c r="E280" i="44"/>
  <c r="D280" i="44"/>
  <c r="C280" i="44"/>
  <c r="B280" i="44"/>
  <c r="F279" i="44"/>
  <c r="E279" i="44"/>
  <c r="D279" i="44"/>
  <c r="C279" i="44"/>
  <c r="C288" i="44" s="1"/>
  <c r="H288" i="44" s="1"/>
  <c r="B279" i="44"/>
  <c r="F278" i="44"/>
  <c r="E278" i="44"/>
  <c r="D278" i="44"/>
  <c r="C278" i="44"/>
  <c r="B278" i="44"/>
  <c r="F277" i="44"/>
  <c r="E277" i="44"/>
  <c r="D277" i="44"/>
  <c r="C277" i="44"/>
  <c r="B277" i="44"/>
  <c r="F276" i="44"/>
  <c r="E276" i="44"/>
  <c r="D276" i="44"/>
  <c r="C276" i="44"/>
  <c r="B276" i="44"/>
  <c r="F275" i="44"/>
  <c r="E275" i="44"/>
  <c r="D275" i="44"/>
  <c r="C275" i="44"/>
  <c r="B275" i="44"/>
  <c r="F274" i="44"/>
  <c r="E274" i="44"/>
  <c r="D274" i="44"/>
  <c r="C274" i="44"/>
  <c r="B274" i="44"/>
  <c r="F273" i="44"/>
  <c r="E273" i="44"/>
  <c r="D273" i="44"/>
  <c r="C273" i="44"/>
  <c r="B273" i="44"/>
  <c r="F272" i="44"/>
  <c r="E272" i="44"/>
  <c r="D272" i="44"/>
  <c r="C272" i="44"/>
  <c r="B272" i="44"/>
  <c r="F271" i="44"/>
  <c r="E271" i="44"/>
  <c r="D271" i="44"/>
  <c r="C271" i="44"/>
  <c r="B271" i="44"/>
  <c r="F270" i="44"/>
  <c r="E270" i="44"/>
  <c r="D270" i="44"/>
  <c r="C270" i="44"/>
  <c r="B270" i="44"/>
  <c r="F269" i="44"/>
  <c r="E269" i="44"/>
  <c r="D269" i="44"/>
  <c r="C269" i="44"/>
  <c r="B269" i="44"/>
  <c r="F268" i="44"/>
  <c r="E268" i="44"/>
  <c r="D268" i="44"/>
  <c r="C268" i="44"/>
  <c r="B268" i="44"/>
  <c r="E312" i="44"/>
  <c r="D312" i="44"/>
  <c r="C312" i="44"/>
  <c r="B312" i="44"/>
  <c r="E311" i="44"/>
  <c r="D311" i="44"/>
  <c r="C311" i="44"/>
  <c r="B311" i="44"/>
  <c r="E310" i="44"/>
  <c r="D310" i="44"/>
  <c r="C310" i="44"/>
  <c r="B310" i="44"/>
  <c r="E309" i="44"/>
  <c r="D309" i="44"/>
  <c r="C309" i="44"/>
  <c r="B309" i="44"/>
  <c r="E308" i="44"/>
  <c r="D308" i="44"/>
  <c r="C308" i="44"/>
  <c r="B308" i="44"/>
  <c r="E307" i="44"/>
  <c r="D307" i="44"/>
  <c r="C307" i="44"/>
  <c r="B307" i="44"/>
  <c r="E306" i="44"/>
  <c r="D306" i="44"/>
  <c r="C306" i="44"/>
  <c r="B306" i="44"/>
  <c r="E305" i="44"/>
  <c r="D305" i="44"/>
  <c r="C305" i="44"/>
  <c r="B305" i="44"/>
  <c r="E304" i="44"/>
  <c r="D304" i="44"/>
  <c r="C304" i="44"/>
  <c r="B304" i="44"/>
  <c r="E303" i="44"/>
  <c r="D303" i="44"/>
  <c r="C303" i="44"/>
  <c r="B303" i="44"/>
  <c r="E302" i="44"/>
  <c r="D302" i="44"/>
  <c r="C302" i="44"/>
  <c r="B302" i="44"/>
  <c r="E301" i="44"/>
  <c r="D301" i="44"/>
  <c r="C301" i="44"/>
  <c r="B301" i="44"/>
  <c r="E300" i="44"/>
  <c r="D300" i="44"/>
  <c r="C300" i="44"/>
  <c r="B300" i="44"/>
  <c r="E299" i="44"/>
  <c r="D299" i="44"/>
  <c r="C299" i="44"/>
  <c r="B299" i="44"/>
  <c r="E298" i="44"/>
  <c r="D298" i="44"/>
  <c r="C298" i="44"/>
  <c r="B298" i="44"/>
  <c r="E344" i="44"/>
  <c r="D344" i="44"/>
  <c r="C344" i="44"/>
  <c r="B344" i="44"/>
  <c r="E343" i="44"/>
  <c r="D343" i="44"/>
  <c r="C343" i="44"/>
  <c r="B343" i="44"/>
  <c r="E342" i="44"/>
  <c r="D342" i="44"/>
  <c r="C342" i="44"/>
  <c r="B342" i="44"/>
  <c r="E341" i="44"/>
  <c r="D341" i="44"/>
  <c r="C341" i="44"/>
  <c r="B341" i="44"/>
  <c r="E340" i="44"/>
  <c r="D340" i="44"/>
  <c r="C340" i="44"/>
  <c r="B340" i="44"/>
  <c r="E339" i="44"/>
  <c r="D339" i="44"/>
  <c r="C339" i="44"/>
  <c r="B339" i="44"/>
  <c r="E338" i="44"/>
  <c r="D338" i="44"/>
  <c r="C338" i="44"/>
  <c r="B338" i="44"/>
  <c r="E337" i="44"/>
  <c r="D337" i="44"/>
  <c r="C337" i="44"/>
  <c r="B337" i="44"/>
  <c r="E336" i="44"/>
  <c r="D336" i="44"/>
  <c r="C336" i="44"/>
  <c r="B336" i="44"/>
  <c r="E335" i="44"/>
  <c r="D335" i="44"/>
  <c r="C335" i="44"/>
  <c r="B335" i="44"/>
  <c r="E334" i="44"/>
  <c r="D334" i="44"/>
  <c r="C334" i="44"/>
  <c r="B334" i="44"/>
  <c r="E333" i="44"/>
  <c r="D333" i="44"/>
  <c r="C333" i="44"/>
  <c r="B333" i="44"/>
  <c r="E332" i="44"/>
  <c r="D332" i="44"/>
  <c r="C332" i="44"/>
  <c r="B332" i="44"/>
  <c r="E331" i="44"/>
  <c r="D331" i="44"/>
  <c r="C331" i="44"/>
  <c r="B331" i="44"/>
  <c r="E330" i="44"/>
  <c r="D330" i="44"/>
  <c r="C330" i="44"/>
  <c r="B330" i="44"/>
  <c r="F31" i="45"/>
  <c r="E31" i="45"/>
  <c r="D31" i="45"/>
  <c r="F30" i="45"/>
  <c r="E30" i="45"/>
  <c r="D30" i="45"/>
  <c r="F29" i="45"/>
  <c r="E29" i="45"/>
  <c r="D29" i="45"/>
  <c r="F28" i="45"/>
  <c r="E28" i="45"/>
  <c r="D28" i="45"/>
  <c r="F27" i="45"/>
  <c r="E27" i="45"/>
  <c r="D27" i="45"/>
  <c r="F26" i="45"/>
  <c r="E26" i="45"/>
  <c r="D26" i="45"/>
  <c r="F25" i="45"/>
  <c r="E25" i="45"/>
  <c r="D25" i="45"/>
  <c r="F24" i="45"/>
  <c r="E24" i="45"/>
  <c r="D24" i="45"/>
  <c r="F23" i="45"/>
  <c r="E23" i="45"/>
  <c r="D23" i="45"/>
  <c r="F22" i="45"/>
  <c r="E22" i="45"/>
  <c r="D22" i="45"/>
  <c r="F21" i="45"/>
  <c r="E21" i="45"/>
  <c r="D21" i="45"/>
  <c r="F20" i="45"/>
  <c r="E20" i="45"/>
  <c r="D20" i="45"/>
  <c r="F19" i="45"/>
  <c r="E19" i="45"/>
  <c r="D19" i="45"/>
  <c r="F18" i="45"/>
  <c r="E18" i="45"/>
  <c r="D18" i="45"/>
  <c r="F17" i="45"/>
  <c r="E17" i="45"/>
  <c r="D17" i="45"/>
  <c r="F16" i="45"/>
  <c r="E16" i="45"/>
  <c r="D16" i="45"/>
  <c r="F15" i="45"/>
  <c r="E15" i="45"/>
  <c r="D15" i="45"/>
  <c r="F14" i="45"/>
  <c r="E14" i="45"/>
  <c r="D14" i="45"/>
  <c r="F13" i="45"/>
  <c r="E13" i="45"/>
  <c r="D13" i="45"/>
  <c r="F12" i="45"/>
  <c r="E12" i="45"/>
  <c r="D12" i="45"/>
  <c r="F11" i="45"/>
  <c r="E11" i="45"/>
  <c r="D11" i="45"/>
  <c r="C26" i="45"/>
  <c r="B26" i="45"/>
  <c r="C25" i="45"/>
  <c r="B25" i="45"/>
  <c r="C24" i="45"/>
  <c r="B24" i="45"/>
  <c r="C23" i="45"/>
  <c r="B23" i="45"/>
  <c r="C22" i="45"/>
  <c r="B22" i="45"/>
  <c r="C21" i="45"/>
  <c r="B21" i="45"/>
  <c r="C20" i="45"/>
  <c r="B20" i="45"/>
  <c r="C19" i="45"/>
  <c r="B19" i="45"/>
  <c r="C18" i="45"/>
  <c r="B18" i="45"/>
  <c r="C17" i="45"/>
  <c r="B17" i="45"/>
  <c r="C16" i="45"/>
  <c r="B16" i="45"/>
  <c r="C15" i="45"/>
  <c r="B15" i="45"/>
  <c r="C14" i="45"/>
  <c r="B14" i="45"/>
  <c r="C13" i="45"/>
  <c r="B13" i="45"/>
  <c r="C12" i="45"/>
  <c r="B12" i="45"/>
  <c r="F58" i="45"/>
  <c r="E58" i="45"/>
  <c r="D58" i="45"/>
  <c r="C58" i="45"/>
  <c r="B58" i="45"/>
  <c r="F57" i="45"/>
  <c r="E57" i="45"/>
  <c r="D57" i="45"/>
  <c r="C57" i="45"/>
  <c r="B57" i="45"/>
  <c r="F56" i="45"/>
  <c r="E56" i="45"/>
  <c r="D56" i="45"/>
  <c r="C56" i="45"/>
  <c r="B56" i="45"/>
  <c r="F55" i="45"/>
  <c r="E55" i="45"/>
  <c r="D55" i="45"/>
  <c r="C55" i="45"/>
  <c r="B55" i="45"/>
  <c r="F54" i="45"/>
  <c r="E54" i="45"/>
  <c r="D54" i="45"/>
  <c r="C54" i="45"/>
  <c r="B54" i="45"/>
  <c r="F53" i="45"/>
  <c r="E53" i="45"/>
  <c r="D53" i="45"/>
  <c r="C53" i="45"/>
  <c r="B53" i="45"/>
  <c r="F52" i="45"/>
  <c r="E52" i="45"/>
  <c r="D52" i="45"/>
  <c r="C52" i="45"/>
  <c r="B52" i="45"/>
  <c r="F51" i="45"/>
  <c r="E51" i="45"/>
  <c r="D51" i="45"/>
  <c r="C51" i="45"/>
  <c r="B51" i="45"/>
  <c r="F50" i="45"/>
  <c r="E50" i="45"/>
  <c r="D50" i="45"/>
  <c r="C50" i="45"/>
  <c r="B50" i="45"/>
  <c r="F49" i="45"/>
  <c r="E49" i="45"/>
  <c r="D49" i="45"/>
  <c r="C49" i="45"/>
  <c r="B49" i="45"/>
  <c r="F48" i="45"/>
  <c r="E48" i="45"/>
  <c r="D48" i="45"/>
  <c r="C48" i="45"/>
  <c r="B48" i="45"/>
  <c r="F47" i="45"/>
  <c r="E47" i="45"/>
  <c r="D47" i="45"/>
  <c r="C47" i="45"/>
  <c r="B47" i="45"/>
  <c r="F46" i="45"/>
  <c r="E46" i="45"/>
  <c r="D46" i="45"/>
  <c r="C46" i="45"/>
  <c r="B46" i="45"/>
  <c r="F45" i="45"/>
  <c r="E45" i="45"/>
  <c r="D45" i="45"/>
  <c r="C45" i="45"/>
  <c r="B45" i="45"/>
  <c r="F44" i="45"/>
  <c r="E44" i="45"/>
  <c r="D44" i="45"/>
  <c r="C44" i="45"/>
  <c r="B44" i="45"/>
  <c r="E90" i="45"/>
  <c r="D90" i="45"/>
  <c r="C90" i="45"/>
  <c r="B90" i="45"/>
  <c r="E89" i="45"/>
  <c r="D89" i="45"/>
  <c r="C89" i="45"/>
  <c r="B89" i="45"/>
  <c r="E88" i="45"/>
  <c r="D88" i="45"/>
  <c r="C88" i="45"/>
  <c r="B88" i="45"/>
  <c r="E87" i="45"/>
  <c r="D87" i="45"/>
  <c r="C87" i="45"/>
  <c r="B87" i="45"/>
  <c r="E86" i="45"/>
  <c r="D86" i="45"/>
  <c r="C86" i="45"/>
  <c r="B86" i="45"/>
  <c r="E85" i="45"/>
  <c r="D85" i="45"/>
  <c r="C85" i="45"/>
  <c r="B85" i="45"/>
  <c r="E84" i="45"/>
  <c r="D84" i="45"/>
  <c r="C84" i="45"/>
  <c r="B84" i="45"/>
  <c r="E83" i="45"/>
  <c r="D83" i="45"/>
  <c r="C83" i="45"/>
  <c r="B83" i="45"/>
  <c r="E82" i="45"/>
  <c r="D82" i="45"/>
  <c r="C82" i="45"/>
  <c r="B82" i="45"/>
  <c r="E81" i="45"/>
  <c r="D81" i="45"/>
  <c r="C81" i="45"/>
  <c r="B81" i="45"/>
  <c r="E80" i="45"/>
  <c r="D80" i="45"/>
  <c r="C80" i="45"/>
  <c r="B80" i="45"/>
  <c r="E79" i="45"/>
  <c r="D79" i="45"/>
  <c r="C79" i="45"/>
  <c r="B79" i="45"/>
  <c r="E78" i="45"/>
  <c r="D78" i="45"/>
  <c r="C78" i="45"/>
  <c r="B78" i="45"/>
  <c r="E77" i="45"/>
  <c r="D77" i="45"/>
  <c r="C77" i="45"/>
  <c r="B77" i="45"/>
  <c r="E76" i="45"/>
  <c r="D76" i="45"/>
  <c r="C76" i="45"/>
  <c r="B76" i="45"/>
  <c r="E122" i="45"/>
  <c r="D122" i="45"/>
  <c r="C122" i="45"/>
  <c r="B122" i="45"/>
  <c r="E121" i="45"/>
  <c r="D121" i="45"/>
  <c r="C121" i="45"/>
  <c r="B121" i="45"/>
  <c r="E120" i="45"/>
  <c r="D120" i="45"/>
  <c r="C120" i="45"/>
  <c r="B120" i="45"/>
  <c r="E119" i="45"/>
  <c r="D119" i="45"/>
  <c r="C119" i="45"/>
  <c r="B119" i="45"/>
  <c r="E118" i="45"/>
  <c r="D118" i="45"/>
  <c r="C118" i="45"/>
  <c r="B118" i="45"/>
  <c r="E117" i="45"/>
  <c r="D117" i="45"/>
  <c r="C117" i="45"/>
  <c r="B117" i="45"/>
  <c r="E116" i="45"/>
  <c r="D116" i="45"/>
  <c r="C116" i="45"/>
  <c r="B116" i="45"/>
  <c r="E115" i="45"/>
  <c r="D115" i="45"/>
  <c r="C115" i="45"/>
  <c r="B115" i="45"/>
  <c r="E114" i="45"/>
  <c r="D114" i="45"/>
  <c r="C114" i="45"/>
  <c r="B114" i="45"/>
  <c r="E113" i="45"/>
  <c r="D113" i="45"/>
  <c r="C113" i="45"/>
  <c r="B113" i="45"/>
  <c r="E112" i="45"/>
  <c r="D112" i="45"/>
  <c r="C112" i="45"/>
  <c r="B112" i="45"/>
  <c r="E111" i="45"/>
  <c r="D111" i="45"/>
  <c r="C111" i="45"/>
  <c r="B111" i="45"/>
  <c r="E110" i="45"/>
  <c r="D110" i="45"/>
  <c r="C110" i="45"/>
  <c r="B110" i="45"/>
  <c r="E109" i="45"/>
  <c r="D109" i="45"/>
  <c r="C109" i="45"/>
  <c r="B109" i="45"/>
  <c r="E108" i="45"/>
  <c r="D108" i="45"/>
  <c r="C108" i="45"/>
  <c r="B108" i="45"/>
  <c r="F154" i="45"/>
  <c r="E154" i="45"/>
  <c r="D154" i="45"/>
  <c r="C154" i="45"/>
  <c r="B154" i="45"/>
  <c r="F153" i="45"/>
  <c r="E153" i="45"/>
  <c r="D153" i="45"/>
  <c r="C153" i="45"/>
  <c r="B153" i="45"/>
  <c r="F152" i="45"/>
  <c r="E152" i="45"/>
  <c r="D152" i="45"/>
  <c r="C152" i="45"/>
  <c r="B152" i="45"/>
  <c r="F151" i="45"/>
  <c r="E151" i="45"/>
  <c r="D151" i="45"/>
  <c r="C151" i="45"/>
  <c r="B151" i="45"/>
  <c r="F150" i="45"/>
  <c r="E150" i="45"/>
  <c r="D150" i="45"/>
  <c r="C150" i="45"/>
  <c r="H150" i="45" s="1"/>
  <c r="B150" i="45"/>
  <c r="F149" i="45"/>
  <c r="E149" i="45"/>
  <c r="D149" i="45"/>
  <c r="C149" i="45"/>
  <c r="B149" i="45"/>
  <c r="F148" i="45"/>
  <c r="E148" i="45"/>
  <c r="D148" i="45"/>
  <c r="C148" i="45"/>
  <c r="B148" i="45"/>
  <c r="F147" i="45"/>
  <c r="E147" i="45"/>
  <c r="D147" i="45"/>
  <c r="C147" i="45"/>
  <c r="B147" i="45"/>
  <c r="F146" i="45"/>
  <c r="E146" i="45"/>
  <c r="D146" i="45"/>
  <c r="C146" i="45"/>
  <c r="B146" i="45"/>
  <c r="F145" i="45"/>
  <c r="E145" i="45"/>
  <c r="D145" i="45"/>
  <c r="C145" i="45"/>
  <c r="B145" i="45"/>
  <c r="F144" i="45"/>
  <c r="E144" i="45"/>
  <c r="D144" i="45"/>
  <c r="C144" i="45"/>
  <c r="B144" i="45"/>
  <c r="F143" i="45"/>
  <c r="E143" i="45"/>
  <c r="D143" i="45"/>
  <c r="C143" i="45"/>
  <c r="B143" i="45"/>
  <c r="F142" i="45"/>
  <c r="E142" i="45"/>
  <c r="D142" i="45"/>
  <c r="C142" i="45"/>
  <c r="H142" i="45" s="1"/>
  <c r="B142" i="45"/>
  <c r="F141" i="45"/>
  <c r="E141" i="45"/>
  <c r="D141" i="45"/>
  <c r="C141" i="45"/>
  <c r="B141" i="45"/>
  <c r="F140" i="45"/>
  <c r="E140" i="45"/>
  <c r="D140" i="45"/>
  <c r="C140" i="45"/>
  <c r="B140" i="45"/>
  <c r="F186" i="45"/>
  <c r="E186" i="45"/>
  <c r="D186" i="45"/>
  <c r="C186" i="45"/>
  <c r="B186" i="45"/>
  <c r="F185" i="45"/>
  <c r="E185" i="45"/>
  <c r="D185" i="45"/>
  <c r="C185" i="45"/>
  <c r="B185" i="45"/>
  <c r="F184" i="45"/>
  <c r="E184" i="45"/>
  <c r="D184" i="45"/>
  <c r="C184" i="45"/>
  <c r="B184" i="45"/>
  <c r="F183" i="45"/>
  <c r="E183" i="45"/>
  <c r="D183" i="45"/>
  <c r="C183" i="45"/>
  <c r="B183" i="45"/>
  <c r="F182" i="45"/>
  <c r="E182" i="45"/>
  <c r="D182" i="45"/>
  <c r="C182" i="45"/>
  <c r="B182" i="45"/>
  <c r="F181" i="45"/>
  <c r="E181" i="45"/>
  <c r="D181" i="45"/>
  <c r="C181" i="45"/>
  <c r="H181" i="45" s="1"/>
  <c r="B181" i="45"/>
  <c r="F180" i="45"/>
  <c r="E180" i="45"/>
  <c r="D180" i="45"/>
  <c r="C180" i="45"/>
  <c r="B180" i="45"/>
  <c r="F179" i="45"/>
  <c r="E179" i="45"/>
  <c r="D179" i="45"/>
  <c r="C179" i="45"/>
  <c r="B179" i="45"/>
  <c r="F178" i="45"/>
  <c r="E178" i="45"/>
  <c r="D178" i="45"/>
  <c r="C178" i="45"/>
  <c r="B178" i="45"/>
  <c r="F177" i="45"/>
  <c r="E177" i="45"/>
  <c r="D177" i="45"/>
  <c r="C177" i="45"/>
  <c r="B177" i="45"/>
  <c r="F176" i="45"/>
  <c r="E176" i="45"/>
  <c r="D176" i="45"/>
  <c r="C176" i="45"/>
  <c r="B176" i="45"/>
  <c r="F175" i="45"/>
  <c r="E175" i="45"/>
  <c r="D175" i="45"/>
  <c r="C175" i="45"/>
  <c r="B175" i="45"/>
  <c r="F174" i="45"/>
  <c r="E174" i="45"/>
  <c r="D174" i="45"/>
  <c r="C174" i="45"/>
  <c r="B174" i="45"/>
  <c r="F173" i="45"/>
  <c r="E173" i="45"/>
  <c r="D173" i="45"/>
  <c r="C173" i="45"/>
  <c r="B173" i="45"/>
  <c r="F172" i="45"/>
  <c r="E172" i="45"/>
  <c r="D172" i="45"/>
  <c r="C172" i="45"/>
  <c r="B172" i="45"/>
  <c r="E218" i="45"/>
  <c r="D218" i="45"/>
  <c r="C218" i="45"/>
  <c r="B218" i="45"/>
  <c r="E217" i="45"/>
  <c r="D217" i="45"/>
  <c r="C217" i="45"/>
  <c r="B217" i="45"/>
  <c r="E216" i="45"/>
  <c r="D216" i="45"/>
  <c r="C216" i="45"/>
  <c r="B216" i="45"/>
  <c r="E215" i="45"/>
  <c r="D215" i="45"/>
  <c r="C215" i="45"/>
  <c r="B215" i="45"/>
  <c r="E214" i="45"/>
  <c r="D214" i="45"/>
  <c r="C214" i="45"/>
  <c r="B214" i="45"/>
  <c r="E213" i="45"/>
  <c r="D213" i="45"/>
  <c r="C213" i="45"/>
  <c r="B213" i="45"/>
  <c r="E212" i="45"/>
  <c r="D212" i="45"/>
  <c r="C212" i="45"/>
  <c r="B212" i="45"/>
  <c r="E211" i="45"/>
  <c r="D211" i="45"/>
  <c r="C211" i="45"/>
  <c r="B211" i="45"/>
  <c r="E210" i="45"/>
  <c r="D210" i="45"/>
  <c r="C210" i="45"/>
  <c r="B210" i="45"/>
  <c r="E209" i="45"/>
  <c r="D209" i="45"/>
  <c r="C209" i="45"/>
  <c r="B209" i="45"/>
  <c r="E208" i="45"/>
  <c r="D208" i="45"/>
  <c r="C208" i="45"/>
  <c r="B208" i="45"/>
  <c r="E207" i="45"/>
  <c r="D207" i="45"/>
  <c r="C207" i="45"/>
  <c r="B207" i="45"/>
  <c r="E206" i="45"/>
  <c r="D206" i="45"/>
  <c r="C206" i="45"/>
  <c r="B206" i="45"/>
  <c r="E205" i="45"/>
  <c r="D205" i="45"/>
  <c r="C205" i="45"/>
  <c r="B205" i="45"/>
  <c r="E204" i="45"/>
  <c r="D204" i="45"/>
  <c r="C204" i="45"/>
  <c r="B204" i="45"/>
  <c r="F250" i="45"/>
  <c r="E250" i="45"/>
  <c r="D250" i="45"/>
  <c r="C250" i="45"/>
  <c r="B250" i="45"/>
  <c r="F249" i="45"/>
  <c r="E249" i="45"/>
  <c r="D249" i="45"/>
  <c r="C249" i="45"/>
  <c r="B249" i="45"/>
  <c r="F248" i="45"/>
  <c r="E248" i="45"/>
  <c r="D248" i="45"/>
  <c r="C248" i="45"/>
  <c r="B248" i="45"/>
  <c r="F247" i="45"/>
  <c r="E247" i="45"/>
  <c r="D247" i="45"/>
  <c r="C247" i="45"/>
  <c r="B247" i="45"/>
  <c r="F246" i="45"/>
  <c r="E246" i="45"/>
  <c r="D246" i="45"/>
  <c r="C246" i="45"/>
  <c r="B246" i="45"/>
  <c r="F245" i="45"/>
  <c r="E245" i="45"/>
  <c r="D245" i="45"/>
  <c r="C245" i="45"/>
  <c r="B245" i="45"/>
  <c r="F244" i="45"/>
  <c r="E244" i="45"/>
  <c r="D244" i="45"/>
  <c r="C244" i="45"/>
  <c r="B244" i="45"/>
  <c r="F243" i="45"/>
  <c r="E243" i="45"/>
  <c r="D243" i="45"/>
  <c r="C243" i="45"/>
  <c r="B243" i="45"/>
  <c r="F242" i="45"/>
  <c r="E242" i="45"/>
  <c r="D242" i="45"/>
  <c r="C242" i="45"/>
  <c r="B242" i="45"/>
  <c r="F241" i="45"/>
  <c r="E241" i="45"/>
  <c r="D241" i="45"/>
  <c r="C241" i="45"/>
  <c r="B241" i="45"/>
  <c r="F240" i="45"/>
  <c r="E240" i="45"/>
  <c r="D240" i="45"/>
  <c r="C240" i="45"/>
  <c r="B240" i="45"/>
  <c r="F239" i="45"/>
  <c r="E239" i="45"/>
  <c r="D239" i="45"/>
  <c r="C239" i="45"/>
  <c r="B239" i="45"/>
  <c r="F238" i="45"/>
  <c r="E238" i="45"/>
  <c r="D238" i="45"/>
  <c r="C238" i="45"/>
  <c r="B238" i="45"/>
  <c r="F237" i="45"/>
  <c r="E237" i="45"/>
  <c r="D237" i="45"/>
  <c r="C237" i="45"/>
  <c r="B237" i="45"/>
  <c r="F236" i="45"/>
  <c r="E236" i="45"/>
  <c r="D236" i="45"/>
  <c r="C236" i="45"/>
  <c r="B236" i="45"/>
  <c r="F282" i="45"/>
  <c r="E282" i="45"/>
  <c r="D282" i="45"/>
  <c r="C282" i="45"/>
  <c r="B282" i="45"/>
  <c r="F281" i="45"/>
  <c r="E281" i="45"/>
  <c r="D281" i="45"/>
  <c r="C281" i="45"/>
  <c r="B281" i="45"/>
  <c r="F280" i="45"/>
  <c r="E280" i="45"/>
  <c r="D280" i="45"/>
  <c r="C280" i="45"/>
  <c r="B280" i="45"/>
  <c r="F279" i="45"/>
  <c r="E279" i="45"/>
  <c r="D279" i="45"/>
  <c r="C279" i="45"/>
  <c r="C288" i="45" s="1"/>
  <c r="H288" i="45" s="1"/>
  <c r="B279" i="45"/>
  <c r="F278" i="45"/>
  <c r="E278" i="45"/>
  <c r="D278" i="45"/>
  <c r="C278" i="45"/>
  <c r="B278" i="45"/>
  <c r="F277" i="45"/>
  <c r="E277" i="45"/>
  <c r="D277" i="45"/>
  <c r="C277" i="45"/>
  <c r="B277" i="45"/>
  <c r="F276" i="45"/>
  <c r="E276" i="45"/>
  <c r="D276" i="45"/>
  <c r="C276" i="45"/>
  <c r="B276" i="45"/>
  <c r="F275" i="45"/>
  <c r="E275" i="45"/>
  <c r="D275" i="45"/>
  <c r="C275" i="45"/>
  <c r="B275" i="45"/>
  <c r="F274" i="45"/>
  <c r="E274" i="45"/>
  <c r="D274" i="45"/>
  <c r="C274" i="45"/>
  <c r="B274" i="45"/>
  <c r="F273" i="45"/>
  <c r="E273" i="45"/>
  <c r="D273" i="45"/>
  <c r="C273" i="45"/>
  <c r="B273" i="45"/>
  <c r="F272" i="45"/>
  <c r="E272" i="45"/>
  <c r="D272" i="45"/>
  <c r="C272" i="45"/>
  <c r="B272" i="45"/>
  <c r="F271" i="45"/>
  <c r="E271" i="45"/>
  <c r="D271" i="45"/>
  <c r="C271" i="45"/>
  <c r="B271" i="45"/>
  <c r="F270" i="45"/>
  <c r="E270" i="45"/>
  <c r="D270" i="45"/>
  <c r="C270" i="45"/>
  <c r="B270" i="45"/>
  <c r="F269" i="45"/>
  <c r="E269" i="45"/>
  <c r="D269" i="45"/>
  <c r="C269" i="45"/>
  <c r="B269" i="45"/>
  <c r="F268" i="45"/>
  <c r="E268" i="45"/>
  <c r="D268" i="45"/>
  <c r="C268" i="45"/>
  <c r="B268" i="45"/>
  <c r="E312" i="45"/>
  <c r="D312" i="45"/>
  <c r="C312" i="45"/>
  <c r="B312" i="45"/>
  <c r="E311" i="45"/>
  <c r="D311" i="45"/>
  <c r="C311" i="45"/>
  <c r="B311" i="45"/>
  <c r="E310" i="45"/>
  <c r="D310" i="45"/>
  <c r="C310" i="45"/>
  <c r="B310" i="45"/>
  <c r="E309" i="45"/>
  <c r="D309" i="45"/>
  <c r="C309" i="45"/>
  <c r="B309" i="45"/>
  <c r="E308" i="45"/>
  <c r="D308" i="45"/>
  <c r="C308" i="45"/>
  <c r="B308" i="45"/>
  <c r="E307" i="45"/>
  <c r="D307" i="45"/>
  <c r="C307" i="45"/>
  <c r="B307" i="45"/>
  <c r="E306" i="45"/>
  <c r="D306" i="45"/>
  <c r="C306" i="45"/>
  <c r="B306" i="45"/>
  <c r="E305" i="45"/>
  <c r="D305" i="45"/>
  <c r="C305" i="45"/>
  <c r="B305" i="45"/>
  <c r="E304" i="45"/>
  <c r="D304" i="45"/>
  <c r="C304" i="45"/>
  <c r="B304" i="45"/>
  <c r="E303" i="45"/>
  <c r="D303" i="45"/>
  <c r="C303" i="45"/>
  <c r="B303" i="45"/>
  <c r="E302" i="45"/>
  <c r="D302" i="45"/>
  <c r="C302" i="45"/>
  <c r="B302" i="45"/>
  <c r="E301" i="45"/>
  <c r="D301" i="45"/>
  <c r="C301" i="45"/>
  <c r="B301" i="45"/>
  <c r="E300" i="45"/>
  <c r="D300" i="45"/>
  <c r="C300" i="45"/>
  <c r="B300" i="45"/>
  <c r="E299" i="45"/>
  <c r="D299" i="45"/>
  <c r="C299" i="45"/>
  <c r="B299" i="45"/>
  <c r="E298" i="45"/>
  <c r="D298" i="45"/>
  <c r="C298" i="45"/>
  <c r="B298" i="45"/>
  <c r="E344" i="45"/>
  <c r="D344" i="45"/>
  <c r="C344" i="45"/>
  <c r="B344" i="45"/>
  <c r="E343" i="45"/>
  <c r="D343" i="45"/>
  <c r="C343" i="45"/>
  <c r="B343" i="45"/>
  <c r="E342" i="45"/>
  <c r="D342" i="45"/>
  <c r="C342" i="45"/>
  <c r="B342" i="45"/>
  <c r="E341" i="45"/>
  <c r="D341" i="45"/>
  <c r="C341" i="45"/>
  <c r="B341" i="45"/>
  <c r="E340" i="45"/>
  <c r="D340" i="45"/>
  <c r="C340" i="45"/>
  <c r="B340" i="45"/>
  <c r="E339" i="45"/>
  <c r="D339" i="45"/>
  <c r="C339" i="45"/>
  <c r="B339" i="45"/>
  <c r="E338" i="45"/>
  <c r="D338" i="45"/>
  <c r="C338" i="45"/>
  <c r="B338" i="45"/>
  <c r="E337" i="45"/>
  <c r="D337" i="45"/>
  <c r="C337" i="45"/>
  <c r="B337" i="45"/>
  <c r="E336" i="45"/>
  <c r="D336" i="45"/>
  <c r="C336" i="45"/>
  <c r="B336" i="45"/>
  <c r="E335" i="45"/>
  <c r="D335" i="45"/>
  <c r="C335" i="45"/>
  <c r="B335" i="45"/>
  <c r="E334" i="45"/>
  <c r="D334" i="45"/>
  <c r="C334" i="45"/>
  <c r="B334" i="45"/>
  <c r="E333" i="45"/>
  <c r="D333" i="45"/>
  <c r="C333" i="45"/>
  <c r="B333" i="45"/>
  <c r="E332" i="45"/>
  <c r="D332" i="45"/>
  <c r="C332" i="45"/>
  <c r="B332" i="45"/>
  <c r="E331" i="45"/>
  <c r="D331" i="45"/>
  <c r="C331" i="45"/>
  <c r="B331" i="45"/>
  <c r="E330" i="45"/>
  <c r="D330" i="45"/>
  <c r="C330" i="45"/>
  <c r="B330" i="45"/>
  <c r="F31" i="57"/>
  <c r="E31" i="57"/>
  <c r="D31" i="57"/>
  <c r="F30" i="57"/>
  <c r="E30" i="57"/>
  <c r="D30" i="57"/>
  <c r="F29" i="57"/>
  <c r="E29" i="57"/>
  <c r="D29" i="57"/>
  <c r="F28" i="57"/>
  <c r="E28" i="57"/>
  <c r="D28" i="57"/>
  <c r="F27" i="57"/>
  <c r="E27" i="57"/>
  <c r="D27" i="57"/>
  <c r="F26" i="57"/>
  <c r="E26" i="57"/>
  <c r="D26" i="57"/>
  <c r="F25" i="57"/>
  <c r="E25" i="57"/>
  <c r="D25" i="57"/>
  <c r="F24" i="57"/>
  <c r="E24" i="57"/>
  <c r="D24" i="57"/>
  <c r="F23" i="57"/>
  <c r="E23" i="57"/>
  <c r="D23" i="57"/>
  <c r="F22" i="57"/>
  <c r="E22" i="57"/>
  <c r="D22" i="57"/>
  <c r="F21" i="57"/>
  <c r="E21" i="57"/>
  <c r="D21" i="57"/>
  <c r="F20" i="57"/>
  <c r="E20" i="57"/>
  <c r="D20" i="57"/>
  <c r="F19" i="57"/>
  <c r="E19" i="57"/>
  <c r="D19" i="57"/>
  <c r="F18" i="57"/>
  <c r="E18" i="57"/>
  <c r="D18" i="57"/>
  <c r="F17" i="57"/>
  <c r="E17" i="57"/>
  <c r="D17" i="57"/>
  <c r="F16" i="57"/>
  <c r="E16" i="57"/>
  <c r="D16" i="57"/>
  <c r="F15" i="57"/>
  <c r="E15" i="57"/>
  <c r="D15" i="57"/>
  <c r="F14" i="57"/>
  <c r="E14" i="57"/>
  <c r="D14" i="57"/>
  <c r="F13" i="57"/>
  <c r="E13" i="57"/>
  <c r="D13" i="57"/>
  <c r="F12" i="57"/>
  <c r="E12" i="57"/>
  <c r="D12" i="57"/>
  <c r="F11" i="57"/>
  <c r="E11" i="57"/>
  <c r="D11" i="57"/>
  <c r="C26" i="57"/>
  <c r="B26" i="57"/>
  <c r="C25" i="57"/>
  <c r="B25" i="57"/>
  <c r="C24" i="57"/>
  <c r="B24" i="57"/>
  <c r="C23" i="57"/>
  <c r="B23" i="57"/>
  <c r="C22" i="57"/>
  <c r="B22" i="57"/>
  <c r="C21" i="57"/>
  <c r="B21" i="57"/>
  <c r="C20" i="57"/>
  <c r="B20" i="57"/>
  <c r="C19" i="57"/>
  <c r="B19" i="57"/>
  <c r="C18" i="57"/>
  <c r="B18" i="57"/>
  <c r="C17" i="57"/>
  <c r="B17" i="57"/>
  <c r="C16" i="57"/>
  <c r="B16" i="57"/>
  <c r="C15" i="57"/>
  <c r="B15" i="57"/>
  <c r="C14" i="57"/>
  <c r="B14" i="57"/>
  <c r="C13" i="57"/>
  <c r="B13" i="57"/>
  <c r="C12" i="57"/>
  <c r="B12" i="57"/>
  <c r="F58" i="57"/>
  <c r="E58" i="57"/>
  <c r="D58" i="57"/>
  <c r="C58" i="57"/>
  <c r="B58" i="57"/>
  <c r="F57" i="57"/>
  <c r="E57" i="57"/>
  <c r="D57" i="57"/>
  <c r="C57" i="57"/>
  <c r="B57" i="57"/>
  <c r="F56" i="57"/>
  <c r="E56" i="57"/>
  <c r="D56" i="57"/>
  <c r="C56" i="57"/>
  <c r="B56" i="57"/>
  <c r="F55" i="57"/>
  <c r="E55" i="57"/>
  <c r="D55" i="57"/>
  <c r="C55" i="57"/>
  <c r="B55" i="57"/>
  <c r="F54" i="57"/>
  <c r="E54" i="57"/>
  <c r="D54" i="57"/>
  <c r="C54" i="57"/>
  <c r="B54" i="57"/>
  <c r="F53" i="57"/>
  <c r="E53" i="57"/>
  <c r="D53" i="57"/>
  <c r="C53" i="57"/>
  <c r="B53" i="57"/>
  <c r="F52" i="57"/>
  <c r="E52" i="57"/>
  <c r="D52" i="57"/>
  <c r="C52" i="57"/>
  <c r="B52" i="57"/>
  <c r="F51" i="57"/>
  <c r="E51" i="57"/>
  <c r="D51" i="57"/>
  <c r="C51" i="57"/>
  <c r="B51" i="57"/>
  <c r="F50" i="57"/>
  <c r="E50" i="57"/>
  <c r="D50" i="57"/>
  <c r="C50" i="57"/>
  <c r="B50" i="57"/>
  <c r="F49" i="57"/>
  <c r="E49" i="57"/>
  <c r="D49" i="57"/>
  <c r="C49" i="57"/>
  <c r="B49" i="57"/>
  <c r="F48" i="57"/>
  <c r="E48" i="57"/>
  <c r="D48" i="57"/>
  <c r="C48" i="57"/>
  <c r="B48" i="57"/>
  <c r="F47" i="57"/>
  <c r="E47" i="57"/>
  <c r="D47" i="57"/>
  <c r="C47" i="57"/>
  <c r="B47" i="57"/>
  <c r="F46" i="57"/>
  <c r="E46" i="57"/>
  <c r="D46" i="57"/>
  <c r="C46" i="57"/>
  <c r="B46" i="57"/>
  <c r="F45" i="57"/>
  <c r="E45" i="57"/>
  <c r="D45" i="57"/>
  <c r="C45" i="57"/>
  <c r="B45" i="57"/>
  <c r="F44" i="57"/>
  <c r="E44" i="57"/>
  <c r="D44" i="57"/>
  <c r="C44" i="57"/>
  <c r="B44" i="57"/>
  <c r="E90" i="57"/>
  <c r="D90" i="57"/>
  <c r="C90" i="57"/>
  <c r="B90" i="57"/>
  <c r="E89" i="57"/>
  <c r="D89" i="57"/>
  <c r="C89" i="57"/>
  <c r="B89" i="57"/>
  <c r="E88" i="57"/>
  <c r="D88" i="57"/>
  <c r="C88" i="57"/>
  <c r="B88" i="57"/>
  <c r="E87" i="57"/>
  <c r="D87" i="57"/>
  <c r="C87" i="57"/>
  <c r="B87" i="57"/>
  <c r="E86" i="57"/>
  <c r="D86" i="57"/>
  <c r="C86" i="57"/>
  <c r="B86" i="57"/>
  <c r="E85" i="57"/>
  <c r="D85" i="57"/>
  <c r="C85" i="57"/>
  <c r="B85" i="57"/>
  <c r="E84" i="57"/>
  <c r="D84" i="57"/>
  <c r="C84" i="57"/>
  <c r="B84" i="57"/>
  <c r="E83" i="57"/>
  <c r="D83" i="57"/>
  <c r="C83" i="57"/>
  <c r="B83" i="57"/>
  <c r="E82" i="57"/>
  <c r="D82" i="57"/>
  <c r="C82" i="57"/>
  <c r="B82" i="57"/>
  <c r="E81" i="57"/>
  <c r="D81" i="57"/>
  <c r="C81" i="57"/>
  <c r="B81" i="57"/>
  <c r="E80" i="57"/>
  <c r="D80" i="57"/>
  <c r="C80" i="57"/>
  <c r="B80" i="57"/>
  <c r="E79" i="57"/>
  <c r="D79" i="57"/>
  <c r="C79" i="57"/>
  <c r="B79" i="57"/>
  <c r="E78" i="57"/>
  <c r="D78" i="57"/>
  <c r="C78" i="57"/>
  <c r="B78" i="57"/>
  <c r="E77" i="57"/>
  <c r="D77" i="57"/>
  <c r="C77" i="57"/>
  <c r="B77" i="57"/>
  <c r="E76" i="57"/>
  <c r="D76" i="57"/>
  <c r="C76" i="57"/>
  <c r="B76" i="57"/>
  <c r="E122" i="57"/>
  <c r="D122" i="57"/>
  <c r="C122" i="57"/>
  <c r="B122" i="57"/>
  <c r="E121" i="57"/>
  <c r="D121" i="57"/>
  <c r="C121" i="57"/>
  <c r="B121" i="57"/>
  <c r="E120" i="57"/>
  <c r="D120" i="57"/>
  <c r="C120" i="57"/>
  <c r="B120" i="57"/>
  <c r="E119" i="57"/>
  <c r="D119" i="57"/>
  <c r="C119" i="57"/>
  <c r="B119" i="57"/>
  <c r="E118" i="57"/>
  <c r="D118" i="57"/>
  <c r="C118" i="57"/>
  <c r="B118" i="57"/>
  <c r="E117" i="57"/>
  <c r="D117" i="57"/>
  <c r="C117" i="57"/>
  <c r="B117" i="57"/>
  <c r="E116" i="57"/>
  <c r="D116" i="57"/>
  <c r="C116" i="57"/>
  <c r="B116" i="57"/>
  <c r="E115" i="57"/>
  <c r="D115" i="57"/>
  <c r="C115" i="57"/>
  <c r="B115" i="57"/>
  <c r="E114" i="57"/>
  <c r="D114" i="57"/>
  <c r="C114" i="57"/>
  <c r="B114" i="57"/>
  <c r="E113" i="57"/>
  <c r="D113" i="57"/>
  <c r="C113" i="57"/>
  <c r="B113" i="57"/>
  <c r="E112" i="57"/>
  <c r="D112" i="57"/>
  <c r="C112" i="57"/>
  <c r="B112" i="57"/>
  <c r="E111" i="57"/>
  <c r="D111" i="57"/>
  <c r="C111" i="57"/>
  <c r="B111" i="57"/>
  <c r="E110" i="57"/>
  <c r="D110" i="57"/>
  <c r="C110" i="57"/>
  <c r="B110" i="57"/>
  <c r="E109" i="57"/>
  <c r="D109" i="57"/>
  <c r="C109" i="57"/>
  <c r="B109" i="57"/>
  <c r="E108" i="57"/>
  <c r="D108" i="57"/>
  <c r="C108" i="57"/>
  <c r="B108" i="57"/>
  <c r="F154" i="57"/>
  <c r="E154" i="57"/>
  <c r="D154" i="57"/>
  <c r="C154" i="57"/>
  <c r="B154" i="57"/>
  <c r="F153" i="57"/>
  <c r="E153" i="57"/>
  <c r="D153" i="57"/>
  <c r="C153" i="57"/>
  <c r="B153" i="57"/>
  <c r="F152" i="57"/>
  <c r="E152" i="57"/>
  <c r="D152" i="57"/>
  <c r="C152" i="57"/>
  <c r="B152" i="57"/>
  <c r="F151" i="57"/>
  <c r="E151" i="57"/>
  <c r="D151" i="57"/>
  <c r="C151" i="57"/>
  <c r="B151" i="57"/>
  <c r="F150" i="57"/>
  <c r="E150" i="57"/>
  <c r="D150" i="57"/>
  <c r="C150" i="57"/>
  <c r="H150" i="57" s="1"/>
  <c r="B150" i="57"/>
  <c r="F149" i="57"/>
  <c r="E149" i="57"/>
  <c r="D149" i="57"/>
  <c r="C149" i="57"/>
  <c r="B149" i="57"/>
  <c r="F148" i="57"/>
  <c r="E148" i="57"/>
  <c r="D148" i="57"/>
  <c r="C148" i="57"/>
  <c r="B148" i="57"/>
  <c r="F147" i="57"/>
  <c r="E147" i="57"/>
  <c r="D147" i="57"/>
  <c r="C147" i="57"/>
  <c r="B147" i="57"/>
  <c r="F146" i="57"/>
  <c r="E146" i="57"/>
  <c r="D146" i="57"/>
  <c r="C146" i="57"/>
  <c r="B146" i="57"/>
  <c r="F145" i="57"/>
  <c r="E145" i="57"/>
  <c r="D145" i="57"/>
  <c r="C145" i="57"/>
  <c r="B145" i="57"/>
  <c r="F144" i="57"/>
  <c r="E144" i="57"/>
  <c r="D144" i="57"/>
  <c r="C144" i="57"/>
  <c r="B144" i="57"/>
  <c r="F143" i="57"/>
  <c r="E143" i="57"/>
  <c r="D143" i="57"/>
  <c r="C143" i="57"/>
  <c r="B143" i="57"/>
  <c r="F142" i="57"/>
  <c r="E142" i="57"/>
  <c r="D142" i="57"/>
  <c r="C142" i="57"/>
  <c r="H142" i="57" s="1"/>
  <c r="B142" i="57"/>
  <c r="F141" i="57"/>
  <c r="E141" i="57"/>
  <c r="D141" i="57"/>
  <c r="C141" i="57"/>
  <c r="B141" i="57"/>
  <c r="F140" i="57"/>
  <c r="E140" i="57"/>
  <c r="D140" i="57"/>
  <c r="C140" i="57"/>
  <c r="B140" i="57"/>
  <c r="F186" i="57"/>
  <c r="E186" i="57"/>
  <c r="D186" i="57"/>
  <c r="C186" i="57"/>
  <c r="B186" i="57"/>
  <c r="F185" i="57"/>
  <c r="E185" i="57"/>
  <c r="D185" i="57"/>
  <c r="C185" i="57"/>
  <c r="B185" i="57"/>
  <c r="F184" i="57"/>
  <c r="E184" i="57"/>
  <c r="D184" i="57"/>
  <c r="C184" i="57"/>
  <c r="B184" i="57"/>
  <c r="F183" i="57"/>
  <c r="E183" i="57"/>
  <c r="D183" i="57"/>
  <c r="C183" i="57"/>
  <c r="B183" i="57"/>
  <c r="F182" i="57"/>
  <c r="E182" i="57"/>
  <c r="D182" i="57"/>
  <c r="C182" i="57"/>
  <c r="B182" i="57"/>
  <c r="F181" i="57"/>
  <c r="E181" i="57"/>
  <c r="D181" i="57"/>
  <c r="C181" i="57"/>
  <c r="C192" i="57" s="1"/>
  <c r="H192" i="57" s="1"/>
  <c r="B181" i="57"/>
  <c r="F180" i="57"/>
  <c r="E180" i="57"/>
  <c r="D180" i="57"/>
  <c r="C180" i="57"/>
  <c r="B180" i="57"/>
  <c r="F179" i="57"/>
  <c r="E179" i="57"/>
  <c r="D179" i="57"/>
  <c r="C179" i="57"/>
  <c r="B179" i="57"/>
  <c r="F178" i="57"/>
  <c r="E178" i="57"/>
  <c r="D178" i="57"/>
  <c r="C178" i="57"/>
  <c r="B178" i="57"/>
  <c r="F177" i="57"/>
  <c r="E177" i="57"/>
  <c r="D177" i="57"/>
  <c r="C177" i="57"/>
  <c r="B177" i="57"/>
  <c r="F176" i="57"/>
  <c r="E176" i="57"/>
  <c r="D176" i="57"/>
  <c r="C176" i="57"/>
  <c r="B176" i="57"/>
  <c r="F175" i="57"/>
  <c r="E175" i="57"/>
  <c r="D175" i="57"/>
  <c r="C175" i="57"/>
  <c r="B175" i="57"/>
  <c r="F174" i="57"/>
  <c r="E174" i="57"/>
  <c r="D174" i="57"/>
  <c r="C174" i="57"/>
  <c r="B174" i="57"/>
  <c r="F173" i="57"/>
  <c r="E173" i="57"/>
  <c r="D173" i="57"/>
  <c r="C173" i="57"/>
  <c r="B173" i="57"/>
  <c r="F172" i="57"/>
  <c r="E172" i="57"/>
  <c r="D172" i="57"/>
  <c r="C172" i="57"/>
  <c r="B172" i="57"/>
  <c r="E218" i="57"/>
  <c r="D218" i="57"/>
  <c r="C218" i="57"/>
  <c r="B218" i="57"/>
  <c r="E217" i="57"/>
  <c r="D217" i="57"/>
  <c r="C217" i="57"/>
  <c r="B217" i="57"/>
  <c r="E216" i="57"/>
  <c r="D216" i="57"/>
  <c r="C216" i="57"/>
  <c r="B216" i="57"/>
  <c r="E215" i="57"/>
  <c r="D215" i="57"/>
  <c r="C215" i="57"/>
  <c r="B215" i="57"/>
  <c r="E214" i="57"/>
  <c r="D214" i="57"/>
  <c r="C214" i="57"/>
  <c r="B214" i="57"/>
  <c r="E213" i="57"/>
  <c r="D213" i="57"/>
  <c r="C213" i="57"/>
  <c r="B213" i="57"/>
  <c r="E212" i="57"/>
  <c r="D212" i="57"/>
  <c r="C212" i="57"/>
  <c r="B212" i="57"/>
  <c r="E211" i="57"/>
  <c r="D211" i="57"/>
  <c r="C211" i="57"/>
  <c r="B211" i="57"/>
  <c r="E210" i="57"/>
  <c r="D210" i="57"/>
  <c r="C210" i="57"/>
  <c r="B210" i="57"/>
  <c r="E209" i="57"/>
  <c r="D209" i="57"/>
  <c r="C209" i="57"/>
  <c r="B209" i="57"/>
  <c r="E208" i="57"/>
  <c r="D208" i="57"/>
  <c r="C208" i="57"/>
  <c r="B208" i="57"/>
  <c r="E207" i="57"/>
  <c r="D207" i="57"/>
  <c r="C207" i="57"/>
  <c r="B207" i="57"/>
  <c r="E206" i="57"/>
  <c r="D206" i="57"/>
  <c r="C206" i="57"/>
  <c r="B206" i="57"/>
  <c r="E205" i="57"/>
  <c r="D205" i="57"/>
  <c r="C205" i="57"/>
  <c r="B205" i="57"/>
  <c r="E204" i="57"/>
  <c r="D204" i="57"/>
  <c r="C204" i="57"/>
  <c r="B204" i="57"/>
  <c r="F250" i="57"/>
  <c r="E250" i="57"/>
  <c r="D250" i="57"/>
  <c r="C250" i="57"/>
  <c r="B250" i="57"/>
  <c r="F249" i="57"/>
  <c r="E249" i="57"/>
  <c r="D249" i="57"/>
  <c r="C249" i="57"/>
  <c r="B249" i="57"/>
  <c r="F248" i="57"/>
  <c r="E248" i="57"/>
  <c r="D248" i="57"/>
  <c r="C248" i="57"/>
  <c r="B248" i="57"/>
  <c r="F247" i="57"/>
  <c r="E247" i="57"/>
  <c r="D247" i="57"/>
  <c r="C247" i="57"/>
  <c r="B247" i="57"/>
  <c r="F246" i="57"/>
  <c r="E246" i="57"/>
  <c r="D246" i="57"/>
  <c r="C246" i="57"/>
  <c r="B246" i="57"/>
  <c r="F245" i="57"/>
  <c r="E245" i="57"/>
  <c r="D245" i="57"/>
  <c r="C245" i="57"/>
  <c r="B245" i="57"/>
  <c r="F244" i="57"/>
  <c r="E244" i="57"/>
  <c r="D244" i="57"/>
  <c r="C244" i="57"/>
  <c r="B244" i="57"/>
  <c r="F243" i="57"/>
  <c r="E243" i="57"/>
  <c r="D243" i="57"/>
  <c r="C243" i="57"/>
  <c r="B243" i="57"/>
  <c r="F242" i="57"/>
  <c r="E242" i="57"/>
  <c r="D242" i="57"/>
  <c r="C242" i="57"/>
  <c r="B242" i="57"/>
  <c r="F241" i="57"/>
  <c r="E241" i="57"/>
  <c r="D241" i="57"/>
  <c r="C241" i="57"/>
  <c r="B241" i="57"/>
  <c r="F240" i="57"/>
  <c r="E240" i="57"/>
  <c r="D240" i="57"/>
  <c r="C240" i="57"/>
  <c r="B240" i="57"/>
  <c r="F239" i="57"/>
  <c r="E239" i="57"/>
  <c r="D239" i="57"/>
  <c r="C239" i="57"/>
  <c r="B239" i="57"/>
  <c r="F238" i="57"/>
  <c r="E238" i="57"/>
  <c r="D238" i="57"/>
  <c r="C238" i="57"/>
  <c r="B238" i="57"/>
  <c r="F237" i="57"/>
  <c r="E237" i="57"/>
  <c r="D237" i="57"/>
  <c r="C237" i="57"/>
  <c r="B237" i="57"/>
  <c r="F236" i="57"/>
  <c r="E236" i="57"/>
  <c r="D236" i="57"/>
  <c r="C236" i="57"/>
  <c r="B236" i="57"/>
  <c r="F282" i="57"/>
  <c r="E282" i="57"/>
  <c r="D282" i="57"/>
  <c r="C282" i="57"/>
  <c r="B282" i="57"/>
  <c r="F281" i="57"/>
  <c r="E281" i="57"/>
  <c r="D281" i="57"/>
  <c r="C281" i="57"/>
  <c r="B281" i="57"/>
  <c r="F280" i="57"/>
  <c r="E280" i="57"/>
  <c r="D280" i="57"/>
  <c r="C280" i="57"/>
  <c r="B280" i="57"/>
  <c r="F279" i="57"/>
  <c r="E279" i="57"/>
  <c r="D279" i="57"/>
  <c r="C279" i="57"/>
  <c r="H279" i="57" s="1"/>
  <c r="B279" i="57"/>
  <c r="F278" i="57"/>
  <c r="E278" i="57"/>
  <c r="D278" i="57"/>
  <c r="C278" i="57"/>
  <c r="B278" i="57"/>
  <c r="F277" i="57"/>
  <c r="E277" i="57"/>
  <c r="D277" i="57"/>
  <c r="C277" i="57"/>
  <c r="B277" i="57"/>
  <c r="F276" i="57"/>
  <c r="E276" i="57"/>
  <c r="D276" i="57"/>
  <c r="C276" i="57"/>
  <c r="B276" i="57"/>
  <c r="F275" i="57"/>
  <c r="E275" i="57"/>
  <c r="D275" i="57"/>
  <c r="C275" i="57"/>
  <c r="B275" i="57"/>
  <c r="F274" i="57"/>
  <c r="E274" i="57"/>
  <c r="D274" i="57"/>
  <c r="C274" i="57"/>
  <c r="B274" i="57"/>
  <c r="F273" i="57"/>
  <c r="E273" i="57"/>
  <c r="D273" i="57"/>
  <c r="C273" i="57"/>
  <c r="B273" i="57"/>
  <c r="F272" i="57"/>
  <c r="E272" i="57"/>
  <c r="D272" i="57"/>
  <c r="C272" i="57"/>
  <c r="B272" i="57"/>
  <c r="F271" i="57"/>
  <c r="E271" i="57"/>
  <c r="D271" i="57"/>
  <c r="C271" i="57"/>
  <c r="B271" i="57"/>
  <c r="F270" i="57"/>
  <c r="E270" i="57"/>
  <c r="D270" i="57"/>
  <c r="C270" i="57"/>
  <c r="B270" i="57"/>
  <c r="F269" i="57"/>
  <c r="E269" i="57"/>
  <c r="D269" i="57"/>
  <c r="C269" i="57"/>
  <c r="B269" i="57"/>
  <c r="F268" i="57"/>
  <c r="E268" i="57"/>
  <c r="D268" i="57"/>
  <c r="C268" i="57"/>
  <c r="B268" i="57"/>
  <c r="E316" i="57"/>
  <c r="D316" i="57"/>
  <c r="C316" i="57"/>
  <c r="B316" i="57"/>
  <c r="E315" i="57"/>
  <c r="D315" i="57"/>
  <c r="C315" i="57"/>
  <c r="B315" i="57"/>
  <c r="E314" i="57"/>
  <c r="D314" i="57"/>
  <c r="C314" i="57"/>
  <c r="B314" i="57"/>
  <c r="E313" i="57"/>
  <c r="D313" i="57"/>
  <c r="C313" i="57"/>
  <c r="B313" i="57"/>
  <c r="E312" i="57"/>
  <c r="D312" i="57"/>
  <c r="C312" i="57"/>
  <c r="B312" i="57"/>
  <c r="E311" i="57"/>
  <c r="D311" i="57"/>
  <c r="C311" i="57"/>
  <c r="B311" i="57"/>
  <c r="E310" i="57"/>
  <c r="D310" i="57"/>
  <c r="C310" i="57"/>
  <c r="B310" i="57"/>
  <c r="E309" i="57"/>
  <c r="D309" i="57"/>
  <c r="C309" i="57"/>
  <c r="B309" i="57"/>
  <c r="E308" i="57"/>
  <c r="D308" i="57"/>
  <c r="C308" i="57"/>
  <c r="B308" i="57"/>
  <c r="E307" i="57"/>
  <c r="D307" i="57"/>
  <c r="C307" i="57"/>
  <c r="B307" i="57"/>
  <c r="E306" i="57"/>
  <c r="D306" i="57"/>
  <c r="C306" i="57"/>
  <c r="B306" i="57"/>
  <c r="E305" i="57"/>
  <c r="D305" i="57"/>
  <c r="C305" i="57"/>
  <c r="B305" i="57"/>
  <c r="E304" i="57"/>
  <c r="D304" i="57"/>
  <c r="C304" i="57"/>
  <c r="B304" i="57"/>
  <c r="E303" i="57"/>
  <c r="D303" i="57"/>
  <c r="B303" i="57"/>
  <c r="E302" i="57"/>
  <c r="D302" i="57"/>
  <c r="C302" i="57"/>
  <c r="B302" i="57"/>
  <c r="E348" i="57"/>
  <c r="D348" i="57"/>
  <c r="C348" i="57"/>
  <c r="B348" i="57"/>
  <c r="E347" i="57"/>
  <c r="D347" i="57"/>
  <c r="C347" i="57"/>
  <c r="B347" i="57"/>
  <c r="E346" i="57"/>
  <c r="D346" i="57"/>
  <c r="C346" i="57"/>
  <c r="B346" i="57"/>
  <c r="E345" i="57"/>
  <c r="D345" i="57"/>
  <c r="C345" i="57"/>
  <c r="B345" i="57"/>
  <c r="E344" i="57"/>
  <c r="D344" i="57"/>
  <c r="C344" i="57"/>
  <c r="B344" i="57"/>
  <c r="E343" i="57"/>
  <c r="D343" i="57"/>
  <c r="C343" i="57"/>
  <c r="B343" i="57"/>
  <c r="E342" i="57"/>
  <c r="D342" i="57"/>
  <c r="C342" i="57"/>
  <c r="B342" i="57"/>
  <c r="E341" i="57"/>
  <c r="D341" i="57"/>
  <c r="C341" i="57"/>
  <c r="B341" i="57"/>
  <c r="E340" i="57"/>
  <c r="D340" i="57"/>
  <c r="C340" i="57"/>
  <c r="B340" i="57"/>
  <c r="E339" i="57"/>
  <c r="D339" i="57"/>
  <c r="C339" i="57"/>
  <c r="B339" i="57"/>
  <c r="E338" i="57"/>
  <c r="D338" i="57"/>
  <c r="C338" i="57"/>
  <c r="B338" i="57"/>
  <c r="E337" i="57"/>
  <c r="D337" i="57"/>
  <c r="C337" i="57"/>
  <c r="B337" i="57"/>
  <c r="E336" i="57"/>
  <c r="D336" i="57"/>
  <c r="C336" i="57"/>
  <c r="B336" i="57"/>
  <c r="E335" i="57"/>
  <c r="D335" i="57"/>
  <c r="B335" i="57"/>
  <c r="E334" i="57"/>
  <c r="D334" i="57"/>
  <c r="C334" i="57"/>
  <c r="B334" i="57"/>
  <c r="F31" i="47"/>
  <c r="E31" i="47"/>
  <c r="D31" i="47"/>
  <c r="F30" i="47"/>
  <c r="E30" i="47"/>
  <c r="D30" i="47"/>
  <c r="F29" i="47"/>
  <c r="E29" i="47"/>
  <c r="D29" i="47"/>
  <c r="F28" i="47"/>
  <c r="E28" i="47"/>
  <c r="D28" i="47"/>
  <c r="F27" i="47"/>
  <c r="E27" i="47"/>
  <c r="D27" i="47"/>
  <c r="F26" i="47"/>
  <c r="E26" i="47"/>
  <c r="D26" i="47"/>
  <c r="F25" i="47"/>
  <c r="E25" i="47"/>
  <c r="D25" i="47"/>
  <c r="F24" i="47"/>
  <c r="E24" i="47"/>
  <c r="D24" i="47"/>
  <c r="F23" i="47"/>
  <c r="E23" i="47"/>
  <c r="D23" i="47"/>
  <c r="F22" i="47"/>
  <c r="E22" i="47"/>
  <c r="D22" i="47"/>
  <c r="F21" i="47"/>
  <c r="E21" i="47"/>
  <c r="D21" i="47"/>
  <c r="F20" i="47"/>
  <c r="E20" i="47"/>
  <c r="D20" i="47"/>
  <c r="F19" i="47"/>
  <c r="E19" i="47"/>
  <c r="D19" i="47"/>
  <c r="F18" i="47"/>
  <c r="E18" i="47"/>
  <c r="D18" i="47"/>
  <c r="F17" i="47"/>
  <c r="E17" i="47"/>
  <c r="D17" i="47"/>
  <c r="F16" i="47"/>
  <c r="E16" i="47"/>
  <c r="D16" i="47"/>
  <c r="F15" i="47"/>
  <c r="E15" i="47"/>
  <c r="D15" i="47"/>
  <c r="F14" i="47"/>
  <c r="E14" i="47"/>
  <c r="D14" i="47"/>
  <c r="F13" i="47"/>
  <c r="E13" i="47"/>
  <c r="D13" i="47"/>
  <c r="F12" i="47"/>
  <c r="E12" i="47"/>
  <c r="D12" i="47"/>
  <c r="F11" i="47"/>
  <c r="E11" i="47"/>
  <c r="D11" i="47"/>
  <c r="C26" i="47"/>
  <c r="B26" i="47"/>
  <c r="C25" i="47"/>
  <c r="B25" i="47"/>
  <c r="C24" i="47"/>
  <c r="B24" i="47"/>
  <c r="C23" i="47"/>
  <c r="B23" i="47"/>
  <c r="C22" i="47"/>
  <c r="B22" i="47"/>
  <c r="C21" i="47"/>
  <c r="B21" i="47"/>
  <c r="C20" i="47"/>
  <c r="B20" i="47"/>
  <c r="C19" i="47"/>
  <c r="B19" i="47"/>
  <c r="C18" i="47"/>
  <c r="B18" i="47"/>
  <c r="C17" i="47"/>
  <c r="B17" i="47"/>
  <c r="C16" i="47"/>
  <c r="B16" i="47"/>
  <c r="C15" i="47"/>
  <c r="B15" i="47"/>
  <c r="C14" i="47"/>
  <c r="B14" i="47"/>
  <c r="C13" i="47"/>
  <c r="B13" i="47"/>
  <c r="C12" i="47"/>
  <c r="B12" i="47"/>
  <c r="F58" i="47"/>
  <c r="E58" i="47"/>
  <c r="D58" i="47"/>
  <c r="C58" i="47"/>
  <c r="B58" i="47"/>
  <c r="F57" i="47"/>
  <c r="E57" i="47"/>
  <c r="D57" i="47"/>
  <c r="C57" i="47"/>
  <c r="B57" i="47"/>
  <c r="F56" i="47"/>
  <c r="E56" i="47"/>
  <c r="D56" i="47"/>
  <c r="C56" i="47"/>
  <c r="B56" i="47"/>
  <c r="F55" i="47"/>
  <c r="E55" i="47"/>
  <c r="D55" i="47"/>
  <c r="C55" i="47"/>
  <c r="B55" i="47"/>
  <c r="F54" i="47"/>
  <c r="E54" i="47"/>
  <c r="D54" i="47"/>
  <c r="C54" i="47"/>
  <c r="B54" i="47"/>
  <c r="F53" i="47"/>
  <c r="E53" i="47"/>
  <c r="D53" i="47"/>
  <c r="C53" i="47"/>
  <c r="B53" i="47"/>
  <c r="F52" i="47"/>
  <c r="E52" i="47"/>
  <c r="D52" i="47"/>
  <c r="C52" i="47"/>
  <c r="B52" i="47"/>
  <c r="F51" i="47"/>
  <c r="E51" i="47"/>
  <c r="D51" i="47"/>
  <c r="C51" i="47"/>
  <c r="B51" i="47"/>
  <c r="F50" i="47"/>
  <c r="E50" i="47"/>
  <c r="D50" i="47"/>
  <c r="C50" i="47"/>
  <c r="B50" i="47"/>
  <c r="F49" i="47"/>
  <c r="E49" i="47"/>
  <c r="D49" i="47"/>
  <c r="C49" i="47"/>
  <c r="B49" i="47"/>
  <c r="F48" i="47"/>
  <c r="E48" i="47"/>
  <c r="D48" i="47"/>
  <c r="C48" i="47"/>
  <c r="B48" i="47"/>
  <c r="F47" i="47"/>
  <c r="E47" i="47"/>
  <c r="D47" i="47"/>
  <c r="C47" i="47"/>
  <c r="B47" i="47"/>
  <c r="F46" i="47"/>
  <c r="E46" i="47"/>
  <c r="D46" i="47"/>
  <c r="C46" i="47"/>
  <c r="B46" i="47"/>
  <c r="F45" i="47"/>
  <c r="E45" i="47"/>
  <c r="D45" i="47"/>
  <c r="C45" i="47"/>
  <c r="B45" i="47"/>
  <c r="F44" i="47"/>
  <c r="E44" i="47"/>
  <c r="D44" i="47"/>
  <c r="C44" i="47"/>
  <c r="B44" i="47"/>
  <c r="E90" i="47"/>
  <c r="D90" i="47"/>
  <c r="C90" i="47"/>
  <c r="B90" i="47"/>
  <c r="E89" i="47"/>
  <c r="D89" i="47"/>
  <c r="C89" i="47"/>
  <c r="B89" i="47"/>
  <c r="E88" i="47"/>
  <c r="D88" i="47"/>
  <c r="C88" i="47"/>
  <c r="B88" i="47"/>
  <c r="E87" i="47"/>
  <c r="D87" i="47"/>
  <c r="C87" i="47"/>
  <c r="B87" i="47"/>
  <c r="E86" i="47"/>
  <c r="D86" i="47"/>
  <c r="C86" i="47"/>
  <c r="B86" i="47"/>
  <c r="E85" i="47"/>
  <c r="D85" i="47"/>
  <c r="C85" i="47"/>
  <c r="B85" i="47"/>
  <c r="E84" i="47"/>
  <c r="D84" i="47"/>
  <c r="C84" i="47"/>
  <c r="B84" i="47"/>
  <c r="E83" i="47"/>
  <c r="D83" i="47"/>
  <c r="C83" i="47"/>
  <c r="B83" i="47"/>
  <c r="E82" i="47"/>
  <c r="D82" i="47"/>
  <c r="C82" i="47"/>
  <c r="B82" i="47"/>
  <c r="E81" i="47"/>
  <c r="D81" i="47"/>
  <c r="C81" i="47"/>
  <c r="B81" i="47"/>
  <c r="E80" i="47"/>
  <c r="D80" i="47"/>
  <c r="C80" i="47"/>
  <c r="B80" i="47"/>
  <c r="E79" i="47"/>
  <c r="D79" i="47"/>
  <c r="C79" i="47"/>
  <c r="B79" i="47"/>
  <c r="E78" i="47"/>
  <c r="D78" i="47"/>
  <c r="C78" i="47"/>
  <c r="B78" i="47"/>
  <c r="E77" i="47"/>
  <c r="D77" i="47"/>
  <c r="C77" i="47"/>
  <c r="B77" i="47"/>
  <c r="E76" i="47"/>
  <c r="D76" i="47"/>
  <c r="C76" i="47"/>
  <c r="B76" i="47"/>
  <c r="E122" i="47"/>
  <c r="D122" i="47"/>
  <c r="C122" i="47"/>
  <c r="B122" i="47"/>
  <c r="E121" i="47"/>
  <c r="D121" i="47"/>
  <c r="C121" i="47"/>
  <c r="B121" i="47"/>
  <c r="E120" i="47"/>
  <c r="D120" i="47"/>
  <c r="C120" i="47"/>
  <c r="B120" i="47"/>
  <c r="E119" i="47"/>
  <c r="D119" i="47"/>
  <c r="C119" i="47"/>
  <c r="B119" i="47"/>
  <c r="E118" i="47"/>
  <c r="D118" i="47"/>
  <c r="C118" i="47"/>
  <c r="B118" i="47"/>
  <c r="E117" i="47"/>
  <c r="D117" i="47"/>
  <c r="C117" i="47"/>
  <c r="B117" i="47"/>
  <c r="E116" i="47"/>
  <c r="D116" i="47"/>
  <c r="C116" i="47"/>
  <c r="B116" i="47"/>
  <c r="E115" i="47"/>
  <c r="D115" i="47"/>
  <c r="C115" i="47"/>
  <c r="B115" i="47"/>
  <c r="E114" i="47"/>
  <c r="D114" i="47"/>
  <c r="C114" i="47"/>
  <c r="B114" i="47"/>
  <c r="E113" i="47"/>
  <c r="D113" i="47"/>
  <c r="C113" i="47"/>
  <c r="B113" i="47"/>
  <c r="E112" i="47"/>
  <c r="D112" i="47"/>
  <c r="C112" i="47"/>
  <c r="B112" i="47"/>
  <c r="E111" i="47"/>
  <c r="D111" i="47"/>
  <c r="C111" i="47"/>
  <c r="B111" i="47"/>
  <c r="E110" i="47"/>
  <c r="D110" i="47"/>
  <c r="C110" i="47"/>
  <c r="B110" i="47"/>
  <c r="E109" i="47"/>
  <c r="D109" i="47"/>
  <c r="C109" i="47"/>
  <c r="B109" i="47"/>
  <c r="E108" i="47"/>
  <c r="D108" i="47"/>
  <c r="C108" i="47"/>
  <c r="B108" i="47"/>
  <c r="F154" i="47"/>
  <c r="E154" i="47"/>
  <c r="D154" i="47"/>
  <c r="C154" i="47"/>
  <c r="B154" i="47"/>
  <c r="F153" i="47"/>
  <c r="E153" i="47"/>
  <c r="D153" i="47"/>
  <c r="C153" i="47"/>
  <c r="B153" i="47"/>
  <c r="F152" i="47"/>
  <c r="E152" i="47"/>
  <c r="D152" i="47"/>
  <c r="C152" i="47"/>
  <c r="B152" i="47"/>
  <c r="F151" i="47"/>
  <c r="E151" i="47"/>
  <c r="D151" i="47"/>
  <c r="C151" i="47"/>
  <c r="B151" i="47"/>
  <c r="F150" i="47"/>
  <c r="E150" i="47"/>
  <c r="D150" i="47"/>
  <c r="C150" i="47"/>
  <c r="B150" i="47"/>
  <c r="F149" i="47"/>
  <c r="E149" i="47"/>
  <c r="D149" i="47"/>
  <c r="C149" i="47"/>
  <c r="B149" i="47"/>
  <c r="F148" i="47"/>
  <c r="E148" i="47"/>
  <c r="D148" i="47"/>
  <c r="C148" i="47"/>
  <c r="H148" i="47" s="1"/>
  <c r="B148" i="47"/>
  <c r="F147" i="47"/>
  <c r="E147" i="47"/>
  <c r="D147" i="47"/>
  <c r="C147" i="47"/>
  <c r="B147" i="47"/>
  <c r="F146" i="47"/>
  <c r="E146" i="47"/>
  <c r="D146" i="47"/>
  <c r="C146" i="47"/>
  <c r="B146" i="47"/>
  <c r="F145" i="47"/>
  <c r="E145" i="47"/>
  <c r="D145" i="47"/>
  <c r="C145" i="47"/>
  <c r="B145" i="47"/>
  <c r="F144" i="47"/>
  <c r="E144" i="47"/>
  <c r="D144" i="47"/>
  <c r="C144" i="47"/>
  <c r="B144" i="47"/>
  <c r="F143" i="47"/>
  <c r="E143" i="47"/>
  <c r="D143" i="47"/>
  <c r="C143" i="47"/>
  <c r="B143" i="47"/>
  <c r="F142" i="47"/>
  <c r="E142" i="47"/>
  <c r="D142" i="47"/>
  <c r="C142" i="47"/>
  <c r="B142" i="47"/>
  <c r="F141" i="47"/>
  <c r="E141" i="47"/>
  <c r="D141" i="47"/>
  <c r="C141" i="47"/>
  <c r="B141" i="47"/>
  <c r="F140" i="47"/>
  <c r="E140" i="47"/>
  <c r="D140" i="47"/>
  <c r="C140" i="47"/>
  <c r="H140" i="47" s="1"/>
  <c r="B140" i="47"/>
  <c r="F186" i="47"/>
  <c r="E186" i="47"/>
  <c r="D186" i="47"/>
  <c r="C186" i="47"/>
  <c r="B186" i="47"/>
  <c r="F185" i="47"/>
  <c r="E185" i="47"/>
  <c r="D185" i="47"/>
  <c r="C185" i="47"/>
  <c r="B185" i="47"/>
  <c r="F184" i="47"/>
  <c r="E184" i="47"/>
  <c r="D184" i="47"/>
  <c r="C184" i="47"/>
  <c r="B184" i="47"/>
  <c r="F183" i="47"/>
  <c r="E183" i="47"/>
  <c r="D183" i="47"/>
  <c r="C183" i="47"/>
  <c r="B183" i="47"/>
  <c r="F182" i="47"/>
  <c r="E182" i="47"/>
  <c r="D182" i="47"/>
  <c r="C182" i="47"/>
  <c r="B182" i="47"/>
  <c r="F181" i="47"/>
  <c r="E181" i="47"/>
  <c r="D181" i="47"/>
  <c r="C181" i="47"/>
  <c r="B181" i="47"/>
  <c r="F180" i="47"/>
  <c r="E180" i="47"/>
  <c r="D180" i="47"/>
  <c r="C180" i="47"/>
  <c r="B180" i="47"/>
  <c r="F179" i="47"/>
  <c r="E179" i="47"/>
  <c r="D179" i="47"/>
  <c r="C179" i="47"/>
  <c r="B179" i="47"/>
  <c r="F178" i="47"/>
  <c r="E178" i="47"/>
  <c r="D178" i="47"/>
  <c r="C178" i="47"/>
  <c r="B178" i="47"/>
  <c r="F177" i="47"/>
  <c r="E177" i="47"/>
  <c r="D177" i="47"/>
  <c r="C177" i="47"/>
  <c r="B177" i="47"/>
  <c r="F176" i="47"/>
  <c r="E176" i="47"/>
  <c r="D176" i="47"/>
  <c r="C176" i="47"/>
  <c r="B176" i="47"/>
  <c r="F175" i="47"/>
  <c r="E175" i="47"/>
  <c r="D175" i="47"/>
  <c r="C175" i="47"/>
  <c r="B175" i="47"/>
  <c r="F174" i="47"/>
  <c r="E174" i="47"/>
  <c r="D174" i="47"/>
  <c r="C174" i="47"/>
  <c r="B174" i="47"/>
  <c r="F173" i="47"/>
  <c r="E173" i="47"/>
  <c r="D173" i="47"/>
  <c r="C173" i="47"/>
  <c r="B173" i="47"/>
  <c r="F172" i="47"/>
  <c r="E172" i="47"/>
  <c r="D172" i="47"/>
  <c r="C172" i="47"/>
  <c r="B172" i="47"/>
  <c r="E218" i="47"/>
  <c r="D218" i="47"/>
  <c r="C218" i="47"/>
  <c r="B218" i="47"/>
  <c r="E217" i="47"/>
  <c r="D217" i="47"/>
  <c r="C217" i="47"/>
  <c r="B217" i="47"/>
  <c r="E216" i="47"/>
  <c r="D216" i="47"/>
  <c r="C216" i="47"/>
  <c r="B216" i="47"/>
  <c r="E215" i="47"/>
  <c r="D215" i="47"/>
  <c r="C215" i="47"/>
  <c r="B215" i="47"/>
  <c r="E214" i="47"/>
  <c r="D214" i="47"/>
  <c r="C214" i="47"/>
  <c r="B214" i="47"/>
  <c r="E213" i="47"/>
  <c r="D213" i="47"/>
  <c r="C213" i="47"/>
  <c r="B213" i="47"/>
  <c r="E212" i="47"/>
  <c r="D212" i="47"/>
  <c r="C212" i="47"/>
  <c r="B212" i="47"/>
  <c r="E211" i="47"/>
  <c r="D211" i="47"/>
  <c r="C211" i="47"/>
  <c r="B211" i="47"/>
  <c r="E210" i="47"/>
  <c r="D210" i="47"/>
  <c r="C210" i="47"/>
  <c r="B210" i="47"/>
  <c r="E209" i="47"/>
  <c r="D209" i="47"/>
  <c r="C209" i="47"/>
  <c r="B209" i="47"/>
  <c r="E208" i="47"/>
  <c r="D208" i="47"/>
  <c r="C208" i="47"/>
  <c r="B208" i="47"/>
  <c r="E207" i="47"/>
  <c r="D207" i="47"/>
  <c r="C207" i="47"/>
  <c r="B207" i="47"/>
  <c r="E206" i="47"/>
  <c r="D206" i="47"/>
  <c r="C206" i="47"/>
  <c r="B206" i="47"/>
  <c r="E205" i="47"/>
  <c r="D205" i="47"/>
  <c r="C205" i="47"/>
  <c r="B205" i="47"/>
  <c r="E204" i="47"/>
  <c r="D204" i="47"/>
  <c r="C204" i="47"/>
  <c r="B204" i="47"/>
  <c r="F250" i="47"/>
  <c r="E250" i="47"/>
  <c r="D250" i="47"/>
  <c r="C250" i="47"/>
  <c r="B250" i="47"/>
  <c r="F249" i="47"/>
  <c r="E249" i="47"/>
  <c r="D249" i="47"/>
  <c r="C249" i="47"/>
  <c r="B249" i="47"/>
  <c r="F248" i="47"/>
  <c r="E248" i="47"/>
  <c r="D248" i="47"/>
  <c r="C248" i="47"/>
  <c r="B248" i="47"/>
  <c r="F247" i="47"/>
  <c r="E247" i="47"/>
  <c r="D247" i="47"/>
  <c r="C247" i="47"/>
  <c r="B247" i="47"/>
  <c r="F246" i="47"/>
  <c r="E246" i="47"/>
  <c r="D246" i="47"/>
  <c r="C246" i="47"/>
  <c r="B246" i="47"/>
  <c r="F245" i="47"/>
  <c r="E245" i="47"/>
  <c r="D245" i="47"/>
  <c r="C245" i="47"/>
  <c r="B245" i="47"/>
  <c r="F244" i="47"/>
  <c r="E244" i="47"/>
  <c r="D244" i="47"/>
  <c r="C244" i="47"/>
  <c r="B244" i="47"/>
  <c r="F243" i="47"/>
  <c r="E243" i="47"/>
  <c r="D243" i="47"/>
  <c r="C243" i="47"/>
  <c r="B243" i="47"/>
  <c r="F242" i="47"/>
  <c r="E242" i="47"/>
  <c r="D242" i="47"/>
  <c r="C242" i="47"/>
  <c r="B242" i="47"/>
  <c r="F241" i="47"/>
  <c r="E241" i="47"/>
  <c r="D241" i="47"/>
  <c r="C241" i="47"/>
  <c r="B241" i="47"/>
  <c r="F240" i="47"/>
  <c r="E240" i="47"/>
  <c r="D240" i="47"/>
  <c r="C240" i="47"/>
  <c r="B240" i="47"/>
  <c r="F239" i="47"/>
  <c r="E239" i="47"/>
  <c r="D239" i="47"/>
  <c r="C239" i="47"/>
  <c r="B239" i="47"/>
  <c r="F238" i="47"/>
  <c r="E238" i="47"/>
  <c r="D238" i="47"/>
  <c r="C238" i="47"/>
  <c r="B238" i="47"/>
  <c r="F237" i="47"/>
  <c r="E237" i="47"/>
  <c r="D237" i="47"/>
  <c r="C237" i="47"/>
  <c r="B237" i="47"/>
  <c r="F236" i="47"/>
  <c r="E236" i="47"/>
  <c r="D236" i="47"/>
  <c r="C236" i="47"/>
  <c r="B236" i="47"/>
  <c r="F282" i="47"/>
  <c r="E282" i="47"/>
  <c r="D282" i="47"/>
  <c r="C282" i="47"/>
  <c r="B282" i="47"/>
  <c r="F281" i="47"/>
  <c r="E281" i="47"/>
  <c r="D281" i="47"/>
  <c r="C281" i="47"/>
  <c r="B281" i="47"/>
  <c r="F280" i="47"/>
  <c r="E280" i="47"/>
  <c r="D280" i="47"/>
  <c r="C280" i="47"/>
  <c r="B280" i="47"/>
  <c r="F279" i="47"/>
  <c r="E279" i="47"/>
  <c r="D279" i="47"/>
  <c r="C279" i="47"/>
  <c r="B279" i="47"/>
  <c r="F278" i="47"/>
  <c r="E278" i="47"/>
  <c r="D278" i="47"/>
  <c r="C278" i="47"/>
  <c r="B278" i="47"/>
  <c r="F277" i="47"/>
  <c r="E277" i="47"/>
  <c r="D277" i="47"/>
  <c r="C277" i="47"/>
  <c r="H277" i="47" s="1"/>
  <c r="B277" i="47"/>
  <c r="F276" i="47"/>
  <c r="E276" i="47"/>
  <c r="D276" i="47"/>
  <c r="C276" i="47"/>
  <c r="B276" i="47"/>
  <c r="F275" i="47"/>
  <c r="E275" i="47"/>
  <c r="D275" i="47"/>
  <c r="C275" i="47"/>
  <c r="B275" i="47"/>
  <c r="F274" i="47"/>
  <c r="E274" i="47"/>
  <c r="D274" i="47"/>
  <c r="C274" i="47"/>
  <c r="B274" i="47"/>
  <c r="F273" i="47"/>
  <c r="E273" i="47"/>
  <c r="D273" i="47"/>
  <c r="C273" i="47"/>
  <c r="B273" i="47"/>
  <c r="F272" i="47"/>
  <c r="E272" i="47"/>
  <c r="D272" i="47"/>
  <c r="C272" i="47"/>
  <c r="B272" i="47"/>
  <c r="F271" i="47"/>
  <c r="E271" i="47"/>
  <c r="D271" i="47"/>
  <c r="C271" i="47"/>
  <c r="B271" i="47"/>
  <c r="F270" i="47"/>
  <c r="E270" i="47"/>
  <c r="D270" i="47"/>
  <c r="C270" i="47"/>
  <c r="B270" i="47"/>
  <c r="F269" i="47"/>
  <c r="E269" i="47"/>
  <c r="D269" i="47"/>
  <c r="C269" i="47"/>
  <c r="B269" i="47"/>
  <c r="F268" i="47"/>
  <c r="E268" i="47"/>
  <c r="D268" i="47"/>
  <c r="C268" i="47"/>
  <c r="B268" i="47"/>
  <c r="E312" i="47"/>
  <c r="D312" i="47"/>
  <c r="C312" i="47"/>
  <c r="B312" i="47"/>
  <c r="E311" i="47"/>
  <c r="D311" i="47"/>
  <c r="C311" i="47"/>
  <c r="B311" i="47"/>
  <c r="E310" i="47"/>
  <c r="D310" i="47"/>
  <c r="C310" i="47"/>
  <c r="B310" i="47"/>
  <c r="E309" i="47"/>
  <c r="D309" i="47"/>
  <c r="C309" i="47"/>
  <c r="B309" i="47"/>
  <c r="E308" i="47"/>
  <c r="D308" i="47"/>
  <c r="C308" i="47"/>
  <c r="B308" i="47"/>
  <c r="E307" i="47"/>
  <c r="D307" i="47"/>
  <c r="C307" i="47"/>
  <c r="B307" i="47"/>
  <c r="E306" i="47"/>
  <c r="D306" i="47"/>
  <c r="C306" i="47"/>
  <c r="B306" i="47"/>
  <c r="E305" i="47"/>
  <c r="D305" i="47"/>
  <c r="C305" i="47"/>
  <c r="B305" i="47"/>
  <c r="E304" i="47"/>
  <c r="D304" i="47"/>
  <c r="C304" i="47"/>
  <c r="B304" i="47"/>
  <c r="E303" i="47"/>
  <c r="D303" i="47"/>
  <c r="C303" i="47"/>
  <c r="B303" i="47"/>
  <c r="E302" i="47"/>
  <c r="D302" i="47"/>
  <c r="C302" i="47"/>
  <c r="B302" i="47"/>
  <c r="E301" i="47"/>
  <c r="D301" i="47"/>
  <c r="C301" i="47"/>
  <c r="B301" i="47"/>
  <c r="E300" i="47"/>
  <c r="D300" i="47"/>
  <c r="C300" i="47"/>
  <c r="B300" i="47"/>
  <c r="E299" i="47"/>
  <c r="D299" i="47"/>
  <c r="C299" i="47"/>
  <c r="B299" i="47"/>
  <c r="E298" i="47"/>
  <c r="D298" i="47"/>
  <c r="C298" i="47"/>
  <c r="B298" i="47"/>
  <c r="E344" i="47"/>
  <c r="D344" i="47"/>
  <c r="C344" i="47"/>
  <c r="B344" i="47"/>
  <c r="E343" i="47"/>
  <c r="D343" i="47"/>
  <c r="C343" i="47"/>
  <c r="B343" i="47"/>
  <c r="E342" i="47"/>
  <c r="D342" i="47"/>
  <c r="C342" i="47"/>
  <c r="B342" i="47"/>
  <c r="E341" i="47"/>
  <c r="D341" i="47"/>
  <c r="C341" i="47"/>
  <c r="B341" i="47"/>
  <c r="E340" i="47"/>
  <c r="D340" i="47"/>
  <c r="C340" i="47"/>
  <c r="B340" i="47"/>
  <c r="E339" i="47"/>
  <c r="D339" i="47"/>
  <c r="C339" i="47"/>
  <c r="B339" i="47"/>
  <c r="E338" i="47"/>
  <c r="D338" i="47"/>
  <c r="C338" i="47"/>
  <c r="B338" i="47"/>
  <c r="E337" i="47"/>
  <c r="D337" i="47"/>
  <c r="C337" i="47"/>
  <c r="B337" i="47"/>
  <c r="E336" i="47"/>
  <c r="D336" i="47"/>
  <c r="C336" i="47"/>
  <c r="B336" i="47"/>
  <c r="E335" i="47"/>
  <c r="D335" i="47"/>
  <c r="C335" i="47"/>
  <c r="B335" i="47"/>
  <c r="E334" i="47"/>
  <c r="D334" i="47"/>
  <c r="C334" i="47"/>
  <c r="B334" i="47"/>
  <c r="E333" i="47"/>
  <c r="D333" i="47"/>
  <c r="C333" i="47"/>
  <c r="B333" i="47"/>
  <c r="E332" i="47"/>
  <c r="D332" i="47"/>
  <c r="C332" i="47"/>
  <c r="B332" i="47"/>
  <c r="E331" i="47"/>
  <c r="D331" i="47"/>
  <c r="C331" i="47"/>
  <c r="B331" i="47"/>
  <c r="E330" i="47"/>
  <c r="D330" i="47"/>
  <c r="C330" i="47"/>
  <c r="B330" i="47"/>
  <c r="F31" i="48"/>
  <c r="E31" i="48"/>
  <c r="D31" i="48"/>
  <c r="F30" i="48"/>
  <c r="E30" i="48"/>
  <c r="D30" i="48"/>
  <c r="F29" i="48"/>
  <c r="E29" i="48"/>
  <c r="D29" i="48"/>
  <c r="F28" i="48"/>
  <c r="E28" i="48"/>
  <c r="D28" i="48"/>
  <c r="F27" i="48"/>
  <c r="E27" i="48"/>
  <c r="D27" i="48"/>
  <c r="F26" i="48"/>
  <c r="E26" i="48"/>
  <c r="D26" i="48"/>
  <c r="F25" i="48"/>
  <c r="E25" i="48"/>
  <c r="D25" i="48"/>
  <c r="F24" i="48"/>
  <c r="E24" i="48"/>
  <c r="D24" i="48"/>
  <c r="F23" i="48"/>
  <c r="E23" i="48"/>
  <c r="D23" i="48"/>
  <c r="F22" i="48"/>
  <c r="E22" i="48"/>
  <c r="D22" i="48"/>
  <c r="F21" i="48"/>
  <c r="E21" i="48"/>
  <c r="D21" i="48"/>
  <c r="F20" i="48"/>
  <c r="E20" i="48"/>
  <c r="D20" i="48"/>
  <c r="F19" i="48"/>
  <c r="E19" i="48"/>
  <c r="D19" i="48"/>
  <c r="F18" i="48"/>
  <c r="E18" i="48"/>
  <c r="D18" i="48"/>
  <c r="F17" i="48"/>
  <c r="E17" i="48"/>
  <c r="D17" i="48"/>
  <c r="F16" i="48"/>
  <c r="E16" i="48"/>
  <c r="D16" i="48"/>
  <c r="F15" i="48"/>
  <c r="E15" i="48"/>
  <c r="D15" i="48"/>
  <c r="F14" i="48"/>
  <c r="E14" i="48"/>
  <c r="D14" i="48"/>
  <c r="F13" i="48"/>
  <c r="E13" i="48"/>
  <c r="D13" i="48"/>
  <c r="F12" i="48"/>
  <c r="E12" i="48"/>
  <c r="D12" i="48"/>
  <c r="F11" i="48"/>
  <c r="E11" i="48"/>
  <c r="D11" i="48"/>
  <c r="C26" i="48"/>
  <c r="B26" i="48"/>
  <c r="C25" i="48"/>
  <c r="B25" i="48"/>
  <c r="C24" i="48"/>
  <c r="B24" i="48"/>
  <c r="C23" i="48"/>
  <c r="B23" i="48"/>
  <c r="C22" i="48"/>
  <c r="B22" i="48"/>
  <c r="C21" i="48"/>
  <c r="B21" i="48"/>
  <c r="C20" i="48"/>
  <c r="B20" i="48"/>
  <c r="C19" i="48"/>
  <c r="B19" i="48"/>
  <c r="C18" i="48"/>
  <c r="B18" i="48"/>
  <c r="C17" i="48"/>
  <c r="B17" i="48"/>
  <c r="C16" i="48"/>
  <c r="B16" i="48"/>
  <c r="C15" i="48"/>
  <c r="B15" i="48"/>
  <c r="C14" i="48"/>
  <c r="B14" i="48"/>
  <c r="C13" i="48"/>
  <c r="B13" i="48"/>
  <c r="C12" i="48"/>
  <c r="B12" i="48"/>
  <c r="F58" i="48"/>
  <c r="E58" i="48"/>
  <c r="D58" i="48"/>
  <c r="C58" i="48"/>
  <c r="B58" i="48"/>
  <c r="F57" i="48"/>
  <c r="E57" i="48"/>
  <c r="D57" i="48"/>
  <c r="C57" i="48"/>
  <c r="B57" i="48"/>
  <c r="F56" i="48"/>
  <c r="E56" i="48"/>
  <c r="D56" i="48"/>
  <c r="C56" i="48"/>
  <c r="B56" i="48"/>
  <c r="F55" i="48"/>
  <c r="E55" i="48"/>
  <c r="D55" i="48"/>
  <c r="C55" i="48"/>
  <c r="B55" i="48"/>
  <c r="F54" i="48"/>
  <c r="E54" i="48"/>
  <c r="D54" i="48"/>
  <c r="C54" i="48"/>
  <c r="B54" i="48"/>
  <c r="F53" i="48"/>
  <c r="E53" i="48"/>
  <c r="D53" i="48"/>
  <c r="C53" i="48"/>
  <c r="B53" i="48"/>
  <c r="F52" i="48"/>
  <c r="E52" i="48"/>
  <c r="D52" i="48"/>
  <c r="C52" i="48"/>
  <c r="B52" i="48"/>
  <c r="F51" i="48"/>
  <c r="E51" i="48"/>
  <c r="D51" i="48"/>
  <c r="C51" i="48"/>
  <c r="B51" i="48"/>
  <c r="F50" i="48"/>
  <c r="E50" i="48"/>
  <c r="D50" i="48"/>
  <c r="C50" i="48"/>
  <c r="B50" i="48"/>
  <c r="F49" i="48"/>
  <c r="E49" i="48"/>
  <c r="D49" i="48"/>
  <c r="C49" i="48"/>
  <c r="B49" i="48"/>
  <c r="F48" i="48"/>
  <c r="E48" i="48"/>
  <c r="D48" i="48"/>
  <c r="C48" i="48"/>
  <c r="B48" i="48"/>
  <c r="F47" i="48"/>
  <c r="E47" i="48"/>
  <c r="D47" i="48"/>
  <c r="C47" i="48"/>
  <c r="B47" i="48"/>
  <c r="F46" i="48"/>
  <c r="E46" i="48"/>
  <c r="D46" i="48"/>
  <c r="C46" i="48"/>
  <c r="B46" i="48"/>
  <c r="F45" i="48"/>
  <c r="E45" i="48"/>
  <c r="D45" i="48"/>
  <c r="C45" i="48"/>
  <c r="B45" i="48"/>
  <c r="F44" i="48"/>
  <c r="E44" i="48"/>
  <c r="D44" i="48"/>
  <c r="C44" i="48"/>
  <c r="B44" i="48"/>
  <c r="E90" i="48"/>
  <c r="D90" i="48"/>
  <c r="C90" i="48"/>
  <c r="B90" i="48"/>
  <c r="E89" i="48"/>
  <c r="D89" i="48"/>
  <c r="C89" i="48"/>
  <c r="B89" i="48"/>
  <c r="E88" i="48"/>
  <c r="D88" i="48"/>
  <c r="C88" i="48"/>
  <c r="B88" i="48"/>
  <c r="E87" i="48"/>
  <c r="D87" i="48"/>
  <c r="C87" i="48"/>
  <c r="B87" i="48"/>
  <c r="E86" i="48"/>
  <c r="D86" i="48"/>
  <c r="C86" i="48"/>
  <c r="B86" i="48"/>
  <c r="E85" i="48"/>
  <c r="D85" i="48"/>
  <c r="C85" i="48"/>
  <c r="B85" i="48"/>
  <c r="E84" i="48"/>
  <c r="D84" i="48"/>
  <c r="C84" i="48"/>
  <c r="B84" i="48"/>
  <c r="E83" i="48"/>
  <c r="D83" i="48"/>
  <c r="C83" i="48"/>
  <c r="B83" i="48"/>
  <c r="E82" i="48"/>
  <c r="D82" i="48"/>
  <c r="C82" i="48"/>
  <c r="B82" i="48"/>
  <c r="E81" i="48"/>
  <c r="D81" i="48"/>
  <c r="C81" i="48"/>
  <c r="B81" i="48"/>
  <c r="E80" i="48"/>
  <c r="D80" i="48"/>
  <c r="C80" i="48"/>
  <c r="B80" i="48"/>
  <c r="E79" i="48"/>
  <c r="D79" i="48"/>
  <c r="C79" i="48"/>
  <c r="B79" i="48"/>
  <c r="E78" i="48"/>
  <c r="D78" i="48"/>
  <c r="C78" i="48"/>
  <c r="B78" i="48"/>
  <c r="E77" i="48"/>
  <c r="D77" i="48"/>
  <c r="C77" i="48"/>
  <c r="B77" i="48"/>
  <c r="E76" i="48"/>
  <c r="D76" i="48"/>
  <c r="C76" i="48"/>
  <c r="B76" i="48"/>
  <c r="E122" i="48"/>
  <c r="D122" i="48"/>
  <c r="C122" i="48"/>
  <c r="B122" i="48"/>
  <c r="E121" i="48"/>
  <c r="D121" i="48"/>
  <c r="C121" i="48"/>
  <c r="B121" i="48"/>
  <c r="E120" i="48"/>
  <c r="D120" i="48"/>
  <c r="C120" i="48"/>
  <c r="B120" i="48"/>
  <c r="E119" i="48"/>
  <c r="D119" i="48"/>
  <c r="C119" i="48"/>
  <c r="B119" i="48"/>
  <c r="E118" i="48"/>
  <c r="D118" i="48"/>
  <c r="C118" i="48"/>
  <c r="B118" i="48"/>
  <c r="E117" i="48"/>
  <c r="D117" i="48"/>
  <c r="C117" i="48"/>
  <c r="B117" i="48"/>
  <c r="E116" i="48"/>
  <c r="D116" i="48"/>
  <c r="C116" i="48"/>
  <c r="B116" i="48"/>
  <c r="E115" i="48"/>
  <c r="D115" i="48"/>
  <c r="C115" i="48"/>
  <c r="B115" i="48"/>
  <c r="E114" i="48"/>
  <c r="D114" i="48"/>
  <c r="C114" i="48"/>
  <c r="B114" i="48"/>
  <c r="E113" i="48"/>
  <c r="D113" i="48"/>
  <c r="C113" i="48"/>
  <c r="B113" i="48"/>
  <c r="E112" i="48"/>
  <c r="D112" i="48"/>
  <c r="C112" i="48"/>
  <c r="B112" i="48"/>
  <c r="E111" i="48"/>
  <c r="D111" i="48"/>
  <c r="C111" i="48"/>
  <c r="B111" i="48"/>
  <c r="E110" i="48"/>
  <c r="D110" i="48"/>
  <c r="C110" i="48"/>
  <c r="B110" i="48"/>
  <c r="E109" i="48"/>
  <c r="D109" i="48"/>
  <c r="C109" i="48"/>
  <c r="B109" i="48"/>
  <c r="E108" i="48"/>
  <c r="D108" i="48"/>
  <c r="C108" i="48"/>
  <c r="B108" i="48"/>
  <c r="F154" i="48"/>
  <c r="E154" i="48"/>
  <c r="D154" i="48"/>
  <c r="C154" i="48"/>
  <c r="B154" i="48"/>
  <c r="F153" i="48"/>
  <c r="E153" i="48"/>
  <c r="D153" i="48"/>
  <c r="C153" i="48"/>
  <c r="B153" i="48"/>
  <c r="F152" i="48"/>
  <c r="E152" i="48"/>
  <c r="D152" i="48"/>
  <c r="C152" i="48"/>
  <c r="B152" i="48"/>
  <c r="F151" i="48"/>
  <c r="E151" i="48"/>
  <c r="D151" i="48"/>
  <c r="C151" i="48"/>
  <c r="B151" i="48"/>
  <c r="F150" i="48"/>
  <c r="E150" i="48"/>
  <c r="D150" i="48"/>
  <c r="C150" i="48"/>
  <c r="B150" i="48"/>
  <c r="F149" i="48"/>
  <c r="E149" i="48"/>
  <c r="D149" i="48"/>
  <c r="C149" i="48"/>
  <c r="B149" i="48"/>
  <c r="F148" i="48"/>
  <c r="E148" i="48"/>
  <c r="D148" i="48"/>
  <c r="C148" i="48"/>
  <c r="H148" i="48" s="1"/>
  <c r="B148" i="48"/>
  <c r="F147" i="48"/>
  <c r="E147" i="48"/>
  <c r="D147" i="48"/>
  <c r="C147" i="48"/>
  <c r="B147" i="48"/>
  <c r="F146" i="48"/>
  <c r="E146" i="48"/>
  <c r="D146" i="48"/>
  <c r="C146" i="48"/>
  <c r="B146" i="48"/>
  <c r="F145" i="48"/>
  <c r="E145" i="48"/>
  <c r="D145" i="48"/>
  <c r="C145" i="48"/>
  <c r="B145" i="48"/>
  <c r="F144" i="48"/>
  <c r="E144" i="48"/>
  <c r="D144" i="48"/>
  <c r="C144" i="48"/>
  <c r="B144" i="48"/>
  <c r="F143" i="48"/>
  <c r="E143" i="48"/>
  <c r="D143" i="48"/>
  <c r="C143" i="48"/>
  <c r="B143" i="48"/>
  <c r="F142" i="48"/>
  <c r="E142" i="48"/>
  <c r="D142" i="48"/>
  <c r="C142" i="48"/>
  <c r="B142" i="48"/>
  <c r="F141" i="48"/>
  <c r="E141" i="48"/>
  <c r="D141" i="48"/>
  <c r="C141" i="48"/>
  <c r="B141" i="48"/>
  <c r="F140" i="48"/>
  <c r="E140" i="48"/>
  <c r="D140" i="48"/>
  <c r="C140" i="48"/>
  <c r="H140" i="48" s="1"/>
  <c r="B140" i="48"/>
  <c r="F186" i="48"/>
  <c r="E186" i="48"/>
  <c r="D186" i="48"/>
  <c r="C186" i="48"/>
  <c r="B186" i="48"/>
  <c r="F185" i="48"/>
  <c r="E185" i="48"/>
  <c r="D185" i="48"/>
  <c r="C185" i="48"/>
  <c r="B185" i="48"/>
  <c r="F184" i="48"/>
  <c r="E184" i="48"/>
  <c r="D184" i="48"/>
  <c r="C184" i="48"/>
  <c r="B184" i="48"/>
  <c r="F183" i="48"/>
  <c r="E183" i="48"/>
  <c r="D183" i="48"/>
  <c r="C183" i="48"/>
  <c r="B183" i="48"/>
  <c r="F182" i="48"/>
  <c r="E182" i="48"/>
  <c r="D182" i="48"/>
  <c r="C182" i="48"/>
  <c r="B182" i="48"/>
  <c r="F181" i="48"/>
  <c r="E181" i="48"/>
  <c r="D181" i="48"/>
  <c r="C181" i="48"/>
  <c r="B181" i="48"/>
  <c r="F180" i="48"/>
  <c r="E180" i="48"/>
  <c r="D180" i="48"/>
  <c r="C180" i="48"/>
  <c r="B180" i="48"/>
  <c r="F179" i="48"/>
  <c r="E179" i="48"/>
  <c r="D179" i="48"/>
  <c r="C179" i="48"/>
  <c r="B179" i="48"/>
  <c r="F178" i="48"/>
  <c r="E178" i="48"/>
  <c r="D178" i="48"/>
  <c r="C178" i="48"/>
  <c r="B178" i="48"/>
  <c r="F177" i="48"/>
  <c r="E177" i="48"/>
  <c r="D177" i="48"/>
  <c r="C177" i="48"/>
  <c r="B177" i="48"/>
  <c r="F176" i="48"/>
  <c r="E176" i="48"/>
  <c r="D176" i="48"/>
  <c r="C176" i="48"/>
  <c r="B176" i="48"/>
  <c r="F175" i="48"/>
  <c r="E175" i="48"/>
  <c r="D175" i="48"/>
  <c r="C175" i="48"/>
  <c r="B175" i="48"/>
  <c r="F174" i="48"/>
  <c r="E174" i="48"/>
  <c r="D174" i="48"/>
  <c r="C174" i="48"/>
  <c r="B174" i="48"/>
  <c r="F173" i="48"/>
  <c r="E173" i="48"/>
  <c r="D173" i="48"/>
  <c r="C173" i="48"/>
  <c r="B173" i="48"/>
  <c r="F172" i="48"/>
  <c r="E172" i="48"/>
  <c r="D172" i="48"/>
  <c r="C172" i="48"/>
  <c r="B172" i="48"/>
  <c r="E218" i="48"/>
  <c r="D218" i="48"/>
  <c r="C218" i="48"/>
  <c r="B218" i="48"/>
  <c r="E217" i="48"/>
  <c r="D217" i="48"/>
  <c r="C217" i="48"/>
  <c r="B217" i="48"/>
  <c r="E216" i="48"/>
  <c r="D216" i="48"/>
  <c r="C216" i="48"/>
  <c r="B216" i="48"/>
  <c r="E215" i="48"/>
  <c r="D215" i="48"/>
  <c r="C215" i="48"/>
  <c r="B215" i="48"/>
  <c r="E214" i="48"/>
  <c r="D214" i="48"/>
  <c r="C214" i="48"/>
  <c r="B214" i="48"/>
  <c r="E213" i="48"/>
  <c r="D213" i="48"/>
  <c r="C213" i="48"/>
  <c r="B213" i="48"/>
  <c r="E212" i="48"/>
  <c r="D212" i="48"/>
  <c r="C212" i="48"/>
  <c r="B212" i="48"/>
  <c r="E211" i="48"/>
  <c r="D211" i="48"/>
  <c r="C211" i="48"/>
  <c r="B211" i="48"/>
  <c r="E210" i="48"/>
  <c r="D210" i="48"/>
  <c r="C210" i="48"/>
  <c r="B210" i="48"/>
  <c r="E209" i="48"/>
  <c r="D209" i="48"/>
  <c r="C209" i="48"/>
  <c r="B209" i="48"/>
  <c r="E208" i="48"/>
  <c r="D208" i="48"/>
  <c r="C208" i="48"/>
  <c r="B208" i="48"/>
  <c r="E207" i="48"/>
  <c r="D207" i="48"/>
  <c r="C207" i="48"/>
  <c r="B207" i="48"/>
  <c r="E206" i="48"/>
  <c r="D206" i="48"/>
  <c r="C206" i="48"/>
  <c r="B206" i="48"/>
  <c r="E205" i="48"/>
  <c r="D205" i="48"/>
  <c r="C205" i="48"/>
  <c r="B205" i="48"/>
  <c r="E204" i="48"/>
  <c r="D204" i="48"/>
  <c r="C204" i="48"/>
  <c r="B204" i="48"/>
  <c r="F250" i="48"/>
  <c r="E250" i="48"/>
  <c r="D250" i="48"/>
  <c r="C250" i="48"/>
  <c r="B250" i="48"/>
  <c r="F249" i="48"/>
  <c r="E249" i="48"/>
  <c r="D249" i="48"/>
  <c r="C249" i="48"/>
  <c r="B249" i="48"/>
  <c r="F248" i="48"/>
  <c r="E248" i="48"/>
  <c r="D248" i="48"/>
  <c r="C248" i="48"/>
  <c r="B248" i="48"/>
  <c r="F247" i="48"/>
  <c r="E247" i="48"/>
  <c r="D247" i="48"/>
  <c r="C247" i="48"/>
  <c r="B247" i="48"/>
  <c r="F246" i="48"/>
  <c r="E246" i="48"/>
  <c r="D246" i="48"/>
  <c r="C246" i="48"/>
  <c r="B246" i="48"/>
  <c r="F245" i="48"/>
  <c r="E245" i="48"/>
  <c r="D245" i="48"/>
  <c r="C245" i="48"/>
  <c r="B245" i="48"/>
  <c r="F244" i="48"/>
  <c r="E244" i="48"/>
  <c r="D244" i="48"/>
  <c r="C244" i="48"/>
  <c r="B244" i="48"/>
  <c r="F243" i="48"/>
  <c r="E243" i="48"/>
  <c r="D243" i="48"/>
  <c r="C243" i="48"/>
  <c r="B243" i="48"/>
  <c r="F242" i="48"/>
  <c r="E242" i="48"/>
  <c r="D242" i="48"/>
  <c r="C242" i="48"/>
  <c r="B242" i="48"/>
  <c r="F241" i="48"/>
  <c r="E241" i="48"/>
  <c r="D241" i="48"/>
  <c r="C241" i="48"/>
  <c r="B241" i="48"/>
  <c r="F240" i="48"/>
  <c r="E240" i="48"/>
  <c r="D240" i="48"/>
  <c r="C240" i="48"/>
  <c r="B240" i="48"/>
  <c r="F239" i="48"/>
  <c r="E239" i="48"/>
  <c r="D239" i="48"/>
  <c r="C239" i="48"/>
  <c r="B239" i="48"/>
  <c r="F238" i="48"/>
  <c r="E238" i="48"/>
  <c r="D238" i="48"/>
  <c r="C238" i="48"/>
  <c r="B238" i="48"/>
  <c r="F237" i="48"/>
  <c r="E237" i="48"/>
  <c r="D237" i="48"/>
  <c r="C237" i="48"/>
  <c r="B237" i="48"/>
  <c r="F236" i="48"/>
  <c r="E236" i="48"/>
  <c r="D236" i="48"/>
  <c r="C236" i="48"/>
  <c r="B236" i="48"/>
  <c r="F282" i="48"/>
  <c r="E282" i="48"/>
  <c r="D282" i="48"/>
  <c r="C282" i="48"/>
  <c r="B282" i="48"/>
  <c r="F281" i="48"/>
  <c r="E281" i="48"/>
  <c r="D281" i="48"/>
  <c r="C281" i="48"/>
  <c r="B281" i="48"/>
  <c r="F280" i="48"/>
  <c r="E280" i="48"/>
  <c r="D280" i="48"/>
  <c r="C280" i="48"/>
  <c r="B280" i="48"/>
  <c r="F279" i="48"/>
  <c r="E279" i="48"/>
  <c r="D279" i="48"/>
  <c r="C279" i="48"/>
  <c r="B279" i="48"/>
  <c r="F278" i="48"/>
  <c r="E278" i="48"/>
  <c r="D278" i="48"/>
  <c r="C278" i="48"/>
  <c r="B278" i="48"/>
  <c r="F277" i="48"/>
  <c r="E277" i="48"/>
  <c r="D277" i="48"/>
  <c r="C277" i="48"/>
  <c r="C288" i="48" s="1"/>
  <c r="H288" i="48" s="1"/>
  <c r="B277" i="48"/>
  <c r="F276" i="48"/>
  <c r="E276" i="48"/>
  <c r="D276" i="48"/>
  <c r="C276" i="48"/>
  <c r="B276" i="48"/>
  <c r="F275" i="48"/>
  <c r="E275" i="48"/>
  <c r="D275" i="48"/>
  <c r="C275" i="48"/>
  <c r="B275" i="48"/>
  <c r="F274" i="48"/>
  <c r="E274" i="48"/>
  <c r="D274" i="48"/>
  <c r="C274" i="48"/>
  <c r="B274" i="48"/>
  <c r="F273" i="48"/>
  <c r="E273" i="48"/>
  <c r="D273" i="48"/>
  <c r="C273" i="48"/>
  <c r="B273" i="48"/>
  <c r="F272" i="48"/>
  <c r="E272" i="48"/>
  <c r="D272" i="48"/>
  <c r="C272" i="48"/>
  <c r="B272" i="48"/>
  <c r="F271" i="48"/>
  <c r="E271" i="48"/>
  <c r="D271" i="48"/>
  <c r="C271" i="48"/>
  <c r="B271" i="48"/>
  <c r="F270" i="48"/>
  <c r="E270" i="48"/>
  <c r="D270" i="48"/>
  <c r="C270" i="48"/>
  <c r="B270" i="48"/>
  <c r="F269" i="48"/>
  <c r="E269" i="48"/>
  <c r="D269" i="48"/>
  <c r="C269" i="48"/>
  <c r="B269" i="48"/>
  <c r="F268" i="48"/>
  <c r="E268" i="48"/>
  <c r="D268" i="48"/>
  <c r="C268" i="48"/>
  <c r="B268" i="48"/>
  <c r="E312" i="48"/>
  <c r="D312" i="48"/>
  <c r="C312" i="48"/>
  <c r="B312" i="48"/>
  <c r="E311" i="48"/>
  <c r="D311" i="48"/>
  <c r="C311" i="48"/>
  <c r="B311" i="48"/>
  <c r="E310" i="48"/>
  <c r="D310" i="48"/>
  <c r="C310" i="48"/>
  <c r="B310" i="48"/>
  <c r="E309" i="48"/>
  <c r="D309" i="48"/>
  <c r="C309" i="48"/>
  <c r="B309" i="48"/>
  <c r="E308" i="48"/>
  <c r="D308" i="48"/>
  <c r="C308" i="48"/>
  <c r="B308" i="48"/>
  <c r="E307" i="48"/>
  <c r="D307" i="48"/>
  <c r="C307" i="48"/>
  <c r="B307" i="48"/>
  <c r="E306" i="48"/>
  <c r="D306" i="48"/>
  <c r="C306" i="48"/>
  <c r="B306" i="48"/>
  <c r="E305" i="48"/>
  <c r="D305" i="48"/>
  <c r="C305" i="48"/>
  <c r="B305" i="48"/>
  <c r="E304" i="48"/>
  <c r="D304" i="48"/>
  <c r="C304" i="48"/>
  <c r="B304" i="48"/>
  <c r="E303" i="48"/>
  <c r="D303" i="48"/>
  <c r="C303" i="48"/>
  <c r="B303" i="48"/>
  <c r="E302" i="48"/>
  <c r="D302" i="48"/>
  <c r="C302" i="48"/>
  <c r="B302" i="48"/>
  <c r="E301" i="48"/>
  <c r="D301" i="48"/>
  <c r="C301" i="48"/>
  <c r="B301" i="48"/>
  <c r="E300" i="48"/>
  <c r="D300" i="48"/>
  <c r="C300" i="48"/>
  <c r="B300" i="48"/>
  <c r="E299" i="48"/>
  <c r="D299" i="48"/>
  <c r="C299" i="48"/>
  <c r="B299" i="48"/>
  <c r="E298" i="48"/>
  <c r="D298" i="48"/>
  <c r="C298" i="48"/>
  <c r="B298" i="48"/>
  <c r="E344" i="48"/>
  <c r="D344" i="48"/>
  <c r="C344" i="48"/>
  <c r="B344" i="48"/>
  <c r="E343" i="48"/>
  <c r="D343" i="48"/>
  <c r="C343" i="48"/>
  <c r="B343" i="48"/>
  <c r="E342" i="48"/>
  <c r="D342" i="48"/>
  <c r="C342" i="48"/>
  <c r="B342" i="48"/>
  <c r="E341" i="48"/>
  <c r="D341" i="48"/>
  <c r="C341" i="48"/>
  <c r="B341" i="48"/>
  <c r="E340" i="48"/>
  <c r="D340" i="48"/>
  <c r="C340" i="48"/>
  <c r="B340" i="48"/>
  <c r="E339" i="48"/>
  <c r="D339" i="48"/>
  <c r="C339" i="48"/>
  <c r="B339" i="48"/>
  <c r="E338" i="48"/>
  <c r="D338" i="48"/>
  <c r="C338" i="48"/>
  <c r="B338" i="48"/>
  <c r="E337" i="48"/>
  <c r="D337" i="48"/>
  <c r="C337" i="48"/>
  <c r="B337" i="48"/>
  <c r="E336" i="48"/>
  <c r="D336" i="48"/>
  <c r="C336" i="48"/>
  <c r="B336" i="48"/>
  <c r="E335" i="48"/>
  <c r="D335" i="48"/>
  <c r="C335" i="48"/>
  <c r="B335" i="48"/>
  <c r="E334" i="48"/>
  <c r="D334" i="48"/>
  <c r="C334" i="48"/>
  <c r="B334" i="48"/>
  <c r="E333" i="48"/>
  <c r="D333" i="48"/>
  <c r="C333" i="48"/>
  <c r="B333" i="48"/>
  <c r="E332" i="48"/>
  <c r="D332" i="48"/>
  <c r="C332" i="48"/>
  <c r="B332" i="48"/>
  <c r="E331" i="48"/>
  <c r="D331" i="48"/>
  <c r="C331" i="48"/>
  <c r="B331" i="48"/>
  <c r="E330" i="48"/>
  <c r="D330" i="48"/>
  <c r="C330" i="48"/>
  <c r="B330" i="48"/>
  <c r="F31" i="49"/>
  <c r="E31" i="49"/>
  <c r="D31" i="49"/>
  <c r="F30" i="49"/>
  <c r="E30" i="49"/>
  <c r="D30" i="49"/>
  <c r="F29" i="49"/>
  <c r="E29" i="49"/>
  <c r="D29" i="49"/>
  <c r="F28" i="49"/>
  <c r="E28" i="49"/>
  <c r="D28" i="49"/>
  <c r="F27" i="49"/>
  <c r="E27" i="49"/>
  <c r="D27" i="49"/>
  <c r="F26" i="49"/>
  <c r="E26" i="49"/>
  <c r="D26" i="49"/>
  <c r="F25" i="49"/>
  <c r="E25" i="49"/>
  <c r="D25" i="49"/>
  <c r="F24" i="49"/>
  <c r="E24" i="49"/>
  <c r="D24" i="49"/>
  <c r="F23" i="49"/>
  <c r="E23" i="49"/>
  <c r="D23" i="49"/>
  <c r="F22" i="49"/>
  <c r="E22" i="49"/>
  <c r="D22" i="49"/>
  <c r="F21" i="49"/>
  <c r="E21" i="49"/>
  <c r="D21" i="49"/>
  <c r="F20" i="49"/>
  <c r="E20" i="49"/>
  <c r="D20" i="49"/>
  <c r="F19" i="49"/>
  <c r="E19" i="49"/>
  <c r="D19" i="49"/>
  <c r="F18" i="49"/>
  <c r="E18" i="49"/>
  <c r="D18" i="49"/>
  <c r="F17" i="49"/>
  <c r="E17" i="49"/>
  <c r="D17" i="49"/>
  <c r="F16" i="49"/>
  <c r="E16" i="49"/>
  <c r="D16" i="49"/>
  <c r="F15" i="49"/>
  <c r="E15" i="49"/>
  <c r="D15" i="49"/>
  <c r="F14" i="49"/>
  <c r="E14" i="49"/>
  <c r="D14" i="49"/>
  <c r="F13" i="49"/>
  <c r="E13" i="49"/>
  <c r="D13" i="49"/>
  <c r="F12" i="49"/>
  <c r="E12" i="49"/>
  <c r="D12" i="49"/>
  <c r="F11" i="49"/>
  <c r="E11" i="49"/>
  <c r="D11" i="49"/>
  <c r="C26" i="49"/>
  <c r="B26" i="49"/>
  <c r="C25" i="49"/>
  <c r="B25" i="49"/>
  <c r="C24" i="49"/>
  <c r="B24" i="49"/>
  <c r="C23" i="49"/>
  <c r="B23" i="49"/>
  <c r="C22" i="49"/>
  <c r="B22" i="49"/>
  <c r="C21" i="49"/>
  <c r="B21" i="49"/>
  <c r="C20" i="49"/>
  <c r="B20" i="49"/>
  <c r="C19" i="49"/>
  <c r="B19" i="49"/>
  <c r="C18" i="49"/>
  <c r="B18" i="49"/>
  <c r="C17" i="49"/>
  <c r="B17" i="49"/>
  <c r="C16" i="49"/>
  <c r="B16" i="49"/>
  <c r="C15" i="49"/>
  <c r="B15" i="49"/>
  <c r="C14" i="49"/>
  <c r="B14" i="49"/>
  <c r="C13" i="49"/>
  <c r="B13" i="49"/>
  <c r="C12" i="49"/>
  <c r="B12" i="49"/>
  <c r="F58" i="49"/>
  <c r="E58" i="49"/>
  <c r="D58" i="49"/>
  <c r="C58" i="49"/>
  <c r="B58" i="49"/>
  <c r="F57" i="49"/>
  <c r="E57" i="49"/>
  <c r="D57" i="49"/>
  <c r="C57" i="49"/>
  <c r="B57" i="49"/>
  <c r="F56" i="49"/>
  <c r="E56" i="49"/>
  <c r="D56" i="49"/>
  <c r="C56" i="49"/>
  <c r="B56" i="49"/>
  <c r="F55" i="49"/>
  <c r="E55" i="49"/>
  <c r="D55" i="49"/>
  <c r="C55" i="49"/>
  <c r="B55" i="49"/>
  <c r="F54" i="49"/>
  <c r="E54" i="49"/>
  <c r="D54" i="49"/>
  <c r="C54" i="49"/>
  <c r="B54" i="49"/>
  <c r="F53" i="49"/>
  <c r="E53" i="49"/>
  <c r="D53" i="49"/>
  <c r="C53" i="49"/>
  <c r="B53" i="49"/>
  <c r="F52" i="49"/>
  <c r="E52" i="49"/>
  <c r="D52" i="49"/>
  <c r="C52" i="49"/>
  <c r="B52" i="49"/>
  <c r="F51" i="49"/>
  <c r="E51" i="49"/>
  <c r="D51" i="49"/>
  <c r="C51" i="49"/>
  <c r="B51" i="49"/>
  <c r="F50" i="49"/>
  <c r="E50" i="49"/>
  <c r="D50" i="49"/>
  <c r="C50" i="49"/>
  <c r="B50" i="49"/>
  <c r="F49" i="49"/>
  <c r="E49" i="49"/>
  <c r="D49" i="49"/>
  <c r="C49" i="49"/>
  <c r="B49" i="49"/>
  <c r="F48" i="49"/>
  <c r="E48" i="49"/>
  <c r="D48" i="49"/>
  <c r="C48" i="49"/>
  <c r="B48" i="49"/>
  <c r="F47" i="49"/>
  <c r="E47" i="49"/>
  <c r="D47" i="49"/>
  <c r="C47" i="49"/>
  <c r="B47" i="49"/>
  <c r="F46" i="49"/>
  <c r="E46" i="49"/>
  <c r="D46" i="49"/>
  <c r="C46" i="49"/>
  <c r="B46" i="49"/>
  <c r="F45" i="49"/>
  <c r="E45" i="49"/>
  <c r="D45" i="49"/>
  <c r="C45" i="49"/>
  <c r="B45" i="49"/>
  <c r="F44" i="49"/>
  <c r="E44" i="49"/>
  <c r="D44" i="49"/>
  <c r="C44" i="49"/>
  <c r="B44" i="49"/>
  <c r="E90" i="49"/>
  <c r="D90" i="49"/>
  <c r="C90" i="49"/>
  <c r="B90" i="49"/>
  <c r="E89" i="49"/>
  <c r="D89" i="49"/>
  <c r="C89" i="49"/>
  <c r="B89" i="49"/>
  <c r="E88" i="49"/>
  <c r="D88" i="49"/>
  <c r="C88" i="49"/>
  <c r="B88" i="49"/>
  <c r="E87" i="49"/>
  <c r="D87" i="49"/>
  <c r="C87" i="49"/>
  <c r="B87" i="49"/>
  <c r="E86" i="49"/>
  <c r="D86" i="49"/>
  <c r="C86" i="49"/>
  <c r="B86" i="49"/>
  <c r="E85" i="49"/>
  <c r="D85" i="49"/>
  <c r="C85" i="49"/>
  <c r="B85" i="49"/>
  <c r="E84" i="49"/>
  <c r="D84" i="49"/>
  <c r="C84" i="49"/>
  <c r="B84" i="49"/>
  <c r="E83" i="49"/>
  <c r="D83" i="49"/>
  <c r="C83" i="49"/>
  <c r="B83" i="49"/>
  <c r="E82" i="49"/>
  <c r="D82" i="49"/>
  <c r="C82" i="49"/>
  <c r="B82" i="49"/>
  <c r="E81" i="49"/>
  <c r="D81" i="49"/>
  <c r="C81" i="49"/>
  <c r="B81" i="49"/>
  <c r="E80" i="49"/>
  <c r="D80" i="49"/>
  <c r="C80" i="49"/>
  <c r="B80" i="49"/>
  <c r="E79" i="49"/>
  <c r="D79" i="49"/>
  <c r="C79" i="49"/>
  <c r="B79" i="49"/>
  <c r="E78" i="49"/>
  <c r="D78" i="49"/>
  <c r="C78" i="49"/>
  <c r="B78" i="49"/>
  <c r="E77" i="49"/>
  <c r="D77" i="49"/>
  <c r="C77" i="49"/>
  <c r="B77" i="49"/>
  <c r="E76" i="49"/>
  <c r="D76" i="49"/>
  <c r="C76" i="49"/>
  <c r="B76" i="49"/>
  <c r="E122" i="49"/>
  <c r="D122" i="49"/>
  <c r="C122" i="49"/>
  <c r="B122" i="49"/>
  <c r="E121" i="49"/>
  <c r="D121" i="49"/>
  <c r="C121" i="49"/>
  <c r="B121" i="49"/>
  <c r="E120" i="49"/>
  <c r="D120" i="49"/>
  <c r="C120" i="49"/>
  <c r="B120" i="49"/>
  <c r="E119" i="49"/>
  <c r="D119" i="49"/>
  <c r="C119" i="49"/>
  <c r="B119" i="49"/>
  <c r="E118" i="49"/>
  <c r="D118" i="49"/>
  <c r="C118" i="49"/>
  <c r="B118" i="49"/>
  <c r="E117" i="49"/>
  <c r="D117" i="49"/>
  <c r="C117" i="49"/>
  <c r="B117" i="49"/>
  <c r="E116" i="49"/>
  <c r="D116" i="49"/>
  <c r="C116" i="49"/>
  <c r="B116" i="49"/>
  <c r="E115" i="49"/>
  <c r="D115" i="49"/>
  <c r="C115" i="49"/>
  <c r="B115" i="49"/>
  <c r="E114" i="49"/>
  <c r="D114" i="49"/>
  <c r="C114" i="49"/>
  <c r="B114" i="49"/>
  <c r="E113" i="49"/>
  <c r="D113" i="49"/>
  <c r="C113" i="49"/>
  <c r="B113" i="49"/>
  <c r="E112" i="49"/>
  <c r="D112" i="49"/>
  <c r="C112" i="49"/>
  <c r="B112" i="49"/>
  <c r="E111" i="49"/>
  <c r="D111" i="49"/>
  <c r="C111" i="49"/>
  <c r="B111" i="49"/>
  <c r="E110" i="49"/>
  <c r="D110" i="49"/>
  <c r="C110" i="49"/>
  <c r="B110" i="49"/>
  <c r="E109" i="49"/>
  <c r="D109" i="49"/>
  <c r="C109" i="49"/>
  <c r="B109" i="49"/>
  <c r="E108" i="49"/>
  <c r="D108" i="49"/>
  <c r="C108" i="49"/>
  <c r="B108" i="49"/>
  <c r="F154" i="49"/>
  <c r="E154" i="49"/>
  <c r="D154" i="49"/>
  <c r="C154" i="49"/>
  <c r="B154" i="49"/>
  <c r="F153" i="49"/>
  <c r="E153" i="49"/>
  <c r="D153" i="49"/>
  <c r="C153" i="49"/>
  <c r="B153" i="49"/>
  <c r="F152" i="49"/>
  <c r="E152" i="49"/>
  <c r="D152" i="49"/>
  <c r="C152" i="49"/>
  <c r="B152" i="49"/>
  <c r="F151" i="49"/>
  <c r="E151" i="49"/>
  <c r="D151" i="49"/>
  <c r="C151" i="49"/>
  <c r="B151" i="49"/>
  <c r="F150" i="49"/>
  <c r="E150" i="49"/>
  <c r="D150" i="49"/>
  <c r="C150" i="49"/>
  <c r="B150" i="49"/>
  <c r="F149" i="49"/>
  <c r="E149" i="49"/>
  <c r="D149" i="49"/>
  <c r="C149" i="49"/>
  <c r="B149" i="49"/>
  <c r="F148" i="49"/>
  <c r="E148" i="49"/>
  <c r="D148" i="49"/>
  <c r="C148" i="49"/>
  <c r="H148" i="49" s="1"/>
  <c r="B148" i="49"/>
  <c r="F147" i="49"/>
  <c r="E147" i="49"/>
  <c r="D147" i="49"/>
  <c r="C147" i="49"/>
  <c r="B147" i="49"/>
  <c r="F146" i="49"/>
  <c r="E146" i="49"/>
  <c r="D146" i="49"/>
  <c r="C146" i="49"/>
  <c r="B146" i="49"/>
  <c r="F145" i="49"/>
  <c r="E145" i="49"/>
  <c r="D145" i="49"/>
  <c r="C145" i="49"/>
  <c r="B145" i="49"/>
  <c r="F144" i="49"/>
  <c r="E144" i="49"/>
  <c r="D144" i="49"/>
  <c r="C144" i="49"/>
  <c r="B144" i="49"/>
  <c r="F143" i="49"/>
  <c r="E143" i="49"/>
  <c r="D143" i="49"/>
  <c r="C143" i="49"/>
  <c r="B143" i="49"/>
  <c r="F142" i="49"/>
  <c r="E142" i="49"/>
  <c r="D142" i="49"/>
  <c r="C142" i="49"/>
  <c r="B142" i="49"/>
  <c r="F141" i="49"/>
  <c r="E141" i="49"/>
  <c r="D141" i="49"/>
  <c r="C141" i="49"/>
  <c r="B141" i="49"/>
  <c r="F140" i="49"/>
  <c r="E140" i="49"/>
  <c r="D140" i="49"/>
  <c r="C140" i="49"/>
  <c r="H140" i="49" s="1"/>
  <c r="B140" i="49"/>
  <c r="F186" i="49"/>
  <c r="E186" i="49"/>
  <c r="D186" i="49"/>
  <c r="C186" i="49"/>
  <c r="B186" i="49"/>
  <c r="F185" i="49"/>
  <c r="E185" i="49"/>
  <c r="D185" i="49"/>
  <c r="C185" i="49"/>
  <c r="B185" i="49"/>
  <c r="F184" i="49"/>
  <c r="E184" i="49"/>
  <c r="D184" i="49"/>
  <c r="C184" i="49"/>
  <c r="B184" i="49"/>
  <c r="F183" i="49"/>
  <c r="E183" i="49"/>
  <c r="D183" i="49"/>
  <c r="C183" i="49"/>
  <c r="B183" i="49"/>
  <c r="F182" i="49"/>
  <c r="E182" i="49"/>
  <c r="D182" i="49"/>
  <c r="C182" i="49"/>
  <c r="B182" i="49"/>
  <c r="F181" i="49"/>
  <c r="E181" i="49"/>
  <c r="D181" i="49"/>
  <c r="C181" i="49"/>
  <c r="B181" i="49"/>
  <c r="F180" i="49"/>
  <c r="E180" i="49"/>
  <c r="D180" i="49"/>
  <c r="C180" i="49"/>
  <c r="B180" i="49"/>
  <c r="F179" i="49"/>
  <c r="E179" i="49"/>
  <c r="D179" i="49"/>
  <c r="C179" i="49"/>
  <c r="B179" i="49"/>
  <c r="F178" i="49"/>
  <c r="E178" i="49"/>
  <c r="D178" i="49"/>
  <c r="C178" i="49"/>
  <c r="B178" i="49"/>
  <c r="F177" i="49"/>
  <c r="E177" i="49"/>
  <c r="D177" i="49"/>
  <c r="C177" i="49"/>
  <c r="B177" i="49"/>
  <c r="F176" i="49"/>
  <c r="E176" i="49"/>
  <c r="D176" i="49"/>
  <c r="C176" i="49"/>
  <c r="B176" i="49"/>
  <c r="F175" i="49"/>
  <c r="E175" i="49"/>
  <c r="D175" i="49"/>
  <c r="C175" i="49"/>
  <c r="B175" i="49"/>
  <c r="F174" i="49"/>
  <c r="E174" i="49"/>
  <c r="D174" i="49"/>
  <c r="C174" i="49"/>
  <c r="B174" i="49"/>
  <c r="F173" i="49"/>
  <c r="E173" i="49"/>
  <c r="D173" i="49"/>
  <c r="C173" i="49"/>
  <c r="B173" i="49"/>
  <c r="F172" i="49"/>
  <c r="E172" i="49"/>
  <c r="D172" i="49"/>
  <c r="C172" i="49"/>
  <c r="B172" i="49"/>
  <c r="E218" i="49"/>
  <c r="D218" i="49"/>
  <c r="C218" i="49"/>
  <c r="B218" i="49"/>
  <c r="E217" i="49"/>
  <c r="D217" i="49"/>
  <c r="C217" i="49"/>
  <c r="B217" i="49"/>
  <c r="E216" i="49"/>
  <c r="D216" i="49"/>
  <c r="C216" i="49"/>
  <c r="B216" i="49"/>
  <c r="E215" i="49"/>
  <c r="D215" i="49"/>
  <c r="C215" i="49"/>
  <c r="B215" i="49"/>
  <c r="E214" i="49"/>
  <c r="D214" i="49"/>
  <c r="C214" i="49"/>
  <c r="B214" i="49"/>
  <c r="E213" i="49"/>
  <c r="D213" i="49"/>
  <c r="C213" i="49"/>
  <c r="B213" i="49"/>
  <c r="E212" i="49"/>
  <c r="D212" i="49"/>
  <c r="C212" i="49"/>
  <c r="B212" i="49"/>
  <c r="E211" i="49"/>
  <c r="D211" i="49"/>
  <c r="C211" i="49"/>
  <c r="B211" i="49"/>
  <c r="E210" i="49"/>
  <c r="D210" i="49"/>
  <c r="C210" i="49"/>
  <c r="B210" i="49"/>
  <c r="E209" i="49"/>
  <c r="D209" i="49"/>
  <c r="C209" i="49"/>
  <c r="B209" i="49"/>
  <c r="E208" i="49"/>
  <c r="D208" i="49"/>
  <c r="C208" i="49"/>
  <c r="B208" i="49"/>
  <c r="E207" i="49"/>
  <c r="D207" i="49"/>
  <c r="C207" i="49"/>
  <c r="B207" i="49"/>
  <c r="E206" i="49"/>
  <c r="D206" i="49"/>
  <c r="C206" i="49"/>
  <c r="B206" i="49"/>
  <c r="E205" i="49"/>
  <c r="D205" i="49"/>
  <c r="C205" i="49"/>
  <c r="B205" i="49"/>
  <c r="E204" i="49"/>
  <c r="D204" i="49"/>
  <c r="C204" i="49"/>
  <c r="B204" i="49"/>
  <c r="F250" i="49"/>
  <c r="E250" i="49"/>
  <c r="D250" i="49"/>
  <c r="C250" i="49"/>
  <c r="B250" i="49"/>
  <c r="F249" i="49"/>
  <c r="E249" i="49"/>
  <c r="D249" i="49"/>
  <c r="C249" i="49"/>
  <c r="B249" i="49"/>
  <c r="F248" i="49"/>
  <c r="E248" i="49"/>
  <c r="D248" i="49"/>
  <c r="C248" i="49"/>
  <c r="B248" i="49"/>
  <c r="F247" i="49"/>
  <c r="E247" i="49"/>
  <c r="D247" i="49"/>
  <c r="C247" i="49"/>
  <c r="B247" i="49"/>
  <c r="F246" i="49"/>
  <c r="E246" i="49"/>
  <c r="D246" i="49"/>
  <c r="C246" i="49"/>
  <c r="B246" i="49"/>
  <c r="F245" i="49"/>
  <c r="E245" i="49"/>
  <c r="D245" i="49"/>
  <c r="C245" i="49"/>
  <c r="B245" i="49"/>
  <c r="F244" i="49"/>
  <c r="E244" i="49"/>
  <c r="D244" i="49"/>
  <c r="C244" i="49"/>
  <c r="B244" i="49"/>
  <c r="F243" i="49"/>
  <c r="E243" i="49"/>
  <c r="D243" i="49"/>
  <c r="C243" i="49"/>
  <c r="B243" i="49"/>
  <c r="F242" i="49"/>
  <c r="E242" i="49"/>
  <c r="D242" i="49"/>
  <c r="C242" i="49"/>
  <c r="B242" i="49"/>
  <c r="F241" i="49"/>
  <c r="E241" i="49"/>
  <c r="D241" i="49"/>
  <c r="C241" i="49"/>
  <c r="B241" i="49"/>
  <c r="F240" i="49"/>
  <c r="E240" i="49"/>
  <c r="D240" i="49"/>
  <c r="C240" i="49"/>
  <c r="B240" i="49"/>
  <c r="F239" i="49"/>
  <c r="E239" i="49"/>
  <c r="D239" i="49"/>
  <c r="C239" i="49"/>
  <c r="B239" i="49"/>
  <c r="F238" i="49"/>
  <c r="E238" i="49"/>
  <c r="D238" i="49"/>
  <c r="C238" i="49"/>
  <c r="B238" i="49"/>
  <c r="F237" i="49"/>
  <c r="E237" i="49"/>
  <c r="D237" i="49"/>
  <c r="C237" i="49"/>
  <c r="B237" i="49"/>
  <c r="F236" i="49"/>
  <c r="E236" i="49"/>
  <c r="D236" i="49"/>
  <c r="C236" i="49"/>
  <c r="B236" i="49"/>
  <c r="F282" i="49"/>
  <c r="E282" i="49"/>
  <c r="D282" i="49"/>
  <c r="C282" i="49"/>
  <c r="B282" i="49"/>
  <c r="F281" i="49"/>
  <c r="E281" i="49"/>
  <c r="D281" i="49"/>
  <c r="C281" i="49"/>
  <c r="B281" i="49"/>
  <c r="F280" i="49"/>
  <c r="E280" i="49"/>
  <c r="D280" i="49"/>
  <c r="C280" i="49"/>
  <c r="B280" i="49"/>
  <c r="F279" i="49"/>
  <c r="E279" i="49"/>
  <c r="D279" i="49"/>
  <c r="C279" i="49"/>
  <c r="B279" i="49"/>
  <c r="F278" i="49"/>
  <c r="E278" i="49"/>
  <c r="D278" i="49"/>
  <c r="C278" i="49"/>
  <c r="B278" i="49"/>
  <c r="F277" i="49"/>
  <c r="E277" i="49"/>
  <c r="D277" i="49"/>
  <c r="C277" i="49"/>
  <c r="B277" i="49"/>
  <c r="F276" i="49"/>
  <c r="E276" i="49"/>
  <c r="D276" i="49"/>
  <c r="C276" i="49"/>
  <c r="B276" i="49"/>
  <c r="F275" i="49"/>
  <c r="E275" i="49"/>
  <c r="D275" i="49"/>
  <c r="C275" i="49"/>
  <c r="B275" i="49"/>
  <c r="F274" i="49"/>
  <c r="E274" i="49"/>
  <c r="D274" i="49"/>
  <c r="C274" i="49"/>
  <c r="B274" i="49"/>
  <c r="F273" i="49"/>
  <c r="E273" i="49"/>
  <c r="D273" i="49"/>
  <c r="C273" i="49"/>
  <c r="B273" i="49"/>
  <c r="F272" i="49"/>
  <c r="E272" i="49"/>
  <c r="D272" i="49"/>
  <c r="C272" i="49"/>
  <c r="B272" i="49"/>
  <c r="F271" i="49"/>
  <c r="E271" i="49"/>
  <c r="D271" i="49"/>
  <c r="C271" i="49"/>
  <c r="B271" i="49"/>
  <c r="F270" i="49"/>
  <c r="E270" i="49"/>
  <c r="D270" i="49"/>
  <c r="C270" i="49"/>
  <c r="B270" i="49"/>
  <c r="F269" i="49"/>
  <c r="E269" i="49"/>
  <c r="D269" i="49"/>
  <c r="C269" i="49"/>
  <c r="B269" i="49"/>
  <c r="F268" i="49"/>
  <c r="E268" i="49"/>
  <c r="D268" i="49"/>
  <c r="C268" i="49"/>
  <c r="B268" i="49"/>
  <c r="E312" i="49"/>
  <c r="D312" i="49"/>
  <c r="C312" i="49"/>
  <c r="B312" i="49"/>
  <c r="E311" i="49"/>
  <c r="D311" i="49"/>
  <c r="C311" i="49"/>
  <c r="B311" i="49"/>
  <c r="E310" i="49"/>
  <c r="D310" i="49"/>
  <c r="C310" i="49"/>
  <c r="B310" i="49"/>
  <c r="E309" i="49"/>
  <c r="D309" i="49"/>
  <c r="C309" i="49"/>
  <c r="B309" i="49"/>
  <c r="E308" i="49"/>
  <c r="D308" i="49"/>
  <c r="C308" i="49"/>
  <c r="B308" i="49"/>
  <c r="E307" i="49"/>
  <c r="D307" i="49"/>
  <c r="C307" i="49"/>
  <c r="B307" i="49"/>
  <c r="E306" i="49"/>
  <c r="D306" i="49"/>
  <c r="C306" i="49"/>
  <c r="B306" i="49"/>
  <c r="E305" i="49"/>
  <c r="D305" i="49"/>
  <c r="C305" i="49"/>
  <c r="B305" i="49"/>
  <c r="E304" i="49"/>
  <c r="D304" i="49"/>
  <c r="C304" i="49"/>
  <c r="B304" i="49"/>
  <c r="E303" i="49"/>
  <c r="D303" i="49"/>
  <c r="C303" i="49"/>
  <c r="B303" i="49"/>
  <c r="E302" i="49"/>
  <c r="D302" i="49"/>
  <c r="C302" i="49"/>
  <c r="B302" i="49"/>
  <c r="E301" i="49"/>
  <c r="D301" i="49"/>
  <c r="C301" i="49"/>
  <c r="B301" i="49"/>
  <c r="E300" i="49"/>
  <c r="D300" i="49"/>
  <c r="C300" i="49"/>
  <c r="B300" i="49"/>
  <c r="E299" i="49"/>
  <c r="D299" i="49"/>
  <c r="C299" i="49"/>
  <c r="B299" i="49"/>
  <c r="E298" i="49"/>
  <c r="D298" i="49"/>
  <c r="C298" i="49"/>
  <c r="B298" i="49"/>
  <c r="E344" i="49"/>
  <c r="D344" i="49"/>
  <c r="C344" i="49"/>
  <c r="B344" i="49"/>
  <c r="E343" i="49"/>
  <c r="D343" i="49"/>
  <c r="C343" i="49"/>
  <c r="B343" i="49"/>
  <c r="E342" i="49"/>
  <c r="D342" i="49"/>
  <c r="C342" i="49"/>
  <c r="B342" i="49"/>
  <c r="E341" i="49"/>
  <c r="D341" i="49"/>
  <c r="C341" i="49"/>
  <c r="B341" i="49"/>
  <c r="E340" i="49"/>
  <c r="D340" i="49"/>
  <c r="C340" i="49"/>
  <c r="B340" i="49"/>
  <c r="E339" i="49"/>
  <c r="D339" i="49"/>
  <c r="C339" i="49"/>
  <c r="B339" i="49"/>
  <c r="E338" i="49"/>
  <c r="D338" i="49"/>
  <c r="C338" i="49"/>
  <c r="B338" i="49"/>
  <c r="E337" i="49"/>
  <c r="D337" i="49"/>
  <c r="C337" i="49"/>
  <c r="B337" i="49"/>
  <c r="E336" i="49"/>
  <c r="D336" i="49"/>
  <c r="C336" i="49"/>
  <c r="B336" i="49"/>
  <c r="E335" i="49"/>
  <c r="D335" i="49"/>
  <c r="C335" i="49"/>
  <c r="B335" i="49"/>
  <c r="E334" i="49"/>
  <c r="D334" i="49"/>
  <c r="C334" i="49"/>
  <c r="B334" i="49"/>
  <c r="E333" i="49"/>
  <c r="D333" i="49"/>
  <c r="C333" i="49"/>
  <c r="B333" i="49"/>
  <c r="E332" i="49"/>
  <c r="D332" i="49"/>
  <c r="C332" i="49"/>
  <c r="B332" i="49"/>
  <c r="E331" i="49"/>
  <c r="D331" i="49"/>
  <c r="C331" i="49"/>
  <c r="B331" i="49"/>
  <c r="E330" i="49"/>
  <c r="D330" i="49"/>
  <c r="C330" i="49"/>
  <c r="B330" i="49"/>
  <c r="F31" i="50"/>
  <c r="E31" i="50"/>
  <c r="D31" i="50"/>
  <c r="F30" i="50"/>
  <c r="E30" i="50"/>
  <c r="D30" i="50"/>
  <c r="F29" i="50"/>
  <c r="E29" i="50"/>
  <c r="D29" i="50"/>
  <c r="F28" i="50"/>
  <c r="E28" i="50"/>
  <c r="D28" i="50"/>
  <c r="F27" i="50"/>
  <c r="E27" i="50"/>
  <c r="D27" i="50"/>
  <c r="F26" i="50"/>
  <c r="E26" i="50"/>
  <c r="D26" i="50"/>
  <c r="F25" i="50"/>
  <c r="E25" i="50"/>
  <c r="D25" i="50"/>
  <c r="F24" i="50"/>
  <c r="E24" i="50"/>
  <c r="D24" i="50"/>
  <c r="F23" i="50"/>
  <c r="E23" i="50"/>
  <c r="D23" i="50"/>
  <c r="F22" i="50"/>
  <c r="E22" i="50"/>
  <c r="D22" i="50"/>
  <c r="F21" i="50"/>
  <c r="E21" i="50"/>
  <c r="D21" i="50"/>
  <c r="F20" i="50"/>
  <c r="E20" i="50"/>
  <c r="D20" i="50"/>
  <c r="F19" i="50"/>
  <c r="E19" i="50"/>
  <c r="D19" i="50"/>
  <c r="F18" i="50"/>
  <c r="E18" i="50"/>
  <c r="D18" i="50"/>
  <c r="F17" i="50"/>
  <c r="E17" i="50"/>
  <c r="D17" i="50"/>
  <c r="F16" i="50"/>
  <c r="E16" i="50"/>
  <c r="D16" i="50"/>
  <c r="F15" i="50"/>
  <c r="E15" i="50"/>
  <c r="D15" i="50"/>
  <c r="F14" i="50"/>
  <c r="E14" i="50"/>
  <c r="D14" i="50"/>
  <c r="F13" i="50"/>
  <c r="E13" i="50"/>
  <c r="D13" i="50"/>
  <c r="F12" i="50"/>
  <c r="E12" i="50"/>
  <c r="D12" i="50"/>
  <c r="F11" i="50"/>
  <c r="E11" i="50"/>
  <c r="D11" i="50"/>
  <c r="C26" i="50"/>
  <c r="B26" i="50"/>
  <c r="C25" i="50"/>
  <c r="B25" i="50"/>
  <c r="C24" i="50"/>
  <c r="B24" i="50"/>
  <c r="C23" i="50"/>
  <c r="B23" i="50"/>
  <c r="C22" i="50"/>
  <c r="B22" i="50"/>
  <c r="C21" i="50"/>
  <c r="B21" i="50"/>
  <c r="C20" i="50"/>
  <c r="B20" i="50"/>
  <c r="C19" i="50"/>
  <c r="B19" i="50"/>
  <c r="C18" i="50"/>
  <c r="B18" i="50"/>
  <c r="C17" i="50"/>
  <c r="B17" i="50"/>
  <c r="C16" i="50"/>
  <c r="B16" i="50"/>
  <c r="C15" i="50"/>
  <c r="B15" i="50"/>
  <c r="C14" i="50"/>
  <c r="B14" i="50"/>
  <c r="C13" i="50"/>
  <c r="B13" i="50"/>
  <c r="C12" i="50"/>
  <c r="B12" i="50"/>
  <c r="F58" i="50"/>
  <c r="E58" i="50"/>
  <c r="D58" i="50"/>
  <c r="C58" i="50"/>
  <c r="B58" i="50"/>
  <c r="F57" i="50"/>
  <c r="E57" i="50"/>
  <c r="D57" i="50"/>
  <c r="C57" i="50"/>
  <c r="B57" i="50"/>
  <c r="F56" i="50"/>
  <c r="E56" i="50"/>
  <c r="D56" i="50"/>
  <c r="C56" i="50"/>
  <c r="B56" i="50"/>
  <c r="F55" i="50"/>
  <c r="E55" i="50"/>
  <c r="D55" i="50"/>
  <c r="C55" i="50"/>
  <c r="B55" i="50"/>
  <c r="F54" i="50"/>
  <c r="E54" i="50"/>
  <c r="D54" i="50"/>
  <c r="C54" i="50"/>
  <c r="B54" i="50"/>
  <c r="F53" i="50"/>
  <c r="E53" i="50"/>
  <c r="D53" i="50"/>
  <c r="C53" i="50"/>
  <c r="B53" i="50"/>
  <c r="F52" i="50"/>
  <c r="E52" i="50"/>
  <c r="D52" i="50"/>
  <c r="C52" i="50"/>
  <c r="B52" i="50"/>
  <c r="F51" i="50"/>
  <c r="E51" i="50"/>
  <c r="D51" i="50"/>
  <c r="C51" i="50"/>
  <c r="B51" i="50"/>
  <c r="F50" i="50"/>
  <c r="E50" i="50"/>
  <c r="D50" i="50"/>
  <c r="C50" i="50"/>
  <c r="B50" i="50"/>
  <c r="F49" i="50"/>
  <c r="E49" i="50"/>
  <c r="D49" i="50"/>
  <c r="C49" i="50"/>
  <c r="B49" i="50"/>
  <c r="F48" i="50"/>
  <c r="E48" i="50"/>
  <c r="D48" i="50"/>
  <c r="C48" i="50"/>
  <c r="B48" i="50"/>
  <c r="F47" i="50"/>
  <c r="E47" i="50"/>
  <c r="D47" i="50"/>
  <c r="C47" i="50"/>
  <c r="B47" i="50"/>
  <c r="F46" i="50"/>
  <c r="E46" i="50"/>
  <c r="D46" i="50"/>
  <c r="C46" i="50"/>
  <c r="B46" i="50"/>
  <c r="F45" i="50"/>
  <c r="E45" i="50"/>
  <c r="D45" i="50"/>
  <c r="C45" i="50"/>
  <c r="B45" i="50"/>
  <c r="F44" i="50"/>
  <c r="E44" i="50"/>
  <c r="D44" i="50"/>
  <c r="C44" i="50"/>
  <c r="B44" i="50"/>
  <c r="E90" i="50"/>
  <c r="D90" i="50"/>
  <c r="C90" i="50"/>
  <c r="B90" i="50"/>
  <c r="E89" i="50"/>
  <c r="D89" i="50"/>
  <c r="C89" i="50"/>
  <c r="B89" i="50"/>
  <c r="E88" i="50"/>
  <c r="D88" i="50"/>
  <c r="C88" i="50"/>
  <c r="B88" i="50"/>
  <c r="E87" i="50"/>
  <c r="D87" i="50"/>
  <c r="C87" i="50"/>
  <c r="B87" i="50"/>
  <c r="E86" i="50"/>
  <c r="D86" i="50"/>
  <c r="C86" i="50"/>
  <c r="B86" i="50"/>
  <c r="E85" i="50"/>
  <c r="D85" i="50"/>
  <c r="C85" i="50"/>
  <c r="B85" i="50"/>
  <c r="E84" i="50"/>
  <c r="D84" i="50"/>
  <c r="C84" i="50"/>
  <c r="B84" i="50"/>
  <c r="E83" i="50"/>
  <c r="D83" i="50"/>
  <c r="C83" i="50"/>
  <c r="B83" i="50"/>
  <c r="E82" i="50"/>
  <c r="D82" i="50"/>
  <c r="C82" i="50"/>
  <c r="B82" i="50"/>
  <c r="E81" i="50"/>
  <c r="D81" i="50"/>
  <c r="C81" i="50"/>
  <c r="B81" i="50"/>
  <c r="E80" i="50"/>
  <c r="D80" i="50"/>
  <c r="C80" i="50"/>
  <c r="B80" i="50"/>
  <c r="E79" i="50"/>
  <c r="D79" i="50"/>
  <c r="C79" i="50"/>
  <c r="B79" i="50"/>
  <c r="E78" i="50"/>
  <c r="D78" i="50"/>
  <c r="C78" i="50"/>
  <c r="B78" i="50"/>
  <c r="E77" i="50"/>
  <c r="D77" i="50"/>
  <c r="C77" i="50"/>
  <c r="B77" i="50"/>
  <c r="E76" i="50"/>
  <c r="D76" i="50"/>
  <c r="C76" i="50"/>
  <c r="B76" i="50"/>
  <c r="E122" i="50"/>
  <c r="D122" i="50"/>
  <c r="C122" i="50"/>
  <c r="B122" i="50"/>
  <c r="E121" i="50"/>
  <c r="D121" i="50"/>
  <c r="C121" i="50"/>
  <c r="B121" i="50"/>
  <c r="E120" i="50"/>
  <c r="D120" i="50"/>
  <c r="C120" i="50"/>
  <c r="B120" i="50"/>
  <c r="E119" i="50"/>
  <c r="D119" i="50"/>
  <c r="C119" i="50"/>
  <c r="B119" i="50"/>
  <c r="E118" i="50"/>
  <c r="D118" i="50"/>
  <c r="C118" i="50"/>
  <c r="B118" i="50"/>
  <c r="E117" i="50"/>
  <c r="D117" i="50"/>
  <c r="C117" i="50"/>
  <c r="B117" i="50"/>
  <c r="E116" i="50"/>
  <c r="D116" i="50"/>
  <c r="C116" i="50"/>
  <c r="B116" i="50"/>
  <c r="E115" i="50"/>
  <c r="D115" i="50"/>
  <c r="C115" i="50"/>
  <c r="B115" i="50"/>
  <c r="E114" i="50"/>
  <c r="D114" i="50"/>
  <c r="C114" i="50"/>
  <c r="B114" i="50"/>
  <c r="E113" i="50"/>
  <c r="D113" i="50"/>
  <c r="C113" i="50"/>
  <c r="B113" i="50"/>
  <c r="E112" i="50"/>
  <c r="D112" i="50"/>
  <c r="C112" i="50"/>
  <c r="B112" i="50"/>
  <c r="E111" i="50"/>
  <c r="D111" i="50"/>
  <c r="C111" i="50"/>
  <c r="B111" i="50"/>
  <c r="E110" i="50"/>
  <c r="D110" i="50"/>
  <c r="C110" i="50"/>
  <c r="B110" i="50"/>
  <c r="E109" i="50"/>
  <c r="D109" i="50"/>
  <c r="C109" i="50"/>
  <c r="B109" i="50"/>
  <c r="E108" i="50"/>
  <c r="D108" i="50"/>
  <c r="C108" i="50"/>
  <c r="B108" i="50"/>
  <c r="F154" i="50"/>
  <c r="E154" i="50"/>
  <c r="D154" i="50"/>
  <c r="C154" i="50"/>
  <c r="B154" i="50"/>
  <c r="F153" i="50"/>
  <c r="E153" i="50"/>
  <c r="D153" i="50"/>
  <c r="C153" i="50"/>
  <c r="B153" i="50"/>
  <c r="F152" i="50"/>
  <c r="E152" i="50"/>
  <c r="D152" i="50"/>
  <c r="C152" i="50"/>
  <c r="B152" i="50"/>
  <c r="F151" i="50"/>
  <c r="E151" i="50"/>
  <c r="D151" i="50"/>
  <c r="C151" i="50"/>
  <c r="B151" i="50"/>
  <c r="F150" i="50"/>
  <c r="E150" i="50"/>
  <c r="D150" i="50"/>
  <c r="C150" i="50"/>
  <c r="B150" i="50"/>
  <c r="F149" i="50"/>
  <c r="E149" i="50"/>
  <c r="D149" i="50"/>
  <c r="C149" i="50"/>
  <c r="B149" i="50"/>
  <c r="F148" i="50"/>
  <c r="E148" i="50"/>
  <c r="D148" i="50"/>
  <c r="C148" i="50"/>
  <c r="H148" i="50" s="1"/>
  <c r="B148" i="50"/>
  <c r="F147" i="50"/>
  <c r="E147" i="50"/>
  <c r="D147" i="50"/>
  <c r="C147" i="50"/>
  <c r="B147" i="50"/>
  <c r="F146" i="50"/>
  <c r="E146" i="50"/>
  <c r="D146" i="50"/>
  <c r="C146" i="50"/>
  <c r="B146" i="50"/>
  <c r="F145" i="50"/>
  <c r="E145" i="50"/>
  <c r="D145" i="50"/>
  <c r="C145" i="50"/>
  <c r="B145" i="50"/>
  <c r="F144" i="50"/>
  <c r="E144" i="50"/>
  <c r="D144" i="50"/>
  <c r="C144" i="50"/>
  <c r="B144" i="50"/>
  <c r="F143" i="50"/>
  <c r="E143" i="50"/>
  <c r="D143" i="50"/>
  <c r="C143" i="50"/>
  <c r="B143" i="50"/>
  <c r="F142" i="50"/>
  <c r="E142" i="50"/>
  <c r="D142" i="50"/>
  <c r="C142" i="50"/>
  <c r="B142" i="50"/>
  <c r="F141" i="50"/>
  <c r="E141" i="50"/>
  <c r="D141" i="50"/>
  <c r="C141" i="50"/>
  <c r="B141" i="50"/>
  <c r="F140" i="50"/>
  <c r="E140" i="50"/>
  <c r="D140" i="50"/>
  <c r="C140" i="50"/>
  <c r="H140" i="50" s="1"/>
  <c r="B140" i="50"/>
  <c r="F186" i="50"/>
  <c r="E186" i="50"/>
  <c r="D186" i="50"/>
  <c r="C186" i="50"/>
  <c r="B186" i="50"/>
  <c r="F185" i="50"/>
  <c r="E185" i="50"/>
  <c r="D185" i="50"/>
  <c r="C185" i="50"/>
  <c r="B185" i="50"/>
  <c r="F184" i="50"/>
  <c r="E184" i="50"/>
  <c r="D184" i="50"/>
  <c r="C184" i="50"/>
  <c r="B184" i="50"/>
  <c r="F183" i="50"/>
  <c r="E183" i="50"/>
  <c r="D183" i="50"/>
  <c r="C183" i="50"/>
  <c r="B183" i="50"/>
  <c r="F182" i="50"/>
  <c r="E182" i="50"/>
  <c r="D182" i="50"/>
  <c r="C182" i="50"/>
  <c r="B182" i="50"/>
  <c r="F181" i="50"/>
  <c r="E181" i="50"/>
  <c r="D181" i="50"/>
  <c r="C181" i="50"/>
  <c r="B181" i="50"/>
  <c r="F180" i="50"/>
  <c r="E180" i="50"/>
  <c r="D180" i="50"/>
  <c r="C180" i="50"/>
  <c r="B180" i="50"/>
  <c r="F179" i="50"/>
  <c r="E179" i="50"/>
  <c r="D179" i="50"/>
  <c r="C179" i="50"/>
  <c r="B179" i="50"/>
  <c r="F178" i="50"/>
  <c r="E178" i="50"/>
  <c r="D178" i="50"/>
  <c r="C178" i="50"/>
  <c r="B178" i="50"/>
  <c r="F177" i="50"/>
  <c r="E177" i="50"/>
  <c r="D177" i="50"/>
  <c r="C177" i="50"/>
  <c r="B177" i="50"/>
  <c r="F176" i="50"/>
  <c r="E176" i="50"/>
  <c r="D176" i="50"/>
  <c r="C176" i="50"/>
  <c r="B176" i="50"/>
  <c r="F175" i="50"/>
  <c r="E175" i="50"/>
  <c r="D175" i="50"/>
  <c r="C175" i="50"/>
  <c r="B175" i="50"/>
  <c r="F174" i="50"/>
  <c r="E174" i="50"/>
  <c r="D174" i="50"/>
  <c r="C174" i="50"/>
  <c r="B174" i="50"/>
  <c r="F173" i="50"/>
  <c r="E173" i="50"/>
  <c r="D173" i="50"/>
  <c r="C173" i="50"/>
  <c r="B173" i="50"/>
  <c r="F172" i="50"/>
  <c r="E172" i="50"/>
  <c r="D172" i="50"/>
  <c r="C172" i="50"/>
  <c r="B172" i="50"/>
  <c r="E218" i="50"/>
  <c r="D218" i="50"/>
  <c r="C218" i="50"/>
  <c r="B218" i="50"/>
  <c r="E217" i="50"/>
  <c r="D217" i="50"/>
  <c r="C217" i="50"/>
  <c r="B217" i="50"/>
  <c r="E216" i="50"/>
  <c r="D216" i="50"/>
  <c r="C216" i="50"/>
  <c r="B216" i="50"/>
  <c r="E215" i="50"/>
  <c r="D215" i="50"/>
  <c r="C215" i="50"/>
  <c r="B215" i="50"/>
  <c r="E214" i="50"/>
  <c r="D214" i="50"/>
  <c r="C214" i="50"/>
  <c r="B214" i="50"/>
  <c r="E213" i="50"/>
  <c r="D213" i="50"/>
  <c r="C213" i="50"/>
  <c r="B213" i="50"/>
  <c r="E212" i="50"/>
  <c r="D212" i="50"/>
  <c r="C212" i="50"/>
  <c r="B212" i="50"/>
  <c r="E211" i="50"/>
  <c r="D211" i="50"/>
  <c r="C211" i="50"/>
  <c r="B211" i="50"/>
  <c r="E210" i="50"/>
  <c r="D210" i="50"/>
  <c r="C210" i="50"/>
  <c r="B210" i="50"/>
  <c r="E209" i="50"/>
  <c r="D209" i="50"/>
  <c r="C209" i="50"/>
  <c r="B209" i="50"/>
  <c r="E208" i="50"/>
  <c r="D208" i="50"/>
  <c r="C208" i="50"/>
  <c r="B208" i="50"/>
  <c r="E207" i="50"/>
  <c r="D207" i="50"/>
  <c r="C207" i="50"/>
  <c r="B207" i="50"/>
  <c r="E206" i="50"/>
  <c r="D206" i="50"/>
  <c r="C206" i="50"/>
  <c r="B206" i="50"/>
  <c r="E205" i="50"/>
  <c r="D205" i="50"/>
  <c r="C205" i="50"/>
  <c r="B205" i="50"/>
  <c r="E204" i="50"/>
  <c r="D204" i="50"/>
  <c r="C204" i="50"/>
  <c r="B204" i="50"/>
  <c r="F250" i="50"/>
  <c r="E250" i="50"/>
  <c r="D250" i="50"/>
  <c r="C250" i="50"/>
  <c r="B250" i="50"/>
  <c r="F249" i="50"/>
  <c r="E249" i="50"/>
  <c r="D249" i="50"/>
  <c r="C249" i="50"/>
  <c r="B249" i="50"/>
  <c r="F248" i="50"/>
  <c r="E248" i="50"/>
  <c r="D248" i="50"/>
  <c r="C248" i="50"/>
  <c r="B248" i="50"/>
  <c r="F247" i="50"/>
  <c r="E247" i="50"/>
  <c r="D247" i="50"/>
  <c r="C247" i="50"/>
  <c r="B247" i="50"/>
  <c r="F246" i="50"/>
  <c r="E246" i="50"/>
  <c r="D246" i="50"/>
  <c r="C246" i="50"/>
  <c r="B246" i="50"/>
  <c r="F245" i="50"/>
  <c r="E245" i="50"/>
  <c r="D245" i="50"/>
  <c r="C245" i="50"/>
  <c r="B245" i="50"/>
  <c r="F244" i="50"/>
  <c r="E244" i="50"/>
  <c r="D244" i="50"/>
  <c r="C244" i="50"/>
  <c r="B244" i="50"/>
  <c r="F243" i="50"/>
  <c r="E243" i="50"/>
  <c r="D243" i="50"/>
  <c r="C243" i="50"/>
  <c r="B243" i="50"/>
  <c r="F242" i="50"/>
  <c r="E242" i="50"/>
  <c r="D242" i="50"/>
  <c r="C242" i="50"/>
  <c r="B242" i="50"/>
  <c r="F241" i="50"/>
  <c r="E241" i="50"/>
  <c r="D241" i="50"/>
  <c r="C241" i="50"/>
  <c r="B241" i="50"/>
  <c r="F240" i="50"/>
  <c r="E240" i="50"/>
  <c r="D240" i="50"/>
  <c r="C240" i="50"/>
  <c r="B240" i="50"/>
  <c r="F239" i="50"/>
  <c r="E239" i="50"/>
  <c r="D239" i="50"/>
  <c r="C239" i="50"/>
  <c r="B239" i="50"/>
  <c r="F238" i="50"/>
  <c r="E238" i="50"/>
  <c r="D238" i="50"/>
  <c r="C238" i="50"/>
  <c r="B238" i="50"/>
  <c r="F237" i="50"/>
  <c r="E237" i="50"/>
  <c r="D237" i="50"/>
  <c r="C237" i="50"/>
  <c r="B237" i="50"/>
  <c r="F236" i="50"/>
  <c r="E236" i="50"/>
  <c r="D236" i="50"/>
  <c r="C236" i="50"/>
  <c r="B236" i="50"/>
  <c r="E282" i="50"/>
  <c r="D282" i="50"/>
  <c r="C282" i="50"/>
  <c r="B282" i="50"/>
  <c r="E281" i="50"/>
  <c r="D281" i="50"/>
  <c r="C281" i="50"/>
  <c r="B281" i="50"/>
  <c r="E280" i="50"/>
  <c r="D280" i="50"/>
  <c r="C280" i="50"/>
  <c r="B280" i="50"/>
  <c r="E279" i="50"/>
  <c r="D279" i="50"/>
  <c r="C279" i="50"/>
  <c r="B279" i="50"/>
  <c r="E278" i="50"/>
  <c r="D278" i="50"/>
  <c r="C278" i="50"/>
  <c r="B278" i="50"/>
  <c r="E277" i="50"/>
  <c r="D277" i="50"/>
  <c r="C277" i="50"/>
  <c r="B277" i="50"/>
  <c r="E276" i="50"/>
  <c r="D276" i="50"/>
  <c r="C276" i="50"/>
  <c r="B276" i="50"/>
  <c r="E275" i="50"/>
  <c r="D275" i="50"/>
  <c r="C275" i="50"/>
  <c r="B275" i="50"/>
  <c r="E274" i="50"/>
  <c r="D274" i="50"/>
  <c r="C274" i="50"/>
  <c r="B274" i="50"/>
  <c r="E273" i="50"/>
  <c r="D273" i="50"/>
  <c r="C273" i="50"/>
  <c r="B273" i="50"/>
  <c r="E272" i="50"/>
  <c r="D272" i="50"/>
  <c r="C272" i="50"/>
  <c r="B272" i="50"/>
  <c r="E271" i="50"/>
  <c r="D271" i="50"/>
  <c r="C271" i="50"/>
  <c r="B271" i="50"/>
  <c r="E270" i="50"/>
  <c r="D270" i="50"/>
  <c r="C270" i="50"/>
  <c r="B270" i="50"/>
  <c r="E269" i="50"/>
  <c r="D269" i="50"/>
  <c r="C269" i="50"/>
  <c r="B269" i="50"/>
  <c r="E268" i="50"/>
  <c r="D268" i="50"/>
  <c r="C268" i="50"/>
  <c r="B268" i="50"/>
  <c r="E312" i="50"/>
  <c r="D312" i="50"/>
  <c r="C312" i="50"/>
  <c r="B312" i="50"/>
  <c r="E311" i="50"/>
  <c r="D311" i="50"/>
  <c r="C311" i="50"/>
  <c r="B311" i="50"/>
  <c r="E310" i="50"/>
  <c r="D310" i="50"/>
  <c r="C310" i="50"/>
  <c r="B310" i="50"/>
  <c r="E309" i="50"/>
  <c r="D309" i="50"/>
  <c r="C309" i="50"/>
  <c r="B309" i="50"/>
  <c r="E308" i="50"/>
  <c r="D308" i="50"/>
  <c r="C308" i="50"/>
  <c r="B308" i="50"/>
  <c r="E307" i="50"/>
  <c r="D307" i="50"/>
  <c r="C307" i="50"/>
  <c r="B307" i="50"/>
  <c r="E306" i="50"/>
  <c r="D306" i="50"/>
  <c r="C306" i="50"/>
  <c r="B306" i="50"/>
  <c r="E305" i="50"/>
  <c r="D305" i="50"/>
  <c r="C305" i="50"/>
  <c r="B305" i="50"/>
  <c r="E304" i="50"/>
  <c r="D304" i="50"/>
  <c r="C304" i="50"/>
  <c r="B304" i="50"/>
  <c r="E303" i="50"/>
  <c r="D303" i="50"/>
  <c r="C303" i="50"/>
  <c r="B303" i="50"/>
  <c r="E302" i="50"/>
  <c r="D302" i="50"/>
  <c r="C302" i="50"/>
  <c r="B302" i="50"/>
  <c r="E301" i="50"/>
  <c r="D301" i="50"/>
  <c r="C301" i="50"/>
  <c r="B301" i="50"/>
  <c r="E300" i="50"/>
  <c r="D300" i="50"/>
  <c r="C300" i="50"/>
  <c r="B300" i="50"/>
  <c r="E299" i="50"/>
  <c r="D299" i="50"/>
  <c r="C299" i="50"/>
  <c r="B299" i="50"/>
  <c r="E298" i="50"/>
  <c r="D298" i="50"/>
  <c r="C298" i="50"/>
  <c r="B298" i="50"/>
  <c r="F344" i="50"/>
  <c r="E344" i="50"/>
  <c r="D344" i="50"/>
  <c r="C344" i="50"/>
  <c r="B344" i="50"/>
  <c r="F343" i="50"/>
  <c r="E343" i="50"/>
  <c r="D343" i="50"/>
  <c r="C343" i="50"/>
  <c r="B343" i="50"/>
  <c r="F342" i="50"/>
  <c r="E342" i="50"/>
  <c r="D342" i="50"/>
  <c r="C342" i="50"/>
  <c r="B342" i="50"/>
  <c r="F341" i="50"/>
  <c r="E341" i="50"/>
  <c r="D341" i="50"/>
  <c r="C341" i="50"/>
  <c r="B341" i="50"/>
  <c r="F340" i="50"/>
  <c r="E340" i="50"/>
  <c r="D340" i="50"/>
  <c r="C340" i="50"/>
  <c r="B340" i="50"/>
  <c r="F339" i="50"/>
  <c r="E339" i="50"/>
  <c r="D339" i="50"/>
  <c r="C339" i="50"/>
  <c r="B339" i="50"/>
  <c r="F338" i="50"/>
  <c r="E338" i="50"/>
  <c r="D338" i="50"/>
  <c r="C338" i="50"/>
  <c r="B338" i="50"/>
  <c r="F337" i="50"/>
  <c r="E337" i="50"/>
  <c r="D337" i="50"/>
  <c r="C337" i="50"/>
  <c r="B337" i="50"/>
  <c r="F336" i="50"/>
  <c r="E336" i="50"/>
  <c r="D336" i="50"/>
  <c r="C336" i="50"/>
  <c r="B336" i="50"/>
  <c r="F335" i="50"/>
  <c r="E335" i="50"/>
  <c r="D335" i="50"/>
  <c r="C335" i="50"/>
  <c r="B335" i="50"/>
  <c r="F334" i="50"/>
  <c r="E334" i="50"/>
  <c r="D334" i="50"/>
  <c r="C334" i="50"/>
  <c r="B334" i="50"/>
  <c r="F333" i="50"/>
  <c r="E333" i="50"/>
  <c r="D333" i="50"/>
  <c r="C333" i="50"/>
  <c r="B333" i="50"/>
  <c r="F332" i="50"/>
  <c r="E332" i="50"/>
  <c r="D332" i="50"/>
  <c r="C332" i="50"/>
  <c r="B332" i="50"/>
  <c r="F331" i="50"/>
  <c r="E331" i="50"/>
  <c r="D331" i="50"/>
  <c r="C331" i="50"/>
  <c r="B331" i="50"/>
  <c r="F330" i="50"/>
  <c r="E330" i="50"/>
  <c r="D330" i="50"/>
  <c r="C330" i="50"/>
  <c r="B330" i="50"/>
  <c r="F31" i="51"/>
  <c r="E31" i="51"/>
  <c r="D31" i="51"/>
  <c r="F30" i="51"/>
  <c r="E30" i="51"/>
  <c r="D30" i="51"/>
  <c r="F29" i="51"/>
  <c r="E29" i="51"/>
  <c r="D29" i="51"/>
  <c r="F28" i="51"/>
  <c r="E28" i="51"/>
  <c r="D28" i="51"/>
  <c r="F27" i="51"/>
  <c r="E27" i="51"/>
  <c r="D27" i="51"/>
  <c r="F26" i="51"/>
  <c r="E26" i="51"/>
  <c r="D26" i="51"/>
  <c r="F25" i="51"/>
  <c r="E25" i="51"/>
  <c r="D25" i="51"/>
  <c r="F24" i="51"/>
  <c r="E24" i="51"/>
  <c r="D24" i="51"/>
  <c r="F23" i="51"/>
  <c r="E23" i="51"/>
  <c r="D23" i="51"/>
  <c r="F22" i="51"/>
  <c r="E22" i="51"/>
  <c r="D22" i="51"/>
  <c r="F21" i="51"/>
  <c r="E21" i="51"/>
  <c r="D21" i="51"/>
  <c r="F20" i="51"/>
  <c r="E20" i="51"/>
  <c r="D20" i="51"/>
  <c r="F19" i="51"/>
  <c r="E19" i="51"/>
  <c r="D19" i="51"/>
  <c r="F18" i="51"/>
  <c r="E18" i="51"/>
  <c r="D18" i="51"/>
  <c r="F17" i="51"/>
  <c r="E17" i="51"/>
  <c r="D17" i="51"/>
  <c r="F16" i="51"/>
  <c r="E16" i="51"/>
  <c r="D16" i="51"/>
  <c r="F15" i="51"/>
  <c r="E15" i="51"/>
  <c r="D15" i="51"/>
  <c r="F14" i="51"/>
  <c r="E14" i="51"/>
  <c r="D14" i="51"/>
  <c r="F13" i="51"/>
  <c r="E13" i="51"/>
  <c r="D13" i="51"/>
  <c r="F12" i="51"/>
  <c r="E12" i="51"/>
  <c r="D12" i="51"/>
  <c r="F11" i="51"/>
  <c r="E11" i="51"/>
  <c r="D11" i="51"/>
  <c r="B343" i="51"/>
  <c r="F344" i="51"/>
  <c r="E344" i="51"/>
  <c r="D344" i="51"/>
  <c r="C344" i="51"/>
  <c r="B344" i="51"/>
  <c r="F343" i="51"/>
  <c r="E343" i="51"/>
  <c r="D343" i="51"/>
  <c r="C343" i="51"/>
  <c r="F342" i="51"/>
  <c r="E342" i="51"/>
  <c r="D342" i="51"/>
  <c r="C342" i="51"/>
  <c r="B342" i="51"/>
  <c r="F341" i="51"/>
  <c r="E341" i="51"/>
  <c r="D341" i="51"/>
  <c r="C341" i="51"/>
  <c r="B341" i="51"/>
  <c r="F340" i="51"/>
  <c r="E340" i="51"/>
  <c r="D340" i="51"/>
  <c r="C340" i="51"/>
  <c r="B340" i="51"/>
  <c r="F339" i="51"/>
  <c r="E339" i="51"/>
  <c r="D339" i="51"/>
  <c r="C339" i="51"/>
  <c r="B339" i="51"/>
  <c r="F338" i="51"/>
  <c r="E338" i="51"/>
  <c r="D338" i="51"/>
  <c r="C338" i="51"/>
  <c r="B338" i="51"/>
  <c r="F337" i="51"/>
  <c r="E337" i="51"/>
  <c r="D337" i="51"/>
  <c r="C337" i="51"/>
  <c r="B337" i="51"/>
  <c r="F336" i="51"/>
  <c r="E336" i="51"/>
  <c r="D336" i="51"/>
  <c r="C336" i="51"/>
  <c r="B336" i="51"/>
  <c r="F335" i="51"/>
  <c r="E335" i="51"/>
  <c r="D335" i="51"/>
  <c r="C335" i="51"/>
  <c r="B335" i="51"/>
  <c r="F334" i="51"/>
  <c r="E334" i="51"/>
  <c r="D334" i="51"/>
  <c r="C334" i="51"/>
  <c r="B334" i="51"/>
  <c r="F333" i="51"/>
  <c r="E333" i="51"/>
  <c r="C333" i="51"/>
  <c r="B333" i="51"/>
  <c r="F332" i="51"/>
  <c r="E332" i="51"/>
  <c r="D332" i="51"/>
  <c r="C332" i="51"/>
  <c r="B332" i="51"/>
  <c r="F331" i="51"/>
  <c r="E331" i="51"/>
  <c r="D331" i="51"/>
  <c r="C331" i="51"/>
  <c r="B331" i="51"/>
  <c r="F330" i="51"/>
  <c r="E330" i="51"/>
  <c r="D330" i="51"/>
  <c r="C330" i="51"/>
  <c r="B330" i="51"/>
  <c r="F312" i="51"/>
  <c r="E312" i="51"/>
  <c r="D312" i="51"/>
  <c r="C312" i="51"/>
  <c r="B312" i="51"/>
  <c r="F311" i="51"/>
  <c r="E311" i="51"/>
  <c r="D311" i="51"/>
  <c r="C311" i="51"/>
  <c r="B311" i="51"/>
  <c r="F310" i="51"/>
  <c r="E310" i="51"/>
  <c r="D310" i="51"/>
  <c r="C310" i="51"/>
  <c r="B310" i="51"/>
  <c r="F309" i="51"/>
  <c r="E309" i="51"/>
  <c r="D309" i="51"/>
  <c r="C309" i="51"/>
  <c r="B309" i="51"/>
  <c r="F308" i="51"/>
  <c r="E308" i="51"/>
  <c r="D308" i="51"/>
  <c r="C308" i="51"/>
  <c r="B308" i="51"/>
  <c r="F307" i="51"/>
  <c r="E307" i="51"/>
  <c r="D307" i="51"/>
  <c r="C307" i="51"/>
  <c r="B307" i="51"/>
  <c r="F306" i="51"/>
  <c r="E306" i="51"/>
  <c r="D306" i="51"/>
  <c r="C306" i="51"/>
  <c r="B306" i="51"/>
  <c r="F305" i="51"/>
  <c r="E305" i="51"/>
  <c r="D305" i="51"/>
  <c r="C305" i="51"/>
  <c r="B305" i="51"/>
  <c r="F304" i="51"/>
  <c r="E304" i="51"/>
  <c r="D304" i="51"/>
  <c r="C304" i="51"/>
  <c r="B304" i="51"/>
  <c r="F303" i="51"/>
  <c r="E303" i="51"/>
  <c r="D303" i="51"/>
  <c r="C303" i="51"/>
  <c r="B303" i="51"/>
  <c r="F302" i="51"/>
  <c r="E302" i="51"/>
  <c r="D302" i="51"/>
  <c r="C302" i="51"/>
  <c r="B302" i="51"/>
  <c r="F301" i="51"/>
  <c r="E301" i="51"/>
  <c r="D301" i="51"/>
  <c r="C301" i="51"/>
  <c r="B301" i="51"/>
  <c r="F300" i="51"/>
  <c r="E300" i="51"/>
  <c r="D300" i="51"/>
  <c r="C300" i="51"/>
  <c r="B300" i="51"/>
  <c r="F299" i="51"/>
  <c r="E299" i="51"/>
  <c r="D299" i="51"/>
  <c r="C299" i="51"/>
  <c r="B299" i="51"/>
  <c r="F298" i="51"/>
  <c r="E298" i="51"/>
  <c r="D298" i="51"/>
  <c r="C298" i="51"/>
  <c r="B298" i="51"/>
  <c r="F282" i="51"/>
  <c r="E282" i="51"/>
  <c r="D282" i="51"/>
  <c r="C282" i="51"/>
  <c r="B282" i="51"/>
  <c r="F281" i="51"/>
  <c r="E281" i="51"/>
  <c r="D281" i="51"/>
  <c r="C281" i="51"/>
  <c r="B281" i="51"/>
  <c r="F280" i="51"/>
  <c r="E280" i="51"/>
  <c r="D280" i="51"/>
  <c r="C280" i="51"/>
  <c r="B280" i="51"/>
  <c r="F279" i="51"/>
  <c r="E279" i="51"/>
  <c r="D279" i="51"/>
  <c r="C279" i="51"/>
  <c r="B279" i="51"/>
  <c r="F278" i="51"/>
  <c r="E278" i="51"/>
  <c r="D278" i="51"/>
  <c r="C278" i="51"/>
  <c r="B278" i="51"/>
  <c r="F277" i="51"/>
  <c r="E277" i="51"/>
  <c r="D277" i="51"/>
  <c r="C277" i="51"/>
  <c r="B277" i="51"/>
  <c r="F276" i="51"/>
  <c r="E276" i="51"/>
  <c r="D276" i="51"/>
  <c r="C276" i="51"/>
  <c r="B276" i="51"/>
  <c r="F275" i="51"/>
  <c r="E275" i="51"/>
  <c r="D275" i="51"/>
  <c r="C275" i="51"/>
  <c r="B275" i="51"/>
  <c r="F274" i="51"/>
  <c r="E274" i="51"/>
  <c r="D274" i="51"/>
  <c r="C274" i="51"/>
  <c r="B274" i="51"/>
  <c r="F273" i="51"/>
  <c r="E273" i="51"/>
  <c r="D273" i="51"/>
  <c r="C273" i="51"/>
  <c r="B273" i="51"/>
  <c r="F272" i="51"/>
  <c r="E272" i="51"/>
  <c r="D272" i="51"/>
  <c r="C272" i="51"/>
  <c r="B272" i="51"/>
  <c r="F271" i="51"/>
  <c r="E271" i="51"/>
  <c r="D271" i="51"/>
  <c r="C271" i="51"/>
  <c r="B271" i="51"/>
  <c r="F270" i="51"/>
  <c r="E270" i="51"/>
  <c r="D270" i="51"/>
  <c r="C270" i="51"/>
  <c r="B270" i="51"/>
  <c r="F269" i="51"/>
  <c r="E269" i="51"/>
  <c r="D269" i="51"/>
  <c r="C269" i="51"/>
  <c r="B269" i="51"/>
  <c r="F268" i="51"/>
  <c r="E268" i="51"/>
  <c r="D268" i="51"/>
  <c r="C268" i="51"/>
  <c r="B268" i="51"/>
  <c r="F250" i="51"/>
  <c r="E250" i="51"/>
  <c r="D250" i="51"/>
  <c r="C250" i="51"/>
  <c r="B250" i="51"/>
  <c r="H249" i="51"/>
  <c r="F249" i="51"/>
  <c r="E249" i="51"/>
  <c r="D249" i="51"/>
  <c r="C249" i="51"/>
  <c r="B249" i="51"/>
  <c r="F248" i="51"/>
  <c r="E248" i="51"/>
  <c r="D248" i="51"/>
  <c r="C248" i="51"/>
  <c r="B248" i="51"/>
  <c r="F247" i="51"/>
  <c r="E247" i="51"/>
  <c r="D247" i="51"/>
  <c r="C247" i="51"/>
  <c r="B247" i="51"/>
  <c r="F246" i="51"/>
  <c r="E246" i="51"/>
  <c r="D246" i="51"/>
  <c r="C246" i="51"/>
  <c r="B246" i="51"/>
  <c r="F245" i="51"/>
  <c r="E245" i="51"/>
  <c r="D245" i="51"/>
  <c r="C245" i="51"/>
  <c r="B245" i="51"/>
  <c r="F244" i="51"/>
  <c r="E244" i="51"/>
  <c r="D244" i="51"/>
  <c r="C244" i="51"/>
  <c r="B244" i="51"/>
  <c r="F243" i="51"/>
  <c r="E243" i="51"/>
  <c r="D243" i="51"/>
  <c r="C243" i="51"/>
  <c r="B243" i="51"/>
  <c r="F242" i="51"/>
  <c r="E242" i="51"/>
  <c r="D242" i="51"/>
  <c r="C242" i="51"/>
  <c r="B242" i="51"/>
  <c r="F241" i="51"/>
  <c r="E241" i="51"/>
  <c r="D241" i="51"/>
  <c r="C241" i="51"/>
  <c r="B241" i="51"/>
  <c r="F240" i="51"/>
  <c r="E240" i="51"/>
  <c r="D240" i="51"/>
  <c r="C240" i="51"/>
  <c r="B240" i="51"/>
  <c r="F239" i="51"/>
  <c r="E239" i="51"/>
  <c r="D239" i="51"/>
  <c r="C239" i="51"/>
  <c r="B239" i="51"/>
  <c r="F238" i="51"/>
  <c r="E238" i="51"/>
  <c r="D238" i="51"/>
  <c r="C238" i="51"/>
  <c r="B238" i="51"/>
  <c r="F237" i="51"/>
  <c r="E237" i="51"/>
  <c r="D237" i="51"/>
  <c r="C237" i="51"/>
  <c r="B237" i="51"/>
  <c r="F236" i="51"/>
  <c r="E236" i="51"/>
  <c r="D236" i="51"/>
  <c r="C236" i="51"/>
  <c r="B236" i="51"/>
  <c r="E218" i="51"/>
  <c r="D218" i="51"/>
  <c r="C218" i="51"/>
  <c r="B218" i="51"/>
  <c r="E217" i="51"/>
  <c r="D217" i="51"/>
  <c r="C217" i="51"/>
  <c r="B217" i="51"/>
  <c r="E216" i="51"/>
  <c r="D216" i="51"/>
  <c r="C216" i="51"/>
  <c r="B216" i="51"/>
  <c r="E215" i="51"/>
  <c r="D215" i="51"/>
  <c r="C215" i="51"/>
  <c r="H215" i="51" s="1"/>
  <c r="B215" i="51"/>
  <c r="E214" i="51"/>
  <c r="D214" i="51"/>
  <c r="C214" i="51"/>
  <c r="B214" i="51"/>
  <c r="E213" i="51"/>
  <c r="D213" i="51"/>
  <c r="C213" i="51"/>
  <c r="H213" i="51" s="1"/>
  <c r="B213" i="51"/>
  <c r="E212" i="51"/>
  <c r="D212" i="51"/>
  <c r="C212" i="51"/>
  <c r="B212" i="51"/>
  <c r="E211" i="51"/>
  <c r="D211" i="51"/>
  <c r="C211" i="51"/>
  <c r="B211" i="51"/>
  <c r="E210" i="51"/>
  <c r="D210" i="51"/>
  <c r="C210" i="51"/>
  <c r="B210" i="51"/>
  <c r="E209" i="51"/>
  <c r="D209" i="51"/>
  <c r="C209" i="51"/>
  <c r="B209" i="51"/>
  <c r="E208" i="51"/>
  <c r="D208" i="51"/>
  <c r="C208" i="51"/>
  <c r="B208" i="51"/>
  <c r="E207" i="51"/>
  <c r="D207" i="51"/>
  <c r="C207" i="51"/>
  <c r="B207" i="51"/>
  <c r="E206" i="51"/>
  <c r="D206" i="51"/>
  <c r="C206" i="51"/>
  <c r="B206" i="51"/>
  <c r="E205" i="51"/>
  <c r="D205" i="51"/>
  <c r="C205" i="51"/>
  <c r="B205" i="51"/>
  <c r="E204" i="51"/>
  <c r="D204" i="51"/>
  <c r="C204" i="51"/>
  <c r="B204" i="51"/>
  <c r="F186" i="51"/>
  <c r="E186" i="51"/>
  <c r="D186" i="51"/>
  <c r="C186" i="51"/>
  <c r="B186" i="51"/>
  <c r="F185" i="51"/>
  <c r="E185" i="51"/>
  <c r="D185" i="51"/>
  <c r="C185" i="51"/>
  <c r="B185" i="51"/>
  <c r="F184" i="51"/>
  <c r="E184" i="51"/>
  <c r="D184" i="51"/>
  <c r="C184" i="51"/>
  <c r="B184" i="51"/>
  <c r="F183" i="51"/>
  <c r="E183" i="51"/>
  <c r="D183" i="51"/>
  <c r="C183" i="51"/>
  <c r="H183" i="51" s="1"/>
  <c r="B183" i="51"/>
  <c r="F182" i="51"/>
  <c r="E182" i="51"/>
  <c r="D182" i="51"/>
  <c r="C182" i="51"/>
  <c r="B182" i="51"/>
  <c r="F181" i="51"/>
  <c r="E181" i="51"/>
  <c r="D181" i="51"/>
  <c r="C181" i="51"/>
  <c r="B181" i="51"/>
  <c r="F180" i="51"/>
  <c r="E180" i="51"/>
  <c r="D180" i="51"/>
  <c r="C180" i="51"/>
  <c r="B180" i="51"/>
  <c r="F179" i="51"/>
  <c r="E179" i="51"/>
  <c r="D179" i="51"/>
  <c r="C179" i="51"/>
  <c r="B179" i="51"/>
  <c r="F178" i="51"/>
  <c r="E178" i="51"/>
  <c r="D178" i="51"/>
  <c r="C178" i="51"/>
  <c r="B178" i="51"/>
  <c r="F177" i="51"/>
  <c r="E177" i="51"/>
  <c r="D177" i="51"/>
  <c r="C177" i="51"/>
  <c r="B177" i="51"/>
  <c r="F176" i="51"/>
  <c r="E176" i="51"/>
  <c r="D176" i="51"/>
  <c r="C176" i="51"/>
  <c r="B176" i="51"/>
  <c r="F175" i="51"/>
  <c r="E175" i="51"/>
  <c r="D175" i="51"/>
  <c r="C175" i="51"/>
  <c r="B175" i="51"/>
  <c r="F174" i="51"/>
  <c r="E174" i="51"/>
  <c r="D174" i="51"/>
  <c r="C174" i="51"/>
  <c r="B174" i="51"/>
  <c r="F173" i="51"/>
  <c r="E173" i="51"/>
  <c r="D173" i="51"/>
  <c r="C173" i="51"/>
  <c r="B173" i="51"/>
  <c r="F172" i="51"/>
  <c r="E172" i="51"/>
  <c r="D172" i="51"/>
  <c r="C172" i="51"/>
  <c r="B172" i="51"/>
  <c r="F154" i="51"/>
  <c r="E154" i="51"/>
  <c r="D154" i="51"/>
  <c r="C154" i="51"/>
  <c r="B154" i="51"/>
  <c r="F153" i="51"/>
  <c r="E153" i="51"/>
  <c r="D153" i="51"/>
  <c r="C153" i="51"/>
  <c r="B153" i="51"/>
  <c r="F152" i="51"/>
  <c r="E152" i="51"/>
  <c r="D152" i="51"/>
  <c r="C152" i="51"/>
  <c r="B152" i="51"/>
  <c r="F151" i="51"/>
  <c r="E151" i="51"/>
  <c r="D151" i="51"/>
  <c r="C151" i="51"/>
  <c r="B151" i="51"/>
  <c r="F150" i="51"/>
  <c r="E150" i="51"/>
  <c r="D150" i="51"/>
  <c r="C150" i="51"/>
  <c r="H150" i="51" s="1"/>
  <c r="B150" i="51"/>
  <c r="F149" i="51"/>
  <c r="E149" i="51"/>
  <c r="D149" i="51"/>
  <c r="C149" i="51"/>
  <c r="B149" i="51"/>
  <c r="F148" i="51"/>
  <c r="E148" i="51"/>
  <c r="D148" i="51"/>
  <c r="C148" i="51"/>
  <c r="B148" i="51"/>
  <c r="F147" i="51"/>
  <c r="E147" i="51"/>
  <c r="D147" i="51"/>
  <c r="C147" i="51"/>
  <c r="B147" i="51"/>
  <c r="F146" i="51"/>
  <c r="E146" i="51"/>
  <c r="D146" i="51"/>
  <c r="C146" i="51"/>
  <c r="B146" i="51"/>
  <c r="F145" i="51"/>
  <c r="E145" i="51"/>
  <c r="D145" i="51"/>
  <c r="C145" i="51"/>
  <c r="B145" i="51"/>
  <c r="F144" i="51"/>
  <c r="E144" i="51"/>
  <c r="D144" i="51"/>
  <c r="C144" i="51"/>
  <c r="B144" i="51"/>
  <c r="F143" i="51"/>
  <c r="E143" i="51"/>
  <c r="D143" i="51"/>
  <c r="C143" i="51"/>
  <c r="B143" i="51"/>
  <c r="F142" i="51"/>
  <c r="E142" i="51"/>
  <c r="D142" i="51"/>
  <c r="C142" i="51"/>
  <c r="H142" i="51" s="1"/>
  <c r="B142" i="51"/>
  <c r="F141" i="51"/>
  <c r="E141" i="51"/>
  <c r="D141" i="51"/>
  <c r="C141" i="51"/>
  <c r="B141" i="51"/>
  <c r="F140" i="51"/>
  <c r="E140" i="51"/>
  <c r="D140" i="51"/>
  <c r="C140" i="51"/>
  <c r="B140" i="51"/>
  <c r="E122" i="51"/>
  <c r="D122" i="51"/>
  <c r="C122" i="51"/>
  <c r="B122" i="51"/>
  <c r="E121" i="51"/>
  <c r="D121" i="51"/>
  <c r="C121" i="51"/>
  <c r="B121" i="51"/>
  <c r="E120" i="51"/>
  <c r="D120" i="51"/>
  <c r="C120" i="51"/>
  <c r="B120" i="51"/>
  <c r="E119" i="51"/>
  <c r="D119" i="51"/>
  <c r="C119" i="51"/>
  <c r="B119" i="51"/>
  <c r="E118" i="51"/>
  <c r="D118" i="51"/>
  <c r="C118" i="51"/>
  <c r="B118" i="51"/>
  <c r="E117" i="51"/>
  <c r="D117" i="51"/>
  <c r="C117" i="51"/>
  <c r="B117" i="51"/>
  <c r="E116" i="51"/>
  <c r="D116" i="51"/>
  <c r="C116" i="51"/>
  <c r="B116" i="51"/>
  <c r="E115" i="51"/>
  <c r="D115" i="51"/>
  <c r="C115" i="51"/>
  <c r="B115" i="51"/>
  <c r="E114" i="51"/>
  <c r="D114" i="51"/>
  <c r="C114" i="51"/>
  <c r="B114" i="51"/>
  <c r="E113" i="51"/>
  <c r="D113" i="51"/>
  <c r="C113" i="51"/>
  <c r="B113" i="51"/>
  <c r="E112" i="51"/>
  <c r="D112" i="51"/>
  <c r="C112" i="51"/>
  <c r="B112" i="51"/>
  <c r="E111" i="51"/>
  <c r="D111" i="51"/>
  <c r="C111" i="51"/>
  <c r="B111" i="51"/>
  <c r="E110" i="51"/>
  <c r="D110" i="51"/>
  <c r="C110" i="51"/>
  <c r="B110" i="51"/>
  <c r="E109" i="51"/>
  <c r="D109" i="51"/>
  <c r="C109" i="51"/>
  <c r="B109" i="51"/>
  <c r="E108" i="51"/>
  <c r="D108" i="51"/>
  <c r="C108" i="51"/>
  <c r="B108" i="51"/>
  <c r="E90" i="51"/>
  <c r="D90" i="51"/>
  <c r="C90" i="51"/>
  <c r="B90" i="51"/>
  <c r="E89" i="51"/>
  <c r="D89" i="51"/>
  <c r="C89" i="51"/>
  <c r="B89" i="51"/>
  <c r="E88" i="51"/>
  <c r="D88" i="51"/>
  <c r="C88" i="51"/>
  <c r="B88" i="51"/>
  <c r="E87" i="51"/>
  <c r="D87" i="51"/>
  <c r="C87" i="51"/>
  <c r="B87" i="51"/>
  <c r="E86" i="51"/>
  <c r="D86" i="51"/>
  <c r="C86" i="51"/>
  <c r="B86" i="51"/>
  <c r="E85" i="51"/>
  <c r="D85" i="51"/>
  <c r="C85" i="51"/>
  <c r="B85" i="51"/>
  <c r="E84" i="51"/>
  <c r="D84" i="51"/>
  <c r="C84" i="51"/>
  <c r="B84" i="51"/>
  <c r="E83" i="51"/>
  <c r="D83" i="51"/>
  <c r="C83" i="51"/>
  <c r="B83" i="51"/>
  <c r="E82" i="51"/>
  <c r="D82" i="51"/>
  <c r="C82" i="51"/>
  <c r="B82" i="51"/>
  <c r="E81" i="51"/>
  <c r="D81" i="51"/>
  <c r="C81" i="51"/>
  <c r="B81" i="51"/>
  <c r="E80" i="51"/>
  <c r="D80" i="51"/>
  <c r="C80" i="51"/>
  <c r="B80" i="51"/>
  <c r="E79" i="51"/>
  <c r="D79" i="51"/>
  <c r="C79" i="51"/>
  <c r="B79" i="51"/>
  <c r="E78" i="51"/>
  <c r="D78" i="51"/>
  <c r="C78" i="51"/>
  <c r="B78" i="51"/>
  <c r="E77" i="51"/>
  <c r="D77" i="51"/>
  <c r="C77" i="51"/>
  <c r="B77" i="51"/>
  <c r="E76" i="51"/>
  <c r="D76" i="51"/>
  <c r="C76" i="51"/>
  <c r="B76" i="51"/>
  <c r="F58" i="51"/>
  <c r="E58" i="51"/>
  <c r="D58" i="51"/>
  <c r="C58" i="51"/>
  <c r="B58" i="51"/>
  <c r="F57" i="51"/>
  <c r="E57" i="51"/>
  <c r="D57" i="51"/>
  <c r="C57" i="51"/>
  <c r="B57" i="51"/>
  <c r="F56" i="51"/>
  <c r="E56" i="51"/>
  <c r="D56" i="51"/>
  <c r="C56" i="51"/>
  <c r="B56" i="51"/>
  <c r="F55" i="51"/>
  <c r="E55" i="51"/>
  <c r="D55" i="51"/>
  <c r="C55" i="51"/>
  <c r="B55" i="51"/>
  <c r="F54" i="51"/>
  <c r="E54" i="51"/>
  <c r="D54" i="51"/>
  <c r="C54" i="51"/>
  <c r="B54" i="51"/>
  <c r="F53" i="51"/>
  <c r="E53" i="51"/>
  <c r="D53" i="51"/>
  <c r="C53" i="51"/>
  <c r="B53" i="51"/>
  <c r="F52" i="51"/>
  <c r="E52" i="51"/>
  <c r="D52" i="51"/>
  <c r="C52" i="51"/>
  <c r="B52" i="51"/>
  <c r="F51" i="51"/>
  <c r="E51" i="51"/>
  <c r="D51" i="51"/>
  <c r="C51" i="51"/>
  <c r="B51" i="51"/>
  <c r="F50" i="51"/>
  <c r="E50" i="51"/>
  <c r="D50" i="51"/>
  <c r="C50" i="51"/>
  <c r="B50" i="51"/>
  <c r="F49" i="51"/>
  <c r="E49" i="51"/>
  <c r="D49" i="51"/>
  <c r="C49" i="51"/>
  <c r="B49" i="51"/>
  <c r="F48" i="51"/>
  <c r="E48" i="51"/>
  <c r="D48" i="51"/>
  <c r="C48" i="51"/>
  <c r="B48" i="51"/>
  <c r="F47" i="51"/>
  <c r="E47" i="51"/>
  <c r="D47" i="51"/>
  <c r="C47" i="51"/>
  <c r="B47" i="51"/>
  <c r="F46" i="51"/>
  <c r="E46" i="51"/>
  <c r="D46" i="51"/>
  <c r="C46" i="51"/>
  <c r="B46" i="51"/>
  <c r="F45" i="51"/>
  <c r="E45" i="51"/>
  <c r="D45" i="51"/>
  <c r="C45" i="51"/>
  <c r="B45" i="51"/>
  <c r="F44" i="51"/>
  <c r="E44" i="51"/>
  <c r="D44" i="51"/>
  <c r="C44" i="51"/>
  <c r="B44" i="51"/>
  <c r="C26" i="51"/>
  <c r="B26" i="51"/>
  <c r="C25" i="51"/>
  <c r="B25" i="51"/>
  <c r="C24" i="51"/>
  <c r="B24" i="51"/>
  <c r="C23" i="51"/>
  <c r="B23" i="51"/>
  <c r="C22" i="51"/>
  <c r="B22" i="51"/>
  <c r="C21" i="51"/>
  <c r="B21" i="51"/>
  <c r="C20" i="51"/>
  <c r="B20" i="51"/>
  <c r="C19" i="51"/>
  <c r="B19" i="51"/>
  <c r="C18" i="51"/>
  <c r="B18" i="51"/>
  <c r="C17" i="51"/>
  <c r="B17" i="51"/>
  <c r="C16" i="51"/>
  <c r="B16" i="51"/>
  <c r="C15" i="51"/>
  <c r="B15" i="51"/>
  <c r="C14" i="51"/>
  <c r="B14" i="51"/>
  <c r="C13" i="51"/>
  <c r="B13" i="51"/>
  <c r="C12" i="51"/>
  <c r="B12" i="51"/>
  <c r="F31" i="52"/>
  <c r="E31" i="52"/>
  <c r="D31" i="52"/>
  <c r="F30" i="52"/>
  <c r="E30" i="52"/>
  <c r="D30" i="52"/>
  <c r="F29" i="52"/>
  <c r="E29" i="52"/>
  <c r="D29" i="52"/>
  <c r="F28" i="52"/>
  <c r="E28" i="52"/>
  <c r="D28" i="52"/>
  <c r="F27" i="52"/>
  <c r="E27" i="52"/>
  <c r="D27" i="52"/>
  <c r="F26" i="52"/>
  <c r="E26" i="52"/>
  <c r="D26" i="52"/>
  <c r="F25" i="52"/>
  <c r="E25" i="52"/>
  <c r="D25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F20" i="52"/>
  <c r="E20" i="52"/>
  <c r="D20" i="52"/>
  <c r="F19" i="52"/>
  <c r="E19" i="52"/>
  <c r="D19" i="52"/>
  <c r="F18" i="52"/>
  <c r="E18" i="52"/>
  <c r="D18" i="52"/>
  <c r="F17" i="52"/>
  <c r="E17" i="52"/>
  <c r="D17" i="52"/>
  <c r="F16" i="52"/>
  <c r="E16" i="52"/>
  <c r="D16" i="52"/>
  <c r="F15" i="52"/>
  <c r="E15" i="52"/>
  <c r="D15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E344" i="52"/>
  <c r="D344" i="52"/>
  <c r="C344" i="52"/>
  <c r="B344" i="52"/>
  <c r="E343" i="52"/>
  <c r="D343" i="52"/>
  <c r="C343" i="52"/>
  <c r="B343" i="52"/>
  <c r="E342" i="52"/>
  <c r="D342" i="52"/>
  <c r="C342" i="52"/>
  <c r="B342" i="52"/>
  <c r="E341" i="52"/>
  <c r="D341" i="52"/>
  <c r="C341" i="52"/>
  <c r="B341" i="52"/>
  <c r="E340" i="52"/>
  <c r="D340" i="52"/>
  <c r="C340" i="52"/>
  <c r="B340" i="52"/>
  <c r="E339" i="52"/>
  <c r="D339" i="52"/>
  <c r="C339" i="52"/>
  <c r="B339" i="52"/>
  <c r="E338" i="52"/>
  <c r="D338" i="52"/>
  <c r="C338" i="52"/>
  <c r="B338" i="52"/>
  <c r="E337" i="52"/>
  <c r="D337" i="52"/>
  <c r="C337" i="52"/>
  <c r="B337" i="52"/>
  <c r="E336" i="52"/>
  <c r="D336" i="52"/>
  <c r="C336" i="52"/>
  <c r="B336" i="52"/>
  <c r="E335" i="52"/>
  <c r="D335" i="52"/>
  <c r="C335" i="52"/>
  <c r="B335" i="52"/>
  <c r="E334" i="52"/>
  <c r="D334" i="52"/>
  <c r="C334" i="52"/>
  <c r="B334" i="52"/>
  <c r="E333" i="52"/>
  <c r="C333" i="52"/>
  <c r="B333" i="52"/>
  <c r="E332" i="52"/>
  <c r="D332" i="52"/>
  <c r="C332" i="52"/>
  <c r="B332" i="52"/>
  <c r="E331" i="52"/>
  <c r="D331" i="52"/>
  <c r="C331" i="52"/>
  <c r="B331" i="52"/>
  <c r="E330" i="52"/>
  <c r="D330" i="52"/>
  <c r="C330" i="52"/>
  <c r="B330" i="52"/>
  <c r="E312" i="52"/>
  <c r="D312" i="52"/>
  <c r="C312" i="52"/>
  <c r="B312" i="52"/>
  <c r="E311" i="52"/>
  <c r="D311" i="52"/>
  <c r="C311" i="52"/>
  <c r="B311" i="52"/>
  <c r="E310" i="52"/>
  <c r="D310" i="52"/>
  <c r="C310" i="52"/>
  <c r="B310" i="52"/>
  <c r="E309" i="52"/>
  <c r="D309" i="52"/>
  <c r="C309" i="52"/>
  <c r="B309" i="52"/>
  <c r="E308" i="52"/>
  <c r="D308" i="52"/>
  <c r="C308" i="52"/>
  <c r="B308" i="52"/>
  <c r="E307" i="52"/>
  <c r="D307" i="52"/>
  <c r="C307" i="52"/>
  <c r="B307" i="52"/>
  <c r="E306" i="52"/>
  <c r="D306" i="52"/>
  <c r="C306" i="52"/>
  <c r="B306" i="52"/>
  <c r="E305" i="52"/>
  <c r="D305" i="52"/>
  <c r="C305" i="52"/>
  <c r="B305" i="52"/>
  <c r="E304" i="52"/>
  <c r="D304" i="52"/>
  <c r="C304" i="52"/>
  <c r="B304" i="52"/>
  <c r="E303" i="52"/>
  <c r="D303" i="52"/>
  <c r="C303" i="52"/>
  <c r="B303" i="52"/>
  <c r="E302" i="52"/>
  <c r="D302" i="52"/>
  <c r="C302" i="52"/>
  <c r="B302" i="52"/>
  <c r="E301" i="52"/>
  <c r="D301" i="52"/>
  <c r="C301" i="52"/>
  <c r="B301" i="52"/>
  <c r="E300" i="52"/>
  <c r="D300" i="52"/>
  <c r="C300" i="52"/>
  <c r="B300" i="52"/>
  <c r="E299" i="52"/>
  <c r="D299" i="52"/>
  <c r="C299" i="52"/>
  <c r="B299" i="52"/>
  <c r="E298" i="52"/>
  <c r="D298" i="52"/>
  <c r="C298" i="52"/>
  <c r="B298" i="52"/>
  <c r="F282" i="52"/>
  <c r="E282" i="52"/>
  <c r="D282" i="52"/>
  <c r="C282" i="52"/>
  <c r="B282" i="52"/>
  <c r="F281" i="52"/>
  <c r="E281" i="52"/>
  <c r="D281" i="52"/>
  <c r="C281" i="52"/>
  <c r="B281" i="52"/>
  <c r="F280" i="52"/>
  <c r="E280" i="52"/>
  <c r="D280" i="52"/>
  <c r="C280" i="52"/>
  <c r="B280" i="52"/>
  <c r="F279" i="52"/>
  <c r="E279" i="52"/>
  <c r="D279" i="52"/>
  <c r="C279" i="52"/>
  <c r="B279" i="52"/>
  <c r="F278" i="52"/>
  <c r="E278" i="52"/>
  <c r="D278" i="52"/>
  <c r="C278" i="52"/>
  <c r="B278" i="52"/>
  <c r="F277" i="52"/>
  <c r="E277" i="52"/>
  <c r="D277" i="52"/>
  <c r="C277" i="52"/>
  <c r="B277" i="52"/>
  <c r="F276" i="52"/>
  <c r="E276" i="52"/>
  <c r="D276" i="52"/>
  <c r="C276" i="52"/>
  <c r="B276" i="52"/>
  <c r="F275" i="52"/>
  <c r="E275" i="52"/>
  <c r="D275" i="52"/>
  <c r="C275" i="52"/>
  <c r="B275" i="52"/>
  <c r="F274" i="52"/>
  <c r="E274" i="52"/>
  <c r="D274" i="52"/>
  <c r="C274" i="52"/>
  <c r="B274" i="52"/>
  <c r="F273" i="52"/>
  <c r="E273" i="52"/>
  <c r="D273" i="52"/>
  <c r="C273" i="52"/>
  <c r="B273" i="52"/>
  <c r="F272" i="52"/>
  <c r="E272" i="52"/>
  <c r="D272" i="52"/>
  <c r="C272" i="52"/>
  <c r="B272" i="52"/>
  <c r="F271" i="52"/>
  <c r="E271" i="52"/>
  <c r="D271" i="52"/>
  <c r="C271" i="52"/>
  <c r="B271" i="52"/>
  <c r="F270" i="52"/>
  <c r="E270" i="52"/>
  <c r="D270" i="52"/>
  <c r="C270" i="52"/>
  <c r="B270" i="52"/>
  <c r="F269" i="52"/>
  <c r="E269" i="52"/>
  <c r="D269" i="52"/>
  <c r="C269" i="52"/>
  <c r="B269" i="52"/>
  <c r="F268" i="52"/>
  <c r="E268" i="52"/>
  <c r="D268" i="52"/>
  <c r="C268" i="52"/>
  <c r="B268" i="52"/>
  <c r="F250" i="52"/>
  <c r="E250" i="52"/>
  <c r="D250" i="52"/>
  <c r="C250" i="52"/>
  <c r="B250" i="52"/>
  <c r="F249" i="52"/>
  <c r="E249" i="52"/>
  <c r="D249" i="52"/>
  <c r="C249" i="52"/>
  <c r="B249" i="52"/>
  <c r="F248" i="52"/>
  <c r="E248" i="52"/>
  <c r="D248" i="52"/>
  <c r="C248" i="52"/>
  <c r="B248" i="52"/>
  <c r="F247" i="52"/>
  <c r="E247" i="52"/>
  <c r="D247" i="52"/>
  <c r="C247" i="52"/>
  <c r="C256" i="52" s="1"/>
  <c r="H256" i="52" s="1"/>
  <c r="B247" i="52"/>
  <c r="F246" i="52"/>
  <c r="E246" i="52"/>
  <c r="D246" i="52"/>
  <c r="C246" i="52"/>
  <c r="B246" i="52"/>
  <c r="F245" i="52"/>
  <c r="E245" i="52"/>
  <c r="D245" i="52"/>
  <c r="C245" i="52"/>
  <c r="B245" i="52"/>
  <c r="F244" i="52"/>
  <c r="E244" i="52"/>
  <c r="D244" i="52"/>
  <c r="C244" i="52"/>
  <c r="B244" i="52"/>
  <c r="F243" i="52"/>
  <c r="E243" i="52"/>
  <c r="D243" i="52"/>
  <c r="C243" i="52"/>
  <c r="B243" i="52"/>
  <c r="F242" i="52"/>
  <c r="E242" i="52"/>
  <c r="D242" i="52"/>
  <c r="C242" i="52"/>
  <c r="B242" i="52"/>
  <c r="F241" i="52"/>
  <c r="E241" i="52"/>
  <c r="D241" i="52"/>
  <c r="C241" i="52"/>
  <c r="B241" i="52"/>
  <c r="F240" i="52"/>
  <c r="E240" i="52"/>
  <c r="D240" i="52"/>
  <c r="C240" i="52"/>
  <c r="B240" i="52"/>
  <c r="F239" i="52"/>
  <c r="E239" i="52"/>
  <c r="D239" i="52"/>
  <c r="C239" i="52"/>
  <c r="B239" i="52"/>
  <c r="F238" i="52"/>
  <c r="E238" i="52"/>
  <c r="D238" i="52"/>
  <c r="C238" i="52"/>
  <c r="B238" i="52"/>
  <c r="F237" i="52"/>
  <c r="E237" i="52"/>
  <c r="D237" i="52"/>
  <c r="C237" i="52"/>
  <c r="B237" i="52"/>
  <c r="F236" i="52"/>
  <c r="E236" i="52"/>
  <c r="D236" i="52"/>
  <c r="C236" i="52"/>
  <c r="B236" i="52"/>
  <c r="E218" i="52"/>
  <c r="D218" i="52"/>
  <c r="C218" i="52"/>
  <c r="B218" i="52"/>
  <c r="E217" i="52"/>
  <c r="D217" i="52"/>
  <c r="C217" i="52"/>
  <c r="B217" i="52"/>
  <c r="E216" i="52"/>
  <c r="D216" i="52"/>
  <c r="C216" i="52"/>
  <c r="B216" i="52"/>
  <c r="E215" i="52"/>
  <c r="D215" i="52"/>
  <c r="C215" i="52"/>
  <c r="B215" i="52"/>
  <c r="E214" i="52"/>
  <c r="D214" i="52"/>
  <c r="C214" i="52"/>
  <c r="B214" i="52"/>
  <c r="E213" i="52"/>
  <c r="D213" i="52"/>
  <c r="C213" i="52"/>
  <c r="B213" i="52"/>
  <c r="E212" i="52"/>
  <c r="D212" i="52"/>
  <c r="C212" i="52"/>
  <c r="B212" i="52"/>
  <c r="E211" i="52"/>
  <c r="D211" i="52"/>
  <c r="C211" i="52"/>
  <c r="B211" i="52"/>
  <c r="E210" i="52"/>
  <c r="D210" i="52"/>
  <c r="C210" i="52"/>
  <c r="B210" i="52"/>
  <c r="E209" i="52"/>
  <c r="D209" i="52"/>
  <c r="C209" i="52"/>
  <c r="B209" i="52"/>
  <c r="E208" i="52"/>
  <c r="D208" i="52"/>
  <c r="C208" i="52"/>
  <c r="B208" i="52"/>
  <c r="E207" i="52"/>
  <c r="D207" i="52"/>
  <c r="C207" i="52"/>
  <c r="B207" i="52"/>
  <c r="E206" i="52"/>
  <c r="D206" i="52"/>
  <c r="C206" i="52"/>
  <c r="B206" i="52"/>
  <c r="E205" i="52"/>
  <c r="D205" i="52"/>
  <c r="C205" i="52"/>
  <c r="B205" i="52"/>
  <c r="E204" i="52"/>
  <c r="D204" i="52"/>
  <c r="C204" i="52"/>
  <c r="B204" i="52"/>
  <c r="F186" i="52"/>
  <c r="E186" i="52"/>
  <c r="D186" i="52"/>
  <c r="C186" i="52"/>
  <c r="B186" i="52"/>
  <c r="F185" i="52"/>
  <c r="E185" i="52"/>
  <c r="D185" i="52"/>
  <c r="C185" i="52"/>
  <c r="B185" i="52"/>
  <c r="F184" i="52"/>
  <c r="E184" i="52"/>
  <c r="D184" i="52"/>
  <c r="C184" i="52"/>
  <c r="B184" i="52"/>
  <c r="F183" i="52"/>
  <c r="E183" i="52"/>
  <c r="D183" i="52"/>
  <c r="C183" i="52"/>
  <c r="B183" i="52"/>
  <c r="F182" i="52"/>
  <c r="E182" i="52"/>
  <c r="D182" i="52"/>
  <c r="C182" i="52"/>
  <c r="B182" i="52"/>
  <c r="F181" i="52"/>
  <c r="E181" i="52"/>
  <c r="D181" i="52"/>
  <c r="C181" i="52"/>
  <c r="B181" i="52"/>
  <c r="F180" i="52"/>
  <c r="E180" i="52"/>
  <c r="D180" i="52"/>
  <c r="C180" i="52"/>
  <c r="B180" i="52"/>
  <c r="F179" i="52"/>
  <c r="E179" i="52"/>
  <c r="D179" i="52"/>
  <c r="C179" i="52"/>
  <c r="B179" i="52"/>
  <c r="F178" i="52"/>
  <c r="E178" i="52"/>
  <c r="D178" i="52"/>
  <c r="C178" i="52"/>
  <c r="B178" i="52"/>
  <c r="F177" i="52"/>
  <c r="E177" i="52"/>
  <c r="D177" i="52"/>
  <c r="C177" i="52"/>
  <c r="B177" i="52"/>
  <c r="F176" i="52"/>
  <c r="E176" i="52"/>
  <c r="D176" i="52"/>
  <c r="C176" i="52"/>
  <c r="B176" i="52"/>
  <c r="F175" i="52"/>
  <c r="E175" i="52"/>
  <c r="D175" i="52"/>
  <c r="C175" i="52"/>
  <c r="B175" i="52"/>
  <c r="F174" i="52"/>
  <c r="E174" i="52"/>
  <c r="D174" i="52"/>
  <c r="C174" i="52"/>
  <c r="B174" i="52"/>
  <c r="F173" i="52"/>
  <c r="E173" i="52"/>
  <c r="D173" i="52"/>
  <c r="C173" i="52"/>
  <c r="B173" i="52"/>
  <c r="F172" i="52"/>
  <c r="E172" i="52"/>
  <c r="D172" i="52"/>
  <c r="C172" i="52"/>
  <c r="B172" i="52"/>
  <c r="F154" i="52"/>
  <c r="E154" i="52"/>
  <c r="D154" i="52"/>
  <c r="C154" i="52"/>
  <c r="B154" i="52"/>
  <c r="F153" i="52"/>
  <c r="E153" i="52"/>
  <c r="D153" i="52"/>
  <c r="C153" i="52"/>
  <c r="B153" i="52"/>
  <c r="F152" i="52"/>
  <c r="E152" i="52"/>
  <c r="D152" i="52"/>
  <c r="C152" i="52"/>
  <c r="B152" i="52"/>
  <c r="F151" i="52"/>
  <c r="E151" i="52"/>
  <c r="D151" i="52"/>
  <c r="C151" i="52"/>
  <c r="B151" i="52"/>
  <c r="F150" i="52"/>
  <c r="E150" i="52"/>
  <c r="D150" i="52"/>
  <c r="C150" i="52"/>
  <c r="B150" i="52"/>
  <c r="F149" i="52"/>
  <c r="E149" i="52"/>
  <c r="D149" i="52"/>
  <c r="C149" i="52"/>
  <c r="B149" i="52"/>
  <c r="F148" i="52"/>
  <c r="E148" i="52"/>
  <c r="D148" i="52"/>
  <c r="C148" i="52"/>
  <c r="B148" i="52"/>
  <c r="F147" i="52"/>
  <c r="E147" i="52"/>
  <c r="D147" i="52"/>
  <c r="C147" i="52"/>
  <c r="B147" i="52"/>
  <c r="F146" i="52"/>
  <c r="E146" i="52"/>
  <c r="D146" i="52"/>
  <c r="C146" i="52"/>
  <c r="B146" i="52"/>
  <c r="F145" i="52"/>
  <c r="E145" i="52"/>
  <c r="D145" i="52"/>
  <c r="C145" i="52"/>
  <c r="H145" i="52" s="1"/>
  <c r="B145" i="52"/>
  <c r="F144" i="52"/>
  <c r="E144" i="52"/>
  <c r="D144" i="52"/>
  <c r="C144" i="52"/>
  <c r="B144" i="52"/>
  <c r="F143" i="52"/>
  <c r="E143" i="52"/>
  <c r="D143" i="52"/>
  <c r="C143" i="52"/>
  <c r="B143" i="52"/>
  <c r="F142" i="52"/>
  <c r="E142" i="52"/>
  <c r="D142" i="52"/>
  <c r="C142" i="52"/>
  <c r="B142" i="52"/>
  <c r="F141" i="52"/>
  <c r="E141" i="52"/>
  <c r="D141" i="52"/>
  <c r="C141" i="52"/>
  <c r="B141" i="52"/>
  <c r="F140" i="52"/>
  <c r="E140" i="52"/>
  <c r="D140" i="52"/>
  <c r="C140" i="52"/>
  <c r="B140" i="52"/>
  <c r="E122" i="52"/>
  <c r="D122" i="52"/>
  <c r="C122" i="52"/>
  <c r="B122" i="52"/>
  <c r="E121" i="52"/>
  <c r="D121" i="52"/>
  <c r="C121" i="52"/>
  <c r="B121" i="52"/>
  <c r="E120" i="52"/>
  <c r="D120" i="52"/>
  <c r="C120" i="52"/>
  <c r="B120" i="52"/>
  <c r="E119" i="52"/>
  <c r="D119" i="52"/>
  <c r="C119" i="52"/>
  <c r="B119" i="52"/>
  <c r="E118" i="52"/>
  <c r="D118" i="52"/>
  <c r="C118" i="52"/>
  <c r="B118" i="52"/>
  <c r="E117" i="52"/>
  <c r="D117" i="52"/>
  <c r="C117" i="52"/>
  <c r="B117" i="52"/>
  <c r="E116" i="52"/>
  <c r="D116" i="52"/>
  <c r="C116" i="52"/>
  <c r="B116" i="52"/>
  <c r="E115" i="52"/>
  <c r="D115" i="52"/>
  <c r="C115" i="52"/>
  <c r="B115" i="52"/>
  <c r="E114" i="52"/>
  <c r="D114" i="52"/>
  <c r="C114" i="52"/>
  <c r="B114" i="52"/>
  <c r="E113" i="52"/>
  <c r="D113" i="52"/>
  <c r="C113" i="52"/>
  <c r="B113" i="52"/>
  <c r="E112" i="52"/>
  <c r="D112" i="52"/>
  <c r="C112" i="52"/>
  <c r="B112" i="52"/>
  <c r="E111" i="52"/>
  <c r="D111" i="52"/>
  <c r="C111" i="52"/>
  <c r="B111" i="52"/>
  <c r="E110" i="52"/>
  <c r="D110" i="52"/>
  <c r="C110" i="52"/>
  <c r="B110" i="52"/>
  <c r="E109" i="52"/>
  <c r="D109" i="52"/>
  <c r="C109" i="52"/>
  <c r="B109" i="52"/>
  <c r="E108" i="52"/>
  <c r="D108" i="52"/>
  <c r="C108" i="52"/>
  <c r="B108" i="52"/>
  <c r="E90" i="52"/>
  <c r="D90" i="52"/>
  <c r="C90" i="52"/>
  <c r="B90" i="52"/>
  <c r="E89" i="52"/>
  <c r="D89" i="52"/>
  <c r="C89" i="52"/>
  <c r="B89" i="52"/>
  <c r="E88" i="52"/>
  <c r="D88" i="52"/>
  <c r="C88" i="52"/>
  <c r="B88" i="52"/>
  <c r="E87" i="52"/>
  <c r="D87" i="52"/>
  <c r="C87" i="52"/>
  <c r="B87" i="52"/>
  <c r="E86" i="52"/>
  <c r="D86" i="52"/>
  <c r="C86" i="52"/>
  <c r="B86" i="52"/>
  <c r="E85" i="52"/>
  <c r="D85" i="52"/>
  <c r="C85" i="52"/>
  <c r="B85" i="52"/>
  <c r="E84" i="52"/>
  <c r="D84" i="52"/>
  <c r="C84" i="52"/>
  <c r="B84" i="52"/>
  <c r="E83" i="52"/>
  <c r="D83" i="52"/>
  <c r="C83" i="52"/>
  <c r="B83" i="52"/>
  <c r="E82" i="52"/>
  <c r="D82" i="52"/>
  <c r="C82" i="52"/>
  <c r="B82" i="52"/>
  <c r="E81" i="52"/>
  <c r="D81" i="52"/>
  <c r="C81" i="52"/>
  <c r="B81" i="52"/>
  <c r="E80" i="52"/>
  <c r="D80" i="52"/>
  <c r="C80" i="52"/>
  <c r="B80" i="52"/>
  <c r="E79" i="52"/>
  <c r="D79" i="52"/>
  <c r="C79" i="52"/>
  <c r="B79" i="52"/>
  <c r="E78" i="52"/>
  <c r="D78" i="52"/>
  <c r="C78" i="52"/>
  <c r="B78" i="52"/>
  <c r="E77" i="52"/>
  <c r="D77" i="52"/>
  <c r="C77" i="52"/>
  <c r="B77" i="52"/>
  <c r="E76" i="52"/>
  <c r="D76" i="52"/>
  <c r="C76" i="52"/>
  <c r="B76" i="52"/>
  <c r="F58" i="52"/>
  <c r="E58" i="52"/>
  <c r="D58" i="52"/>
  <c r="C58" i="52"/>
  <c r="B58" i="52"/>
  <c r="F57" i="52"/>
  <c r="E57" i="52"/>
  <c r="D57" i="52"/>
  <c r="C57" i="52"/>
  <c r="B57" i="52"/>
  <c r="F56" i="52"/>
  <c r="E56" i="52"/>
  <c r="D56" i="52"/>
  <c r="C56" i="52"/>
  <c r="C64" i="52" s="1"/>
  <c r="H64" i="52" s="1"/>
  <c r="B56" i="52"/>
  <c r="F55" i="52"/>
  <c r="E55" i="52"/>
  <c r="D55" i="52"/>
  <c r="C55" i="52"/>
  <c r="B55" i="52"/>
  <c r="F54" i="52"/>
  <c r="E54" i="52"/>
  <c r="D54" i="52"/>
  <c r="C54" i="52"/>
  <c r="B54" i="52"/>
  <c r="F53" i="52"/>
  <c r="E53" i="52"/>
  <c r="D53" i="52"/>
  <c r="C53" i="52"/>
  <c r="B53" i="52"/>
  <c r="F52" i="52"/>
  <c r="E52" i="52"/>
  <c r="D52" i="52"/>
  <c r="C52" i="52"/>
  <c r="B52" i="52"/>
  <c r="F51" i="52"/>
  <c r="E51" i="52"/>
  <c r="D51" i="52"/>
  <c r="C51" i="52"/>
  <c r="B51" i="52"/>
  <c r="F50" i="52"/>
  <c r="E50" i="52"/>
  <c r="D50" i="52"/>
  <c r="C50" i="52"/>
  <c r="B50" i="52"/>
  <c r="F49" i="52"/>
  <c r="E49" i="52"/>
  <c r="D49" i="52"/>
  <c r="C49" i="52"/>
  <c r="B49" i="52"/>
  <c r="F48" i="52"/>
  <c r="E48" i="52"/>
  <c r="D48" i="52"/>
  <c r="C48" i="52"/>
  <c r="B48" i="52"/>
  <c r="F47" i="52"/>
  <c r="E47" i="52"/>
  <c r="D47" i="52"/>
  <c r="C47" i="52"/>
  <c r="B47" i="52"/>
  <c r="F46" i="52"/>
  <c r="E46" i="52"/>
  <c r="D46" i="52"/>
  <c r="C46" i="52"/>
  <c r="B46" i="52"/>
  <c r="F45" i="52"/>
  <c r="E45" i="52"/>
  <c r="D45" i="52"/>
  <c r="C45" i="52"/>
  <c r="B45" i="52"/>
  <c r="F44" i="52"/>
  <c r="E44" i="52"/>
  <c r="D44" i="52"/>
  <c r="C44" i="52"/>
  <c r="B44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F31" i="53"/>
  <c r="E31" i="53"/>
  <c r="D31" i="53"/>
  <c r="F30" i="53"/>
  <c r="E30" i="53"/>
  <c r="D30" i="53"/>
  <c r="F29" i="53"/>
  <c r="E29" i="53"/>
  <c r="D29" i="53"/>
  <c r="F28" i="53"/>
  <c r="E28" i="53"/>
  <c r="D28" i="53"/>
  <c r="F27" i="53"/>
  <c r="E27" i="53"/>
  <c r="D27" i="53"/>
  <c r="F26" i="53"/>
  <c r="E26" i="53"/>
  <c r="D26" i="53"/>
  <c r="F25" i="53"/>
  <c r="E25" i="53"/>
  <c r="D25" i="53"/>
  <c r="F24" i="53"/>
  <c r="E24" i="53"/>
  <c r="D24" i="53"/>
  <c r="F23" i="53"/>
  <c r="E23" i="53"/>
  <c r="D23" i="53"/>
  <c r="F22" i="53"/>
  <c r="E22" i="53"/>
  <c r="D22" i="53"/>
  <c r="F21" i="53"/>
  <c r="E21" i="53"/>
  <c r="D21" i="53"/>
  <c r="F20" i="53"/>
  <c r="E20" i="53"/>
  <c r="D20" i="53"/>
  <c r="F19" i="53"/>
  <c r="E19" i="53"/>
  <c r="D19" i="53"/>
  <c r="F18" i="53"/>
  <c r="E18" i="53"/>
  <c r="D18" i="53"/>
  <c r="F17" i="53"/>
  <c r="E17" i="53"/>
  <c r="D17" i="53"/>
  <c r="F16" i="53"/>
  <c r="E16" i="53"/>
  <c r="D16" i="53"/>
  <c r="F15" i="53"/>
  <c r="E15" i="53"/>
  <c r="D15" i="53"/>
  <c r="F14" i="53"/>
  <c r="E14" i="53"/>
  <c r="D14" i="53"/>
  <c r="F13" i="53"/>
  <c r="E13" i="53"/>
  <c r="D13" i="53"/>
  <c r="F12" i="53"/>
  <c r="E12" i="53"/>
  <c r="D12" i="53"/>
  <c r="F11" i="53"/>
  <c r="E11" i="53"/>
  <c r="D11" i="53"/>
  <c r="E33" i="39"/>
  <c r="E32" i="39"/>
  <c r="E31" i="39"/>
  <c r="E30" i="39"/>
  <c r="E29" i="39"/>
  <c r="E28" i="39"/>
  <c r="E27" i="39"/>
  <c r="E26" i="39"/>
  <c r="E25" i="39"/>
  <c r="E24" i="39"/>
  <c r="E23" i="39"/>
  <c r="E22" i="39"/>
  <c r="E20" i="39"/>
  <c r="E19" i="39"/>
  <c r="E18" i="39"/>
  <c r="E17" i="39"/>
  <c r="E16" i="39"/>
  <c r="E15" i="39"/>
  <c r="E14" i="39"/>
  <c r="E13" i="39"/>
  <c r="E12" i="39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F344" i="53"/>
  <c r="E344" i="53"/>
  <c r="D344" i="53"/>
  <c r="C344" i="53"/>
  <c r="B344" i="53"/>
  <c r="F343" i="53"/>
  <c r="E343" i="53"/>
  <c r="D343" i="53"/>
  <c r="C343" i="53"/>
  <c r="B343" i="53"/>
  <c r="F342" i="53"/>
  <c r="E342" i="53"/>
  <c r="D342" i="53"/>
  <c r="C342" i="53"/>
  <c r="B342" i="53"/>
  <c r="F341" i="53"/>
  <c r="E341" i="53"/>
  <c r="D341" i="53"/>
  <c r="C341" i="53"/>
  <c r="B341" i="53"/>
  <c r="F340" i="53"/>
  <c r="E340" i="53"/>
  <c r="D340" i="53"/>
  <c r="C340" i="53"/>
  <c r="B340" i="53"/>
  <c r="F339" i="53"/>
  <c r="E339" i="53"/>
  <c r="D339" i="53"/>
  <c r="C339" i="53"/>
  <c r="B339" i="53"/>
  <c r="F338" i="53"/>
  <c r="E338" i="53"/>
  <c r="D338" i="53"/>
  <c r="C338" i="53"/>
  <c r="B338" i="53"/>
  <c r="F337" i="53"/>
  <c r="E337" i="53"/>
  <c r="D337" i="53"/>
  <c r="C337" i="53"/>
  <c r="B337" i="53"/>
  <c r="F336" i="53"/>
  <c r="E336" i="53"/>
  <c r="D336" i="53"/>
  <c r="C336" i="53"/>
  <c r="B336" i="53"/>
  <c r="F335" i="53"/>
  <c r="E335" i="53"/>
  <c r="D335" i="53"/>
  <c r="C335" i="53"/>
  <c r="B335" i="53"/>
  <c r="F334" i="53"/>
  <c r="E334" i="53"/>
  <c r="D334" i="53"/>
  <c r="C334" i="53"/>
  <c r="B334" i="53"/>
  <c r="F333" i="53"/>
  <c r="E333" i="53"/>
  <c r="C333" i="53"/>
  <c r="B333" i="53"/>
  <c r="F332" i="53"/>
  <c r="E332" i="53"/>
  <c r="D332" i="53"/>
  <c r="C332" i="53"/>
  <c r="B332" i="53"/>
  <c r="F331" i="53"/>
  <c r="E331" i="53"/>
  <c r="D331" i="53"/>
  <c r="C331" i="53"/>
  <c r="B331" i="53"/>
  <c r="G330" i="53"/>
  <c r="F330" i="53"/>
  <c r="E330" i="53"/>
  <c r="D330" i="53"/>
  <c r="C330" i="53"/>
  <c r="H330" i="53" s="1"/>
  <c r="B330" i="53"/>
  <c r="F312" i="53"/>
  <c r="E312" i="53"/>
  <c r="D312" i="53"/>
  <c r="C312" i="53"/>
  <c r="B312" i="53"/>
  <c r="F311" i="53"/>
  <c r="E311" i="53"/>
  <c r="D311" i="53"/>
  <c r="C311" i="53"/>
  <c r="B311" i="53"/>
  <c r="F310" i="53"/>
  <c r="E310" i="53"/>
  <c r="D310" i="53"/>
  <c r="C310" i="53"/>
  <c r="B310" i="53"/>
  <c r="F309" i="53"/>
  <c r="E309" i="53"/>
  <c r="D309" i="53"/>
  <c r="C309" i="53"/>
  <c r="B309" i="53"/>
  <c r="F308" i="53"/>
  <c r="E308" i="53"/>
  <c r="D308" i="53"/>
  <c r="C308" i="53"/>
  <c r="B308" i="53"/>
  <c r="F307" i="53"/>
  <c r="E307" i="53"/>
  <c r="D307" i="53"/>
  <c r="C307" i="53"/>
  <c r="B307" i="53"/>
  <c r="F306" i="53"/>
  <c r="E306" i="53"/>
  <c r="D306" i="53"/>
  <c r="C306" i="53"/>
  <c r="B306" i="53"/>
  <c r="F305" i="53"/>
  <c r="E305" i="53"/>
  <c r="D305" i="53"/>
  <c r="C305" i="53"/>
  <c r="B305" i="53"/>
  <c r="F304" i="53"/>
  <c r="E304" i="53"/>
  <c r="D304" i="53"/>
  <c r="C304" i="53"/>
  <c r="B304" i="53"/>
  <c r="F303" i="53"/>
  <c r="E303" i="53"/>
  <c r="D303" i="53"/>
  <c r="C303" i="53"/>
  <c r="B303" i="53"/>
  <c r="F302" i="53"/>
  <c r="E302" i="53"/>
  <c r="D302" i="53"/>
  <c r="C302" i="53"/>
  <c r="B302" i="53"/>
  <c r="F301" i="53"/>
  <c r="E301" i="53"/>
  <c r="D301" i="53"/>
  <c r="C301" i="53"/>
  <c r="B301" i="53"/>
  <c r="F300" i="53"/>
  <c r="E300" i="53"/>
  <c r="D300" i="53"/>
  <c r="C300" i="53"/>
  <c r="B300" i="53"/>
  <c r="F299" i="53"/>
  <c r="E299" i="53"/>
  <c r="D299" i="53"/>
  <c r="C299" i="53"/>
  <c r="B299" i="53"/>
  <c r="F298" i="53"/>
  <c r="E298" i="53"/>
  <c r="D298" i="53"/>
  <c r="C298" i="53"/>
  <c r="H298" i="53" s="1"/>
  <c r="B298" i="53"/>
  <c r="G280" i="53"/>
  <c r="H280" i="53"/>
  <c r="F280" i="53"/>
  <c r="E280" i="53"/>
  <c r="D280" i="53"/>
  <c r="C280" i="53"/>
  <c r="B280" i="53"/>
  <c r="F279" i="53"/>
  <c r="E279" i="53"/>
  <c r="D279" i="53"/>
  <c r="C279" i="53"/>
  <c r="B279" i="53"/>
  <c r="F278" i="53"/>
  <c r="E278" i="53"/>
  <c r="D278" i="53"/>
  <c r="C278" i="53"/>
  <c r="B278" i="53"/>
  <c r="F277" i="53"/>
  <c r="E277" i="53"/>
  <c r="D277" i="53"/>
  <c r="C277" i="53"/>
  <c r="B277" i="53"/>
  <c r="F276" i="53"/>
  <c r="E276" i="53"/>
  <c r="D276" i="53"/>
  <c r="C276" i="53"/>
  <c r="B276" i="53"/>
  <c r="F275" i="53"/>
  <c r="E275" i="53"/>
  <c r="D275" i="53"/>
  <c r="C275" i="53"/>
  <c r="C286" i="53" s="1"/>
  <c r="H286" i="53" s="1"/>
  <c r="B275" i="53"/>
  <c r="F274" i="53"/>
  <c r="E274" i="53"/>
  <c r="D274" i="53"/>
  <c r="C274" i="53"/>
  <c r="B274" i="53"/>
  <c r="F273" i="53"/>
  <c r="E273" i="53"/>
  <c r="D273" i="53"/>
  <c r="C273" i="53"/>
  <c r="B273" i="53"/>
  <c r="F272" i="53"/>
  <c r="E272" i="53"/>
  <c r="D272" i="53"/>
  <c r="C272" i="53"/>
  <c r="B272" i="53"/>
  <c r="G271" i="53"/>
  <c r="H271" i="53"/>
  <c r="F271" i="53"/>
  <c r="E271" i="53"/>
  <c r="D271" i="53"/>
  <c r="C271" i="53"/>
  <c r="B271" i="53"/>
  <c r="F270" i="53"/>
  <c r="E270" i="53"/>
  <c r="D270" i="53"/>
  <c r="C270" i="53"/>
  <c r="B270" i="53"/>
  <c r="F269" i="53"/>
  <c r="E269" i="53"/>
  <c r="D269" i="53"/>
  <c r="C269" i="53"/>
  <c r="B269" i="53"/>
  <c r="F268" i="53"/>
  <c r="E268" i="53"/>
  <c r="D268" i="53"/>
  <c r="C268" i="53"/>
  <c r="B268" i="53"/>
  <c r="F267" i="53"/>
  <c r="E267" i="53"/>
  <c r="D267" i="53"/>
  <c r="C267" i="53"/>
  <c r="B267" i="53"/>
  <c r="F266" i="53"/>
  <c r="E266" i="53"/>
  <c r="D266" i="53"/>
  <c r="C266" i="53"/>
  <c r="B266" i="53"/>
  <c r="F248" i="53"/>
  <c r="E248" i="53"/>
  <c r="D248" i="53"/>
  <c r="C248" i="53"/>
  <c r="B248" i="53"/>
  <c r="F247" i="53"/>
  <c r="E247" i="53"/>
  <c r="D247" i="53"/>
  <c r="C247" i="53"/>
  <c r="B247" i="53"/>
  <c r="F246" i="53"/>
  <c r="E246" i="53"/>
  <c r="D246" i="53"/>
  <c r="C246" i="53"/>
  <c r="B246" i="53"/>
  <c r="F245" i="53"/>
  <c r="E245" i="53"/>
  <c r="D245" i="53"/>
  <c r="C245" i="53"/>
  <c r="B245" i="53"/>
  <c r="F244" i="53"/>
  <c r="E244" i="53"/>
  <c r="D244" i="53"/>
  <c r="C244" i="53"/>
  <c r="H244" i="53" s="1"/>
  <c r="B244" i="53"/>
  <c r="F243" i="53"/>
  <c r="E243" i="53"/>
  <c r="D243" i="53"/>
  <c r="C243" i="53"/>
  <c r="B243" i="53"/>
  <c r="F242" i="53"/>
  <c r="E242" i="53"/>
  <c r="D242" i="53"/>
  <c r="C242" i="53"/>
  <c r="B242" i="53"/>
  <c r="F241" i="53"/>
  <c r="E241" i="53"/>
  <c r="D241" i="53"/>
  <c r="C241" i="53"/>
  <c r="B241" i="53"/>
  <c r="F240" i="53"/>
  <c r="E240" i="53"/>
  <c r="D240" i="53"/>
  <c r="C240" i="53"/>
  <c r="B240" i="53"/>
  <c r="F239" i="53"/>
  <c r="E239" i="53"/>
  <c r="D239" i="53"/>
  <c r="C239" i="53"/>
  <c r="B239" i="53"/>
  <c r="F238" i="53"/>
  <c r="E238" i="53"/>
  <c r="D238" i="53"/>
  <c r="C238" i="53"/>
  <c r="B238" i="53"/>
  <c r="F237" i="53"/>
  <c r="E237" i="53"/>
  <c r="D237" i="53"/>
  <c r="C237" i="53"/>
  <c r="B237" i="53"/>
  <c r="F236" i="53"/>
  <c r="E236" i="53"/>
  <c r="D236" i="53"/>
  <c r="C236" i="53"/>
  <c r="B236" i="53"/>
  <c r="F235" i="53"/>
  <c r="E235" i="53"/>
  <c r="D235" i="53"/>
  <c r="C235" i="53"/>
  <c r="B235" i="53"/>
  <c r="F234" i="53"/>
  <c r="E234" i="53"/>
  <c r="D234" i="53"/>
  <c r="C234" i="53"/>
  <c r="B234" i="53"/>
  <c r="E216" i="53"/>
  <c r="D216" i="53"/>
  <c r="C216" i="53"/>
  <c r="B216" i="53"/>
  <c r="E215" i="53"/>
  <c r="D215" i="53"/>
  <c r="C215" i="53"/>
  <c r="B215" i="53"/>
  <c r="E214" i="53"/>
  <c r="D214" i="53"/>
  <c r="C214" i="53"/>
  <c r="B214" i="53"/>
  <c r="E213" i="53"/>
  <c r="D213" i="53"/>
  <c r="C213" i="53"/>
  <c r="B213" i="53"/>
  <c r="E212" i="53"/>
  <c r="D212" i="53"/>
  <c r="C212" i="53"/>
  <c r="B212" i="53"/>
  <c r="E211" i="53"/>
  <c r="D211" i="53"/>
  <c r="C211" i="53"/>
  <c r="B211" i="53"/>
  <c r="E210" i="53"/>
  <c r="D210" i="53"/>
  <c r="C210" i="53"/>
  <c r="B210" i="53"/>
  <c r="E209" i="53"/>
  <c r="D209" i="53"/>
  <c r="C209" i="53"/>
  <c r="B209" i="53"/>
  <c r="E208" i="53"/>
  <c r="D208" i="53"/>
  <c r="C208" i="53"/>
  <c r="B208" i="53"/>
  <c r="E207" i="53"/>
  <c r="D207" i="53"/>
  <c r="C207" i="53"/>
  <c r="B207" i="53"/>
  <c r="E206" i="53"/>
  <c r="D206" i="53"/>
  <c r="C206" i="53"/>
  <c r="B206" i="53"/>
  <c r="E205" i="53"/>
  <c r="D205" i="53"/>
  <c r="C205" i="53"/>
  <c r="B205" i="53"/>
  <c r="E204" i="53"/>
  <c r="D204" i="53"/>
  <c r="C204" i="53"/>
  <c r="B204" i="53"/>
  <c r="E203" i="53"/>
  <c r="D203" i="53"/>
  <c r="C203" i="53"/>
  <c r="B203" i="53"/>
  <c r="E202" i="53"/>
  <c r="D202" i="53"/>
  <c r="C202" i="53"/>
  <c r="B202" i="53"/>
  <c r="F184" i="53"/>
  <c r="E184" i="53"/>
  <c r="D184" i="53"/>
  <c r="C184" i="53"/>
  <c r="B184" i="53"/>
  <c r="F183" i="53"/>
  <c r="E183" i="53"/>
  <c r="D183" i="53"/>
  <c r="C183" i="53"/>
  <c r="B183" i="53"/>
  <c r="F182" i="53"/>
  <c r="E182" i="53"/>
  <c r="D182" i="53"/>
  <c r="C182" i="53"/>
  <c r="B182" i="53"/>
  <c r="F181" i="53"/>
  <c r="E181" i="53"/>
  <c r="D181" i="53"/>
  <c r="C181" i="53"/>
  <c r="B181" i="53"/>
  <c r="F180" i="53"/>
  <c r="E180" i="53"/>
  <c r="D180" i="53"/>
  <c r="C180" i="53"/>
  <c r="B180" i="53"/>
  <c r="F179" i="53"/>
  <c r="E179" i="53"/>
  <c r="D179" i="53"/>
  <c r="C179" i="53"/>
  <c r="B179" i="53"/>
  <c r="F178" i="53"/>
  <c r="E178" i="53"/>
  <c r="D178" i="53"/>
  <c r="C178" i="53"/>
  <c r="B178" i="53"/>
  <c r="F177" i="53"/>
  <c r="E177" i="53"/>
  <c r="D177" i="53"/>
  <c r="C177" i="53"/>
  <c r="B177" i="53"/>
  <c r="F176" i="53"/>
  <c r="E176" i="53"/>
  <c r="D176" i="53"/>
  <c r="C176" i="53"/>
  <c r="B176" i="53"/>
  <c r="F175" i="53"/>
  <c r="E175" i="53"/>
  <c r="D175" i="53"/>
  <c r="C175" i="53"/>
  <c r="B175" i="53"/>
  <c r="F174" i="53"/>
  <c r="E174" i="53"/>
  <c r="D174" i="53"/>
  <c r="C174" i="53"/>
  <c r="B174" i="53"/>
  <c r="F173" i="53"/>
  <c r="E173" i="53"/>
  <c r="D173" i="53"/>
  <c r="C173" i="53"/>
  <c r="B173" i="53"/>
  <c r="F172" i="53"/>
  <c r="E172" i="53"/>
  <c r="D172" i="53"/>
  <c r="C172" i="53"/>
  <c r="B172" i="53"/>
  <c r="F171" i="53"/>
  <c r="E171" i="53"/>
  <c r="D171" i="53"/>
  <c r="C171" i="53"/>
  <c r="B171" i="53"/>
  <c r="F170" i="53"/>
  <c r="E170" i="53"/>
  <c r="D170" i="53"/>
  <c r="C170" i="53"/>
  <c r="B170" i="53"/>
  <c r="F152" i="53"/>
  <c r="E152" i="53"/>
  <c r="D152" i="53"/>
  <c r="C152" i="53"/>
  <c r="B152" i="53"/>
  <c r="F151" i="53"/>
  <c r="E151" i="53"/>
  <c r="D151" i="53"/>
  <c r="C151" i="53"/>
  <c r="B151" i="53"/>
  <c r="F150" i="53"/>
  <c r="E150" i="53"/>
  <c r="D150" i="53"/>
  <c r="C150" i="53"/>
  <c r="H150" i="53" s="1"/>
  <c r="B150" i="53"/>
  <c r="F149" i="53"/>
  <c r="E149" i="53"/>
  <c r="D149" i="53"/>
  <c r="C149" i="53"/>
  <c r="B149" i="53"/>
  <c r="F148" i="53"/>
  <c r="E148" i="53"/>
  <c r="D148" i="53"/>
  <c r="C148" i="53"/>
  <c r="B148" i="53"/>
  <c r="F147" i="53"/>
  <c r="E147" i="53"/>
  <c r="D147" i="53"/>
  <c r="C147" i="53"/>
  <c r="B147" i="53"/>
  <c r="F146" i="53"/>
  <c r="E146" i="53"/>
  <c r="D146" i="53"/>
  <c r="C146" i="53"/>
  <c r="B146" i="53"/>
  <c r="F145" i="53"/>
  <c r="E145" i="53"/>
  <c r="D145" i="53"/>
  <c r="C145" i="53"/>
  <c r="B145" i="53"/>
  <c r="F144" i="53"/>
  <c r="E144" i="53"/>
  <c r="D144" i="53"/>
  <c r="C144" i="53"/>
  <c r="B144" i="53"/>
  <c r="F143" i="53"/>
  <c r="E143" i="53"/>
  <c r="D143" i="53"/>
  <c r="C143" i="53"/>
  <c r="B143" i="53"/>
  <c r="F142" i="53"/>
  <c r="E142" i="53"/>
  <c r="D142" i="53"/>
  <c r="C142" i="53"/>
  <c r="H142" i="53" s="1"/>
  <c r="B142" i="53"/>
  <c r="F141" i="53"/>
  <c r="E141" i="53"/>
  <c r="D141" i="53"/>
  <c r="C141" i="53"/>
  <c r="B141" i="53"/>
  <c r="F140" i="53"/>
  <c r="E140" i="53"/>
  <c r="D140" i="53"/>
  <c r="C140" i="53"/>
  <c r="B140" i="53"/>
  <c r="F139" i="53"/>
  <c r="E139" i="53"/>
  <c r="D139" i="53"/>
  <c r="C139" i="53"/>
  <c r="B139" i="53"/>
  <c r="F138" i="53"/>
  <c r="E138" i="53"/>
  <c r="D138" i="53"/>
  <c r="C138" i="53"/>
  <c r="B138" i="53"/>
  <c r="E120" i="53"/>
  <c r="D120" i="53"/>
  <c r="C120" i="53"/>
  <c r="H120" i="53" s="1"/>
  <c r="B120" i="53"/>
  <c r="E119" i="53"/>
  <c r="D119" i="53"/>
  <c r="C119" i="53"/>
  <c r="B119" i="53"/>
  <c r="E118" i="53"/>
  <c r="D118" i="53"/>
  <c r="C118" i="53"/>
  <c r="H118" i="53" s="1"/>
  <c r="B118" i="53"/>
  <c r="E117" i="53"/>
  <c r="D117" i="53"/>
  <c r="C117" i="53"/>
  <c r="B117" i="53"/>
  <c r="E116" i="53"/>
  <c r="D116" i="53"/>
  <c r="C116" i="53"/>
  <c r="B116" i="53"/>
  <c r="E115" i="53"/>
  <c r="D115" i="53"/>
  <c r="C115" i="53"/>
  <c r="B115" i="53"/>
  <c r="E114" i="53"/>
  <c r="D114" i="53"/>
  <c r="C114" i="53"/>
  <c r="H114" i="53" s="1"/>
  <c r="B114" i="53"/>
  <c r="E113" i="53"/>
  <c r="D113" i="53"/>
  <c r="C113" i="53"/>
  <c r="B113" i="53"/>
  <c r="E112" i="53"/>
  <c r="D112" i="53"/>
  <c r="C112" i="53"/>
  <c r="H112" i="53" s="1"/>
  <c r="B112" i="53"/>
  <c r="E111" i="53"/>
  <c r="D111" i="53"/>
  <c r="C111" i="53"/>
  <c r="B111" i="53"/>
  <c r="E110" i="53"/>
  <c r="D110" i="53"/>
  <c r="C110" i="53"/>
  <c r="H110" i="53" s="1"/>
  <c r="B110" i="53"/>
  <c r="E109" i="53"/>
  <c r="D109" i="53"/>
  <c r="C109" i="53"/>
  <c r="B109" i="53"/>
  <c r="E108" i="53"/>
  <c r="D108" i="53"/>
  <c r="C108" i="53"/>
  <c r="H108" i="53" s="1"/>
  <c r="B108" i="53"/>
  <c r="E107" i="53"/>
  <c r="D107" i="53"/>
  <c r="C107" i="53"/>
  <c r="B107" i="53"/>
  <c r="E106" i="53"/>
  <c r="D106" i="53"/>
  <c r="C106" i="53"/>
  <c r="H106" i="53" s="1"/>
  <c r="B106" i="53"/>
  <c r="E89" i="53"/>
  <c r="D89" i="53"/>
  <c r="C89" i="53"/>
  <c r="B89" i="53"/>
  <c r="E88" i="53"/>
  <c r="D88" i="53"/>
  <c r="C88" i="53"/>
  <c r="H88" i="53" s="1"/>
  <c r="B88" i="53"/>
  <c r="E87" i="53"/>
  <c r="D87" i="53"/>
  <c r="C87" i="53"/>
  <c r="B87" i="53"/>
  <c r="E86" i="53"/>
  <c r="D86" i="53"/>
  <c r="C86" i="53"/>
  <c r="H86" i="53" s="1"/>
  <c r="B86" i="53"/>
  <c r="E85" i="53"/>
  <c r="D85" i="53"/>
  <c r="C85" i="53"/>
  <c r="B85" i="53"/>
  <c r="E84" i="53"/>
  <c r="D84" i="53"/>
  <c r="C84" i="53"/>
  <c r="H84" i="53" s="1"/>
  <c r="B84" i="53"/>
  <c r="E83" i="53"/>
  <c r="D83" i="53"/>
  <c r="C83" i="53"/>
  <c r="B83" i="53"/>
  <c r="E82" i="53"/>
  <c r="D82" i="53"/>
  <c r="C82" i="53"/>
  <c r="H82" i="53" s="1"/>
  <c r="B82" i="53"/>
  <c r="E81" i="53"/>
  <c r="D81" i="53"/>
  <c r="C81" i="53"/>
  <c r="B81" i="53"/>
  <c r="E80" i="53"/>
  <c r="D80" i="53"/>
  <c r="C80" i="53"/>
  <c r="H80" i="53" s="1"/>
  <c r="B80" i="53"/>
  <c r="E79" i="53"/>
  <c r="D79" i="53"/>
  <c r="C79" i="53"/>
  <c r="B79" i="53"/>
  <c r="E78" i="53"/>
  <c r="D78" i="53"/>
  <c r="C78" i="53"/>
  <c r="B78" i="53"/>
  <c r="E77" i="53"/>
  <c r="D77" i="53"/>
  <c r="C77" i="53"/>
  <c r="B77" i="53"/>
  <c r="E76" i="53"/>
  <c r="D76" i="53"/>
  <c r="C76" i="53"/>
  <c r="B76" i="53"/>
  <c r="G75" i="53"/>
  <c r="H75" i="53"/>
  <c r="E75" i="53"/>
  <c r="D75" i="53"/>
  <c r="C75" i="53"/>
  <c r="B75" i="53"/>
  <c r="F58" i="53"/>
  <c r="E58" i="53"/>
  <c r="D58" i="53"/>
  <c r="C58" i="53"/>
  <c r="B58" i="53"/>
  <c r="F57" i="53"/>
  <c r="E57" i="53"/>
  <c r="D57" i="53"/>
  <c r="C57" i="53"/>
  <c r="B57" i="53"/>
  <c r="F56" i="53"/>
  <c r="E56" i="53"/>
  <c r="D56" i="53"/>
  <c r="C56" i="53"/>
  <c r="B56" i="53"/>
  <c r="F55" i="53"/>
  <c r="E55" i="53"/>
  <c r="D55" i="53"/>
  <c r="C55" i="53"/>
  <c r="B55" i="53"/>
  <c r="F54" i="53"/>
  <c r="E54" i="53"/>
  <c r="D54" i="53"/>
  <c r="C54" i="53"/>
  <c r="B54" i="53"/>
  <c r="F53" i="53"/>
  <c r="E53" i="53"/>
  <c r="D53" i="53"/>
  <c r="C53" i="53"/>
  <c r="B53" i="53"/>
  <c r="F52" i="53"/>
  <c r="E52" i="53"/>
  <c r="D52" i="53"/>
  <c r="C52" i="53"/>
  <c r="B52" i="53"/>
  <c r="F51" i="53"/>
  <c r="E51" i="53"/>
  <c r="D51" i="53"/>
  <c r="C51" i="53"/>
  <c r="B51" i="53"/>
  <c r="F50" i="53"/>
  <c r="E50" i="53"/>
  <c r="D50" i="53"/>
  <c r="C50" i="53"/>
  <c r="B50" i="53"/>
  <c r="F49" i="53"/>
  <c r="E49" i="53"/>
  <c r="D49" i="53"/>
  <c r="C49" i="53"/>
  <c r="B49" i="53"/>
  <c r="F48" i="53"/>
  <c r="E48" i="53"/>
  <c r="D48" i="53"/>
  <c r="C48" i="53"/>
  <c r="B48" i="53"/>
  <c r="F47" i="53"/>
  <c r="E47" i="53"/>
  <c r="D47" i="53"/>
  <c r="C47" i="53"/>
  <c r="B47" i="53"/>
  <c r="F46" i="53"/>
  <c r="E46" i="53"/>
  <c r="D46" i="53"/>
  <c r="C46" i="53"/>
  <c r="B46" i="53"/>
  <c r="F45" i="53"/>
  <c r="E45" i="53"/>
  <c r="D45" i="53"/>
  <c r="C45" i="53"/>
  <c r="B45" i="53"/>
  <c r="F44" i="53"/>
  <c r="E44" i="53"/>
  <c r="D44" i="53"/>
  <c r="C44" i="53"/>
  <c r="B44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E378" i="39"/>
  <c r="C378" i="39"/>
  <c r="B378" i="39"/>
  <c r="E377" i="39"/>
  <c r="C377" i="39"/>
  <c r="B377" i="39"/>
  <c r="E376" i="39"/>
  <c r="C376" i="39"/>
  <c r="B376" i="39"/>
  <c r="E375" i="39"/>
  <c r="C375" i="39"/>
  <c r="B375" i="39"/>
  <c r="E374" i="39"/>
  <c r="C374" i="39"/>
  <c r="B374" i="39"/>
  <c r="G373" i="39"/>
  <c r="H373" i="39"/>
  <c r="E373" i="39"/>
  <c r="C373" i="39"/>
  <c r="B373" i="39"/>
  <c r="E372" i="39"/>
  <c r="C372" i="39"/>
  <c r="B372" i="39"/>
  <c r="E370" i="39"/>
  <c r="C370" i="39"/>
  <c r="H370" i="39" s="1"/>
  <c r="B370" i="39"/>
  <c r="E369" i="39"/>
  <c r="C369" i="39"/>
  <c r="B369" i="39"/>
  <c r="E368" i="39"/>
  <c r="C368" i="39"/>
  <c r="H368" i="39" s="1"/>
  <c r="B368" i="39"/>
  <c r="E367" i="39"/>
  <c r="C367" i="39"/>
  <c r="H367" i="39" s="1"/>
  <c r="B367" i="39"/>
  <c r="E366" i="39"/>
  <c r="C366" i="39"/>
  <c r="B366" i="39"/>
  <c r="E365" i="39"/>
  <c r="C365" i="39"/>
  <c r="B365" i="39"/>
  <c r="E364" i="39"/>
  <c r="C364" i="39"/>
  <c r="B364" i="39"/>
  <c r="G363" i="39"/>
  <c r="E363" i="39"/>
  <c r="C363" i="39"/>
  <c r="B363" i="39"/>
  <c r="E343" i="39"/>
  <c r="C343" i="39"/>
  <c r="B343" i="39"/>
  <c r="E342" i="39"/>
  <c r="C342" i="39"/>
  <c r="B342" i="39"/>
  <c r="E341" i="39"/>
  <c r="C341" i="39"/>
  <c r="B341" i="39"/>
  <c r="E340" i="39"/>
  <c r="C340" i="39"/>
  <c r="B340" i="39"/>
  <c r="E339" i="39"/>
  <c r="C339" i="39"/>
  <c r="B339" i="39"/>
  <c r="G338" i="39"/>
  <c r="H338" i="39"/>
  <c r="E338" i="39"/>
  <c r="C338" i="39"/>
  <c r="B338" i="39"/>
  <c r="G337" i="39"/>
  <c r="H337" i="39"/>
  <c r="E337" i="39"/>
  <c r="C337" i="39"/>
  <c r="B337" i="39"/>
  <c r="E335" i="39"/>
  <c r="C335" i="39"/>
  <c r="B335" i="39"/>
  <c r="E334" i="39"/>
  <c r="C334" i="39"/>
  <c r="B334" i="39"/>
  <c r="E333" i="39"/>
  <c r="C333" i="39"/>
  <c r="B333" i="39"/>
  <c r="E332" i="39"/>
  <c r="C332" i="39"/>
  <c r="B332" i="39"/>
  <c r="E331" i="39"/>
  <c r="C331" i="39"/>
  <c r="H331" i="39" s="1"/>
  <c r="B331" i="39"/>
  <c r="E330" i="39"/>
  <c r="C330" i="39"/>
  <c r="B330" i="39"/>
  <c r="E329" i="39"/>
  <c r="C329" i="39"/>
  <c r="B329" i="39"/>
  <c r="G328" i="39"/>
  <c r="E328" i="39"/>
  <c r="C328" i="39"/>
  <c r="H328" i="39" s="1"/>
  <c r="B328" i="39"/>
  <c r="F308" i="39"/>
  <c r="E308" i="39"/>
  <c r="C308" i="39"/>
  <c r="B308" i="39"/>
  <c r="F307" i="39"/>
  <c r="E307" i="39"/>
  <c r="C307" i="39"/>
  <c r="B307" i="39"/>
  <c r="F306" i="39"/>
  <c r="E306" i="39"/>
  <c r="C306" i="39"/>
  <c r="B306" i="39"/>
  <c r="F305" i="39"/>
  <c r="E305" i="39"/>
  <c r="C305" i="39"/>
  <c r="B305" i="39"/>
  <c r="F304" i="39"/>
  <c r="E304" i="39"/>
  <c r="C304" i="39"/>
  <c r="B304" i="39"/>
  <c r="G303" i="39"/>
  <c r="H303" i="39"/>
  <c r="F303" i="39"/>
  <c r="E303" i="39"/>
  <c r="C303" i="39"/>
  <c r="B303" i="39"/>
  <c r="F302" i="39"/>
  <c r="E302" i="39"/>
  <c r="C302" i="39"/>
  <c r="H302" i="39" s="1"/>
  <c r="B302" i="39"/>
  <c r="F300" i="39"/>
  <c r="E300" i="39"/>
  <c r="C300" i="39"/>
  <c r="B300" i="39"/>
  <c r="F299" i="39"/>
  <c r="E299" i="39"/>
  <c r="C299" i="39"/>
  <c r="B299" i="39"/>
  <c r="F298" i="39"/>
  <c r="E298" i="39"/>
  <c r="C298" i="39"/>
  <c r="B298" i="39"/>
  <c r="F297" i="39"/>
  <c r="E297" i="39"/>
  <c r="C297" i="39"/>
  <c r="B297" i="39"/>
  <c r="F296" i="39"/>
  <c r="E296" i="39"/>
  <c r="C296" i="39"/>
  <c r="B296" i="39"/>
  <c r="F295" i="39"/>
  <c r="E295" i="39"/>
  <c r="C295" i="39"/>
  <c r="B295" i="39"/>
  <c r="F294" i="39"/>
  <c r="E294" i="39"/>
  <c r="C294" i="39"/>
  <c r="B294" i="39"/>
  <c r="F293" i="39"/>
  <c r="E293" i="39"/>
  <c r="C293" i="39"/>
  <c r="B293" i="39"/>
  <c r="F273" i="39"/>
  <c r="E273" i="39"/>
  <c r="C273" i="39"/>
  <c r="B273" i="39"/>
  <c r="F272" i="39"/>
  <c r="E272" i="39"/>
  <c r="C272" i="39"/>
  <c r="B272" i="39"/>
  <c r="F271" i="39"/>
  <c r="E271" i="39"/>
  <c r="C271" i="39"/>
  <c r="B271" i="39"/>
  <c r="F270" i="39"/>
  <c r="E270" i="39"/>
  <c r="C270" i="39"/>
  <c r="H270" i="39" s="1"/>
  <c r="B270" i="39"/>
  <c r="F269" i="39"/>
  <c r="E269" i="39"/>
  <c r="C269" i="39"/>
  <c r="B269" i="39"/>
  <c r="F268" i="39"/>
  <c r="E268" i="39"/>
  <c r="C268" i="39"/>
  <c r="H268" i="39" s="1"/>
  <c r="B268" i="39"/>
  <c r="F267" i="39"/>
  <c r="E267" i="39"/>
  <c r="C267" i="39"/>
  <c r="H267" i="39"/>
  <c r="B267" i="39"/>
  <c r="F265" i="39"/>
  <c r="E265" i="39"/>
  <c r="C265" i="39"/>
  <c r="B265" i="39"/>
  <c r="F264" i="39"/>
  <c r="E264" i="39"/>
  <c r="C264" i="39"/>
  <c r="B264" i="39"/>
  <c r="F263" i="39"/>
  <c r="E263" i="39"/>
  <c r="C263" i="39"/>
  <c r="H263" i="39" s="1"/>
  <c r="B263" i="39"/>
  <c r="F262" i="39"/>
  <c r="E262" i="39"/>
  <c r="C262" i="39"/>
  <c r="B262" i="39"/>
  <c r="F261" i="39"/>
  <c r="E261" i="39"/>
  <c r="C261" i="39"/>
  <c r="B261" i="39"/>
  <c r="F260" i="39"/>
  <c r="E260" i="39"/>
  <c r="C260" i="39"/>
  <c r="B260" i="39"/>
  <c r="F259" i="39"/>
  <c r="E259" i="39"/>
  <c r="C259" i="39"/>
  <c r="B259" i="39"/>
  <c r="F258" i="39"/>
  <c r="E258" i="39"/>
  <c r="C258" i="39"/>
  <c r="H258" i="39" s="1"/>
  <c r="B258" i="39"/>
  <c r="E238" i="39"/>
  <c r="C238" i="39"/>
  <c r="H238" i="39" s="1"/>
  <c r="B238" i="39"/>
  <c r="E237" i="39"/>
  <c r="C237" i="39"/>
  <c r="B237" i="39"/>
  <c r="E236" i="39"/>
  <c r="C236" i="39"/>
  <c r="B236" i="39"/>
  <c r="E235" i="39"/>
  <c r="C235" i="39"/>
  <c r="B235" i="39"/>
  <c r="E234" i="39"/>
  <c r="C234" i="39"/>
  <c r="B234" i="39"/>
  <c r="E233" i="39"/>
  <c r="C233" i="39"/>
  <c r="B233" i="39"/>
  <c r="E232" i="39"/>
  <c r="C232" i="39"/>
  <c r="B232" i="39"/>
  <c r="E230" i="39"/>
  <c r="C230" i="39"/>
  <c r="B230" i="39"/>
  <c r="H229" i="39"/>
  <c r="E229" i="39"/>
  <c r="C229" i="39"/>
  <c r="B229" i="39"/>
  <c r="E228" i="39"/>
  <c r="C228" i="39"/>
  <c r="B228" i="39"/>
  <c r="G227" i="39"/>
  <c r="H227" i="39"/>
  <c r="E227" i="39"/>
  <c r="C227" i="39"/>
  <c r="B227" i="39"/>
  <c r="E226" i="39"/>
  <c r="C226" i="39"/>
  <c r="B226" i="39"/>
  <c r="E225" i="39"/>
  <c r="C225" i="39"/>
  <c r="B225" i="39"/>
  <c r="E224" i="39"/>
  <c r="C224" i="39"/>
  <c r="B224" i="39"/>
  <c r="E223" i="39"/>
  <c r="C223" i="39"/>
  <c r="B223" i="39"/>
  <c r="F203" i="39"/>
  <c r="E203" i="39"/>
  <c r="C203" i="39"/>
  <c r="B203" i="39"/>
  <c r="F202" i="39"/>
  <c r="E202" i="39"/>
  <c r="C202" i="39"/>
  <c r="H202" i="39" s="1"/>
  <c r="B202" i="39"/>
  <c r="F201" i="39"/>
  <c r="E201" i="39"/>
  <c r="C201" i="39"/>
  <c r="B201" i="39"/>
  <c r="F200" i="39"/>
  <c r="E200" i="39"/>
  <c r="C200" i="39"/>
  <c r="B200" i="39"/>
  <c r="F199" i="39"/>
  <c r="E199" i="39"/>
  <c r="C199" i="39"/>
  <c r="B199" i="39"/>
  <c r="F198" i="39"/>
  <c r="E198" i="39"/>
  <c r="C198" i="39"/>
  <c r="B198" i="39"/>
  <c r="F197" i="39"/>
  <c r="E197" i="39"/>
  <c r="C197" i="39"/>
  <c r="B197" i="39"/>
  <c r="F195" i="39"/>
  <c r="E195" i="39"/>
  <c r="C195" i="39"/>
  <c r="B195" i="39"/>
  <c r="G194" i="39"/>
  <c r="H194" i="39"/>
  <c r="F194" i="39"/>
  <c r="E194" i="39"/>
  <c r="C194" i="39"/>
  <c r="B194" i="39"/>
  <c r="F193" i="39"/>
  <c r="E193" i="39"/>
  <c r="C193" i="39"/>
  <c r="B193" i="39"/>
  <c r="F192" i="39"/>
  <c r="E192" i="39"/>
  <c r="C192" i="39"/>
  <c r="B192" i="39"/>
  <c r="F191" i="39"/>
  <c r="E191" i="39"/>
  <c r="C191" i="39"/>
  <c r="B191" i="39"/>
  <c r="F190" i="39"/>
  <c r="E190" i="39"/>
  <c r="C190" i="39"/>
  <c r="B190" i="39"/>
  <c r="F189" i="39"/>
  <c r="E189" i="39"/>
  <c r="C189" i="39"/>
  <c r="B189" i="39"/>
  <c r="F188" i="39"/>
  <c r="E188" i="39"/>
  <c r="C188" i="39"/>
  <c r="B188" i="39"/>
  <c r="F168" i="39"/>
  <c r="E168" i="39"/>
  <c r="C168" i="39"/>
  <c r="B168" i="39"/>
  <c r="F167" i="39"/>
  <c r="E167" i="39"/>
  <c r="C167" i="39"/>
  <c r="H167" i="39" s="1"/>
  <c r="B167" i="39"/>
  <c r="F166" i="39"/>
  <c r="E166" i="39"/>
  <c r="C166" i="39"/>
  <c r="B166" i="39"/>
  <c r="F165" i="39"/>
  <c r="E165" i="39"/>
  <c r="C165" i="39"/>
  <c r="B165" i="39"/>
  <c r="F164" i="39"/>
  <c r="E164" i="39"/>
  <c r="C164" i="39"/>
  <c r="B164" i="39"/>
  <c r="F163" i="39"/>
  <c r="E163" i="39"/>
  <c r="C163" i="39"/>
  <c r="B163" i="39"/>
  <c r="F162" i="39"/>
  <c r="E162" i="39"/>
  <c r="C162" i="39"/>
  <c r="B162" i="39"/>
  <c r="F160" i="39"/>
  <c r="E160" i="39"/>
  <c r="C160" i="39"/>
  <c r="B160" i="39"/>
  <c r="F159" i="39"/>
  <c r="E159" i="39"/>
  <c r="C159" i="39"/>
  <c r="B159" i="39"/>
  <c r="F158" i="39"/>
  <c r="E158" i="39"/>
  <c r="C158" i="39"/>
  <c r="B158" i="39"/>
  <c r="F157" i="39"/>
  <c r="E157" i="39"/>
  <c r="C157" i="39"/>
  <c r="B157" i="39"/>
  <c r="F156" i="39"/>
  <c r="E156" i="39"/>
  <c r="C156" i="39"/>
  <c r="B156" i="39"/>
  <c r="F155" i="39"/>
  <c r="E155" i="39"/>
  <c r="C155" i="39"/>
  <c r="B155" i="39"/>
  <c r="F154" i="39"/>
  <c r="E154" i="39"/>
  <c r="C154" i="39"/>
  <c r="B154" i="39"/>
  <c r="F153" i="39"/>
  <c r="E153" i="39"/>
  <c r="C153" i="39"/>
  <c r="B153" i="39"/>
  <c r="E133" i="39"/>
  <c r="C133" i="39"/>
  <c r="B133" i="39"/>
  <c r="E132" i="39"/>
  <c r="C132" i="39"/>
  <c r="B132" i="39"/>
  <c r="E131" i="39"/>
  <c r="C131" i="39"/>
  <c r="H131" i="39" s="1"/>
  <c r="B131" i="39"/>
  <c r="E130" i="39"/>
  <c r="C130" i="39"/>
  <c r="B130" i="39"/>
  <c r="E129" i="39"/>
  <c r="C129" i="39"/>
  <c r="B129" i="39"/>
  <c r="E128" i="39"/>
  <c r="C128" i="39"/>
  <c r="B128" i="39"/>
  <c r="E127" i="39"/>
  <c r="C127" i="39"/>
  <c r="B127" i="39"/>
  <c r="E125" i="39"/>
  <c r="C125" i="39"/>
  <c r="B125" i="39"/>
  <c r="E124" i="39"/>
  <c r="C124" i="39"/>
  <c r="B124" i="39"/>
  <c r="E123" i="39"/>
  <c r="C123" i="39"/>
  <c r="B123" i="39"/>
  <c r="E122" i="39"/>
  <c r="C122" i="39"/>
  <c r="H122" i="39" s="1"/>
  <c r="B122" i="39"/>
  <c r="E121" i="39"/>
  <c r="C121" i="39"/>
  <c r="B121" i="39"/>
  <c r="E120" i="39"/>
  <c r="C120" i="39"/>
  <c r="B120" i="39"/>
  <c r="E119" i="39"/>
  <c r="C119" i="39"/>
  <c r="B119" i="39"/>
  <c r="E118" i="39"/>
  <c r="C118" i="39"/>
  <c r="B118" i="39"/>
  <c r="E98" i="39"/>
  <c r="C98" i="39"/>
  <c r="B98" i="39"/>
  <c r="E97" i="39"/>
  <c r="C97" i="39"/>
  <c r="B97" i="39"/>
  <c r="E96" i="39"/>
  <c r="C96" i="39"/>
  <c r="B96" i="39"/>
  <c r="E95" i="39"/>
  <c r="C95" i="39"/>
  <c r="H95" i="39" s="1"/>
  <c r="B95" i="39"/>
  <c r="E94" i="39"/>
  <c r="C94" i="39"/>
  <c r="B94" i="39"/>
  <c r="E93" i="39"/>
  <c r="C93" i="39"/>
  <c r="B93" i="39"/>
  <c r="E92" i="39"/>
  <c r="C92" i="39"/>
  <c r="B92" i="39"/>
  <c r="E90" i="39"/>
  <c r="C90" i="39"/>
  <c r="B90" i="39"/>
  <c r="E89" i="39"/>
  <c r="C89" i="39"/>
  <c r="B89" i="39"/>
  <c r="E88" i="39"/>
  <c r="C88" i="39"/>
  <c r="B88" i="39"/>
  <c r="E87" i="39"/>
  <c r="C87" i="39"/>
  <c r="B87" i="39"/>
  <c r="E86" i="39"/>
  <c r="C86" i="39"/>
  <c r="H86" i="39" s="1"/>
  <c r="B86" i="39"/>
  <c r="E85" i="39"/>
  <c r="C85" i="39"/>
  <c r="B85" i="39"/>
  <c r="E84" i="39"/>
  <c r="C84" i="39"/>
  <c r="B84" i="39"/>
  <c r="E83" i="39"/>
  <c r="C83" i="39"/>
  <c r="B83" i="39"/>
  <c r="F63" i="39"/>
  <c r="E63" i="39"/>
  <c r="C63" i="39"/>
  <c r="B63" i="39"/>
  <c r="F62" i="39"/>
  <c r="E62" i="39"/>
  <c r="C62" i="39"/>
  <c r="B62" i="39"/>
  <c r="F61" i="39"/>
  <c r="E61" i="39"/>
  <c r="C61" i="39"/>
  <c r="B61" i="39"/>
  <c r="F60" i="39"/>
  <c r="E60" i="39"/>
  <c r="C60" i="39"/>
  <c r="B60" i="39"/>
  <c r="F59" i="39"/>
  <c r="E59" i="39"/>
  <c r="C59" i="39"/>
  <c r="B59" i="39"/>
  <c r="F58" i="39"/>
  <c r="E58" i="39"/>
  <c r="C58" i="39"/>
  <c r="B58" i="39"/>
  <c r="F57" i="39"/>
  <c r="E57" i="39"/>
  <c r="C57" i="39"/>
  <c r="B57" i="39"/>
  <c r="H55" i="39"/>
  <c r="F55" i="39"/>
  <c r="E55" i="39"/>
  <c r="C55" i="39"/>
  <c r="B55" i="39"/>
  <c r="F54" i="39"/>
  <c r="E54" i="39"/>
  <c r="C54" i="39"/>
  <c r="B54" i="39"/>
  <c r="F53" i="39"/>
  <c r="E53" i="39"/>
  <c r="C53" i="39"/>
  <c r="B53" i="39"/>
  <c r="F52" i="39"/>
  <c r="E52" i="39"/>
  <c r="C52" i="39"/>
  <c r="B52" i="39"/>
  <c r="F51" i="39"/>
  <c r="E51" i="39"/>
  <c r="C51" i="39"/>
  <c r="B51" i="39"/>
  <c r="F50" i="39"/>
  <c r="E50" i="39"/>
  <c r="C50" i="39"/>
  <c r="B50" i="39"/>
  <c r="F49" i="39"/>
  <c r="E49" i="39"/>
  <c r="C49" i="39"/>
  <c r="B49" i="39"/>
  <c r="G48" i="39"/>
  <c r="H48" i="39"/>
  <c r="F48" i="39"/>
  <c r="E48" i="39"/>
  <c r="C48" i="39"/>
  <c r="B48" i="39"/>
  <c r="F28" i="39"/>
  <c r="C28" i="39"/>
  <c r="F27" i="39"/>
  <c r="C27" i="39"/>
  <c r="F26" i="39"/>
  <c r="C26" i="39"/>
  <c r="F25" i="39"/>
  <c r="C25" i="39"/>
  <c r="F24" i="39"/>
  <c r="C24" i="39"/>
  <c r="F23" i="39"/>
  <c r="C23" i="39"/>
  <c r="F22" i="39"/>
  <c r="C22" i="39"/>
  <c r="F20" i="39"/>
  <c r="C20" i="39"/>
  <c r="F19" i="39"/>
  <c r="C19" i="39"/>
  <c r="F18" i="39"/>
  <c r="C18" i="39"/>
  <c r="F17" i="39"/>
  <c r="C17" i="39"/>
  <c r="F16" i="39"/>
  <c r="C16" i="39"/>
  <c r="F15" i="39"/>
  <c r="C15" i="39"/>
  <c r="F14" i="39"/>
  <c r="C14" i="39"/>
  <c r="B28" i="39"/>
  <c r="B27" i="39"/>
  <c r="B26" i="39"/>
  <c r="B25" i="39"/>
  <c r="B24" i="39"/>
  <c r="B23" i="39"/>
  <c r="B22" i="39"/>
  <c r="B20" i="39"/>
  <c r="B19" i="39"/>
  <c r="B18" i="39"/>
  <c r="B17" i="39"/>
  <c r="B16" i="39"/>
  <c r="B15" i="39"/>
  <c r="B14" i="39"/>
  <c r="F13" i="39"/>
  <c r="C13" i="39"/>
  <c r="B13" i="39"/>
  <c r="B64" i="39"/>
  <c r="C64" i="39"/>
  <c r="E64" i="39"/>
  <c r="F64" i="39"/>
  <c r="B65" i="39"/>
  <c r="C65" i="39"/>
  <c r="E65" i="39"/>
  <c r="F65" i="39"/>
  <c r="B66" i="39"/>
  <c r="C66" i="39"/>
  <c r="E66" i="39"/>
  <c r="F66" i="39"/>
  <c r="B67" i="39"/>
  <c r="C67" i="39"/>
  <c r="E67" i="39"/>
  <c r="F67" i="39"/>
  <c r="B68" i="39"/>
  <c r="C68" i="39"/>
  <c r="E68" i="39"/>
  <c r="F68" i="39"/>
  <c r="W338" i="43"/>
  <c r="X338" i="43"/>
  <c r="Y338" i="43"/>
  <c r="Z338" i="43"/>
  <c r="AA338" i="43"/>
  <c r="AB338" i="43"/>
  <c r="AC338" i="43"/>
  <c r="G349" i="37"/>
  <c r="S338" i="43"/>
  <c r="T338" i="43"/>
  <c r="U338" i="43"/>
  <c r="V338" i="43"/>
  <c r="R338" i="43"/>
  <c r="P338" i="43"/>
  <c r="C338" i="43"/>
  <c r="S337" i="43"/>
  <c r="T337" i="43"/>
  <c r="U337" i="43"/>
  <c r="V337" i="43"/>
  <c r="W337" i="43"/>
  <c r="X337" i="43"/>
  <c r="Y337" i="43"/>
  <c r="Z337" i="43"/>
  <c r="R337" i="43"/>
  <c r="P337" i="43"/>
  <c r="C337" i="43"/>
  <c r="S336" i="43"/>
  <c r="T336" i="43"/>
  <c r="U336" i="43"/>
  <c r="V336" i="43"/>
  <c r="W336" i="43"/>
  <c r="X336" i="43"/>
  <c r="Y336" i="43"/>
  <c r="Z336" i="43"/>
  <c r="AA336" i="43"/>
  <c r="R336" i="43"/>
  <c r="P336" i="43"/>
  <c r="C336" i="43"/>
  <c r="V335" i="43"/>
  <c r="T335" i="43"/>
  <c r="U335" i="43"/>
  <c r="S335" i="43"/>
  <c r="R335" i="43"/>
  <c r="P335" i="43"/>
  <c r="C335" i="43"/>
  <c r="S334" i="43"/>
  <c r="T334" i="43"/>
  <c r="U334" i="43"/>
  <c r="V334" i="43"/>
  <c r="W334" i="43"/>
  <c r="X334" i="43"/>
  <c r="Y334" i="43"/>
  <c r="Z334" i="43"/>
  <c r="AA334" i="43"/>
  <c r="AB334" i="43"/>
  <c r="AC334" i="43"/>
  <c r="R334" i="43"/>
  <c r="P334" i="43"/>
  <c r="C334" i="43"/>
  <c r="S333" i="43"/>
  <c r="G344" i="53"/>
  <c r="H344" i="53"/>
  <c r="R333" i="43"/>
  <c r="G378" i="39"/>
  <c r="P333" i="43"/>
  <c r="C333" i="43"/>
  <c r="S332" i="43"/>
  <c r="G343" i="53"/>
  <c r="H343" i="53"/>
  <c r="T332" i="43"/>
  <c r="G343" i="52"/>
  <c r="H343" i="52"/>
  <c r="U332" i="43"/>
  <c r="G343" i="51"/>
  <c r="H343" i="51"/>
  <c r="V332" i="43"/>
  <c r="G343" i="50"/>
  <c r="H343" i="50"/>
  <c r="R332" i="43"/>
  <c r="G377" i="39"/>
  <c r="P332" i="43"/>
  <c r="C332" i="43"/>
  <c r="S331" i="43"/>
  <c r="R331" i="43"/>
  <c r="G376" i="39"/>
  <c r="P331" i="43"/>
  <c r="C331" i="43"/>
  <c r="S330" i="43"/>
  <c r="G341" i="53"/>
  <c r="R330" i="43"/>
  <c r="G375" i="39"/>
  <c r="H375" i="39"/>
  <c r="P330" i="43"/>
  <c r="C330" i="43"/>
  <c r="T329" i="43"/>
  <c r="G340" i="52"/>
  <c r="H340" i="52"/>
  <c r="U329" i="43"/>
  <c r="S329" i="43"/>
  <c r="G340" i="53"/>
  <c r="H340" i="53"/>
  <c r="R329" i="43"/>
  <c r="G374" i="39"/>
  <c r="H374" i="39"/>
  <c r="P329" i="43"/>
  <c r="C329" i="43"/>
  <c r="S328" i="43"/>
  <c r="G339" i="53"/>
  <c r="H339" i="53"/>
  <c r="T328" i="43"/>
  <c r="G339" i="52"/>
  <c r="H339" i="52"/>
  <c r="U328" i="43"/>
  <c r="G339" i="51"/>
  <c r="H339" i="51"/>
  <c r="R328" i="43"/>
  <c r="P328" i="43"/>
  <c r="C328" i="43"/>
  <c r="S327" i="43"/>
  <c r="R327" i="43"/>
  <c r="G372" i="39"/>
  <c r="H372" i="39"/>
  <c r="P327" i="43"/>
  <c r="C327" i="43"/>
  <c r="S326" i="43"/>
  <c r="G337" i="53"/>
  <c r="H337" i="53"/>
  <c r="T326" i="43"/>
  <c r="G337" i="52"/>
  <c r="H337" i="52"/>
  <c r="R326" i="43"/>
  <c r="G370" i="39"/>
  <c r="P326" i="43"/>
  <c r="C326" i="43"/>
  <c r="S325" i="43"/>
  <c r="R325" i="43"/>
  <c r="G369" i="39"/>
  <c r="H369" i="39"/>
  <c r="P325" i="43"/>
  <c r="C325" i="43"/>
  <c r="S324" i="43"/>
  <c r="G335" i="53"/>
  <c r="H335" i="53"/>
  <c r="T324" i="43"/>
  <c r="R324" i="43"/>
  <c r="G368" i="39"/>
  <c r="P324" i="43"/>
  <c r="C324" i="43"/>
  <c r="T323" i="43"/>
  <c r="G334" i="52"/>
  <c r="H334" i="52"/>
  <c r="S323" i="43"/>
  <c r="G334" i="53"/>
  <c r="H334" i="53"/>
  <c r="R323" i="43"/>
  <c r="G367" i="39"/>
  <c r="P323" i="43"/>
  <c r="C323" i="43"/>
  <c r="S322" i="43"/>
  <c r="G333" i="53"/>
  <c r="T322" i="43"/>
  <c r="R322" i="43"/>
  <c r="G366" i="39"/>
  <c r="H366" i="39"/>
  <c r="P322" i="43"/>
  <c r="C322" i="43"/>
  <c r="T321" i="43"/>
  <c r="G332" i="52"/>
  <c r="H332" i="52"/>
  <c r="U321" i="43"/>
  <c r="G332" i="51"/>
  <c r="H332" i="51"/>
  <c r="V321" i="43"/>
  <c r="G332" i="50"/>
  <c r="H332" i="50"/>
  <c r="W321" i="43"/>
  <c r="S321" i="43"/>
  <c r="G332" i="53"/>
  <c r="H332" i="53"/>
  <c r="R321" i="43"/>
  <c r="G365" i="39"/>
  <c r="H365" i="39"/>
  <c r="P321" i="43"/>
  <c r="C321" i="43"/>
  <c r="S320" i="43"/>
  <c r="R320" i="43"/>
  <c r="G364" i="39"/>
  <c r="H364" i="39"/>
  <c r="P320" i="43"/>
  <c r="C320" i="43"/>
  <c r="T319" i="43"/>
  <c r="S319" i="43"/>
  <c r="R319" i="43"/>
  <c r="P319" i="43"/>
  <c r="C319" i="43"/>
  <c r="S307" i="43"/>
  <c r="T307" i="43"/>
  <c r="U307" i="43"/>
  <c r="V307" i="43"/>
  <c r="W307" i="43"/>
  <c r="X307" i="43"/>
  <c r="Y307" i="43"/>
  <c r="Z307" i="43"/>
  <c r="AA307" i="43"/>
  <c r="AB307" i="43"/>
  <c r="AC307" i="43"/>
  <c r="R307" i="43"/>
  <c r="P307" i="43"/>
  <c r="C307" i="43"/>
  <c r="S306" i="43"/>
  <c r="T306" i="43"/>
  <c r="U306" i="43"/>
  <c r="V306" i="43"/>
  <c r="W306" i="43"/>
  <c r="X306" i="43"/>
  <c r="R306" i="43"/>
  <c r="P306" i="43"/>
  <c r="C306" i="43"/>
  <c r="AC305" i="43"/>
  <c r="S305" i="43"/>
  <c r="T305" i="43"/>
  <c r="U305" i="43"/>
  <c r="V305" i="43"/>
  <c r="W305" i="43"/>
  <c r="X305" i="43"/>
  <c r="Y305" i="43"/>
  <c r="Z305" i="43"/>
  <c r="AA305" i="43"/>
  <c r="AB305" i="43"/>
  <c r="R305" i="43"/>
  <c r="P305" i="43"/>
  <c r="C305" i="43"/>
  <c r="T304" i="43"/>
  <c r="U304" i="43"/>
  <c r="V304" i="43"/>
  <c r="S304" i="43"/>
  <c r="R304" i="43"/>
  <c r="P304" i="43"/>
  <c r="C304" i="43"/>
  <c r="S303" i="43"/>
  <c r="T303" i="43"/>
  <c r="U303" i="43"/>
  <c r="V303" i="43"/>
  <c r="W303" i="43"/>
  <c r="X303" i="43"/>
  <c r="Y303" i="43"/>
  <c r="Z303" i="43"/>
  <c r="AA303" i="43"/>
  <c r="AB303" i="43"/>
  <c r="AC303" i="43"/>
  <c r="R303" i="43"/>
  <c r="P303" i="43"/>
  <c r="C303" i="43"/>
  <c r="S302" i="43"/>
  <c r="G312" i="53"/>
  <c r="H312" i="53"/>
  <c r="R302" i="43"/>
  <c r="G343" i="39"/>
  <c r="P302" i="43"/>
  <c r="C302" i="43"/>
  <c r="S301" i="43"/>
  <c r="G311" i="53"/>
  <c r="H311" i="53"/>
  <c r="T301" i="43"/>
  <c r="G311" i="52"/>
  <c r="H311" i="52"/>
  <c r="U301" i="43"/>
  <c r="G311" i="51"/>
  <c r="H311" i="51"/>
  <c r="V301" i="43"/>
  <c r="R301" i="43"/>
  <c r="G342" i="39"/>
  <c r="H342" i="39"/>
  <c r="P301" i="43"/>
  <c r="C301" i="43"/>
  <c r="S300" i="43"/>
  <c r="R300" i="43"/>
  <c r="G341" i="39"/>
  <c r="P300" i="43"/>
  <c r="C300" i="43"/>
  <c r="S299" i="43"/>
  <c r="R299" i="43"/>
  <c r="G340" i="39"/>
  <c r="H340" i="39"/>
  <c r="P299" i="43"/>
  <c r="C299" i="43"/>
  <c r="T298" i="43"/>
  <c r="G308" i="52"/>
  <c r="S298" i="43"/>
  <c r="G308" i="53"/>
  <c r="H308" i="53"/>
  <c r="R298" i="43"/>
  <c r="G339" i="39"/>
  <c r="H339" i="39"/>
  <c r="P298" i="43"/>
  <c r="C298" i="43"/>
  <c r="S297" i="43"/>
  <c r="G307" i="53"/>
  <c r="H307" i="53"/>
  <c r="T297" i="43"/>
  <c r="G307" i="52"/>
  <c r="H307" i="52"/>
  <c r="U297" i="43"/>
  <c r="R297" i="43"/>
  <c r="P297" i="43"/>
  <c r="C297" i="43"/>
  <c r="S296" i="43"/>
  <c r="R296" i="43"/>
  <c r="P296" i="43"/>
  <c r="C296" i="43"/>
  <c r="S295" i="43"/>
  <c r="G305" i="53"/>
  <c r="H305" i="53"/>
  <c r="T295" i="43"/>
  <c r="G305" i="52"/>
  <c r="H305" i="52"/>
  <c r="R295" i="43"/>
  <c r="G335" i="39"/>
  <c r="H335" i="39"/>
  <c r="P295" i="43"/>
  <c r="C295" i="43"/>
  <c r="T294" i="43"/>
  <c r="S294" i="43"/>
  <c r="G304" i="53"/>
  <c r="H304" i="53"/>
  <c r="R294" i="43"/>
  <c r="G334" i="39"/>
  <c r="H334" i="39"/>
  <c r="P294" i="43"/>
  <c r="C294" i="43"/>
  <c r="S293" i="43"/>
  <c r="G303" i="53"/>
  <c r="H303" i="53"/>
  <c r="T293" i="43"/>
  <c r="R293" i="43"/>
  <c r="G333" i="39"/>
  <c r="H333" i="39"/>
  <c r="P293" i="43"/>
  <c r="C293" i="43"/>
  <c r="T292" i="43"/>
  <c r="G302" i="52"/>
  <c r="S292" i="43"/>
  <c r="G302" i="53"/>
  <c r="H302" i="53"/>
  <c r="R292" i="43"/>
  <c r="G332" i="39"/>
  <c r="H332" i="39"/>
  <c r="P292" i="43"/>
  <c r="C292" i="43"/>
  <c r="S291" i="43"/>
  <c r="G301" i="53"/>
  <c r="H301" i="53"/>
  <c r="T291" i="43"/>
  <c r="R291" i="43"/>
  <c r="G331" i="39"/>
  <c r="P291" i="43"/>
  <c r="C291" i="43"/>
  <c r="S290" i="43"/>
  <c r="G300" i="53"/>
  <c r="H300" i="53"/>
  <c r="R290" i="43"/>
  <c r="G330" i="39"/>
  <c r="P290" i="43"/>
  <c r="C290" i="43"/>
  <c r="S289" i="43"/>
  <c r="R289" i="43"/>
  <c r="G329" i="39"/>
  <c r="H329" i="39"/>
  <c r="P289" i="43"/>
  <c r="C289" i="43"/>
  <c r="T288" i="43"/>
  <c r="S288" i="43"/>
  <c r="G298" i="53"/>
  <c r="R288" i="43"/>
  <c r="P288" i="43"/>
  <c r="C288" i="43"/>
  <c r="S276" i="43"/>
  <c r="T276" i="43"/>
  <c r="U276" i="43"/>
  <c r="V276" i="43"/>
  <c r="W276" i="43"/>
  <c r="X276" i="43"/>
  <c r="Y276" i="43"/>
  <c r="Z276" i="43"/>
  <c r="AA276" i="43"/>
  <c r="AB276" i="43"/>
  <c r="AC276" i="43"/>
  <c r="R276" i="43"/>
  <c r="P276" i="43"/>
  <c r="C276" i="43"/>
  <c r="S275" i="43"/>
  <c r="T275" i="43"/>
  <c r="U275" i="43"/>
  <c r="V275" i="43"/>
  <c r="R275" i="43"/>
  <c r="P275" i="43"/>
  <c r="C275" i="43"/>
  <c r="S274" i="43"/>
  <c r="T274" i="43"/>
  <c r="U274" i="43"/>
  <c r="V274" i="43"/>
  <c r="W274" i="43"/>
  <c r="X274" i="43"/>
  <c r="Y274" i="43"/>
  <c r="Z274" i="43"/>
  <c r="AA274" i="43"/>
  <c r="AB274" i="43"/>
  <c r="AC274" i="43"/>
  <c r="R274" i="43"/>
  <c r="P274" i="43"/>
  <c r="C274" i="43"/>
  <c r="T273" i="43"/>
  <c r="U273" i="43"/>
  <c r="V273" i="43"/>
  <c r="S273" i="43"/>
  <c r="R273" i="43"/>
  <c r="P273" i="43"/>
  <c r="C273" i="43"/>
  <c r="V272" i="43"/>
  <c r="W272" i="43"/>
  <c r="X272" i="43"/>
  <c r="Y272" i="43"/>
  <c r="Z272" i="43"/>
  <c r="AA272" i="43"/>
  <c r="AB272" i="43"/>
  <c r="AC272" i="43"/>
  <c r="S272" i="43"/>
  <c r="T272" i="43"/>
  <c r="U272" i="43"/>
  <c r="R272" i="43"/>
  <c r="P272" i="43"/>
  <c r="C272" i="43"/>
  <c r="U271" i="43"/>
  <c r="S271" i="43"/>
  <c r="T271" i="43"/>
  <c r="G282" i="52"/>
  <c r="R271" i="43"/>
  <c r="G308" i="39"/>
  <c r="H308" i="39"/>
  <c r="P271" i="43"/>
  <c r="C271" i="43"/>
  <c r="S270" i="43"/>
  <c r="G279" i="53"/>
  <c r="H279" i="53"/>
  <c r="T270" i="43"/>
  <c r="G281" i="52"/>
  <c r="U270" i="43"/>
  <c r="G281" i="51"/>
  <c r="H281" i="51"/>
  <c r="V270" i="43"/>
  <c r="R270" i="43"/>
  <c r="G307" i="39"/>
  <c r="P270" i="43"/>
  <c r="C270" i="43"/>
  <c r="S269" i="43"/>
  <c r="R269" i="43"/>
  <c r="G306" i="39"/>
  <c r="H306" i="39"/>
  <c r="P269" i="43"/>
  <c r="C269" i="43"/>
  <c r="S268" i="43"/>
  <c r="R268" i="43"/>
  <c r="G305" i="39"/>
  <c r="P268" i="43"/>
  <c r="C268" i="43"/>
  <c r="T267" i="43"/>
  <c r="G278" i="52"/>
  <c r="S267" i="43"/>
  <c r="G276" i="53"/>
  <c r="H276" i="53"/>
  <c r="R267" i="43"/>
  <c r="G304" i="39"/>
  <c r="H304" i="39"/>
  <c r="P267" i="43"/>
  <c r="C267" i="43"/>
  <c r="S266" i="43"/>
  <c r="G275" i="53"/>
  <c r="H275" i="53"/>
  <c r="T266" i="43"/>
  <c r="G277" i="52"/>
  <c r="U266" i="43"/>
  <c r="R266" i="43"/>
  <c r="P266" i="43"/>
  <c r="C266" i="43"/>
  <c r="S265" i="43"/>
  <c r="R265" i="43"/>
  <c r="G302" i="39"/>
  <c r="P265" i="43"/>
  <c r="C265" i="43"/>
  <c r="S264" i="43"/>
  <c r="G273" i="53"/>
  <c r="H273" i="53"/>
  <c r="T264" i="43"/>
  <c r="G275" i="52"/>
  <c r="H275" i="52"/>
  <c r="R264" i="43"/>
  <c r="G300" i="39"/>
  <c r="H300" i="39"/>
  <c r="P264" i="43"/>
  <c r="C264" i="43"/>
  <c r="T263" i="43"/>
  <c r="S263" i="43"/>
  <c r="G272" i="53"/>
  <c r="H272" i="53"/>
  <c r="R263" i="43"/>
  <c r="G299" i="39"/>
  <c r="H299" i="39"/>
  <c r="P263" i="43"/>
  <c r="C263" i="43"/>
  <c r="S262" i="43"/>
  <c r="T262" i="43"/>
  <c r="R262" i="43"/>
  <c r="G298" i="39"/>
  <c r="P262" i="43"/>
  <c r="C262" i="43"/>
  <c r="T261" i="43"/>
  <c r="G272" i="52"/>
  <c r="U261" i="43"/>
  <c r="S261" i="43"/>
  <c r="G270" i="53"/>
  <c r="H270" i="53"/>
  <c r="R261" i="43"/>
  <c r="G297" i="39"/>
  <c r="H297" i="39"/>
  <c r="P261" i="43"/>
  <c r="C261" i="43"/>
  <c r="V260" i="43"/>
  <c r="G271" i="50"/>
  <c r="H271" i="50"/>
  <c r="S260" i="43"/>
  <c r="G269" i="53"/>
  <c r="H269" i="53"/>
  <c r="T260" i="43"/>
  <c r="U260" i="43"/>
  <c r="G271" i="51"/>
  <c r="H271" i="51"/>
  <c r="R260" i="43"/>
  <c r="G296" i="39"/>
  <c r="P260" i="43"/>
  <c r="C260" i="43"/>
  <c r="T259" i="43"/>
  <c r="G270" i="52"/>
  <c r="U259" i="43"/>
  <c r="G270" i="51"/>
  <c r="H270" i="51"/>
  <c r="V259" i="43"/>
  <c r="G270" i="50"/>
  <c r="H270" i="50"/>
  <c r="W259" i="43"/>
  <c r="S259" i="43"/>
  <c r="G268" i="53"/>
  <c r="H268" i="53"/>
  <c r="R259" i="43"/>
  <c r="G295" i="39"/>
  <c r="H295" i="39"/>
  <c r="P259" i="43"/>
  <c r="C259" i="43"/>
  <c r="S258" i="43"/>
  <c r="R258" i="43"/>
  <c r="G294" i="39"/>
  <c r="H294" i="39"/>
  <c r="P258" i="43"/>
  <c r="C258" i="43"/>
  <c r="T257" i="43"/>
  <c r="S257" i="43"/>
  <c r="G266" i="53"/>
  <c r="H266" i="53"/>
  <c r="R257" i="43"/>
  <c r="G293" i="39"/>
  <c r="H293" i="39"/>
  <c r="P257" i="43"/>
  <c r="C257" i="43"/>
  <c r="S243" i="43"/>
  <c r="T243" i="43"/>
  <c r="U243" i="43"/>
  <c r="V243" i="43"/>
  <c r="W243" i="43"/>
  <c r="X243" i="43"/>
  <c r="Y243" i="43"/>
  <c r="Z243" i="43"/>
  <c r="AA243" i="43"/>
  <c r="AB243" i="43"/>
  <c r="AC243" i="43"/>
  <c r="G255" i="37"/>
  <c r="R243" i="43"/>
  <c r="P243" i="43"/>
  <c r="C243" i="43"/>
  <c r="S242" i="43"/>
  <c r="T242" i="43"/>
  <c r="U242" i="43"/>
  <c r="V242" i="43"/>
  <c r="W242" i="43"/>
  <c r="X242" i="43"/>
  <c r="Y242" i="43"/>
  <c r="Z242" i="43"/>
  <c r="R242" i="43"/>
  <c r="P242" i="43"/>
  <c r="C242" i="43"/>
  <c r="S241" i="43"/>
  <c r="T241" i="43"/>
  <c r="U241" i="43"/>
  <c r="V241" i="43"/>
  <c r="W241" i="43"/>
  <c r="X241" i="43"/>
  <c r="Y241" i="43"/>
  <c r="Z241" i="43"/>
  <c r="AA241" i="43"/>
  <c r="AB241" i="43"/>
  <c r="AC241" i="43"/>
  <c r="G253" i="37"/>
  <c r="R241" i="43"/>
  <c r="P241" i="43"/>
  <c r="C241" i="43"/>
  <c r="T240" i="43"/>
  <c r="U240" i="43"/>
  <c r="V240" i="43"/>
  <c r="S240" i="43"/>
  <c r="R240" i="43"/>
  <c r="P240" i="43"/>
  <c r="C240" i="43"/>
  <c r="S239" i="43"/>
  <c r="T239" i="43"/>
  <c r="U239" i="43"/>
  <c r="V239" i="43"/>
  <c r="W239" i="43"/>
  <c r="X239" i="43"/>
  <c r="Y239" i="43"/>
  <c r="Z239" i="43"/>
  <c r="AA239" i="43"/>
  <c r="AB239" i="43"/>
  <c r="AC239" i="43"/>
  <c r="G251" i="37"/>
  <c r="R239" i="43"/>
  <c r="P239" i="43"/>
  <c r="C239" i="43"/>
  <c r="S238" i="43"/>
  <c r="G248" i="53"/>
  <c r="H248" i="53"/>
  <c r="R238" i="43"/>
  <c r="G273" i="39"/>
  <c r="H273" i="39"/>
  <c r="P238" i="43"/>
  <c r="C238" i="43"/>
  <c r="S237" i="43"/>
  <c r="G247" i="53"/>
  <c r="H247" i="53"/>
  <c r="T237" i="43"/>
  <c r="G249" i="52"/>
  <c r="U237" i="43"/>
  <c r="G249" i="51"/>
  <c r="V237" i="43"/>
  <c r="R237" i="43"/>
  <c r="G272" i="39"/>
  <c r="H272" i="39"/>
  <c r="P237" i="43"/>
  <c r="C237" i="43"/>
  <c r="S236" i="43"/>
  <c r="R236" i="43"/>
  <c r="G271" i="39"/>
  <c r="P236" i="43"/>
  <c r="C236" i="43"/>
  <c r="S235" i="43"/>
  <c r="R235" i="43"/>
  <c r="G270" i="39"/>
  <c r="P235" i="43"/>
  <c r="C235" i="43"/>
  <c r="T234" i="43"/>
  <c r="G246" i="52"/>
  <c r="S234" i="43"/>
  <c r="G244" i="53"/>
  <c r="R234" i="43"/>
  <c r="G269" i="39"/>
  <c r="P234" i="43"/>
  <c r="C234" i="43"/>
  <c r="S233" i="43"/>
  <c r="G243" i="53"/>
  <c r="H243" i="53"/>
  <c r="T233" i="43"/>
  <c r="G245" i="52"/>
  <c r="U233" i="43"/>
  <c r="R233" i="43"/>
  <c r="G268" i="39"/>
  <c r="P233" i="43"/>
  <c r="C233" i="43"/>
  <c r="S232" i="43"/>
  <c r="R232" i="43"/>
  <c r="G267" i="39"/>
  <c r="P232" i="43"/>
  <c r="C232" i="43"/>
  <c r="S231" i="43"/>
  <c r="G241" i="53"/>
  <c r="H241" i="53"/>
  <c r="T231" i="43"/>
  <c r="G243" i="52"/>
  <c r="R231" i="43"/>
  <c r="G265" i="39"/>
  <c r="H265" i="39"/>
  <c r="P231" i="43"/>
  <c r="C231" i="43"/>
  <c r="T230" i="43"/>
  <c r="S230" i="43"/>
  <c r="G240" i="53"/>
  <c r="H240" i="53"/>
  <c r="R230" i="43"/>
  <c r="G264" i="39"/>
  <c r="H264" i="39"/>
  <c r="P230" i="43"/>
  <c r="C230" i="43"/>
  <c r="S229" i="43"/>
  <c r="G239" i="53"/>
  <c r="H239" i="53"/>
  <c r="T229" i="43"/>
  <c r="R229" i="43"/>
  <c r="G263" i="39"/>
  <c r="P229" i="43"/>
  <c r="C229" i="43"/>
  <c r="T228" i="43"/>
  <c r="G240" i="52"/>
  <c r="S228" i="43"/>
  <c r="G238" i="53"/>
  <c r="H238" i="53"/>
  <c r="R228" i="43"/>
  <c r="G262" i="39"/>
  <c r="P228" i="43"/>
  <c r="C228" i="43"/>
  <c r="S227" i="43"/>
  <c r="G237" i="53"/>
  <c r="H237" i="53"/>
  <c r="T227" i="43"/>
  <c r="R227" i="43"/>
  <c r="G261" i="39"/>
  <c r="H261" i="39"/>
  <c r="P227" i="43"/>
  <c r="C227" i="43"/>
  <c r="S226" i="43"/>
  <c r="G236" i="53"/>
  <c r="H236" i="53"/>
  <c r="R226" i="43"/>
  <c r="G260" i="39"/>
  <c r="P226" i="43"/>
  <c r="C226" i="43"/>
  <c r="S225" i="43"/>
  <c r="R225" i="43"/>
  <c r="G259" i="39"/>
  <c r="H259" i="39"/>
  <c r="P225" i="43"/>
  <c r="C225" i="43"/>
  <c r="T224" i="43"/>
  <c r="S224" i="43"/>
  <c r="G234" i="53"/>
  <c r="H234" i="53"/>
  <c r="R224" i="43"/>
  <c r="G258" i="39"/>
  <c r="P224" i="43"/>
  <c r="C224" i="43"/>
  <c r="U212" i="43"/>
  <c r="V212" i="43"/>
  <c r="W212" i="43"/>
  <c r="X212" i="43"/>
  <c r="Y212" i="43"/>
  <c r="Z212" i="43"/>
  <c r="AA212" i="43"/>
  <c r="AB212" i="43"/>
  <c r="AC212" i="43"/>
  <c r="G223" i="37"/>
  <c r="S212" i="43"/>
  <c r="T212" i="43"/>
  <c r="R212" i="43"/>
  <c r="P212" i="43"/>
  <c r="C212" i="43"/>
  <c r="S211" i="43"/>
  <c r="T211" i="43"/>
  <c r="U211" i="43"/>
  <c r="V211" i="43"/>
  <c r="W211" i="43"/>
  <c r="X211" i="43"/>
  <c r="Y211" i="43"/>
  <c r="Z211" i="43"/>
  <c r="AA211" i="43"/>
  <c r="AB211" i="43"/>
  <c r="AC211" i="43"/>
  <c r="R211" i="43"/>
  <c r="P211" i="43"/>
  <c r="C211" i="43"/>
  <c r="S210" i="43"/>
  <c r="T210" i="43"/>
  <c r="U210" i="43"/>
  <c r="V210" i="43"/>
  <c r="W210" i="43"/>
  <c r="X210" i="43"/>
  <c r="Y210" i="43"/>
  <c r="Z210" i="43"/>
  <c r="AA210" i="43"/>
  <c r="R210" i="43"/>
  <c r="P210" i="43"/>
  <c r="C210" i="43"/>
  <c r="V209" i="43"/>
  <c r="T209" i="43"/>
  <c r="U209" i="43"/>
  <c r="S209" i="43"/>
  <c r="R209" i="43"/>
  <c r="P209" i="43"/>
  <c r="C209" i="43"/>
  <c r="S208" i="43"/>
  <c r="T208" i="43"/>
  <c r="U208" i="43"/>
  <c r="R208" i="43"/>
  <c r="P208" i="43"/>
  <c r="C208" i="43"/>
  <c r="T207" i="43"/>
  <c r="G218" i="52"/>
  <c r="U207" i="43"/>
  <c r="G218" i="51"/>
  <c r="H218" i="51"/>
  <c r="V207" i="43"/>
  <c r="S207" i="43"/>
  <c r="G216" i="53"/>
  <c r="H216" i="53"/>
  <c r="R207" i="43"/>
  <c r="G238" i="39"/>
  <c r="P207" i="43"/>
  <c r="C207" i="43"/>
  <c r="S206" i="43"/>
  <c r="G215" i="53"/>
  <c r="H215" i="53"/>
  <c r="T206" i="43"/>
  <c r="G217" i="52"/>
  <c r="U206" i="43"/>
  <c r="G217" i="51"/>
  <c r="H217" i="51"/>
  <c r="V206" i="43"/>
  <c r="R206" i="43"/>
  <c r="G237" i="39"/>
  <c r="P206" i="43"/>
  <c r="C206" i="43"/>
  <c r="S205" i="43"/>
  <c r="G214" i="53"/>
  <c r="H214" i="53"/>
  <c r="R205" i="43"/>
  <c r="G236" i="39"/>
  <c r="H236" i="39"/>
  <c r="P205" i="43"/>
  <c r="C205" i="43"/>
  <c r="S204" i="43"/>
  <c r="R204" i="43"/>
  <c r="G235" i="39"/>
  <c r="P204" i="43"/>
  <c r="C204" i="43"/>
  <c r="S203" i="43"/>
  <c r="R203" i="43"/>
  <c r="G234" i="39"/>
  <c r="H234" i="39"/>
  <c r="P203" i="43"/>
  <c r="C203" i="43"/>
  <c r="S202" i="43"/>
  <c r="G211" i="53"/>
  <c r="H211" i="53"/>
  <c r="T202" i="43"/>
  <c r="G213" i="52"/>
  <c r="U202" i="43"/>
  <c r="R202" i="43"/>
  <c r="G233" i="39"/>
  <c r="P202" i="43"/>
  <c r="C202" i="43"/>
  <c r="S201" i="43"/>
  <c r="R201" i="43"/>
  <c r="G232" i="39"/>
  <c r="H232" i="39"/>
  <c r="P201" i="43"/>
  <c r="C201" i="43"/>
  <c r="S200" i="43"/>
  <c r="G209" i="53"/>
  <c r="H209" i="53"/>
  <c r="T200" i="43"/>
  <c r="G211" i="52"/>
  <c r="R200" i="43"/>
  <c r="G230" i="39"/>
  <c r="H230" i="39"/>
  <c r="P200" i="43"/>
  <c r="C200" i="43"/>
  <c r="S199" i="43"/>
  <c r="G208" i="53"/>
  <c r="H208" i="53"/>
  <c r="T199" i="43"/>
  <c r="G210" i="52"/>
  <c r="U199" i="43"/>
  <c r="R199" i="43"/>
  <c r="G229" i="39"/>
  <c r="P199" i="43"/>
  <c r="C199" i="43"/>
  <c r="S198" i="43"/>
  <c r="R198" i="43"/>
  <c r="G228" i="39"/>
  <c r="H228" i="39"/>
  <c r="P198" i="43"/>
  <c r="C198" i="43"/>
  <c r="S197" i="43"/>
  <c r="R197" i="43"/>
  <c r="P197" i="43"/>
  <c r="C197" i="43"/>
  <c r="T196" i="43"/>
  <c r="S196" i="43"/>
  <c r="G205" i="53"/>
  <c r="R196" i="43"/>
  <c r="G226" i="39"/>
  <c r="H226" i="39"/>
  <c r="P196" i="43"/>
  <c r="C196" i="43"/>
  <c r="S195" i="43"/>
  <c r="G204" i="53"/>
  <c r="H204" i="53"/>
  <c r="R195" i="43"/>
  <c r="G225" i="39"/>
  <c r="H225" i="39"/>
  <c r="P195" i="43"/>
  <c r="C195" i="43"/>
  <c r="S194" i="43"/>
  <c r="R194" i="43"/>
  <c r="G224" i="39"/>
  <c r="H224" i="39"/>
  <c r="P194" i="43"/>
  <c r="C194" i="43"/>
  <c r="U193" i="43"/>
  <c r="S193" i="43"/>
  <c r="G202" i="53"/>
  <c r="H202" i="53"/>
  <c r="T193" i="43"/>
  <c r="G204" i="52"/>
  <c r="R193" i="43"/>
  <c r="G223" i="39"/>
  <c r="H223" i="39"/>
  <c r="P193" i="43"/>
  <c r="C193" i="43"/>
  <c r="S181" i="43"/>
  <c r="T181" i="43"/>
  <c r="U181" i="43"/>
  <c r="V181" i="43"/>
  <c r="W181" i="43"/>
  <c r="X181" i="43"/>
  <c r="R181" i="43"/>
  <c r="P181" i="43"/>
  <c r="C181" i="43"/>
  <c r="S180" i="43"/>
  <c r="T180" i="43"/>
  <c r="U180" i="43"/>
  <c r="R180" i="43"/>
  <c r="P180" i="43"/>
  <c r="C180" i="43"/>
  <c r="T179" i="43"/>
  <c r="U179" i="43"/>
  <c r="V179" i="43"/>
  <c r="S179" i="43"/>
  <c r="R179" i="43"/>
  <c r="P179" i="43"/>
  <c r="C179" i="43"/>
  <c r="S178" i="43"/>
  <c r="T178" i="43"/>
  <c r="U178" i="43"/>
  <c r="V178" i="43"/>
  <c r="R178" i="43"/>
  <c r="P178" i="43"/>
  <c r="C178" i="43"/>
  <c r="S177" i="43"/>
  <c r="T177" i="43"/>
  <c r="U177" i="43"/>
  <c r="V177" i="43"/>
  <c r="W177" i="43"/>
  <c r="X177" i="43"/>
  <c r="R177" i="43"/>
  <c r="P177" i="43"/>
  <c r="C177" i="43"/>
  <c r="S176" i="43"/>
  <c r="G184" i="53"/>
  <c r="H184" i="53"/>
  <c r="T176" i="43"/>
  <c r="G186" i="52"/>
  <c r="U176" i="43"/>
  <c r="G186" i="51"/>
  <c r="H186" i="51"/>
  <c r="V176" i="43"/>
  <c r="R176" i="43"/>
  <c r="G203" i="39"/>
  <c r="H203" i="39"/>
  <c r="P176" i="43"/>
  <c r="C176" i="43"/>
  <c r="T175" i="43"/>
  <c r="S175" i="43"/>
  <c r="G183" i="53"/>
  <c r="H183" i="53"/>
  <c r="R175" i="43"/>
  <c r="G202" i="39"/>
  <c r="P175" i="43"/>
  <c r="C175" i="43"/>
  <c r="S174" i="43"/>
  <c r="G182" i="53"/>
  <c r="H182" i="53"/>
  <c r="T174" i="43"/>
  <c r="R174" i="43"/>
  <c r="G201" i="39"/>
  <c r="H201" i="39"/>
  <c r="P174" i="43"/>
  <c r="C174" i="43"/>
  <c r="T173" i="43"/>
  <c r="G183" i="52"/>
  <c r="U173" i="43"/>
  <c r="S173" i="43"/>
  <c r="G181" i="53"/>
  <c r="H181" i="53"/>
  <c r="R173" i="43"/>
  <c r="G200" i="39"/>
  <c r="P173" i="43"/>
  <c r="C173" i="43"/>
  <c r="S172" i="43"/>
  <c r="G180" i="53"/>
  <c r="H180" i="53"/>
  <c r="T172" i="43"/>
  <c r="G182" i="52"/>
  <c r="U172" i="43"/>
  <c r="R172" i="43"/>
  <c r="G199" i="39"/>
  <c r="H199" i="39"/>
  <c r="P172" i="43"/>
  <c r="C172" i="43"/>
  <c r="S171" i="43"/>
  <c r="T171" i="43"/>
  <c r="R171" i="43"/>
  <c r="G198" i="39"/>
  <c r="P171" i="43"/>
  <c r="C171" i="43"/>
  <c r="S170" i="43"/>
  <c r="R170" i="43"/>
  <c r="G197" i="39"/>
  <c r="H197" i="39"/>
  <c r="P170" i="43"/>
  <c r="C170" i="43"/>
  <c r="T169" i="43"/>
  <c r="S169" i="43"/>
  <c r="G177" i="53"/>
  <c r="H177" i="53"/>
  <c r="R169" i="43"/>
  <c r="G195" i="39"/>
  <c r="H195" i="39"/>
  <c r="P169" i="43"/>
  <c r="C169" i="43"/>
  <c r="S168" i="43"/>
  <c r="G176" i="53"/>
  <c r="H176" i="53"/>
  <c r="R168" i="43"/>
  <c r="P168" i="43"/>
  <c r="C168" i="43"/>
  <c r="S167" i="43"/>
  <c r="R167" i="43"/>
  <c r="G193" i="39"/>
  <c r="P167" i="43"/>
  <c r="C167" i="43"/>
  <c r="U166" i="43"/>
  <c r="S166" i="43"/>
  <c r="G174" i="53"/>
  <c r="H174" i="53"/>
  <c r="T166" i="43"/>
  <c r="G176" i="52"/>
  <c r="R166" i="43"/>
  <c r="G192" i="39"/>
  <c r="H192" i="39"/>
  <c r="P166" i="43"/>
  <c r="C166" i="43"/>
  <c r="T165" i="43"/>
  <c r="S165" i="43"/>
  <c r="G173" i="53"/>
  <c r="H173" i="53"/>
  <c r="R165" i="43"/>
  <c r="G191" i="39"/>
  <c r="H191" i="39"/>
  <c r="P165" i="43"/>
  <c r="C165" i="43"/>
  <c r="S164" i="43"/>
  <c r="R164" i="43"/>
  <c r="P164" i="43"/>
  <c r="C164" i="43"/>
  <c r="T163" i="43"/>
  <c r="G173" i="52"/>
  <c r="U163" i="43"/>
  <c r="S163" i="43"/>
  <c r="G171" i="53"/>
  <c r="H171" i="53"/>
  <c r="R163" i="43"/>
  <c r="G189" i="39"/>
  <c r="H189" i="39"/>
  <c r="P163" i="43"/>
  <c r="C163" i="43"/>
  <c r="S162" i="43"/>
  <c r="G170" i="53"/>
  <c r="H170" i="53"/>
  <c r="T162" i="43"/>
  <c r="R162" i="43"/>
  <c r="G188" i="39"/>
  <c r="H188" i="39"/>
  <c r="P162" i="43"/>
  <c r="C162" i="43"/>
  <c r="T151" i="43"/>
  <c r="U151" i="43"/>
  <c r="V151" i="43"/>
  <c r="W151" i="43"/>
  <c r="X151" i="43"/>
  <c r="S151" i="43"/>
  <c r="R151" i="43"/>
  <c r="P151" i="43"/>
  <c r="C151" i="43"/>
  <c r="S150" i="43"/>
  <c r="R150" i="43"/>
  <c r="P150" i="43"/>
  <c r="C150" i="43"/>
  <c r="S149" i="43"/>
  <c r="T149" i="43"/>
  <c r="U149" i="43"/>
  <c r="V149" i="43"/>
  <c r="G157" i="50"/>
  <c r="R149" i="43"/>
  <c r="P149" i="43"/>
  <c r="C149" i="43"/>
  <c r="S148" i="43"/>
  <c r="T148" i="43"/>
  <c r="U148" i="43"/>
  <c r="R148" i="43"/>
  <c r="P148" i="43"/>
  <c r="C148" i="43"/>
  <c r="U147" i="43"/>
  <c r="V147" i="43"/>
  <c r="W147" i="43"/>
  <c r="X147" i="43"/>
  <c r="Y147" i="43"/>
  <c r="Z147" i="43"/>
  <c r="S147" i="43"/>
  <c r="T147" i="43"/>
  <c r="R147" i="43"/>
  <c r="P147" i="43"/>
  <c r="C147" i="43"/>
  <c r="S146" i="43"/>
  <c r="G152" i="53"/>
  <c r="H152" i="53"/>
  <c r="R146" i="43"/>
  <c r="G168" i="39"/>
  <c r="P146" i="43"/>
  <c r="C146" i="43"/>
  <c r="S145" i="43"/>
  <c r="G151" i="53"/>
  <c r="H151" i="53"/>
  <c r="R145" i="43"/>
  <c r="G167" i="39"/>
  <c r="P145" i="43"/>
  <c r="C145" i="43"/>
  <c r="S144" i="43"/>
  <c r="G150" i="53"/>
  <c r="T144" i="43"/>
  <c r="G152" i="52"/>
  <c r="R144" i="43"/>
  <c r="G166" i="39"/>
  <c r="H166" i="39"/>
  <c r="P144" i="43"/>
  <c r="C144" i="43"/>
  <c r="S143" i="43"/>
  <c r="G149" i="53"/>
  <c r="H149" i="53"/>
  <c r="R143" i="43"/>
  <c r="G165" i="39"/>
  <c r="H165" i="39"/>
  <c r="P143" i="43"/>
  <c r="C143" i="43"/>
  <c r="S142" i="43"/>
  <c r="R142" i="43"/>
  <c r="P142" i="43"/>
  <c r="C142" i="43"/>
  <c r="S141" i="43"/>
  <c r="R141" i="43"/>
  <c r="P141" i="43"/>
  <c r="C141" i="43"/>
  <c r="T140" i="43"/>
  <c r="G148" i="52"/>
  <c r="S140" i="43"/>
  <c r="G146" i="53"/>
  <c r="H146" i="53"/>
  <c r="R140" i="43"/>
  <c r="G162" i="39"/>
  <c r="P140" i="43"/>
  <c r="C140" i="43"/>
  <c r="S139" i="43"/>
  <c r="R139" i="43"/>
  <c r="G160" i="39"/>
  <c r="H160" i="39"/>
  <c r="P139" i="43"/>
  <c r="C139" i="43"/>
  <c r="S138" i="43"/>
  <c r="G144" i="53"/>
  <c r="H144" i="53"/>
  <c r="R138" i="43"/>
  <c r="G159" i="39"/>
  <c r="P138" i="43"/>
  <c r="C138" i="43"/>
  <c r="T137" i="43"/>
  <c r="S137" i="43"/>
  <c r="G143" i="53"/>
  <c r="H143" i="53"/>
  <c r="R137" i="43"/>
  <c r="G158" i="39"/>
  <c r="H158" i="39"/>
  <c r="P137" i="43"/>
  <c r="C137" i="43"/>
  <c r="S136" i="43"/>
  <c r="R136" i="43"/>
  <c r="P136" i="43"/>
  <c r="C136" i="43"/>
  <c r="S135" i="43"/>
  <c r="G141" i="53"/>
  <c r="H141" i="53"/>
  <c r="T135" i="43"/>
  <c r="R135" i="43"/>
  <c r="G156" i="39"/>
  <c r="H156" i="39"/>
  <c r="P135" i="43"/>
  <c r="C135" i="43"/>
  <c r="S134" i="43"/>
  <c r="G140" i="53"/>
  <c r="H140" i="53"/>
  <c r="R134" i="43"/>
  <c r="G155" i="39"/>
  <c r="P134" i="43"/>
  <c r="C134" i="43"/>
  <c r="S133" i="43"/>
  <c r="R133" i="43"/>
  <c r="P133" i="43"/>
  <c r="C133" i="43"/>
  <c r="S132" i="43"/>
  <c r="R132" i="43"/>
  <c r="G153" i="39"/>
  <c r="P132" i="43"/>
  <c r="C132" i="43"/>
  <c r="T122" i="43"/>
  <c r="U122" i="43"/>
  <c r="V122" i="43"/>
  <c r="W122" i="43"/>
  <c r="X122" i="43"/>
  <c r="Y122" i="43"/>
  <c r="Z122" i="43"/>
  <c r="AA122" i="43"/>
  <c r="AB122" i="43"/>
  <c r="AC122" i="43"/>
  <c r="G127" i="37"/>
  <c r="S122" i="43"/>
  <c r="R122" i="43"/>
  <c r="P122" i="43"/>
  <c r="C122" i="43"/>
  <c r="S121" i="43"/>
  <c r="R121" i="43"/>
  <c r="P121" i="43"/>
  <c r="C121" i="43"/>
  <c r="V120" i="43"/>
  <c r="S120" i="43"/>
  <c r="T120" i="43"/>
  <c r="U120" i="43"/>
  <c r="R120" i="43"/>
  <c r="P120" i="43"/>
  <c r="C120" i="43"/>
  <c r="S119" i="43"/>
  <c r="T119" i="43"/>
  <c r="U119" i="43"/>
  <c r="R119" i="43"/>
  <c r="P119" i="43"/>
  <c r="C119" i="43"/>
  <c r="T118" i="43"/>
  <c r="U118" i="43"/>
  <c r="V118" i="43"/>
  <c r="W118" i="43"/>
  <c r="X118" i="43"/>
  <c r="S118" i="43"/>
  <c r="R118" i="43"/>
  <c r="P118" i="43"/>
  <c r="C118" i="43"/>
  <c r="S117" i="43"/>
  <c r="G120" i="53"/>
  <c r="T117" i="43"/>
  <c r="G122" i="52"/>
  <c r="R117" i="43"/>
  <c r="G133" i="39"/>
  <c r="P117" i="43"/>
  <c r="C117" i="43"/>
  <c r="T116" i="43"/>
  <c r="G121" i="52"/>
  <c r="U116" i="43"/>
  <c r="G121" i="51"/>
  <c r="H121" i="51"/>
  <c r="S116" i="43"/>
  <c r="G119" i="53"/>
  <c r="H119" i="53"/>
  <c r="R116" i="43"/>
  <c r="G132" i="39"/>
  <c r="H132" i="39"/>
  <c r="P116" i="43"/>
  <c r="C116" i="43"/>
  <c r="S115" i="43"/>
  <c r="G118" i="53"/>
  <c r="R115" i="43"/>
  <c r="G131" i="39"/>
  <c r="P115" i="43"/>
  <c r="C115" i="43"/>
  <c r="S114" i="43"/>
  <c r="G117" i="53"/>
  <c r="H117" i="53"/>
  <c r="R114" i="43"/>
  <c r="G130" i="39"/>
  <c r="H130" i="39"/>
  <c r="P114" i="43"/>
  <c r="C114" i="43"/>
  <c r="S113" i="43"/>
  <c r="G116" i="53"/>
  <c r="H116" i="53"/>
  <c r="R113" i="43"/>
  <c r="G129" i="39"/>
  <c r="P113" i="43"/>
  <c r="C113" i="43"/>
  <c r="S112" i="43"/>
  <c r="R112" i="43"/>
  <c r="G128" i="39"/>
  <c r="H128" i="39"/>
  <c r="P112" i="43"/>
  <c r="C112" i="43"/>
  <c r="S111" i="43"/>
  <c r="G114" i="53"/>
  <c r="T111" i="43"/>
  <c r="G116" i="52"/>
  <c r="R111" i="43"/>
  <c r="G127" i="39"/>
  <c r="H127" i="39"/>
  <c r="P111" i="43"/>
  <c r="C111" i="43"/>
  <c r="S110" i="43"/>
  <c r="G113" i="53"/>
  <c r="R110" i="43"/>
  <c r="G125" i="39"/>
  <c r="H125" i="39"/>
  <c r="P110" i="43"/>
  <c r="C110" i="43"/>
  <c r="S109" i="43"/>
  <c r="G112" i="53"/>
  <c r="T109" i="43"/>
  <c r="R109" i="43"/>
  <c r="G124" i="39"/>
  <c r="H124" i="39"/>
  <c r="P109" i="43"/>
  <c r="C109" i="43"/>
  <c r="S108" i="43"/>
  <c r="G111" i="53"/>
  <c r="R108" i="43"/>
  <c r="G123" i="39"/>
  <c r="H123" i="39"/>
  <c r="P108" i="43"/>
  <c r="C108" i="43"/>
  <c r="S107" i="43"/>
  <c r="G110" i="53"/>
  <c r="R107" i="43"/>
  <c r="G122" i="39"/>
  <c r="P107" i="43"/>
  <c r="C107" i="43"/>
  <c r="T106" i="43"/>
  <c r="G111" i="52"/>
  <c r="U106" i="43"/>
  <c r="G111" i="51"/>
  <c r="H111" i="51"/>
  <c r="S106" i="43"/>
  <c r="G109" i="53"/>
  <c r="H109" i="53"/>
  <c r="R106" i="43"/>
  <c r="G121" i="39"/>
  <c r="H121" i="39"/>
  <c r="P106" i="43"/>
  <c r="C106" i="43"/>
  <c r="S105" i="43"/>
  <c r="R105" i="43"/>
  <c r="G120" i="39"/>
  <c r="H120" i="39"/>
  <c r="P105" i="43"/>
  <c r="C105" i="43"/>
  <c r="T104" i="43"/>
  <c r="S104" i="43"/>
  <c r="G107" i="53"/>
  <c r="H107" i="53"/>
  <c r="R104" i="43"/>
  <c r="G119" i="39"/>
  <c r="H119" i="39"/>
  <c r="P104" i="43"/>
  <c r="C104" i="43"/>
  <c r="S103" i="43"/>
  <c r="G106" i="53"/>
  <c r="T103" i="43"/>
  <c r="R103" i="43"/>
  <c r="G118" i="39"/>
  <c r="H118" i="39"/>
  <c r="P103" i="43"/>
  <c r="C103" i="43"/>
  <c r="S93" i="43"/>
  <c r="T93" i="43"/>
  <c r="U93" i="43"/>
  <c r="V93" i="43"/>
  <c r="R93" i="43"/>
  <c r="P93" i="43"/>
  <c r="C93" i="43"/>
  <c r="S92" i="43"/>
  <c r="R92" i="43"/>
  <c r="P92" i="43"/>
  <c r="C92" i="43"/>
  <c r="U91" i="43"/>
  <c r="V91" i="43"/>
  <c r="S91" i="43"/>
  <c r="T91" i="43"/>
  <c r="R91" i="43"/>
  <c r="P91" i="43"/>
  <c r="C91" i="43"/>
  <c r="S90" i="43"/>
  <c r="T90" i="43"/>
  <c r="R90" i="43"/>
  <c r="P90" i="43"/>
  <c r="C90" i="43"/>
  <c r="T89" i="43"/>
  <c r="U89" i="43"/>
  <c r="V89" i="43"/>
  <c r="W89" i="43"/>
  <c r="X89" i="43"/>
  <c r="Y89" i="43"/>
  <c r="S89" i="43"/>
  <c r="R89" i="43"/>
  <c r="G99" i="39"/>
  <c r="P89" i="43"/>
  <c r="C89" i="43"/>
  <c r="S88" i="43"/>
  <c r="R88" i="43"/>
  <c r="G98" i="39"/>
  <c r="P88" i="43"/>
  <c r="C88" i="43"/>
  <c r="T87" i="43"/>
  <c r="S87" i="43"/>
  <c r="G88" i="53"/>
  <c r="R87" i="43"/>
  <c r="G97" i="39"/>
  <c r="H97" i="39"/>
  <c r="P87" i="43"/>
  <c r="C87" i="43"/>
  <c r="S86" i="43"/>
  <c r="G87" i="53"/>
  <c r="H87" i="53"/>
  <c r="T86" i="43"/>
  <c r="R86" i="43"/>
  <c r="G96" i="39"/>
  <c r="P86" i="43"/>
  <c r="C86" i="43"/>
  <c r="S85" i="43"/>
  <c r="G86" i="53"/>
  <c r="R85" i="43"/>
  <c r="G95" i="39"/>
  <c r="P85" i="43"/>
  <c r="C85" i="43"/>
  <c r="S84" i="43"/>
  <c r="G85" i="53"/>
  <c r="H85" i="53"/>
  <c r="R84" i="43"/>
  <c r="G94" i="39"/>
  <c r="H94" i="39"/>
  <c r="P84" i="43"/>
  <c r="C84" i="43"/>
  <c r="S83" i="43"/>
  <c r="G84" i="53"/>
  <c r="R83" i="43"/>
  <c r="G93" i="39"/>
  <c r="H93" i="39"/>
  <c r="P83" i="43"/>
  <c r="C83" i="43"/>
  <c r="S82" i="43"/>
  <c r="R82" i="43"/>
  <c r="G92" i="39"/>
  <c r="P82" i="43"/>
  <c r="C82" i="43"/>
  <c r="T81" i="43"/>
  <c r="G83" i="52"/>
  <c r="U81" i="43"/>
  <c r="G83" i="51"/>
  <c r="H83" i="51"/>
  <c r="S81" i="43"/>
  <c r="G82" i="53"/>
  <c r="R81" i="43"/>
  <c r="G90" i="39"/>
  <c r="H90" i="39"/>
  <c r="P81" i="43"/>
  <c r="C81" i="43"/>
  <c r="S80" i="43"/>
  <c r="G81" i="53"/>
  <c r="T80" i="43"/>
  <c r="G82" i="52"/>
  <c r="U80" i="43"/>
  <c r="G82" i="51"/>
  <c r="H82" i="51"/>
  <c r="R80" i="43"/>
  <c r="G89" i="39"/>
  <c r="H89" i="39"/>
  <c r="P80" i="43"/>
  <c r="C80" i="43"/>
  <c r="S79" i="43"/>
  <c r="G80" i="53"/>
  <c r="R79" i="43"/>
  <c r="G88" i="39"/>
  <c r="H88" i="39"/>
  <c r="P79" i="43"/>
  <c r="C79" i="43"/>
  <c r="S78" i="43"/>
  <c r="G79" i="53"/>
  <c r="R78" i="43"/>
  <c r="G87" i="39"/>
  <c r="H87" i="39"/>
  <c r="P78" i="43"/>
  <c r="C78" i="43"/>
  <c r="S77" i="43"/>
  <c r="G78" i="53"/>
  <c r="H78" i="53"/>
  <c r="R77" i="43"/>
  <c r="G86" i="39"/>
  <c r="P77" i="43"/>
  <c r="C77" i="43"/>
  <c r="S76" i="43"/>
  <c r="G77" i="53"/>
  <c r="H77" i="53"/>
  <c r="R76" i="43"/>
  <c r="G85" i="39"/>
  <c r="H85" i="39"/>
  <c r="P76" i="43"/>
  <c r="C76" i="43"/>
  <c r="S75" i="43"/>
  <c r="G76" i="53"/>
  <c r="H76" i="53"/>
  <c r="R75" i="43"/>
  <c r="G84" i="39"/>
  <c r="H84" i="39"/>
  <c r="P75" i="43"/>
  <c r="C75" i="43"/>
  <c r="S74" i="43"/>
  <c r="T74" i="43"/>
  <c r="G76" i="52"/>
  <c r="R74" i="43"/>
  <c r="G83" i="39"/>
  <c r="H83" i="39"/>
  <c r="P74" i="43"/>
  <c r="C74" i="43"/>
  <c r="U62" i="43"/>
  <c r="T62" i="43"/>
  <c r="S62" i="43"/>
  <c r="R62" i="43"/>
  <c r="G68" i="39"/>
  <c r="H68" i="39"/>
  <c r="P62" i="43"/>
  <c r="C62" i="43"/>
  <c r="S61" i="43"/>
  <c r="R61" i="43"/>
  <c r="G67" i="39"/>
  <c r="H67" i="39"/>
  <c r="P61" i="43"/>
  <c r="C61" i="43"/>
  <c r="S60" i="43"/>
  <c r="R60" i="43"/>
  <c r="G66" i="39"/>
  <c r="H66" i="39"/>
  <c r="P60" i="43"/>
  <c r="C60" i="43"/>
  <c r="S59" i="43"/>
  <c r="T59" i="43"/>
  <c r="R59" i="43"/>
  <c r="G65" i="39"/>
  <c r="H65" i="39"/>
  <c r="P59" i="43"/>
  <c r="C59" i="43"/>
  <c r="U58" i="43"/>
  <c r="V58" i="43"/>
  <c r="W58" i="43"/>
  <c r="S58" i="43"/>
  <c r="T58" i="43"/>
  <c r="R58" i="43"/>
  <c r="G64" i="39"/>
  <c r="H64" i="39"/>
  <c r="P58" i="43"/>
  <c r="C58" i="43"/>
  <c r="T57" i="43"/>
  <c r="G58" i="52"/>
  <c r="S57" i="43"/>
  <c r="G58" i="53"/>
  <c r="H58" i="53"/>
  <c r="R57" i="43"/>
  <c r="P57" i="43"/>
  <c r="C57" i="43"/>
  <c r="S56" i="43"/>
  <c r="G57" i="53"/>
  <c r="H57" i="53"/>
  <c r="R56" i="43"/>
  <c r="G62" i="39"/>
  <c r="P56" i="43"/>
  <c r="C56" i="43"/>
  <c r="S55" i="43"/>
  <c r="G56" i="53"/>
  <c r="H56" i="53"/>
  <c r="T55" i="43"/>
  <c r="G56" i="52"/>
  <c r="R55" i="43"/>
  <c r="G61" i="39"/>
  <c r="H61" i="39"/>
  <c r="P55" i="43"/>
  <c r="C55" i="43"/>
  <c r="U54" i="43"/>
  <c r="G55" i="51"/>
  <c r="H55" i="51"/>
  <c r="T54" i="43"/>
  <c r="G55" i="52"/>
  <c r="S54" i="43"/>
  <c r="G55" i="53"/>
  <c r="H55" i="53"/>
  <c r="R54" i="43"/>
  <c r="G60" i="39"/>
  <c r="H60" i="39"/>
  <c r="P54" i="43"/>
  <c r="C54" i="43"/>
  <c r="S53" i="43"/>
  <c r="G54" i="53"/>
  <c r="H54" i="53"/>
  <c r="R53" i="43"/>
  <c r="G59" i="39"/>
  <c r="H59" i="39"/>
  <c r="P53" i="43"/>
  <c r="C53" i="43"/>
  <c r="S52" i="43"/>
  <c r="G53" i="53"/>
  <c r="H53" i="53"/>
  <c r="T52" i="43"/>
  <c r="R52" i="43"/>
  <c r="G58" i="39"/>
  <c r="H58" i="39"/>
  <c r="P52" i="43"/>
  <c r="C52" i="43"/>
  <c r="S51" i="43"/>
  <c r="G52" i="53"/>
  <c r="H52" i="53"/>
  <c r="T51" i="43"/>
  <c r="G52" i="52"/>
  <c r="U51" i="43"/>
  <c r="G52" i="51"/>
  <c r="H52" i="51"/>
  <c r="R51" i="43"/>
  <c r="G57" i="39"/>
  <c r="H57" i="39"/>
  <c r="P51" i="43"/>
  <c r="C51" i="43"/>
  <c r="T50" i="43"/>
  <c r="S50" i="43"/>
  <c r="G51" i="53"/>
  <c r="H51" i="53"/>
  <c r="R50" i="43"/>
  <c r="G55" i="39"/>
  <c r="P50" i="43"/>
  <c r="C50" i="43"/>
  <c r="S49" i="43"/>
  <c r="G50" i="53"/>
  <c r="H50" i="53"/>
  <c r="R49" i="43"/>
  <c r="G54" i="39"/>
  <c r="H54" i="39"/>
  <c r="P49" i="43"/>
  <c r="C49" i="43"/>
  <c r="S48" i="43"/>
  <c r="G49" i="53"/>
  <c r="H49" i="53"/>
  <c r="R48" i="43"/>
  <c r="G53" i="39"/>
  <c r="P48" i="43"/>
  <c r="C48" i="43"/>
  <c r="S47" i="43"/>
  <c r="G48" i="53"/>
  <c r="H48" i="53"/>
  <c r="R47" i="43"/>
  <c r="G52" i="39"/>
  <c r="H52" i="39"/>
  <c r="P47" i="43"/>
  <c r="C47" i="43"/>
  <c r="S46" i="43"/>
  <c r="R46" i="43"/>
  <c r="G51" i="39"/>
  <c r="H51" i="39"/>
  <c r="P46" i="43"/>
  <c r="C46" i="43"/>
  <c r="S45" i="43"/>
  <c r="G46" i="53"/>
  <c r="H46" i="53"/>
  <c r="T45" i="43"/>
  <c r="G46" i="52"/>
  <c r="R45" i="43"/>
  <c r="G50" i="39"/>
  <c r="H50" i="39"/>
  <c r="P45" i="43"/>
  <c r="C45" i="43"/>
  <c r="V44" i="43"/>
  <c r="S44" i="43"/>
  <c r="G45" i="53"/>
  <c r="H45" i="53"/>
  <c r="T44" i="43"/>
  <c r="G45" i="52"/>
  <c r="U44" i="43"/>
  <c r="G45" i="51"/>
  <c r="H45" i="51"/>
  <c r="R44" i="43"/>
  <c r="G49" i="39"/>
  <c r="H49" i="39"/>
  <c r="P44" i="43"/>
  <c r="C44" i="43"/>
  <c r="S43" i="43"/>
  <c r="G44" i="53"/>
  <c r="H44" i="53"/>
  <c r="R43" i="43"/>
  <c r="P43" i="43"/>
  <c r="C43" i="43"/>
  <c r="R31" i="43"/>
  <c r="G33" i="39"/>
  <c r="P31" i="43"/>
  <c r="C31" i="43"/>
  <c r="R30" i="43"/>
  <c r="G32" i="39"/>
  <c r="P30" i="43"/>
  <c r="C30" i="43"/>
  <c r="R29" i="43"/>
  <c r="G31" i="39"/>
  <c r="P29" i="43"/>
  <c r="C29" i="43"/>
  <c r="R28" i="43"/>
  <c r="G30" i="39"/>
  <c r="P28" i="43"/>
  <c r="C28" i="43"/>
  <c r="R27" i="43"/>
  <c r="G29" i="39"/>
  <c r="P27" i="43"/>
  <c r="C27" i="43"/>
  <c r="S26" i="43"/>
  <c r="G26" i="53"/>
  <c r="H26" i="53"/>
  <c r="T26" i="43"/>
  <c r="G26" i="52"/>
  <c r="H26" i="52"/>
  <c r="R26" i="43"/>
  <c r="G28" i="39"/>
  <c r="H28" i="39"/>
  <c r="P26" i="43"/>
  <c r="C26" i="43"/>
  <c r="R25" i="43"/>
  <c r="G27" i="39"/>
  <c r="H27" i="39"/>
  <c r="S25" i="43"/>
  <c r="G25" i="53"/>
  <c r="P25" i="43"/>
  <c r="C25" i="43"/>
  <c r="R24" i="43"/>
  <c r="G26" i="39"/>
  <c r="H26" i="39"/>
  <c r="P24" i="43"/>
  <c r="C24" i="43"/>
  <c r="R23" i="43"/>
  <c r="G25" i="39"/>
  <c r="H25" i="39"/>
  <c r="P23" i="43"/>
  <c r="C23" i="43"/>
  <c r="R22" i="43"/>
  <c r="G24" i="39"/>
  <c r="H24" i="39"/>
  <c r="P22" i="43"/>
  <c r="C22" i="43"/>
  <c r="R21" i="43"/>
  <c r="G23" i="39"/>
  <c r="H23" i="39"/>
  <c r="P21" i="43"/>
  <c r="C21" i="43"/>
  <c r="R20" i="43"/>
  <c r="G22" i="39"/>
  <c r="H22" i="39"/>
  <c r="P20" i="43"/>
  <c r="C20" i="43"/>
  <c r="R19" i="43"/>
  <c r="G20" i="39"/>
  <c r="H20" i="39"/>
  <c r="P19" i="43"/>
  <c r="C19" i="43"/>
  <c r="R18" i="43"/>
  <c r="G19" i="39"/>
  <c r="H19" i="39"/>
  <c r="P18" i="43"/>
  <c r="C18" i="43"/>
  <c r="R17" i="43"/>
  <c r="G18" i="39"/>
  <c r="H18" i="39"/>
  <c r="P17" i="43"/>
  <c r="C17" i="43"/>
  <c r="R16" i="43"/>
  <c r="P16" i="43"/>
  <c r="C16" i="43"/>
  <c r="R15" i="43"/>
  <c r="G16" i="39"/>
  <c r="H16" i="39"/>
  <c r="P15" i="43"/>
  <c r="C15" i="43"/>
  <c r="R14" i="43"/>
  <c r="G15" i="39"/>
  <c r="H15" i="39"/>
  <c r="P14" i="43"/>
  <c r="C14" i="43"/>
  <c r="R13" i="43"/>
  <c r="G14" i="39"/>
  <c r="H14" i="39"/>
  <c r="S13" i="43"/>
  <c r="P13" i="43"/>
  <c r="C13" i="43"/>
  <c r="R12" i="43"/>
  <c r="G13" i="39"/>
  <c r="H13" i="39"/>
  <c r="P12" i="43"/>
  <c r="C12" i="43"/>
  <c r="R11" i="43"/>
  <c r="G12" i="39"/>
  <c r="P11" i="43"/>
  <c r="C11" i="43"/>
  <c r="C349" i="37"/>
  <c r="H349" i="37" s="1"/>
  <c r="C348" i="37"/>
  <c r="C347" i="37"/>
  <c r="C346" i="37"/>
  <c r="C345" i="37"/>
  <c r="C329" i="37"/>
  <c r="C328" i="37"/>
  <c r="C327" i="37"/>
  <c r="C326" i="37"/>
  <c r="C325" i="37"/>
  <c r="C349" i="44"/>
  <c r="C348" i="44"/>
  <c r="C347" i="44"/>
  <c r="C346" i="44"/>
  <c r="C345" i="44"/>
  <c r="C329" i="44"/>
  <c r="C328" i="44"/>
  <c r="C327" i="44"/>
  <c r="C326" i="44"/>
  <c r="C325" i="44"/>
  <c r="C349" i="45"/>
  <c r="C348" i="45"/>
  <c r="C347" i="45"/>
  <c r="C346" i="45"/>
  <c r="C345" i="45"/>
  <c r="C329" i="45"/>
  <c r="C328" i="45"/>
  <c r="C327" i="45"/>
  <c r="C326" i="45"/>
  <c r="C325" i="45"/>
  <c r="C350" i="45" s="1"/>
  <c r="H350" i="45" s="1"/>
  <c r="C353" i="57"/>
  <c r="C352" i="57"/>
  <c r="C351" i="57"/>
  <c r="C350" i="57"/>
  <c r="C349" i="57"/>
  <c r="C333" i="57"/>
  <c r="C332" i="57"/>
  <c r="C331" i="57"/>
  <c r="C330" i="57"/>
  <c r="C329" i="57"/>
  <c r="C349" i="47"/>
  <c r="C348" i="47"/>
  <c r="C347" i="47"/>
  <c r="C346" i="47"/>
  <c r="C345" i="47"/>
  <c r="C329" i="47"/>
  <c r="C328" i="47"/>
  <c r="C327" i="47"/>
  <c r="C326" i="47"/>
  <c r="C325" i="47"/>
  <c r="C349" i="48"/>
  <c r="C348" i="48"/>
  <c r="C347" i="48"/>
  <c r="C346" i="48"/>
  <c r="C345" i="48"/>
  <c r="C329" i="48"/>
  <c r="C328" i="48"/>
  <c r="C327" i="48"/>
  <c r="C326" i="48"/>
  <c r="C325" i="48"/>
  <c r="C349" i="49"/>
  <c r="C348" i="49"/>
  <c r="C347" i="49"/>
  <c r="C346" i="49"/>
  <c r="C345" i="49"/>
  <c r="C329" i="49"/>
  <c r="C328" i="49"/>
  <c r="C327" i="49"/>
  <c r="C326" i="49"/>
  <c r="C325" i="49"/>
  <c r="C349" i="50"/>
  <c r="C348" i="50"/>
  <c r="C347" i="50"/>
  <c r="C346" i="50"/>
  <c r="C345" i="50"/>
  <c r="C329" i="50"/>
  <c r="C328" i="50"/>
  <c r="C327" i="50"/>
  <c r="C326" i="50"/>
  <c r="C325" i="50"/>
  <c r="C317" i="37"/>
  <c r="C316" i="37"/>
  <c r="C315" i="37"/>
  <c r="C314" i="37"/>
  <c r="C313" i="37"/>
  <c r="C297" i="37"/>
  <c r="C296" i="37"/>
  <c r="C295" i="37"/>
  <c r="C294" i="37"/>
  <c r="C293" i="37"/>
  <c r="C317" i="44"/>
  <c r="C316" i="44"/>
  <c r="C315" i="44"/>
  <c r="C314" i="44"/>
  <c r="C313" i="44"/>
  <c r="C297" i="44"/>
  <c r="C296" i="44"/>
  <c r="C295" i="44"/>
  <c r="C294" i="44"/>
  <c r="C293" i="44"/>
  <c r="C317" i="45"/>
  <c r="C316" i="45"/>
  <c r="C315" i="45"/>
  <c r="C314" i="45"/>
  <c r="C313" i="45"/>
  <c r="C297" i="45"/>
  <c r="C296" i="45"/>
  <c r="C295" i="45"/>
  <c r="C294" i="45"/>
  <c r="C293" i="45"/>
  <c r="C321" i="57"/>
  <c r="C320" i="57"/>
  <c r="C319" i="57"/>
  <c r="C318" i="57"/>
  <c r="C317" i="57"/>
  <c r="C301" i="57"/>
  <c r="C300" i="57"/>
  <c r="C299" i="57"/>
  <c r="C298" i="57"/>
  <c r="C297" i="57"/>
  <c r="C317" i="47"/>
  <c r="C316" i="47"/>
  <c r="C315" i="47"/>
  <c r="C314" i="47"/>
  <c r="C313" i="47"/>
  <c r="C297" i="47"/>
  <c r="C296" i="47"/>
  <c r="C295" i="47"/>
  <c r="C294" i="47"/>
  <c r="C293" i="47"/>
  <c r="C317" i="48"/>
  <c r="C316" i="48"/>
  <c r="C315" i="48"/>
  <c r="C314" i="48"/>
  <c r="C313" i="48"/>
  <c r="C297" i="48"/>
  <c r="C296" i="48"/>
  <c r="C295" i="48"/>
  <c r="C294" i="48"/>
  <c r="C293" i="48"/>
  <c r="C317" i="49"/>
  <c r="C316" i="49"/>
  <c r="C315" i="49"/>
  <c r="C314" i="49"/>
  <c r="C313" i="49"/>
  <c r="C297" i="49"/>
  <c r="C296" i="49"/>
  <c r="C295" i="49"/>
  <c r="C294" i="49"/>
  <c r="C293" i="49"/>
  <c r="C317" i="50"/>
  <c r="C316" i="50"/>
  <c r="C315" i="50"/>
  <c r="C314" i="50"/>
  <c r="C313" i="50"/>
  <c r="C297" i="50"/>
  <c r="C296" i="50"/>
  <c r="C295" i="50"/>
  <c r="C294" i="50"/>
  <c r="C293" i="50"/>
  <c r="C318" i="50" s="1"/>
  <c r="H318" i="50" s="1"/>
  <c r="C326" i="51"/>
  <c r="C327" i="51"/>
  <c r="C328" i="51"/>
  <c r="C329" i="51"/>
  <c r="C345" i="51"/>
  <c r="C346" i="51"/>
  <c r="C347" i="51"/>
  <c r="C348" i="51"/>
  <c r="C349" i="51"/>
  <c r="C325" i="51"/>
  <c r="C317" i="51"/>
  <c r="C316" i="51"/>
  <c r="C315" i="51"/>
  <c r="C314" i="51"/>
  <c r="C313" i="51"/>
  <c r="C297" i="51"/>
  <c r="C296" i="51"/>
  <c r="C295" i="51"/>
  <c r="C294" i="51"/>
  <c r="C293" i="51"/>
  <c r="C326" i="52"/>
  <c r="C327" i="52"/>
  <c r="C328" i="52"/>
  <c r="C329" i="52"/>
  <c r="C345" i="52"/>
  <c r="C346" i="52"/>
  <c r="C347" i="52"/>
  <c r="C348" i="52"/>
  <c r="C349" i="52"/>
  <c r="C325" i="52"/>
  <c r="C294" i="52"/>
  <c r="C295" i="52"/>
  <c r="C296" i="52"/>
  <c r="C297" i="52"/>
  <c r="C313" i="52"/>
  <c r="C314" i="52"/>
  <c r="C315" i="52"/>
  <c r="C316" i="52"/>
  <c r="C317" i="52"/>
  <c r="C293" i="52"/>
  <c r="C11" i="52"/>
  <c r="C10" i="52"/>
  <c r="C9" i="52"/>
  <c r="C8" i="52"/>
  <c r="C7" i="52"/>
  <c r="C32" i="52" s="1"/>
  <c r="C294" i="53"/>
  <c r="C295" i="53"/>
  <c r="C296" i="53"/>
  <c r="C297" i="53"/>
  <c r="C313" i="53"/>
  <c r="C314" i="53"/>
  <c r="C315" i="53"/>
  <c r="C316" i="53"/>
  <c r="C317" i="53"/>
  <c r="C293" i="53"/>
  <c r="C326" i="53"/>
  <c r="C327" i="53"/>
  <c r="C328" i="53"/>
  <c r="C329" i="53"/>
  <c r="C345" i="53"/>
  <c r="C346" i="53"/>
  <c r="C347" i="53"/>
  <c r="C348" i="53"/>
  <c r="C349" i="53"/>
  <c r="C325" i="53"/>
  <c r="C350" i="53" s="1"/>
  <c r="H350" i="53" s="1"/>
  <c r="C262" i="53"/>
  <c r="C263" i="53"/>
  <c r="C264" i="53"/>
  <c r="C265" i="53"/>
  <c r="C281" i="53"/>
  <c r="C282" i="53"/>
  <c r="C283" i="53"/>
  <c r="C284" i="53"/>
  <c r="C285" i="53"/>
  <c r="C261" i="53"/>
  <c r="C230" i="53"/>
  <c r="C231" i="53"/>
  <c r="C232" i="53"/>
  <c r="C233" i="53"/>
  <c r="C249" i="53"/>
  <c r="C250" i="53"/>
  <c r="C251" i="53"/>
  <c r="C252" i="53"/>
  <c r="C253" i="53"/>
  <c r="C229" i="53"/>
  <c r="C198" i="53"/>
  <c r="C199" i="53"/>
  <c r="C200" i="53"/>
  <c r="C201" i="53"/>
  <c r="C217" i="53"/>
  <c r="C218" i="53"/>
  <c r="C219" i="53"/>
  <c r="C220" i="53"/>
  <c r="C221" i="53"/>
  <c r="C197" i="53"/>
  <c r="C166" i="53"/>
  <c r="C167" i="53"/>
  <c r="C168" i="53"/>
  <c r="C169" i="53"/>
  <c r="C185" i="53"/>
  <c r="C186" i="53"/>
  <c r="C187" i="53"/>
  <c r="C188" i="53"/>
  <c r="C189" i="53"/>
  <c r="C165" i="53"/>
  <c r="C134" i="53"/>
  <c r="C135" i="53"/>
  <c r="C136" i="53"/>
  <c r="C137" i="53"/>
  <c r="H137" i="53" s="1"/>
  <c r="C153" i="53"/>
  <c r="C154" i="53"/>
  <c r="C155" i="53"/>
  <c r="C156" i="53"/>
  <c r="C157" i="53"/>
  <c r="C133" i="53"/>
  <c r="H133" i="53" s="1"/>
  <c r="C102" i="53"/>
  <c r="C103" i="53"/>
  <c r="H103" i="53" s="1"/>
  <c r="C104" i="53"/>
  <c r="C105" i="53"/>
  <c r="C121" i="53"/>
  <c r="C122" i="53"/>
  <c r="C123" i="53"/>
  <c r="C124" i="53"/>
  <c r="C125" i="53"/>
  <c r="C101" i="53"/>
  <c r="H101" i="53" s="1"/>
  <c r="C71" i="53"/>
  <c r="C72" i="53"/>
  <c r="C73" i="53"/>
  <c r="H73" i="53" s="1"/>
  <c r="C74" i="53"/>
  <c r="C90" i="53"/>
  <c r="C91" i="53"/>
  <c r="C92" i="53"/>
  <c r="C93" i="53"/>
  <c r="H93" i="53" s="1"/>
  <c r="C94" i="53"/>
  <c r="C70" i="53"/>
  <c r="C40" i="53"/>
  <c r="C41" i="53"/>
  <c r="C42" i="53"/>
  <c r="C43" i="53"/>
  <c r="C59" i="53"/>
  <c r="C60" i="53"/>
  <c r="C61" i="53"/>
  <c r="C62" i="53"/>
  <c r="C63" i="53"/>
  <c r="C39" i="53"/>
  <c r="C31" i="53"/>
  <c r="C30" i="53"/>
  <c r="C29" i="53"/>
  <c r="C28" i="53"/>
  <c r="C27" i="53"/>
  <c r="C11" i="53"/>
  <c r="C10" i="53"/>
  <c r="C9" i="53"/>
  <c r="C8" i="53"/>
  <c r="C7" i="53"/>
  <c r="C32" i="53" s="1"/>
  <c r="B7" i="53"/>
  <c r="B8" i="53"/>
  <c r="B9" i="53"/>
  <c r="B10" i="53"/>
  <c r="B11" i="53"/>
  <c r="B27" i="53"/>
  <c r="B28" i="53"/>
  <c r="B29" i="53"/>
  <c r="B30" i="53"/>
  <c r="B31" i="53"/>
  <c r="F40" i="48"/>
  <c r="F41" i="48"/>
  <c r="F42" i="48"/>
  <c r="F43" i="48"/>
  <c r="F59" i="48"/>
  <c r="F60" i="48"/>
  <c r="F61" i="48"/>
  <c r="F62" i="48"/>
  <c r="F63" i="48"/>
  <c r="F64" i="48"/>
  <c r="F39" i="48"/>
  <c r="F160" i="48"/>
  <c r="F159" i="48"/>
  <c r="F158" i="48"/>
  <c r="F157" i="48"/>
  <c r="F156" i="48"/>
  <c r="F155" i="48"/>
  <c r="F139" i="48"/>
  <c r="F138" i="48"/>
  <c r="F137" i="48"/>
  <c r="F136" i="48"/>
  <c r="F135" i="48"/>
  <c r="F232" i="48"/>
  <c r="F233" i="48"/>
  <c r="F234" i="48"/>
  <c r="F235" i="48"/>
  <c r="F251" i="48"/>
  <c r="F252" i="48"/>
  <c r="F253" i="48"/>
  <c r="F254" i="48"/>
  <c r="F255" i="48"/>
  <c r="F256" i="48"/>
  <c r="F231" i="48"/>
  <c r="F40" i="49"/>
  <c r="F41" i="49"/>
  <c r="F42" i="49"/>
  <c r="F43" i="49"/>
  <c r="F59" i="49"/>
  <c r="F60" i="49"/>
  <c r="F61" i="49"/>
  <c r="F62" i="49"/>
  <c r="F63" i="49"/>
  <c r="F64" i="49"/>
  <c r="F39" i="49"/>
  <c r="F232" i="49"/>
  <c r="F233" i="49"/>
  <c r="F234" i="49"/>
  <c r="F235" i="49"/>
  <c r="F251" i="49"/>
  <c r="F252" i="49"/>
  <c r="F253" i="49"/>
  <c r="F254" i="49"/>
  <c r="F255" i="49"/>
  <c r="F256" i="49"/>
  <c r="F231" i="49"/>
  <c r="F232" i="50"/>
  <c r="F233" i="50"/>
  <c r="F234" i="50"/>
  <c r="F235" i="50"/>
  <c r="F251" i="50"/>
  <c r="F252" i="50"/>
  <c r="F253" i="50"/>
  <c r="F254" i="50"/>
  <c r="F255" i="50"/>
  <c r="F256" i="50"/>
  <c r="F231" i="50"/>
  <c r="F136" i="50"/>
  <c r="F137" i="50"/>
  <c r="F138" i="50"/>
  <c r="F139" i="50"/>
  <c r="F155" i="50"/>
  <c r="F156" i="50"/>
  <c r="F157" i="50"/>
  <c r="F158" i="50"/>
  <c r="F159" i="50"/>
  <c r="F160" i="50"/>
  <c r="F135" i="50"/>
  <c r="F40" i="50"/>
  <c r="F41" i="50"/>
  <c r="F42" i="50"/>
  <c r="F43" i="50"/>
  <c r="F59" i="50"/>
  <c r="F60" i="50"/>
  <c r="F61" i="50"/>
  <c r="F62" i="50"/>
  <c r="F63" i="50"/>
  <c r="F64" i="50"/>
  <c r="F39" i="50"/>
  <c r="F8" i="50"/>
  <c r="F9" i="50"/>
  <c r="F10" i="50"/>
  <c r="F32" i="50"/>
  <c r="F7" i="50"/>
  <c r="F232" i="47"/>
  <c r="F233" i="47"/>
  <c r="F234" i="47"/>
  <c r="F235" i="47"/>
  <c r="F251" i="47"/>
  <c r="F252" i="47"/>
  <c r="F253" i="47"/>
  <c r="F254" i="47"/>
  <c r="F255" i="47"/>
  <c r="F256" i="47"/>
  <c r="F231" i="47"/>
  <c r="F136" i="47"/>
  <c r="F137" i="47"/>
  <c r="F138" i="47"/>
  <c r="F139" i="47"/>
  <c r="F155" i="47"/>
  <c r="F156" i="47"/>
  <c r="F157" i="47"/>
  <c r="F158" i="47"/>
  <c r="F159" i="47"/>
  <c r="F160" i="47"/>
  <c r="F135" i="47"/>
  <c r="F40" i="47"/>
  <c r="F41" i="47"/>
  <c r="F42" i="47"/>
  <c r="F43" i="47"/>
  <c r="F59" i="47"/>
  <c r="F60" i="47"/>
  <c r="F61" i="47"/>
  <c r="F62" i="47"/>
  <c r="F63" i="47"/>
  <c r="F64" i="47"/>
  <c r="F39" i="47"/>
  <c r="F232" i="45"/>
  <c r="F233" i="45"/>
  <c r="F234" i="45"/>
  <c r="F235" i="45"/>
  <c r="F251" i="45"/>
  <c r="F252" i="45"/>
  <c r="F253" i="45"/>
  <c r="F254" i="45"/>
  <c r="F255" i="45"/>
  <c r="F256" i="45"/>
  <c r="F231" i="45"/>
  <c r="F40" i="57"/>
  <c r="F41" i="57"/>
  <c r="F42" i="57"/>
  <c r="F43" i="57"/>
  <c r="F59" i="57"/>
  <c r="F60" i="57"/>
  <c r="F61" i="57"/>
  <c r="F62" i="57"/>
  <c r="F63" i="57"/>
  <c r="F64" i="57"/>
  <c r="F39" i="57"/>
  <c r="F160" i="57"/>
  <c r="F159" i="57"/>
  <c r="F158" i="57"/>
  <c r="F157" i="57"/>
  <c r="F156" i="57"/>
  <c r="F155" i="57"/>
  <c r="F139" i="57"/>
  <c r="F138" i="57"/>
  <c r="F137" i="57"/>
  <c r="F136" i="57"/>
  <c r="F135" i="57"/>
  <c r="F160" i="45"/>
  <c r="F159" i="45"/>
  <c r="F158" i="45"/>
  <c r="F157" i="45"/>
  <c r="F156" i="45"/>
  <c r="F155" i="45"/>
  <c r="F139" i="45"/>
  <c r="F138" i="45"/>
  <c r="F137" i="45"/>
  <c r="F136" i="45"/>
  <c r="F135" i="45"/>
  <c r="F40" i="45"/>
  <c r="F41" i="45"/>
  <c r="F42" i="45"/>
  <c r="F43" i="45"/>
  <c r="F59" i="45"/>
  <c r="F60" i="45"/>
  <c r="F61" i="45"/>
  <c r="F62" i="45"/>
  <c r="F63" i="45"/>
  <c r="F64" i="45"/>
  <c r="F39" i="45"/>
  <c r="F40" i="44"/>
  <c r="F41" i="44"/>
  <c r="F42" i="44"/>
  <c r="F43" i="44"/>
  <c r="F59" i="44"/>
  <c r="F60" i="44"/>
  <c r="F61" i="44"/>
  <c r="F62" i="44"/>
  <c r="F63" i="44"/>
  <c r="F64" i="44"/>
  <c r="F39" i="44"/>
  <c r="F160" i="44"/>
  <c r="F159" i="44"/>
  <c r="F158" i="44"/>
  <c r="F157" i="44"/>
  <c r="F156" i="44"/>
  <c r="F155" i="44"/>
  <c r="F139" i="44"/>
  <c r="F138" i="44"/>
  <c r="F137" i="44"/>
  <c r="F136" i="44"/>
  <c r="F135" i="44"/>
  <c r="F232" i="44"/>
  <c r="F233" i="44"/>
  <c r="F234" i="44"/>
  <c r="F235" i="44"/>
  <c r="F251" i="44"/>
  <c r="F252" i="44"/>
  <c r="F253" i="44"/>
  <c r="F254" i="44"/>
  <c r="F255" i="44"/>
  <c r="F256" i="44"/>
  <c r="F231" i="44"/>
  <c r="F40" i="37"/>
  <c r="F41" i="37"/>
  <c r="F42" i="37"/>
  <c r="F43" i="37"/>
  <c r="F59" i="37"/>
  <c r="F60" i="37"/>
  <c r="F61" i="37"/>
  <c r="F62" i="37"/>
  <c r="F63" i="37"/>
  <c r="F64" i="37"/>
  <c r="F39" i="37"/>
  <c r="F160" i="37"/>
  <c r="F159" i="37"/>
  <c r="F158" i="37"/>
  <c r="F157" i="37"/>
  <c r="F156" i="37"/>
  <c r="F155" i="37"/>
  <c r="F139" i="37"/>
  <c r="F138" i="37"/>
  <c r="F137" i="37"/>
  <c r="F136" i="37"/>
  <c r="F135" i="37"/>
  <c r="F232" i="37"/>
  <c r="F233" i="37"/>
  <c r="F234" i="37"/>
  <c r="F235" i="37"/>
  <c r="F251" i="37"/>
  <c r="F252" i="37"/>
  <c r="F253" i="37"/>
  <c r="F254" i="37"/>
  <c r="F255" i="37"/>
  <c r="F256" i="37"/>
  <c r="F231" i="37"/>
  <c r="F264" i="51"/>
  <c r="F265" i="51"/>
  <c r="F266" i="51"/>
  <c r="F267" i="51"/>
  <c r="F283" i="51"/>
  <c r="F284" i="51"/>
  <c r="F285" i="51"/>
  <c r="F286" i="51"/>
  <c r="F287" i="51"/>
  <c r="F288" i="51"/>
  <c r="F263" i="51"/>
  <c r="F232" i="51"/>
  <c r="F233" i="51"/>
  <c r="F234" i="51"/>
  <c r="F235" i="51"/>
  <c r="F251" i="51"/>
  <c r="F252" i="51"/>
  <c r="F253" i="51"/>
  <c r="F254" i="51"/>
  <c r="F255" i="51"/>
  <c r="F256" i="51"/>
  <c r="F231" i="51"/>
  <c r="F136" i="51"/>
  <c r="F137" i="51"/>
  <c r="F138" i="51"/>
  <c r="F139" i="51"/>
  <c r="F155" i="51"/>
  <c r="F156" i="51"/>
  <c r="F157" i="51"/>
  <c r="F158" i="51"/>
  <c r="F159" i="51"/>
  <c r="F160" i="51"/>
  <c r="F135" i="51"/>
  <c r="F40" i="51"/>
  <c r="F41" i="51"/>
  <c r="F42" i="51"/>
  <c r="F43" i="51"/>
  <c r="F59" i="51"/>
  <c r="F60" i="51"/>
  <c r="F61" i="51"/>
  <c r="F62" i="51"/>
  <c r="F63" i="51"/>
  <c r="F64" i="51"/>
  <c r="F39" i="51"/>
  <c r="F8" i="51"/>
  <c r="F9" i="51"/>
  <c r="F10" i="51"/>
  <c r="F32" i="51"/>
  <c r="F7" i="51"/>
  <c r="F264" i="52"/>
  <c r="F265" i="52"/>
  <c r="F266" i="52"/>
  <c r="F267" i="52"/>
  <c r="F283" i="52"/>
  <c r="F284" i="52"/>
  <c r="F285" i="52"/>
  <c r="F286" i="52"/>
  <c r="F287" i="52"/>
  <c r="F288" i="52"/>
  <c r="F263" i="52"/>
  <c r="F232" i="52"/>
  <c r="F233" i="52"/>
  <c r="F234" i="52"/>
  <c r="F235" i="52"/>
  <c r="F251" i="52"/>
  <c r="F252" i="52"/>
  <c r="F253" i="52"/>
  <c r="F254" i="52"/>
  <c r="F255" i="52"/>
  <c r="F256" i="52"/>
  <c r="F231" i="52"/>
  <c r="F136" i="52"/>
  <c r="F137" i="52"/>
  <c r="F138" i="52"/>
  <c r="F139" i="52"/>
  <c r="F155" i="52"/>
  <c r="F156" i="52"/>
  <c r="F157" i="52"/>
  <c r="F158" i="52"/>
  <c r="F159" i="52"/>
  <c r="F160" i="52"/>
  <c r="F135" i="52"/>
  <c r="F40" i="52"/>
  <c r="F41" i="52"/>
  <c r="F42" i="52"/>
  <c r="F43" i="52"/>
  <c r="F59" i="52"/>
  <c r="F60" i="52"/>
  <c r="F61" i="52"/>
  <c r="F62" i="52"/>
  <c r="F63" i="52"/>
  <c r="F64" i="52"/>
  <c r="F39" i="52"/>
  <c r="F8" i="52"/>
  <c r="F9" i="52"/>
  <c r="F10" i="52"/>
  <c r="F32" i="52"/>
  <c r="F7" i="52"/>
  <c r="F262" i="53"/>
  <c r="F263" i="53"/>
  <c r="F264" i="53"/>
  <c r="F265" i="53"/>
  <c r="F281" i="53"/>
  <c r="F282" i="53"/>
  <c r="F283" i="53"/>
  <c r="F284" i="53"/>
  <c r="F285" i="53"/>
  <c r="F286" i="53"/>
  <c r="F261" i="53"/>
  <c r="F230" i="53"/>
  <c r="F231" i="53"/>
  <c r="F232" i="53"/>
  <c r="F233" i="53"/>
  <c r="F249" i="53"/>
  <c r="F250" i="53"/>
  <c r="F251" i="53"/>
  <c r="F252" i="53"/>
  <c r="F253" i="53"/>
  <c r="F254" i="53"/>
  <c r="F229" i="53"/>
  <c r="F134" i="53"/>
  <c r="F135" i="53"/>
  <c r="F136" i="53"/>
  <c r="F137" i="53"/>
  <c r="F153" i="53"/>
  <c r="F154" i="53"/>
  <c r="F155" i="53"/>
  <c r="F156" i="53"/>
  <c r="F157" i="53"/>
  <c r="F158" i="53"/>
  <c r="F133" i="53"/>
  <c r="F8" i="53"/>
  <c r="F9" i="53"/>
  <c r="F10" i="53"/>
  <c r="F32" i="53"/>
  <c r="F7" i="53"/>
  <c r="F40" i="53"/>
  <c r="F41" i="53"/>
  <c r="F42" i="53"/>
  <c r="F43" i="53"/>
  <c r="F59" i="53"/>
  <c r="F60" i="53"/>
  <c r="F61" i="53"/>
  <c r="F62" i="53"/>
  <c r="F63" i="53"/>
  <c r="F64" i="53"/>
  <c r="F39" i="53"/>
  <c r="F288" i="39"/>
  <c r="F290" i="39"/>
  <c r="F291" i="39"/>
  <c r="F292" i="39"/>
  <c r="F309" i="39"/>
  <c r="F310" i="39"/>
  <c r="F311" i="39"/>
  <c r="F312" i="39"/>
  <c r="F313" i="39"/>
  <c r="F315" i="39"/>
  <c r="F287" i="39"/>
  <c r="F253" i="39"/>
  <c r="F255" i="39"/>
  <c r="F256" i="39"/>
  <c r="F257" i="39"/>
  <c r="F274" i="39"/>
  <c r="F275" i="39"/>
  <c r="F276" i="39"/>
  <c r="F277" i="39"/>
  <c r="F278" i="39"/>
  <c r="F280" i="39"/>
  <c r="F252" i="39"/>
  <c r="F147" i="39"/>
  <c r="F148" i="39"/>
  <c r="F150" i="39"/>
  <c r="F151" i="39"/>
  <c r="F152" i="39"/>
  <c r="F169" i="39"/>
  <c r="F170" i="39"/>
  <c r="F171" i="39"/>
  <c r="F172" i="39"/>
  <c r="F173" i="39"/>
  <c r="F175" i="39"/>
  <c r="F70" i="39"/>
  <c r="F43" i="39"/>
  <c r="F45" i="39"/>
  <c r="F46" i="39"/>
  <c r="F47" i="39"/>
  <c r="F42" i="39"/>
  <c r="F35" i="39"/>
  <c r="F8" i="39"/>
  <c r="F10" i="39"/>
  <c r="F11" i="39"/>
  <c r="F12" i="39"/>
  <c r="F29" i="39"/>
  <c r="F30" i="39"/>
  <c r="F31" i="39"/>
  <c r="F32" i="39"/>
  <c r="F33" i="39"/>
  <c r="F7" i="39"/>
  <c r="B3" i="43"/>
  <c r="E200" i="49"/>
  <c r="E267" i="51"/>
  <c r="E222" i="39"/>
  <c r="E137" i="53"/>
  <c r="D139" i="48"/>
  <c r="D75" i="48"/>
  <c r="E170" i="49"/>
  <c r="D265" i="48"/>
  <c r="E233" i="49"/>
  <c r="D201" i="48"/>
  <c r="E137" i="52"/>
  <c r="I94" i="43"/>
  <c r="D96" i="48"/>
  <c r="E316" i="49"/>
  <c r="D286" i="50"/>
  <c r="E252" i="53"/>
  <c r="D222" i="49"/>
  <c r="E190" i="52"/>
  <c r="D126" i="48"/>
  <c r="D126" i="52"/>
  <c r="D94" i="50"/>
  <c r="D62" i="49"/>
  <c r="E62" i="51"/>
  <c r="D62" i="52"/>
  <c r="E346" i="49"/>
  <c r="D346" i="49"/>
  <c r="D329" i="51"/>
  <c r="E314" i="51"/>
  <c r="D252" i="51"/>
  <c r="E250" i="53"/>
  <c r="D188" i="49"/>
  <c r="E60" i="49"/>
  <c r="E349" i="49"/>
  <c r="E287" i="49"/>
  <c r="D95" i="48"/>
  <c r="E345" i="50"/>
  <c r="D313" i="48"/>
  <c r="D251" i="51"/>
  <c r="D219" i="52"/>
  <c r="E187" i="50"/>
  <c r="D123" i="49"/>
  <c r="D91" i="49"/>
  <c r="D91" i="48"/>
  <c r="E296" i="50"/>
  <c r="E296" i="52"/>
  <c r="D266" i="49"/>
  <c r="E170" i="52"/>
  <c r="E138" i="52"/>
  <c r="D106" i="51"/>
  <c r="D42" i="49"/>
  <c r="D10" i="51"/>
  <c r="E264" i="53"/>
  <c r="D285" i="50"/>
  <c r="E206" i="39"/>
  <c r="D157" i="52"/>
  <c r="E157" i="50"/>
  <c r="D155" i="53"/>
  <c r="E93" i="51"/>
  <c r="E93" i="50"/>
  <c r="D61" i="51"/>
  <c r="D61" i="50"/>
  <c r="D294" i="49"/>
  <c r="E232" i="50"/>
  <c r="D72" i="49"/>
  <c r="E325" i="53"/>
  <c r="E357" i="39"/>
  <c r="D293" i="51"/>
  <c r="D293" i="53"/>
  <c r="E231" i="51"/>
  <c r="D229" i="53"/>
  <c r="E197" i="53"/>
  <c r="E217" i="39"/>
  <c r="D167" i="52"/>
  <c r="E167" i="51"/>
  <c r="E167" i="50"/>
  <c r="D71" i="49"/>
  <c r="E39" i="50"/>
  <c r="D7" i="51"/>
  <c r="R7" i="43"/>
  <c r="S7" i="43"/>
  <c r="T7" i="43"/>
  <c r="G7" i="52"/>
  <c r="P101" i="43"/>
  <c r="D346" i="53"/>
  <c r="E316" i="51"/>
  <c r="E254" i="51"/>
  <c r="E220" i="53"/>
  <c r="D126" i="50"/>
  <c r="D347" i="52"/>
  <c r="E243" i="39"/>
  <c r="D314" i="51"/>
  <c r="E154" i="53"/>
  <c r="D124" i="52"/>
  <c r="D124" i="51"/>
  <c r="G135" i="39"/>
  <c r="E345" i="53"/>
  <c r="E217" i="53"/>
  <c r="D219" i="50"/>
  <c r="E185" i="53"/>
  <c r="E59" i="53"/>
  <c r="E329" i="52"/>
  <c r="D297" i="50"/>
  <c r="E203" i="52"/>
  <c r="D139" i="50"/>
  <c r="D105" i="53"/>
  <c r="E75" i="51"/>
  <c r="E326" i="53"/>
  <c r="E326" i="52"/>
  <c r="D326" i="50"/>
  <c r="D232" i="50"/>
  <c r="E200" i="52"/>
  <c r="E200" i="51"/>
  <c r="E198" i="53"/>
  <c r="E134" i="53"/>
  <c r="D134" i="53"/>
  <c r="D104" i="50"/>
  <c r="D72" i="52"/>
  <c r="E40" i="52"/>
  <c r="D8" i="52"/>
  <c r="E8" i="52"/>
  <c r="A1" i="37"/>
  <c r="D2" i="37"/>
  <c r="B7" i="37"/>
  <c r="C7" i="37"/>
  <c r="D7" i="37"/>
  <c r="E7" i="37"/>
  <c r="F7" i="37"/>
  <c r="B8" i="37"/>
  <c r="C8" i="37"/>
  <c r="D8" i="37"/>
  <c r="E8" i="37"/>
  <c r="F8" i="37"/>
  <c r="B9" i="37"/>
  <c r="C9" i="37"/>
  <c r="D9" i="37"/>
  <c r="E9" i="37"/>
  <c r="F9" i="37"/>
  <c r="B10" i="37"/>
  <c r="C10" i="37"/>
  <c r="D10" i="37"/>
  <c r="E10" i="37"/>
  <c r="F10" i="37"/>
  <c r="B11" i="37"/>
  <c r="C11" i="37"/>
  <c r="B27" i="37"/>
  <c r="C27" i="37"/>
  <c r="B28" i="37"/>
  <c r="C28" i="37"/>
  <c r="B29" i="37"/>
  <c r="C29" i="37"/>
  <c r="B30" i="37"/>
  <c r="C30" i="37"/>
  <c r="B31" i="37"/>
  <c r="C31" i="37"/>
  <c r="F32" i="37"/>
  <c r="B39" i="37"/>
  <c r="C39" i="37"/>
  <c r="D39" i="37"/>
  <c r="E39" i="37"/>
  <c r="B40" i="37"/>
  <c r="C40" i="37"/>
  <c r="D40" i="37"/>
  <c r="E40" i="37"/>
  <c r="B41" i="37"/>
  <c r="C41" i="37"/>
  <c r="D41" i="37"/>
  <c r="E41" i="37"/>
  <c r="B42" i="37"/>
  <c r="C42" i="37"/>
  <c r="D42" i="37"/>
  <c r="E42" i="37"/>
  <c r="B43" i="37"/>
  <c r="C43" i="37"/>
  <c r="D43" i="37"/>
  <c r="E43" i="37"/>
  <c r="B59" i="37"/>
  <c r="C59" i="37"/>
  <c r="D59" i="37"/>
  <c r="E59" i="37"/>
  <c r="B60" i="37"/>
  <c r="C60" i="37"/>
  <c r="D60" i="37"/>
  <c r="E60" i="37"/>
  <c r="B61" i="37"/>
  <c r="C61" i="37"/>
  <c r="D61" i="37"/>
  <c r="E61" i="37"/>
  <c r="B62" i="37"/>
  <c r="C62" i="37"/>
  <c r="D62" i="37"/>
  <c r="E62" i="37"/>
  <c r="B63" i="37"/>
  <c r="C63" i="37"/>
  <c r="D63" i="37"/>
  <c r="E63" i="37"/>
  <c r="B71" i="37"/>
  <c r="D71" i="37"/>
  <c r="E71" i="37"/>
  <c r="B72" i="37"/>
  <c r="D72" i="37"/>
  <c r="E72" i="37"/>
  <c r="B73" i="37"/>
  <c r="D73" i="37"/>
  <c r="E73" i="37"/>
  <c r="B74" i="37"/>
  <c r="D74" i="37"/>
  <c r="E74" i="37"/>
  <c r="B75" i="37"/>
  <c r="D75" i="37"/>
  <c r="E75" i="37"/>
  <c r="B91" i="37"/>
  <c r="D91" i="37"/>
  <c r="E91" i="37"/>
  <c r="B92" i="37"/>
  <c r="D92" i="37"/>
  <c r="E92" i="37"/>
  <c r="B93" i="37"/>
  <c r="D93" i="37"/>
  <c r="E93" i="37"/>
  <c r="B94" i="37"/>
  <c r="D94" i="37"/>
  <c r="E94" i="37"/>
  <c r="B95" i="37"/>
  <c r="D95" i="37"/>
  <c r="E95" i="37"/>
  <c r="B103" i="37"/>
  <c r="D103" i="37"/>
  <c r="E103" i="37"/>
  <c r="B104" i="37"/>
  <c r="D104" i="37"/>
  <c r="E104" i="37"/>
  <c r="B105" i="37"/>
  <c r="D105" i="37"/>
  <c r="E105" i="37"/>
  <c r="B106" i="37"/>
  <c r="D106" i="37"/>
  <c r="E106" i="37"/>
  <c r="B107" i="37"/>
  <c r="D107" i="37"/>
  <c r="E107" i="37"/>
  <c r="B123" i="37"/>
  <c r="D123" i="37"/>
  <c r="E123" i="37"/>
  <c r="B124" i="37"/>
  <c r="D124" i="37"/>
  <c r="E124" i="37"/>
  <c r="B125" i="37"/>
  <c r="D125" i="37"/>
  <c r="E125" i="37"/>
  <c r="B126" i="37"/>
  <c r="D126" i="37"/>
  <c r="E126" i="37"/>
  <c r="B127" i="37"/>
  <c r="D127" i="37"/>
  <c r="E127" i="37"/>
  <c r="B135" i="37"/>
  <c r="D135" i="37"/>
  <c r="E135" i="37"/>
  <c r="B136" i="37"/>
  <c r="D136" i="37"/>
  <c r="E136" i="37"/>
  <c r="B137" i="37"/>
  <c r="D137" i="37"/>
  <c r="E137" i="37"/>
  <c r="B138" i="37"/>
  <c r="D138" i="37"/>
  <c r="E138" i="37"/>
  <c r="B139" i="37"/>
  <c r="D139" i="37"/>
  <c r="E139" i="37"/>
  <c r="B155" i="37"/>
  <c r="D155" i="37"/>
  <c r="E155" i="37"/>
  <c r="B156" i="37"/>
  <c r="D156" i="37"/>
  <c r="E156" i="37"/>
  <c r="B157" i="37"/>
  <c r="D157" i="37"/>
  <c r="E157" i="37"/>
  <c r="B158" i="37"/>
  <c r="D158" i="37"/>
  <c r="E158" i="37"/>
  <c r="B159" i="37"/>
  <c r="D159" i="37"/>
  <c r="E159" i="37"/>
  <c r="B167" i="37"/>
  <c r="C167" i="37"/>
  <c r="D167" i="37"/>
  <c r="E167" i="37"/>
  <c r="F167" i="37"/>
  <c r="B168" i="37"/>
  <c r="C168" i="37"/>
  <c r="D168" i="37"/>
  <c r="E168" i="37"/>
  <c r="F168" i="37"/>
  <c r="B169" i="37"/>
  <c r="C169" i="37"/>
  <c r="D169" i="37"/>
  <c r="E169" i="37"/>
  <c r="F169" i="37"/>
  <c r="B170" i="37"/>
  <c r="C170" i="37"/>
  <c r="D170" i="37"/>
  <c r="E170" i="37"/>
  <c r="F170" i="37"/>
  <c r="B171" i="37"/>
  <c r="C171" i="37"/>
  <c r="D171" i="37"/>
  <c r="E171" i="37"/>
  <c r="F171" i="37"/>
  <c r="B187" i="37"/>
  <c r="C187" i="37"/>
  <c r="D187" i="37"/>
  <c r="E187" i="37"/>
  <c r="F187" i="37"/>
  <c r="B188" i="37"/>
  <c r="C188" i="37"/>
  <c r="D188" i="37"/>
  <c r="E188" i="37"/>
  <c r="F188" i="37"/>
  <c r="B189" i="37"/>
  <c r="C189" i="37"/>
  <c r="D189" i="37"/>
  <c r="E189" i="37"/>
  <c r="F189" i="37"/>
  <c r="B190" i="37"/>
  <c r="C190" i="37"/>
  <c r="D190" i="37"/>
  <c r="E190" i="37"/>
  <c r="F190" i="37"/>
  <c r="B191" i="37"/>
  <c r="C191" i="37"/>
  <c r="D191" i="37"/>
  <c r="E191" i="37"/>
  <c r="F191" i="37"/>
  <c r="F192" i="37"/>
  <c r="B199" i="37"/>
  <c r="C199" i="37"/>
  <c r="D199" i="37"/>
  <c r="E199" i="37"/>
  <c r="B200" i="37"/>
  <c r="C200" i="37"/>
  <c r="D200" i="37"/>
  <c r="E200" i="37"/>
  <c r="B201" i="37"/>
  <c r="C201" i="37"/>
  <c r="D201" i="37"/>
  <c r="E201" i="37"/>
  <c r="B202" i="37"/>
  <c r="C202" i="37"/>
  <c r="D202" i="37"/>
  <c r="E202" i="37"/>
  <c r="B203" i="37"/>
  <c r="C203" i="37"/>
  <c r="D203" i="37"/>
  <c r="E203" i="37"/>
  <c r="B219" i="37"/>
  <c r="C219" i="37"/>
  <c r="D219" i="37"/>
  <c r="E219" i="37"/>
  <c r="B220" i="37"/>
  <c r="C220" i="37"/>
  <c r="D220" i="37"/>
  <c r="E220" i="37"/>
  <c r="B221" i="37"/>
  <c r="C221" i="37"/>
  <c r="D221" i="37"/>
  <c r="E221" i="37"/>
  <c r="B222" i="37"/>
  <c r="C222" i="37"/>
  <c r="D222" i="37"/>
  <c r="E222" i="37"/>
  <c r="B223" i="37"/>
  <c r="C223" i="37"/>
  <c r="H223" i="37" s="1"/>
  <c r="D223" i="37"/>
  <c r="E223" i="37"/>
  <c r="B231" i="37"/>
  <c r="C231" i="37"/>
  <c r="D231" i="37"/>
  <c r="E231" i="37"/>
  <c r="B232" i="37"/>
  <c r="C232" i="37"/>
  <c r="D232" i="37"/>
  <c r="E232" i="37"/>
  <c r="B233" i="37"/>
  <c r="C233" i="37"/>
  <c r="D233" i="37"/>
  <c r="E233" i="37"/>
  <c r="B234" i="37"/>
  <c r="C234" i="37"/>
  <c r="D234" i="37"/>
  <c r="E234" i="37"/>
  <c r="B235" i="37"/>
  <c r="C235" i="37"/>
  <c r="D235" i="37"/>
  <c r="E235" i="37"/>
  <c r="B251" i="37"/>
  <c r="C251" i="37"/>
  <c r="H251" i="37" s="1"/>
  <c r="D251" i="37"/>
  <c r="E251" i="37"/>
  <c r="B252" i="37"/>
  <c r="C252" i="37"/>
  <c r="D252" i="37"/>
  <c r="E252" i="37"/>
  <c r="B253" i="37"/>
  <c r="C253" i="37"/>
  <c r="H253" i="37" s="1"/>
  <c r="D253" i="37"/>
  <c r="E253" i="37"/>
  <c r="B254" i="37"/>
  <c r="C254" i="37"/>
  <c r="D254" i="37"/>
  <c r="E254" i="37"/>
  <c r="B255" i="37"/>
  <c r="C255" i="37"/>
  <c r="H255" i="37" s="1"/>
  <c r="D255" i="37"/>
  <c r="E255" i="37"/>
  <c r="B263" i="37"/>
  <c r="C263" i="37"/>
  <c r="D263" i="37"/>
  <c r="E263" i="37"/>
  <c r="F263" i="37"/>
  <c r="B264" i="37"/>
  <c r="C264" i="37"/>
  <c r="D264" i="37"/>
  <c r="E264" i="37"/>
  <c r="F264" i="37"/>
  <c r="B265" i="37"/>
  <c r="C265" i="37"/>
  <c r="D265" i="37"/>
  <c r="E265" i="37"/>
  <c r="F265" i="37"/>
  <c r="B266" i="37"/>
  <c r="C266" i="37"/>
  <c r="D266" i="37"/>
  <c r="E266" i="37"/>
  <c r="F266" i="37"/>
  <c r="B267" i="37"/>
  <c r="C267" i="37"/>
  <c r="D267" i="37"/>
  <c r="E267" i="37"/>
  <c r="F267" i="37"/>
  <c r="B283" i="37"/>
  <c r="C283" i="37"/>
  <c r="D283" i="37"/>
  <c r="E283" i="37"/>
  <c r="F283" i="37"/>
  <c r="B284" i="37"/>
  <c r="C284" i="37"/>
  <c r="D284" i="37"/>
  <c r="E284" i="37"/>
  <c r="F284" i="37"/>
  <c r="B285" i="37"/>
  <c r="C285" i="37"/>
  <c r="D285" i="37"/>
  <c r="E285" i="37"/>
  <c r="F285" i="37"/>
  <c r="B286" i="37"/>
  <c r="C286" i="37"/>
  <c r="D286" i="37"/>
  <c r="E286" i="37"/>
  <c r="F286" i="37"/>
  <c r="B287" i="37"/>
  <c r="C287" i="37"/>
  <c r="D287" i="37"/>
  <c r="E287" i="37"/>
  <c r="F287" i="37"/>
  <c r="F288" i="37"/>
  <c r="B293" i="37"/>
  <c r="D293" i="37"/>
  <c r="E293" i="37"/>
  <c r="B294" i="37"/>
  <c r="D294" i="37"/>
  <c r="E294" i="37"/>
  <c r="B295" i="37"/>
  <c r="D295" i="37"/>
  <c r="E295" i="37"/>
  <c r="B296" i="37"/>
  <c r="D296" i="37"/>
  <c r="E296" i="37"/>
  <c r="B297" i="37"/>
  <c r="D297" i="37"/>
  <c r="E297" i="37"/>
  <c r="B313" i="37"/>
  <c r="D313" i="37"/>
  <c r="E313" i="37"/>
  <c r="B314" i="37"/>
  <c r="D314" i="37"/>
  <c r="E314" i="37"/>
  <c r="B315" i="37"/>
  <c r="D315" i="37"/>
  <c r="E315" i="37"/>
  <c r="B316" i="37"/>
  <c r="D316" i="37"/>
  <c r="E316" i="37"/>
  <c r="B317" i="37"/>
  <c r="D317" i="37"/>
  <c r="E317" i="37"/>
  <c r="B325" i="37"/>
  <c r="D325" i="37"/>
  <c r="E325" i="37"/>
  <c r="B326" i="37"/>
  <c r="D326" i="37"/>
  <c r="E326" i="37"/>
  <c r="B327" i="37"/>
  <c r="D327" i="37"/>
  <c r="E327" i="37"/>
  <c r="B328" i="37"/>
  <c r="D328" i="37"/>
  <c r="E328" i="37"/>
  <c r="B329" i="37"/>
  <c r="D329" i="37"/>
  <c r="E329" i="37"/>
  <c r="B345" i="37"/>
  <c r="D345" i="37"/>
  <c r="E345" i="37"/>
  <c r="B346" i="37"/>
  <c r="D346" i="37"/>
  <c r="E346" i="37"/>
  <c r="B347" i="37"/>
  <c r="D347" i="37"/>
  <c r="E347" i="37"/>
  <c r="B348" i="37"/>
  <c r="D348" i="37"/>
  <c r="E348" i="37"/>
  <c r="B349" i="37"/>
  <c r="D349" i="37"/>
  <c r="E349" i="37"/>
  <c r="A1" i="44"/>
  <c r="D2" i="44"/>
  <c r="B7" i="44"/>
  <c r="C7" i="44"/>
  <c r="H7" i="44" s="1"/>
  <c r="D7" i="44"/>
  <c r="E7" i="44"/>
  <c r="F7" i="44"/>
  <c r="B8" i="44"/>
  <c r="C8" i="44"/>
  <c r="D8" i="44"/>
  <c r="E8" i="44"/>
  <c r="F8" i="44"/>
  <c r="B9" i="44"/>
  <c r="C9" i="44"/>
  <c r="D9" i="44"/>
  <c r="E9" i="44"/>
  <c r="F9" i="44"/>
  <c r="B10" i="44"/>
  <c r="C10" i="44"/>
  <c r="D10" i="44"/>
  <c r="E10" i="44"/>
  <c r="F10" i="44"/>
  <c r="B11" i="44"/>
  <c r="C11" i="44"/>
  <c r="B27" i="44"/>
  <c r="C27" i="44"/>
  <c r="B28" i="44"/>
  <c r="C28" i="44"/>
  <c r="B29" i="44"/>
  <c r="C29" i="44"/>
  <c r="B30" i="44"/>
  <c r="C30" i="44"/>
  <c r="B31" i="44"/>
  <c r="C31" i="44"/>
  <c r="F32" i="44"/>
  <c r="B39" i="44"/>
  <c r="C39" i="44"/>
  <c r="D39" i="44"/>
  <c r="E39" i="44"/>
  <c r="B40" i="44"/>
  <c r="C40" i="44"/>
  <c r="D40" i="44"/>
  <c r="E40" i="44"/>
  <c r="B41" i="44"/>
  <c r="C41" i="44"/>
  <c r="D41" i="44"/>
  <c r="E41" i="44"/>
  <c r="B42" i="44"/>
  <c r="C42" i="44"/>
  <c r="D42" i="44"/>
  <c r="E42" i="44"/>
  <c r="B43" i="44"/>
  <c r="C43" i="44"/>
  <c r="E43" i="44"/>
  <c r="B59" i="44"/>
  <c r="C59" i="44"/>
  <c r="E59" i="44"/>
  <c r="B60" i="44"/>
  <c r="C60" i="44"/>
  <c r="D60" i="44"/>
  <c r="E60" i="44"/>
  <c r="B61" i="44"/>
  <c r="C61" i="44"/>
  <c r="D61" i="44"/>
  <c r="E61" i="44"/>
  <c r="B62" i="44"/>
  <c r="C62" i="44"/>
  <c r="D62" i="44"/>
  <c r="E62" i="44"/>
  <c r="B63" i="44"/>
  <c r="C63" i="44"/>
  <c r="E63" i="44"/>
  <c r="B71" i="44"/>
  <c r="D71" i="44"/>
  <c r="E71" i="44"/>
  <c r="B72" i="44"/>
  <c r="D72" i="44"/>
  <c r="E72" i="44"/>
  <c r="B73" i="44"/>
  <c r="D73" i="44"/>
  <c r="E73" i="44"/>
  <c r="B74" i="44"/>
  <c r="D74" i="44"/>
  <c r="E74" i="44"/>
  <c r="B75" i="44"/>
  <c r="E75" i="44"/>
  <c r="B91" i="44"/>
  <c r="E91" i="44"/>
  <c r="B92" i="44"/>
  <c r="D92" i="44"/>
  <c r="E92" i="44"/>
  <c r="B93" i="44"/>
  <c r="D93" i="44"/>
  <c r="E93" i="44"/>
  <c r="B94" i="44"/>
  <c r="D94" i="44"/>
  <c r="E94" i="44"/>
  <c r="B95" i="44"/>
  <c r="E95" i="44"/>
  <c r="B103" i="44"/>
  <c r="D103" i="44"/>
  <c r="E103" i="44"/>
  <c r="B104" i="44"/>
  <c r="D104" i="44"/>
  <c r="E104" i="44"/>
  <c r="B105" i="44"/>
  <c r="D105" i="44"/>
  <c r="E105" i="44"/>
  <c r="B106" i="44"/>
  <c r="D106" i="44"/>
  <c r="E106" i="44"/>
  <c r="B107" i="44"/>
  <c r="E107" i="44"/>
  <c r="B123" i="44"/>
  <c r="E123" i="44"/>
  <c r="B124" i="44"/>
  <c r="D124" i="44"/>
  <c r="E124" i="44"/>
  <c r="B125" i="44"/>
  <c r="D125" i="44"/>
  <c r="E125" i="44"/>
  <c r="B126" i="44"/>
  <c r="D126" i="44"/>
  <c r="E126" i="44"/>
  <c r="B127" i="44"/>
  <c r="E127" i="44"/>
  <c r="B135" i="44"/>
  <c r="D135" i="44"/>
  <c r="E135" i="44"/>
  <c r="B136" i="44"/>
  <c r="D136" i="44"/>
  <c r="E136" i="44"/>
  <c r="B137" i="44"/>
  <c r="D137" i="44"/>
  <c r="E137" i="44"/>
  <c r="B138" i="44"/>
  <c r="D138" i="44"/>
  <c r="E138" i="44"/>
  <c r="B139" i="44"/>
  <c r="E139" i="44"/>
  <c r="B155" i="44"/>
  <c r="E155" i="44"/>
  <c r="B156" i="44"/>
  <c r="D156" i="44"/>
  <c r="E156" i="44"/>
  <c r="B157" i="44"/>
  <c r="D157" i="44"/>
  <c r="E157" i="44"/>
  <c r="B158" i="44"/>
  <c r="D158" i="44"/>
  <c r="E158" i="44"/>
  <c r="B159" i="44"/>
  <c r="E159" i="44"/>
  <c r="B167" i="44"/>
  <c r="C167" i="44"/>
  <c r="D167" i="44"/>
  <c r="E167" i="44"/>
  <c r="F167" i="44"/>
  <c r="B168" i="44"/>
  <c r="C168" i="44"/>
  <c r="D168" i="44"/>
  <c r="E168" i="44"/>
  <c r="F168" i="44"/>
  <c r="B169" i="44"/>
  <c r="C169" i="44"/>
  <c r="D169" i="44"/>
  <c r="E169" i="44"/>
  <c r="F169" i="44"/>
  <c r="B170" i="44"/>
  <c r="C170" i="44"/>
  <c r="D170" i="44"/>
  <c r="E170" i="44"/>
  <c r="F170" i="44"/>
  <c r="B171" i="44"/>
  <c r="C171" i="44"/>
  <c r="E171" i="44"/>
  <c r="F171" i="44"/>
  <c r="B187" i="44"/>
  <c r="C187" i="44"/>
  <c r="E187" i="44"/>
  <c r="F187" i="44"/>
  <c r="B188" i="44"/>
  <c r="C188" i="44"/>
  <c r="D188" i="44"/>
  <c r="E188" i="44"/>
  <c r="F188" i="44"/>
  <c r="B189" i="44"/>
  <c r="C189" i="44"/>
  <c r="D189" i="44"/>
  <c r="E189" i="44"/>
  <c r="F189" i="44"/>
  <c r="B190" i="44"/>
  <c r="C190" i="44"/>
  <c r="D190" i="44"/>
  <c r="E190" i="44"/>
  <c r="F190" i="44"/>
  <c r="B191" i="44"/>
  <c r="C191" i="44"/>
  <c r="E191" i="44"/>
  <c r="F191" i="44"/>
  <c r="F192" i="44"/>
  <c r="B199" i="44"/>
  <c r="C199" i="44"/>
  <c r="D199" i="44"/>
  <c r="E199" i="44"/>
  <c r="B200" i="44"/>
  <c r="C200" i="44"/>
  <c r="D200" i="44"/>
  <c r="E200" i="44"/>
  <c r="B201" i="44"/>
  <c r="C201" i="44"/>
  <c r="D201" i="44"/>
  <c r="E201" i="44"/>
  <c r="B202" i="44"/>
  <c r="C202" i="44"/>
  <c r="D202" i="44"/>
  <c r="E202" i="44"/>
  <c r="B203" i="44"/>
  <c r="C203" i="44"/>
  <c r="E203" i="44"/>
  <c r="B219" i="44"/>
  <c r="C219" i="44"/>
  <c r="C224" i="44" s="1"/>
  <c r="H224" i="44" s="1"/>
  <c r="E219" i="44"/>
  <c r="B220" i="44"/>
  <c r="C220" i="44"/>
  <c r="D220" i="44"/>
  <c r="E220" i="44"/>
  <c r="B221" i="44"/>
  <c r="C221" i="44"/>
  <c r="D221" i="44"/>
  <c r="E221" i="44"/>
  <c r="B222" i="44"/>
  <c r="C222" i="44"/>
  <c r="D222" i="44"/>
  <c r="E222" i="44"/>
  <c r="B223" i="44"/>
  <c r="C223" i="44"/>
  <c r="E223" i="44"/>
  <c r="B231" i="44"/>
  <c r="C231" i="44"/>
  <c r="D231" i="44"/>
  <c r="E231" i="44"/>
  <c r="B232" i="44"/>
  <c r="C232" i="44"/>
  <c r="D232" i="44"/>
  <c r="E232" i="44"/>
  <c r="B233" i="44"/>
  <c r="C233" i="44"/>
  <c r="D233" i="44"/>
  <c r="E233" i="44"/>
  <c r="B234" i="44"/>
  <c r="C234" i="44"/>
  <c r="D234" i="44"/>
  <c r="E234" i="44"/>
  <c r="B235" i="44"/>
  <c r="C235" i="44"/>
  <c r="E235" i="44"/>
  <c r="B251" i="44"/>
  <c r="C251" i="44"/>
  <c r="E251" i="44"/>
  <c r="B252" i="44"/>
  <c r="C252" i="44"/>
  <c r="D252" i="44"/>
  <c r="E252" i="44"/>
  <c r="B253" i="44"/>
  <c r="C253" i="44"/>
  <c r="D253" i="44"/>
  <c r="E253" i="44"/>
  <c r="B254" i="44"/>
  <c r="C254" i="44"/>
  <c r="D254" i="44"/>
  <c r="E254" i="44"/>
  <c r="B255" i="44"/>
  <c r="C255" i="44"/>
  <c r="E255" i="44"/>
  <c r="B263" i="44"/>
  <c r="C263" i="44"/>
  <c r="D263" i="44"/>
  <c r="E263" i="44"/>
  <c r="F263" i="44"/>
  <c r="B264" i="44"/>
  <c r="C264" i="44"/>
  <c r="D264" i="44"/>
  <c r="E264" i="44"/>
  <c r="F264" i="44"/>
  <c r="B265" i="44"/>
  <c r="C265" i="44"/>
  <c r="D265" i="44"/>
  <c r="E265" i="44"/>
  <c r="F265" i="44"/>
  <c r="B266" i="44"/>
  <c r="C266" i="44"/>
  <c r="D266" i="44"/>
  <c r="E266" i="44"/>
  <c r="F266" i="44"/>
  <c r="B267" i="44"/>
  <c r="C267" i="44"/>
  <c r="E267" i="44"/>
  <c r="F267" i="44"/>
  <c r="B283" i="44"/>
  <c r="C283" i="44"/>
  <c r="E283" i="44"/>
  <c r="F283" i="44"/>
  <c r="B284" i="44"/>
  <c r="C284" i="44"/>
  <c r="D284" i="44"/>
  <c r="E284" i="44"/>
  <c r="F284" i="44"/>
  <c r="B285" i="44"/>
  <c r="C285" i="44"/>
  <c r="D285" i="44"/>
  <c r="E285" i="44"/>
  <c r="F285" i="44"/>
  <c r="B286" i="44"/>
  <c r="C286" i="44"/>
  <c r="D286" i="44"/>
  <c r="E286" i="44"/>
  <c r="F286" i="44"/>
  <c r="B287" i="44"/>
  <c r="C287" i="44"/>
  <c r="E287" i="44"/>
  <c r="F287" i="44"/>
  <c r="F288" i="44"/>
  <c r="B293" i="44"/>
  <c r="D293" i="44"/>
  <c r="E293" i="44"/>
  <c r="B294" i="44"/>
  <c r="D294" i="44"/>
  <c r="E294" i="44"/>
  <c r="B295" i="44"/>
  <c r="D295" i="44"/>
  <c r="E295" i="44"/>
  <c r="B296" i="44"/>
  <c r="D296" i="44"/>
  <c r="E296" i="44"/>
  <c r="B297" i="44"/>
  <c r="E297" i="44"/>
  <c r="B313" i="44"/>
  <c r="E313" i="44"/>
  <c r="B314" i="44"/>
  <c r="D314" i="44"/>
  <c r="E314" i="44"/>
  <c r="B315" i="44"/>
  <c r="D315" i="44"/>
  <c r="E315" i="44"/>
  <c r="B316" i="44"/>
  <c r="D316" i="44"/>
  <c r="E316" i="44"/>
  <c r="B317" i="44"/>
  <c r="E317" i="44"/>
  <c r="B325" i="44"/>
  <c r="D325" i="44"/>
  <c r="E325" i="44"/>
  <c r="B326" i="44"/>
  <c r="D326" i="44"/>
  <c r="E326" i="44"/>
  <c r="B327" i="44"/>
  <c r="D327" i="44"/>
  <c r="E327" i="44"/>
  <c r="B328" i="44"/>
  <c r="D328" i="44"/>
  <c r="E328" i="44"/>
  <c r="B329" i="44"/>
  <c r="E329" i="44"/>
  <c r="B345" i="44"/>
  <c r="E345" i="44"/>
  <c r="B346" i="44"/>
  <c r="D346" i="44"/>
  <c r="E346" i="44"/>
  <c r="B347" i="44"/>
  <c r="D347" i="44"/>
  <c r="E347" i="44"/>
  <c r="B348" i="44"/>
  <c r="D348" i="44"/>
  <c r="E348" i="44"/>
  <c r="B349" i="44"/>
  <c r="E349" i="44"/>
  <c r="A1" i="45"/>
  <c r="D2" i="45"/>
  <c r="B7" i="45"/>
  <c r="C7" i="45"/>
  <c r="D7" i="45"/>
  <c r="E7" i="45"/>
  <c r="F7" i="45"/>
  <c r="B8" i="45"/>
  <c r="C8" i="45"/>
  <c r="D8" i="45"/>
  <c r="E8" i="45"/>
  <c r="F8" i="45"/>
  <c r="B9" i="45"/>
  <c r="C9" i="45"/>
  <c r="D9" i="45"/>
  <c r="E9" i="45"/>
  <c r="F9" i="45"/>
  <c r="B10" i="45"/>
  <c r="C10" i="45"/>
  <c r="D10" i="45"/>
  <c r="E10" i="45"/>
  <c r="F10" i="45"/>
  <c r="B11" i="45"/>
  <c r="C11" i="45"/>
  <c r="B27" i="45"/>
  <c r="C27" i="45"/>
  <c r="B28" i="45"/>
  <c r="C28" i="45"/>
  <c r="B29" i="45"/>
  <c r="C29" i="45"/>
  <c r="B30" i="45"/>
  <c r="C30" i="45"/>
  <c r="B31" i="45"/>
  <c r="C31" i="45"/>
  <c r="F32" i="45"/>
  <c r="B39" i="45"/>
  <c r="C39" i="45"/>
  <c r="D39" i="45"/>
  <c r="E39" i="45"/>
  <c r="B40" i="45"/>
  <c r="C40" i="45"/>
  <c r="D40" i="45"/>
  <c r="E40" i="45"/>
  <c r="B41" i="45"/>
  <c r="C41" i="45"/>
  <c r="D41" i="45"/>
  <c r="E41" i="45"/>
  <c r="B42" i="45"/>
  <c r="C42" i="45"/>
  <c r="D42" i="45"/>
  <c r="E42" i="45"/>
  <c r="B43" i="45"/>
  <c r="C43" i="45"/>
  <c r="D43" i="45"/>
  <c r="B59" i="45"/>
  <c r="C59" i="45"/>
  <c r="D59" i="45"/>
  <c r="B60" i="45"/>
  <c r="C60" i="45"/>
  <c r="D60" i="45"/>
  <c r="E60" i="45"/>
  <c r="B61" i="45"/>
  <c r="C61" i="45"/>
  <c r="D61" i="45"/>
  <c r="E61" i="45"/>
  <c r="B62" i="45"/>
  <c r="C62" i="45"/>
  <c r="D62" i="45"/>
  <c r="E62" i="45"/>
  <c r="B63" i="45"/>
  <c r="C63" i="45"/>
  <c r="D63" i="45"/>
  <c r="B71" i="45"/>
  <c r="D71" i="45"/>
  <c r="E71" i="45"/>
  <c r="B72" i="45"/>
  <c r="D72" i="45"/>
  <c r="E72" i="45"/>
  <c r="B73" i="45"/>
  <c r="D73" i="45"/>
  <c r="E73" i="45"/>
  <c r="B74" i="45"/>
  <c r="D74" i="45"/>
  <c r="E74" i="45"/>
  <c r="B75" i="45"/>
  <c r="D75" i="45"/>
  <c r="B91" i="45"/>
  <c r="D91" i="45"/>
  <c r="B92" i="45"/>
  <c r="D92" i="45"/>
  <c r="E92" i="45"/>
  <c r="B93" i="45"/>
  <c r="D93" i="45"/>
  <c r="E93" i="45"/>
  <c r="B94" i="45"/>
  <c r="D94" i="45"/>
  <c r="E94" i="45"/>
  <c r="B95" i="45"/>
  <c r="D95" i="45"/>
  <c r="B103" i="45"/>
  <c r="D103" i="45"/>
  <c r="E103" i="45"/>
  <c r="B104" i="45"/>
  <c r="D104" i="45"/>
  <c r="E104" i="45"/>
  <c r="B105" i="45"/>
  <c r="D105" i="45"/>
  <c r="E105" i="45"/>
  <c r="B106" i="45"/>
  <c r="D106" i="45"/>
  <c r="E106" i="45"/>
  <c r="B107" i="45"/>
  <c r="D107" i="45"/>
  <c r="B123" i="45"/>
  <c r="D123" i="45"/>
  <c r="B124" i="45"/>
  <c r="D124" i="45"/>
  <c r="E124" i="45"/>
  <c r="B125" i="45"/>
  <c r="D125" i="45"/>
  <c r="E125" i="45"/>
  <c r="B126" i="45"/>
  <c r="D126" i="45"/>
  <c r="E126" i="45"/>
  <c r="B127" i="45"/>
  <c r="D127" i="45"/>
  <c r="B135" i="45"/>
  <c r="D135" i="45"/>
  <c r="E135" i="45"/>
  <c r="B136" i="45"/>
  <c r="D136" i="45"/>
  <c r="E136" i="45"/>
  <c r="B137" i="45"/>
  <c r="D137" i="45"/>
  <c r="E137" i="45"/>
  <c r="B138" i="45"/>
  <c r="D138" i="45"/>
  <c r="E138" i="45"/>
  <c r="B139" i="45"/>
  <c r="D139" i="45"/>
  <c r="B155" i="45"/>
  <c r="D155" i="45"/>
  <c r="B156" i="45"/>
  <c r="D156" i="45"/>
  <c r="E156" i="45"/>
  <c r="B157" i="45"/>
  <c r="D157" i="45"/>
  <c r="E157" i="45"/>
  <c r="B158" i="45"/>
  <c r="D158" i="45"/>
  <c r="E158" i="45"/>
  <c r="B159" i="45"/>
  <c r="D159" i="45"/>
  <c r="B167" i="45"/>
  <c r="C167" i="45"/>
  <c r="D167" i="45"/>
  <c r="E167" i="45"/>
  <c r="F167" i="45"/>
  <c r="B168" i="45"/>
  <c r="C168" i="45"/>
  <c r="C192" i="45" s="1"/>
  <c r="H192" i="45" s="1"/>
  <c r="D168" i="45"/>
  <c r="E168" i="45"/>
  <c r="F168" i="45"/>
  <c r="B169" i="45"/>
  <c r="C169" i="45"/>
  <c r="D169" i="45"/>
  <c r="E169" i="45"/>
  <c r="F169" i="45"/>
  <c r="B170" i="45"/>
  <c r="C170" i="45"/>
  <c r="D170" i="45"/>
  <c r="E170" i="45"/>
  <c r="F170" i="45"/>
  <c r="B171" i="45"/>
  <c r="C171" i="45"/>
  <c r="D171" i="45"/>
  <c r="F171" i="45"/>
  <c r="B187" i="45"/>
  <c r="C187" i="45"/>
  <c r="D187" i="45"/>
  <c r="F187" i="45"/>
  <c r="B188" i="45"/>
  <c r="C188" i="45"/>
  <c r="D188" i="45"/>
  <c r="E188" i="45"/>
  <c r="F188" i="45"/>
  <c r="B189" i="45"/>
  <c r="C189" i="45"/>
  <c r="D189" i="45"/>
  <c r="E189" i="45"/>
  <c r="F189" i="45"/>
  <c r="B190" i="45"/>
  <c r="C190" i="45"/>
  <c r="D190" i="45"/>
  <c r="E190" i="45"/>
  <c r="F190" i="45"/>
  <c r="B191" i="45"/>
  <c r="C191" i="45"/>
  <c r="D191" i="45"/>
  <c r="F191" i="45"/>
  <c r="F192" i="45"/>
  <c r="B199" i="45"/>
  <c r="C199" i="45"/>
  <c r="D199" i="45"/>
  <c r="E199" i="45"/>
  <c r="B200" i="45"/>
  <c r="C200" i="45"/>
  <c r="D200" i="45"/>
  <c r="E200" i="45"/>
  <c r="B201" i="45"/>
  <c r="C201" i="45"/>
  <c r="D201" i="45"/>
  <c r="E201" i="45"/>
  <c r="B202" i="45"/>
  <c r="C202" i="45"/>
  <c r="D202" i="45"/>
  <c r="E202" i="45"/>
  <c r="B203" i="45"/>
  <c r="C203" i="45"/>
  <c r="D203" i="45"/>
  <c r="B219" i="45"/>
  <c r="C219" i="45"/>
  <c r="C224" i="45"/>
  <c r="D219" i="45"/>
  <c r="B220" i="45"/>
  <c r="C220" i="45"/>
  <c r="D220" i="45"/>
  <c r="E220" i="45"/>
  <c r="B221" i="45"/>
  <c r="C221" i="45"/>
  <c r="D221" i="45"/>
  <c r="E221" i="45"/>
  <c r="B222" i="45"/>
  <c r="C222" i="45"/>
  <c r="D222" i="45"/>
  <c r="E222" i="45"/>
  <c r="B223" i="45"/>
  <c r="C223" i="45"/>
  <c r="D223" i="45"/>
  <c r="B231" i="45"/>
  <c r="C231" i="45"/>
  <c r="D231" i="45"/>
  <c r="E231" i="45"/>
  <c r="B232" i="45"/>
  <c r="C232" i="45"/>
  <c r="D232" i="45"/>
  <c r="E232" i="45"/>
  <c r="B233" i="45"/>
  <c r="C233" i="45"/>
  <c r="D233" i="45"/>
  <c r="E233" i="45"/>
  <c r="B234" i="45"/>
  <c r="C234" i="45"/>
  <c r="D234" i="45"/>
  <c r="E234" i="45"/>
  <c r="B235" i="45"/>
  <c r="C235" i="45"/>
  <c r="D235" i="45"/>
  <c r="B251" i="45"/>
  <c r="C251" i="45"/>
  <c r="D251" i="45"/>
  <c r="B252" i="45"/>
  <c r="C252" i="45"/>
  <c r="D252" i="45"/>
  <c r="E252" i="45"/>
  <c r="B253" i="45"/>
  <c r="C253" i="45"/>
  <c r="D253" i="45"/>
  <c r="E253" i="45"/>
  <c r="B254" i="45"/>
  <c r="C254" i="45"/>
  <c r="D254" i="45"/>
  <c r="E254" i="45"/>
  <c r="B255" i="45"/>
  <c r="C255" i="45"/>
  <c r="D255" i="45"/>
  <c r="B263" i="45"/>
  <c r="C263" i="45"/>
  <c r="D263" i="45"/>
  <c r="E263" i="45"/>
  <c r="F263" i="45"/>
  <c r="B264" i="45"/>
  <c r="C264" i="45"/>
  <c r="D264" i="45"/>
  <c r="E264" i="45"/>
  <c r="F264" i="45"/>
  <c r="B265" i="45"/>
  <c r="C265" i="45"/>
  <c r="D265" i="45"/>
  <c r="E265" i="45"/>
  <c r="F265" i="45"/>
  <c r="B266" i="45"/>
  <c r="C266" i="45"/>
  <c r="D266" i="45"/>
  <c r="E266" i="45"/>
  <c r="F266" i="45"/>
  <c r="B267" i="45"/>
  <c r="C267" i="45"/>
  <c r="D267" i="45"/>
  <c r="F267" i="45"/>
  <c r="B283" i="45"/>
  <c r="C283" i="45"/>
  <c r="D283" i="45"/>
  <c r="F283" i="45"/>
  <c r="B284" i="45"/>
  <c r="C284" i="45"/>
  <c r="D284" i="45"/>
  <c r="E284" i="45"/>
  <c r="F284" i="45"/>
  <c r="B285" i="45"/>
  <c r="C285" i="45"/>
  <c r="D285" i="45"/>
  <c r="E285" i="45"/>
  <c r="F285" i="45"/>
  <c r="B286" i="45"/>
  <c r="C286" i="45"/>
  <c r="D286" i="45"/>
  <c r="E286" i="45"/>
  <c r="F286" i="45"/>
  <c r="B287" i="45"/>
  <c r="C287" i="45"/>
  <c r="D287" i="45"/>
  <c r="F287" i="45"/>
  <c r="F288" i="45"/>
  <c r="B293" i="45"/>
  <c r="D293" i="45"/>
  <c r="E293" i="45"/>
  <c r="B294" i="45"/>
  <c r="D294" i="45"/>
  <c r="E294" i="45"/>
  <c r="B295" i="45"/>
  <c r="D295" i="45"/>
  <c r="E295" i="45"/>
  <c r="B296" i="45"/>
  <c r="D296" i="45"/>
  <c r="E296" i="45"/>
  <c r="B297" i="45"/>
  <c r="D297" i="45"/>
  <c r="B313" i="45"/>
  <c r="D313" i="45"/>
  <c r="B314" i="45"/>
  <c r="D314" i="45"/>
  <c r="E314" i="45"/>
  <c r="B315" i="45"/>
  <c r="D315" i="45"/>
  <c r="E315" i="45"/>
  <c r="B316" i="45"/>
  <c r="D316" i="45"/>
  <c r="E316" i="45"/>
  <c r="B317" i="45"/>
  <c r="D317" i="45"/>
  <c r="B325" i="45"/>
  <c r="D325" i="45"/>
  <c r="E325" i="45"/>
  <c r="B326" i="45"/>
  <c r="D326" i="45"/>
  <c r="E326" i="45"/>
  <c r="B327" i="45"/>
  <c r="D327" i="45"/>
  <c r="E327" i="45"/>
  <c r="B328" i="45"/>
  <c r="D328" i="45"/>
  <c r="E328" i="45"/>
  <c r="B329" i="45"/>
  <c r="D329" i="45"/>
  <c r="B345" i="45"/>
  <c r="D345" i="45"/>
  <c r="B346" i="45"/>
  <c r="D346" i="45"/>
  <c r="E346" i="45"/>
  <c r="B347" i="45"/>
  <c r="D347" i="45"/>
  <c r="E347" i="45"/>
  <c r="B348" i="45"/>
  <c r="D348" i="45"/>
  <c r="E348" i="45"/>
  <c r="B349" i="45"/>
  <c r="D349" i="45"/>
  <c r="A1" i="57"/>
  <c r="D2" i="57"/>
  <c r="B7" i="57"/>
  <c r="C7" i="57"/>
  <c r="C32" i="57" s="1"/>
  <c r="D7" i="57"/>
  <c r="E7" i="57"/>
  <c r="F7" i="57"/>
  <c r="B8" i="57"/>
  <c r="C8" i="57"/>
  <c r="D8" i="57"/>
  <c r="E8" i="57"/>
  <c r="F8" i="57"/>
  <c r="B9" i="57"/>
  <c r="C9" i="57"/>
  <c r="D9" i="57"/>
  <c r="E9" i="57"/>
  <c r="F9" i="57"/>
  <c r="B10" i="57"/>
  <c r="C10" i="57"/>
  <c r="D10" i="57"/>
  <c r="E10" i="57"/>
  <c r="F10" i="57"/>
  <c r="B11" i="57"/>
  <c r="C11" i="57"/>
  <c r="B27" i="57"/>
  <c r="C27" i="57"/>
  <c r="B28" i="57"/>
  <c r="C28" i="57"/>
  <c r="B29" i="57"/>
  <c r="C29" i="57"/>
  <c r="B30" i="57"/>
  <c r="C30" i="57"/>
  <c r="B31" i="57"/>
  <c r="C31" i="57"/>
  <c r="F32" i="57"/>
  <c r="B39" i="57"/>
  <c r="C39" i="57"/>
  <c r="D39" i="57"/>
  <c r="E39" i="57"/>
  <c r="B40" i="57"/>
  <c r="C40" i="57"/>
  <c r="D40" i="57"/>
  <c r="E40" i="57"/>
  <c r="B41" i="57"/>
  <c r="C41" i="57"/>
  <c r="D41" i="57"/>
  <c r="E41" i="57"/>
  <c r="B42" i="57"/>
  <c r="C42" i="57"/>
  <c r="D42" i="57"/>
  <c r="E42" i="57"/>
  <c r="B43" i="57"/>
  <c r="C43" i="57"/>
  <c r="D43" i="57"/>
  <c r="E43" i="57"/>
  <c r="B59" i="57"/>
  <c r="C59" i="57"/>
  <c r="D59" i="57"/>
  <c r="E59" i="57"/>
  <c r="B60" i="57"/>
  <c r="C60" i="57"/>
  <c r="D60" i="57"/>
  <c r="E60" i="57"/>
  <c r="B61" i="57"/>
  <c r="C61" i="57"/>
  <c r="D61" i="57"/>
  <c r="E61" i="57"/>
  <c r="B62" i="57"/>
  <c r="C62" i="57"/>
  <c r="D62" i="57"/>
  <c r="E62" i="57"/>
  <c r="B63" i="57"/>
  <c r="C63" i="57"/>
  <c r="D63" i="57"/>
  <c r="E63" i="57"/>
  <c r="B71" i="57"/>
  <c r="D71" i="57"/>
  <c r="E71" i="57"/>
  <c r="B72" i="57"/>
  <c r="D72" i="57"/>
  <c r="E72" i="57"/>
  <c r="B73" i="57"/>
  <c r="D73" i="57"/>
  <c r="E73" i="57"/>
  <c r="B74" i="57"/>
  <c r="D74" i="57"/>
  <c r="E74" i="57"/>
  <c r="B75" i="57"/>
  <c r="D75" i="57"/>
  <c r="E75" i="57"/>
  <c r="B91" i="57"/>
  <c r="D91" i="57"/>
  <c r="E91" i="57"/>
  <c r="B92" i="57"/>
  <c r="D92" i="57"/>
  <c r="E92" i="57"/>
  <c r="B93" i="57"/>
  <c r="D93" i="57"/>
  <c r="E93" i="57"/>
  <c r="B94" i="57"/>
  <c r="D94" i="57"/>
  <c r="E94" i="57"/>
  <c r="B95" i="57"/>
  <c r="D95" i="57"/>
  <c r="E95" i="57"/>
  <c r="B103" i="57"/>
  <c r="D103" i="57"/>
  <c r="E103" i="57"/>
  <c r="B104" i="57"/>
  <c r="D104" i="57"/>
  <c r="E104" i="57"/>
  <c r="B105" i="57"/>
  <c r="D105" i="57"/>
  <c r="E105" i="57"/>
  <c r="B106" i="57"/>
  <c r="D106" i="57"/>
  <c r="E106" i="57"/>
  <c r="B107" i="57"/>
  <c r="D107" i="57"/>
  <c r="E107" i="57"/>
  <c r="B123" i="57"/>
  <c r="D123" i="57"/>
  <c r="E123" i="57"/>
  <c r="B124" i="57"/>
  <c r="D124" i="57"/>
  <c r="E124" i="57"/>
  <c r="B125" i="57"/>
  <c r="D125" i="57"/>
  <c r="E125" i="57"/>
  <c r="B126" i="57"/>
  <c r="D126" i="57"/>
  <c r="E126" i="57"/>
  <c r="B127" i="57"/>
  <c r="D127" i="57"/>
  <c r="E127" i="57"/>
  <c r="B135" i="57"/>
  <c r="D135" i="57"/>
  <c r="E135" i="57"/>
  <c r="B136" i="57"/>
  <c r="D136" i="57"/>
  <c r="E136" i="57"/>
  <c r="B137" i="57"/>
  <c r="D137" i="57"/>
  <c r="E137" i="57"/>
  <c r="B138" i="57"/>
  <c r="D138" i="57"/>
  <c r="E138" i="57"/>
  <c r="B139" i="57"/>
  <c r="D139" i="57"/>
  <c r="E139" i="57"/>
  <c r="B155" i="57"/>
  <c r="D155" i="57"/>
  <c r="E155" i="57"/>
  <c r="B156" i="57"/>
  <c r="D156" i="57"/>
  <c r="E156" i="57"/>
  <c r="B157" i="57"/>
  <c r="D157" i="57"/>
  <c r="E157" i="57"/>
  <c r="B158" i="57"/>
  <c r="D158" i="57"/>
  <c r="E158" i="57"/>
  <c r="B159" i="57"/>
  <c r="D159" i="57"/>
  <c r="E159" i="57"/>
  <c r="B167" i="57"/>
  <c r="C167" i="57"/>
  <c r="D167" i="57"/>
  <c r="E167" i="57"/>
  <c r="F167" i="57"/>
  <c r="B168" i="57"/>
  <c r="C168" i="57"/>
  <c r="D168" i="57"/>
  <c r="E168" i="57"/>
  <c r="F168" i="57"/>
  <c r="B169" i="57"/>
  <c r="C169" i="57"/>
  <c r="D169" i="57"/>
  <c r="E169" i="57"/>
  <c r="F169" i="57"/>
  <c r="B170" i="57"/>
  <c r="C170" i="57"/>
  <c r="D170" i="57"/>
  <c r="E170" i="57"/>
  <c r="F170" i="57"/>
  <c r="B171" i="57"/>
  <c r="C171" i="57"/>
  <c r="D171" i="57"/>
  <c r="E171" i="57"/>
  <c r="F171" i="57"/>
  <c r="B187" i="57"/>
  <c r="C187" i="57"/>
  <c r="D187" i="57"/>
  <c r="E187" i="57"/>
  <c r="F187" i="57"/>
  <c r="B188" i="57"/>
  <c r="C188" i="57"/>
  <c r="D188" i="57"/>
  <c r="E188" i="57"/>
  <c r="F188" i="57"/>
  <c r="B189" i="57"/>
  <c r="C189" i="57"/>
  <c r="D189" i="57"/>
  <c r="E189" i="57"/>
  <c r="F189" i="57"/>
  <c r="B190" i="57"/>
  <c r="C190" i="57"/>
  <c r="D190" i="57"/>
  <c r="E190" i="57"/>
  <c r="F190" i="57"/>
  <c r="B191" i="57"/>
  <c r="C191" i="57"/>
  <c r="D191" i="57"/>
  <c r="E191" i="57"/>
  <c r="F191" i="57"/>
  <c r="F192" i="57"/>
  <c r="B199" i="57"/>
  <c r="C199" i="57"/>
  <c r="D199" i="57"/>
  <c r="E199" i="57"/>
  <c r="B200" i="57"/>
  <c r="C200" i="57"/>
  <c r="D200" i="57"/>
  <c r="E200" i="57"/>
  <c r="B201" i="57"/>
  <c r="C201" i="57"/>
  <c r="D201" i="57"/>
  <c r="E201" i="57"/>
  <c r="B202" i="57"/>
  <c r="C202" i="57"/>
  <c r="D202" i="57"/>
  <c r="E202" i="57"/>
  <c r="B203" i="57"/>
  <c r="C203" i="57"/>
  <c r="D203" i="57"/>
  <c r="E203" i="57"/>
  <c r="B219" i="57"/>
  <c r="C219" i="57"/>
  <c r="D219" i="57"/>
  <c r="E219" i="57"/>
  <c r="B220" i="57"/>
  <c r="C220" i="57"/>
  <c r="D220" i="57"/>
  <c r="E220" i="57"/>
  <c r="B221" i="57"/>
  <c r="C221" i="57"/>
  <c r="D221" i="57"/>
  <c r="E221" i="57"/>
  <c r="B222" i="57"/>
  <c r="C222" i="57"/>
  <c r="D222" i="57"/>
  <c r="E222" i="57"/>
  <c r="B223" i="57"/>
  <c r="C223" i="57"/>
  <c r="D223" i="57"/>
  <c r="E223" i="57"/>
  <c r="B231" i="57"/>
  <c r="C231" i="57"/>
  <c r="D231" i="57"/>
  <c r="E231" i="57"/>
  <c r="F231" i="57"/>
  <c r="B232" i="57"/>
  <c r="C232" i="57"/>
  <c r="D232" i="57"/>
  <c r="E232" i="57"/>
  <c r="F232" i="57"/>
  <c r="B233" i="57"/>
  <c r="C233" i="57"/>
  <c r="D233" i="57"/>
  <c r="E233" i="57"/>
  <c r="F233" i="57"/>
  <c r="B234" i="57"/>
  <c r="C234" i="57"/>
  <c r="D234" i="57"/>
  <c r="E234" i="57"/>
  <c r="F234" i="57"/>
  <c r="B235" i="57"/>
  <c r="C235" i="57"/>
  <c r="D235" i="57"/>
  <c r="E235" i="57"/>
  <c r="F235" i="57"/>
  <c r="B251" i="57"/>
  <c r="C251" i="57"/>
  <c r="C256" i="57" s="1"/>
  <c r="H256" i="57" s="1"/>
  <c r="D251" i="57"/>
  <c r="E251" i="57"/>
  <c r="F251" i="57"/>
  <c r="B252" i="57"/>
  <c r="C252" i="57"/>
  <c r="D252" i="57"/>
  <c r="E252" i="57"/>
  <c r="F252" i="57"/>
  <c r="B253" i="57"/>
  <c r="C253" i="57"/>
  <c r="D253" i="57"/>
  <c r="E253" i="57"/>
  <c r="F253" i="57"/>
  <c r="B254" i="57"/>
  <c r="C254" i="57"/>
  <c r="D254" i="57"/>
  <c r="E254" i="57"/>
  <c r="F254" i="57"/>
  <c r="B255" i="57"/>
  <c r="C255" i="57"/>
  <c r="D255" i="57"/>
  <c r="E255" i="57"/>
  <c r="F255" i="57"/>
  <c r="F256" i="57"/>
  <c r="B263" i="57"/>
  <c r="C263" i="57"/>
  <c r="D263" i="57"/>
  <c r="E263" i="57"/>
  <c r="F263" i="57"/>
  <c r="B264" i="57"/>
  <c r="C264" i="57"/>
  <c r="D264" i="57"/>
  <c r="E264" i="57"/>
  <c r="F264" i="57"/>
  <c r="B265" i="57"/>
  <c r="C265" i="57"/>
  <c r="D265" i="57"/>
  <c r="E265" i="57"/>
  <c r="F265" i="57"/>
  <c r="B266" i="57"/>
  <c r="C266" i="57"/>
  <c r="D266" i="57"/>
  <c r="E266" i="57"/>
  <c r="F266" i="57"/>
  <c r="B267" i="57"/>
  <c r="C267" i="57"/>
  <c r="D267" i="57"/>
  <c r="E267" i="57"/>
  <c r="F267" i="57"/>
  <c r="B283" i="57"/>
  <c r="C283" i="57"/>
  <c r="D283" i="57"/>
  <c r="E283" i="57"/>
  <c r="F283" i="57"/>
  <c r="B284" i="57"/>
  <c r="C284" i="57"/>
  <c r="D284" i="57"/>
  <c r="E284" i="57"/>
  <c r="F284" i="57"/>
  <c r="B285" i="57"/>
  <c r="C285" i="57"/>
  <c r="D285" i="57"/>
  <c r="E285" i="57"/>
  <c r="F285" i="57"/>
  <c r="B286" i="57"/>
  <c r="C286" i="57"/>
  <c r="D286" i="57"/>
  <c r="E286" i="57"/>
  <c r="F286" i="57"/>
  <c r="B287" i="57"/>
  <c r="C287" i="57"/>
  <c r="D287" i="57"/>
  <c r="E287" i="57"/>
  <c r="F287" i="57"/>
  <c r="F288" i="57"/>
  <c r="B297" i="57"/>
  <c r="D297" i="57"/>
  <c r="E297" i="57"/>
  <c r="B298" i="57"/>
  <c r="D298" i="57"/>
  <c r="E298" i="57"/>
  <c r="B299" i="57"/>
  <c r="D299" i="57"/>
  <c r="E299" i="57"/>
  <c r="B300" i="57"/>
  <c r="D300" i="57"/>
  <c r="E300" i="57"/>
  <c r="B301" i="57"/>
  <c r="D301" i="57"/>
  <c r="E301" i="57"/>
  <c r="B317" i="57"/>
  <c r="D317" i="57"/>
  <c r="E317" i="57"/>
  <c r="B318" i="57"/>
  <c r="D318" i="57"/>
  <c r="E318" i="57"/>
  <c r="B319" i="57"/>
  <c r="D319" i="57"/>
  <c r="E319" i="57"/>
  <c r="B320" i="57"/>
  <c r="D320" i="57"/>
  <c r="E320" i="57"/>
  <c r="B321" i="57"/>
  <c r="D321" i="57"/>
  <c r="E321" i="57"/>
  <c r="B329" i="57"/>
  <c r="D329" i="57"/>
  <c r="E329" i="57"/>
  <c r="B330" i="57"/>
  <c r="D330" i="57"/>
  <c r="E330" i="57"/>
  <c r="B331" i="57"/>
  <c r="D331" i="57"/>
  <c r="E331" i="57"/>
  <c r="B332" i="57"/>
  <c r="D332" i="57"/>
  <c r="E332" i="57"/>
  <c r="B333" i="57"/>
  <c r="D333" i="57"/>
  <c r="E333" i="57"/>
  <c r="B349" i="57"/>
  <c r="D349" i="57"/>
  <c r="E349" i="57"/>
  <c r="B350" i="57"/>
  <c r="D350" i="57"/>
  <c r="E350" i="57"/>
  <c r="B351" i="57"/>
  <c r="D351" i="57"/>
  <c r="E351" i="57"/>
  <c r="B352" i="57"/>
  <c r="D352" i="57"/>
  <c r="E352" i="57"/>
  <c r="B353" i="57"/>
  <c r="D353" i="57"/>
  <c r="E353" i="57"/>
  <c r="A1" i="47"/>
  <c r="D2" i="47"/>
  <c r="B7" i="47"/>
  <c r="C7" i="47"/>
  <c r="D7" i="47"/>
  <c r="E7" i="47"/>
  <c r="F7" i="47"/>
  <c r="B8" i="47"/>
  <c r="C8" i="47"/>
  <c r="D8" i="47"/>
  <c r="E8" i="47"/>
  <c r="F8" i="47"/>
  <c r="B9" i="47"/>
  <c r="C9" i="47"/>
  <c r="D9" i="47"/>
  <c r="E9" i="47"/>
  <c r="F9" i="47"/>
  <c r="B10" i="47"/>
  <c r="C10" i="47"/>
  <c r="D10" i="47"/>
  <c r="E10" i="47"/>
  <c r="F10" i="47"/>
  <c r="B11" i="47"/>
  <c r="C11" i="47"/>
  <c r="B27" i="47"/>
  <c r="C27" i="47"/>
  <c r="B28" i="47"/>
  <c r="C28" i="47"/>
  <c r="B29" i="47"/>
  <c r="C29" i="47"/>
  <c r="B30" i="47"/>
  <c r="C30" i="47"/>
  <c r="B31" i="47"/>
  <c r="C31" i="47"/>
  <c r="F32" i="47"/>
  <c r="B39" i="47"/>
  <c r="C39" i="47"/>
  <c r="H39" i="47" s="1"/>
  <c r="D39" i="47"/>
  <c r="E39" i="47"/>
  <c r="B40" i="47"/>
  <c r="C40" i="47"/>
  <c r="D40" i="47"/>
  <c r="E40" i="47"/>
  <c r="B41" i="47"/>
  <c r="C41" i="47"/>
  <c r="C64" i="47" s="1"/>
  <c r="H64" i="47" s="1"/>
  <c r="D41" i="47"/>
  <c r="E41" i="47"/>
  <c r="B42" i="47"/>
  <c r="C42" i="47"/>
  <c r="D42" i="47"/>
  <c r="E42" i="47"/>
  <c r="B43" i="47"/>
  <c r="C43" i="47"/>
  <c r="D43" i="47"/>
  <c r="E43" i="47"/>
  <c r="B59" i="47"/>
  <c r="C59" i="47"/>
  <c r="D59" i="47"/>
  <c r="E59" i="47"/>
  <c r="B60" i="47"/>
  <c r="C60" i="47"/>
  <c r="D60" i="47"/>
  <c r="E60" i="47"/>
  <c r="B61" i="47"/>
  <c r="C61" i="47"/>
  <c r="D61" i="47"/>
  <c r="E61" i="47"/>
  <c r="B62" i="47"/>
  <c r="C62" i="47"/>
  <c r="D62" i="47"/>
  <c r="E62" i="47"/>
  <c r="B63" i="47"/>
  <c r="C63" i="47"/>
  <c r="D63" i="47"/>
  <c r="E63" i="47"/>
  <c r="B71" i="47"/>
  <c r="D71" i="47"/>
  <c r="E71" i="47"/>
  <c r="B72" i="47"/>
  <c r="D72" i="47"/>
  <c r="E72" i="47"/>
  <c r="B73" i="47"/>
  <c r="D73" i="47"/>
  <c r="E73" i="47"/>
  <c r="B74" i="47"/>
  <c r="D74" i="47"/>
  <c r="E74" i="47"/>
  <c r="B75" i="47"/>
  <c r="D75" i="47"/>
  <c r="E75" i="47"/>
  <c r="B91" i="47"/>
  <c r="D91" i="47"/>
  <c r="E91" i="47"/>
  <c r="B92" i="47"/>
  <c r="D92" i="47"/>
  <c r="E92" i="47"/>
  <c r="B93" i="47"/>
  <c r="D93" i="47"/>
  <c r="E93" i="47"/>
  <c r="B94" i="47"/>
  <c r="D94" i="47"/>
  <c r="E94" i="47"/>
  <c r="B95" i="47"/>
  <c r="D95" i="47"/>
  <c r="E95" i="47"/>
  <c r="B103" i="47"/>
  <c r="D103" i="47"/>
  <c r="E103" i="47"/>
  <c r="B104" i="47"/>
  <c r="D104" i="47"/>
  <c r="E104" i="47"/>
  <c r="B105" i="47"/>
  <c r="D105" i="47"/>
  <c r="E105" i="47"/>
  <c r="B106" i="47"/>
  <c r="D106" i="47"/>
  <c r="E106" i="47"/>
  <c r="B107" i="47"/>
  <c r="D107" i="47"/>
  <c r="E107" i="47"/>
  <c r="B123" i="47"/>
  <c r="D123" i="47"/>
  <c r="E123" i="47"/>
  <c r="B124" i="47"/>
  <c r="D124" i="47"/>
  <c r="E124" i="47"/>
  <c r="B125" i="47"/>
  <c r="D125" i="47"/>
  <c r="E125" i="47"/>
  <c r="B126" i="47"/>
  <c r="D126" i="47"/>
  <c r="E126" i="47"/>
  <c r="B127" i="47"/>
  <c r="D127" i="47"/>
  <c r="E127" i="47"/>
  <c r="B135" i="47"/>
  <c r="D135" i="47"/>
  <c r="E135" i="47"/>
  <c r="B136" i="47"/>
  <c r="D136" i="47"/>
  <c r="E136" i="47"/>
  <c r="B137" i="47"/>
  <c r="D137" i="47"/>
  <c r="E137" i="47"/>
  <c r="B138" i="47"/>
  <c r="D138" i="47"/>
  <c r="E138" i="47"/>
  <c r="B139" i="47"/>
  <c r="D139" i="47"/>
  <c r="E139" i="47"/>
  <c r="B155" i="47"/>
  <c r="D155" i="47"/>
  <c r="E155" i="47"/>
  <c r="B156" i="47"/>
  <c r="D156" i="47"/>
  <c r="E156" i="47"/>
  <c r="B157" i="47"/>
  <c r="D157" i="47"/>
  <c r="E157" i="47"/>
  <c r="B158" i="47"/>
  <c r="D158" i="47"/>
  <c r="E158" i="47"/>
  <c r="B159" i="47"/>
  <c r="D159" i="47"/>
  <c r="E159" i="47"/>
  <c r="B167" i="47"/>
  <c r="C167" i="47"/>
  <c r="D167" i="47"/>
  <c r="E167" i="47"/>
  <c r="F167" i="47"/>
  <c r="B168" i="47"/>
  <c r="C168" i="47"/>
  <c r="D168" i="47"/>
  <c r="E168" i="47"/>
  <c r="F168" i="47"/>
  <c r="B169" i="47"/>
  <c r="C169" i="47"/>
  <c r="D169" i="47"/>
  <c r="E169" i="47"/>
  <c r="F169" i="47"/>
  <c r="B170" i="47"/>
  <c r="C170" i="47"/>
  <c r="D170" i="47"/>
  <c r="E170" i="47"/>
  <c r="F170" i="47"/>
  <c r="B171" i="47"/>
  <c r="C171" i="47"/>
  <c r="D171" i="47"/>
  <c r="E171" i="47"/>
  <c r="F171" i="47"/>
  <c r="B187" i="47"/>
  <c r="C187" i="47"/>
  <c r="D187" i="47"/>
  <c r="E187" i="47"/>
  <c r="F187" i="47"/>
  <c r="B188" i="47"/>
  <c r="C188" i="47"/>
  <c r="D188" i="47"/>
  <c r="E188" i="47"/>
  <c r="F188" i="47"/>
  <c r="B189" i="47"/>
  <c r="C189" i="47"/>
  <c r="D189" i="47"/>
  <c r="E189" i="47"/>
  <c r="F189" i="47"/>
  <c r="B190" i="47"/>
  <c r="C190" i="47"/>
  <c r="D190" i="47"/>
  <c r="E190" i="47"/>
  <c r="F190" i="47"/>
  <c r="B191" i="47"/>
  <c r="C191" i="47"/>
  <c r="D191" i="47"/>
  <c r="E191" i="47"/>
  <c r="F191" i="47"/>
  <c r="F192" i="47"/>
  <c r="B199" i="47"/>
  <c r="C199" i="47"/>
  <c r="D199" i="47"/>
  <c r="E199" i="47"/>
  <c r="B200" i="47"/>
  <c r="C200" i="47"/>
  <c r="D200" i="47"/>
  <c r="E200" i="47"/>
  <c r="B201" i="47"/>
  <c r="C201" i="47"/>
  <c r="D201" i="47"/>
  <c r="E201" i="47"/>
  <c r="B202" i="47"/>
  <c r="C202" i="47"/>
  <c r="D202" i="47"/>
  <c r="E202" i="47"/>
  <c r="B203" i="47"/>
  <c r="C203" i="47"/>
  <c r="D203" i="47"/>
  <c r="E203" i="47"/>
  <c r="B219" i="47"/>
  <c r="C219" i="47"/>
  <c r="D219" i="47"/>
  <c r="E219" i="47"/>
  <c r="B220" i="47"/>
  <c r="C220" i="47"/>
  <c r="D220" i="47"/>
  <c r="E220" i="47"/>
  <c r="B221" i="47"/>
  <c r="C221" i="47"/>
  <c r="D221" i="47"/>
  <c r="E221" i="47"/>
  <c r="B222" i="47"/>
  <c r="C222" i="47"/>
  <c r="D222" i="47"/>
  <c r="E222" i="47"/>
  <c r="B223" i="47"/>
  <c r="C223" i="47"/>
  <c r="D223" i="47"/>
  <c r="E223" i="47"/>
  <c r="B231" i="47"/>
  <c r="C231" i="47"/>
  <c r="D231" i="47"/>
  <c r="E231" i="47"/>
  <c r="B232" i="47"/>
  <c r="C232" i="47"/>
  <c r="D232" i="47"/>
  <c r="E232" i="47"/>
  <c r="B233" i="47"/>
  <c r="C233" i="47"/>
  <c r="D233" i="47"/>
  <c r="E233" i="47"/>
  <c r="B234" i="47"/>
  <c r="C234" i="47"/>
  <c r="D234" i="47"/>
  <c r="E234" i="47"/>
  <c r="B235" i="47"/>
  <c r="C235" i="47"/>
  <c r="D235" i="47"/>
  <c r="E235" i="47"/>
  <c r="B251" i="47"/>
  <c r="C251" i="47"/>
  <c r="D251" i="47"/>
  <c r="E251" i="47"/>
  <c r="B252" i="47"/>
  <c r="C252" i="47"/>
  <c r="D252" i="47"/>
  <c r="E252" i="47"/>
  <c r="B253" i="47"/>
  <c r="C253" i="47"/>
  <c r="D253" i="47"/>
  <c r="E253" i="47"/>
  <c r="B254" i="47"/>
  <c r="C254" i="47"/>
  <c r="D254" i="47"/>
  <c r="E254" i="47"/>
  <c r="B255" i="47"/>
  <c r="C255" i="47"/>
  <c r="D255" i="47"/>
  <c r="E255" i="47"/>
  <c r="B263" i="47"/>
  <c r="C263" i="47"/>
  <c r="D263" i="47"/>
  <c r="E263" i="47"/>
  <c r="F263" i="47"/>
  <c r="B264" i="47"/>
  <c r="C264" i="47"/>
  <c r="D264" i="47"/>
  <c r="E264" i="47"/>
  <c r="F264" i="47"/>
  <c r="B265" i="47"/>
  <c r="C265" i="47"/>
  <c r="D265" i="47"/>
  <c r="E265" i="47"/>
  <c r="F265" i="47"/>
  <c r="B266" i="47"/>
  <c r="C266" i="47"/>
  <c r="D266" i="47"/>
  <c r="E266" i="47"/>
  <c r="F266" i="47"/>
  <c r="B267" i="47"/>
  <c r="C267" i="47"/>
  <c r="D267" i="47"/>
  <c r="E267" i="47"/>
  <c r="F267" i="47"/>
  <c r="B283" i="47"/>
  <c r="C283" i="47"/>
  <c r="D283" i="47"/>
  <c r="E283" i="47"/>
  <c r="F283" i="47"/>
  <c r="B284" i="47"/>
  <c r="C284" i="47"/>
  <c r="D284" i="47"/>
  <c r="E284" i="47"/>
  <c r="F284" i="47"/>
  <c r="B285" i="47"/>
  <c r="C285" i="47"/>
  <c r="D285" i="47"/>
  <c r="E285" i="47"/>
  <c r="F285" i="47"/>
  <c r="B286" i="47"/>
  <c r="C286" i="47"/>
  <c r="D286" i="47"/>
  <c r="E286" i="47"/>
  <c r="F286" i="47"/>
  <c r="B287" i="47"/>
  <c r="C287" i="47"/>
  <c r="D287" i="47"/>
  <c r="E287" i="47"/>
  <c r="F287" i="47"/>
  <c r="F288" i="47"/>
  <c r="B293" i="47"/>
  <c r="D293" i="47"/>
  <c r="E293" i="47"/>
  <c r="B294" i="47"/>
  <c r="D294" i="47"/>
  <c r="E294" i="47"/>
  <c r="B295" i="47"/>
  <c r="D295" i="47"/>
  <c r="E295" i="47"/>
  <c r="B296" i="47"/>
  <c r="D296" i="47"/>
  <c r="E296" i="47"/>
  <c r="B297" i="47"/>
  <c r="D297" i="47"/>
  <c r="E297" i="47"/>
  <c r="B313" i="47"/>
  <c r="D313" i="47"/>
  <c r="E313" i="47"/>
  <c r="B314" i="47"/>
  <c r="D314" i="47"/>
  <c r="E314" i="47"/>
  <c r="B315" i="47"/>
  <c r="D315" i="47"/>
  <c r="E315" i="47"/>
  <c r="B316" i="47"/>
  <c r="D316" i="47"/>
  <c r="E316" i="47"/>
  <c r="B317" i="47"/>
  <c r="D317" i="47"/>
  <c r="E317" i="47"/>
  <c r="B325" i="47"/>
  <c r="D325" i="47"/>
  <c r="E325" i="47"/>
  <c r="B326" i="47"/>
  <c r="D326" i="47"/>
  <c r="E326" i="47"/>
  <c r="B327" i="47"/>
  <c r="D327" i="47"/>
  <c r="E327" i="47"/>
  <c r="B328" i="47"/>
  <c r="D328" i="47"/>
  <c r="E328" i="47"/>
  <c r="B329" i="47"/>
  <c r="D329" i="47"/>
  <c r="E329" i="47"/>
  <c r="B345" i="47"/>
  <c r="D345" i="47"/>
  <c r="E345" i="47"/>
  <c r="B346" i="47"/>
  <c r="D346" i="47"/>
  <c r="E346" i="47"/>
  <c r="B347" i="47"/>
  <c r="D347" i="47"/>
  <c r="E347" i="47"/>
  <c r="B348" i="47"/>
  <c r="D348" i="47"/>
  <c r="E348" i="47"/>
  <c r="B349" i="47"/>
  <c r="D349" i="47"/>
  <c r="E349" i="47"/>
  <c r="A1" i="48"/>
  <c r="D2" i="48"/>
  <c r="B7" i="48"/>
  <c r="C7" i="48"/>
  <c r="D7" i="48"/>
  <c r="E7" i="48"/>
  <c r="F7" i="48"/>
  <c r="B8" i="48"/>
  <c r="C8" i="48"/>
  <c r="D8" i="48"/>
  <c r="E8" i="48"/>
  <c r="F8" i="48"/>
  <c r="B9" i="48"/>
  <c r="C9" i="48"/>
  <c r="E9" i="48"/>
  <c r="F9" i="48"/>
  <c r="B10" i="48"/>
  <c r="C10" i="48"/>
  <c r="D10" i="48"/>
  <c r="E10" i="48"/>
  <c r="F10" i="48"/>
  <c r="B11" i="48"/>
  <c r="C11" i="48"/>
  <c r="B27" i="48"/>
  <c r="C27" i="48"/>
  <c r="B28" i="48"/>
  <c r="C28" i="48"/>
  <c r="B29" i="48"/>
  <c r="C29" i="48"/>
  <c r="C32" i="48"/>
  <c r="C96" i="48" s="1"/>
  <c r="H96" i="48" s="1"/>
  <c r="B30" i="48"/>
  <c r="C30" i="48"/>
  <c r="B31" i="48"/>
  <c r="C31" i="48"/>
  <c r="F32" i="48"/>
  <c r="B39" i="48"/>
  <c r="C39" i="48"/>
  <c r="D39" i="48"/>
  <c r="E39" i="48"/>
  <c r="B40" i="48"/>
  <c r="C40" i="48"/>
  <c r="D40" i="48"/>
  <c r="E40" i="48"/>
  <c r="B41" i="48"/>
  <c r="C41" i="48"/>
  <c r="D41" i="48"/>
  <c r="E41" i="48"/>
  <c r="B42" i="48"/>
  <c r="C42" i="48"/>
  <c r="E42" i="48"/>
  <c r="B43" i="48"/>
  <c r="C43" i="48"/>
  <c r="D43" i="48"/>
  <c r="E43" i="48"/>
  <c r="B59" i="48"/>
  <c r="C59" i="48"/>
  <c r="E59" i="48"/>
  <c r="B60" i="48"/>
  <c r="C60" i="48"/>
  <c r="D60" i="48"/>
  <c r="E60" i="48"/>
  <c r="B61" i="48"/>
  <c r="C61" i="48"/>
  <c r="E61" i="48"/>
  <c r="B62" i="48"/>
  <c r="C62" i="48"/>
  <c r="E62" i="48"/>
  <c r="B63" i="48"/>
  <c r="C63" i="48"/>
  <c r="E63" i="48"/>
  <c r="B71" i="48"/>
  <c r="D71" i="48"/>
  <c r="E71" i="48"/>
  <c r="B72" i="48"/>
  <c r="E72" i="48"/>
  <c r="B73" i="48"/>
  <c r="E73" i="48"/>
  <c r="B74" i="48"/>
  <c r="D74" i="48"/>
  <c r="E74" i="48"/>
  <c r="B75" i="48"/>
  <c r="E75" i="48"/>
  <c r="B91" i="48"/>
  <c r="E91" i="48"/>
  <c r="B92" i="48"/>
  <c r="D92" i="48"/>
  <c r="E92" i="48"/>
  <c r="B93" i="48"/>
  <c r="D93" i="48"/>
  <c r="E93" i="48"/>
  <c r="B94" i="48"/>
  <c r="D94" i="48"/>
  <c r="E94" i="48"/>
  <c r="B95" i="48"/>
  <c r="E95" i="48"/>
  <c r="B103" i="48"/>
  <c r="E103" i="48"/>
  <c r="B104" i="48"/>
  <c r="D104" i="48"/>
  <c r="E104" i="48"/>
  <c r="B105" i="48"/>
  <c r="D105" i="48"/>
  <c r="E105" i="48"/>
  <c r="B106" i="48"/>
  <c r="E106" i="48"/>
  <c r="B107" i="48"/>
  <c r="D107" i="48"/>
  <c r="E107" i="48"/>
  <c r="B123" i="48"/>
  <c r="E123" i="48"/>
  <c r="B124" i="48"/>
  <c r="E124" i="48"/>
  <c r="B125" i="48"/>
  <c r="D125" i="48"/>
  <c r="E125" i="48"/>
  <c r="B126" i="48"/>
  <c r="E126" i="48"/>
  <c r="B127" i="48"/>
  <c r="D127" i="48"/>
  <c r="E127" i="48"/>
  <c r="B135" i="48"/>
  <c r="D135" i="48"/>
  <c r="E135" i="48"/>
  <c r="B136" i="48"/>
  <c r="D136" i="48"/>
  <c r="E136" i="48"/>
  <c r="B137" i="48"/>
  <c r="E137" i="48"/>
  <c r="B138" i="48"/>
  <c r="D138" i="48"/>
  <c r="E138" i="48"/>
  <c r="B139" i="48"/>
  <c r="E139" i="48"/>
  <c r="B155" i="48"/>
  <c r="E155" i="48"/>
  <c r="B156" i="48"/>
  <c r="E156" i="48"/>
  <c r="B157" i="48"/>
  <c r="D157" i="48"/>
  <c r="E157" i="48"/>
  <c r="B158" i="48"/>
  <c r="D158" i="48"/>
  <c r="E158" i="48"/>
  <c r="B159" i="48"/>
  <c r="D159" i="48"/>
  <c r="E159" i="48"/>
  <c r="B167" i="48"/>
  <c r="C167" i="48"/>
  <c r="D167" i="48"/>
  <c r="E167" i="48"/>
  <c r="F167" i="48"/>
  <c r="B168" i="48"/>
  <c r="C168" i="48"/>
  <c r="D168" i="48"/>
  <c r="E168" i="48"/>
  <c r="F168" i="48"/>
  <c r="B169" i="48"/>
  <c r="C169" i="48"/>
  <c r="E169" i="48"/>
  <c r="F169" i="48"/>
  <c r="B170" i="48"/>
  <c r="C170" i="48"/>
  <c r="D170" i="48"/>
  <c r="E170" i="48"/>
  <c r="F170" i="48"/>
  <c r="B171" i="48"/>
  <c r="C171" i="48"/>
  <c r="E171" i="48"/>
  <c r="F171" i="48"/>
  <c r="B187" i="48"/>
  <c r="C187" i="48"/>
  <c r="D187" i="48"/>
  <c r="E187" i="48"/>
  <c r="F187" i="48"/>
  <c r="B188" i="48"/>
  <c r="C188" i="48"/>
  <c r="D188" i="48"/>
  <c r="E188" i="48"/>
  <c r="F188" i="48"/>
  <c r="B189" i="48"/>
  <c r="C189" i="48"/>
  <c r="E189" i="48"/>
  <c r="F189" i="48"/>
  <c r="B190" i="48"/>
  <c r="C190" i="48"/>
  <c r="E190" i="48"/>
  <c r="F190" i="48"/>
  <c r="B191" i="48"/>
  <c r="C191" i="48"/>
  <c r="D191" i="48"/>
  <c r="E191" i="48"/>
  <c r="F191" i="48"/>
  <c r="F192" i="48"/>
  <c r="B199" i="48"/>
  <c r="C199" i="48"/>
  <c r="D199" i="48"/>
  <c r="E199" i="48"/>
  <c r="B200" i="48"/>
  <c r="C200" i="48"/>
  <c r="E200" i="48"/>
  <c r="B201" i="48"/>
  <c r="C201" i="48"/>
  <c r="E201" i="48"/>
  <c r="B202" i="48"/>
  <c r="C202" i="48"/>
  <c r="E202" i="48"/>
  <c r="B203" i="48"/>
  <c r="C203" i="48"/>
  <c r="D203" i="48"/>
  <c r="E203" i="48"/>
  <c r="B219" i="48"/>
  <c r="C219" i="48"/>
  <c r="E219" i="48"/>
  <c r="B220" i="48"/>
  <c r="C220" i="48"/>
  <c r="D220" i="48"/>
  <c r="E220" i="48"/>
  <c r="B221" i="48"/>
  <c r="C221" i="48"/>
  <c r="D221" i="48"/>
  <c r="E221" i="48"/>
  <c r="B222" i="48"/>
  <c r="C222" i="48"/>
  <c r="D222" i="48"/>
  <c r="E222" i="48"/>
  <c r="B223" i="48"/>
  <c r="C223" i="48"/>
  <c r="E223" i="48"/>
  <c r="B231" i="48"/>
  <c r="C231" i="48"/>
  <c r="E231" i="48"/>
  <c r="B232" i="48"/>
  <c r="C232" i="48"/>
  <c r="D232" i="48"/>
  <c r="E232" i="48"/>
  <c r="B233" i="48"/>
  <c r="C233" i="48"/>
  <c r="D233" i="48"/>
  <c r="E233" i="48"/>
  <c r="B234" i="48"/>
  <c r="C234" i="48"/>
  <c r="D234" i="48"/>
  <c r="E234" i="48"/>
  <c r="B235" i="48"/>
  <c r="C235" i="48"/>
  <c r="E235" i="48"/>
  <c r="B251" i="48"/>
  <c r="C251" i="48"/>
  <c r="E251" i="48"/>
  <c r="B252" i="48"/>
  <c r="C252" i="48"/>
  <c r="E252" i="48"/>
  <c r="B253" i="48"/>
  <c r="C253" i="48"/>
  <c r="D253" i="48"/>
  <c r="E253" i="48"/>
  <c r="B254" i="48"/>
  <c r="C254" i="48"/>
  <c r="E254" i="48"/>
  <c r="B255" i="48"/>
  <c r="C255" i="48"/>
  <c r="D255" i="48"/>
  <c r="E255" i="48"/>
  <c r="B263" i="48"/>
  <c r="C263" i="48"/>
  <c r="D263" i="48"/>
  <c r="E263" i="48"/>
  <c r="F263" i="48"/>
  <c r="B264" i="48"/>
  <c r="C264" i="48"/>
  <c r="D264" i="48"/>
  <c r="E264" i="48"/>
  <c r="F264" i="48"/>
  <c r="B265" i="48"/>
  <c r="C265" i="48"/>
  <c r="E265" i="48"/>
  <c r="F265" i="48"/>
  <c r="B266" i="48"/>
  <c r="C266" i="48"/>
  <c r="D266" i="48"/>
  <c r="E266" i="48"/>
  <c r="F266" i="48"/>
  <c r="B267" i="48"/>
  <c r="C267" i="48"/>
  <c r="D267" i="48"/>
  <c r="E267" i="48"/>
  <c r="F267" i="48"/>
  <c r="B283" i="48"/>
  <c r="C283" i="48"/>
  <c r="D283" i="48"/>
  <c r="E283" i="48"/>
  <c r="F283" i="48"/>
  <c r="B284" i="48"/>
  <c r="C284" i="48"/>
  <c r="D284" i="48"/>
  <c r="E284" i="48"/>
  <c r="F284" i="48"/>
  <c r="B285" i="48"/>
  <c r="C285" i="48"/>
  <c r="E285" i="48"/>
  <c r="F285" i="48"/>
  <c r="B286" i="48"/>
  <c r="C286" i="48"/>
  <c r="E286" i="48"/>
  <c r="F286" i="48"/>
  <c r="B287" i="48"/>
  <c r="C287" i="48"/>
  <c r="D287" i="48"/>
  <c r="E287" i="48"/>
  <c r="F287" i="48"/>
  <c r="F288" i="48"/>
  <c r="B293" i="48"/>
  <c r="D293" i="48"/>
  <c r="E293" i="48"/>
  <c r="B294" i="48"/>
  <c r="D294" i="48"/>
  <c r="E294" i="48"/>
  <c r="B295" i="48"/>
  <c r="E295" i="48"/>
  <c r="B296" i="48"/>
  <c r="E296" i="48"/>
  <c r="B297" i="48"/>
  <c r="E297" i="48"/>
  <c r="B313" i="48"/>
  <c r="E313" i="48"/>
  <c r="B314" i="48"/>
  <c r="E314" i="48"/>
  <c r="B315" i="48"/>
  <c r="E315" i="48"/>
  <c r="B316" i="48"/>
  <c r="D316" i="48"/>
  <c r="E316" i="48"/>
  <c r="B317" i="48"/>
  <c r="E317" i="48"/>
  <c r="B325" i="48"/>
  <c r="D325" i="48"/>
  <c r="E325" i="48"/>
  <c r="B326" i="48"/>
  <c r="E326" i="48"/>
  <c r="B327" i="48"/>
  <c r="E327" i="48"/>
  <c r="B328" i="48"/>
  <c r="D328" i="48"/>
  <c r="E328" i="48"/>
  <c r="B329" i="48"/>
  <c r="D329" i="48"/>
  <c r="E329" i="48"/>
  <c r="B345" i="48"/>
  <c r="E345" i="48"/>
  <c r="B346" i="48"/>
  <c r="D346" i="48"/>
  <c r="E346" i="48"/>
  <c r="B347" i="48"/>
  <c r="D347" i="48"/>
  <c r="E347" i="48"/>
  <c r="B348" i="48"/>
  <c r="D348" i="48"/>
  <c r="E348" i="48"/>
  <c r="B349" i="48"/>
  <c r="D349" i="48"/>
  <c r="E349" i="48"/>
  <c r="A1" i="49"/>
  <c r="D2" i="49"/>
  <c r="B7" i="49"/>
  <c r="C7" i="49"/>
  <c r="D7" i="49"/>
  <c r="E7" i="49"/>
  <c r="F7" i="49"/>
  <c r="B8" i="49"/>
  <c r="C8" i="49"/>
  <c r="E8" i="49"/>
  <c r="F8" i="49"/>
  <c r="B9" i="49"/>
  <c r="C9" i="49"/>
  <c r="C32" i="49" s="1"/>
  <c r="F9" i="49"/>
  <c r="B10" i="49"/>
  <c r="C10" i="49"/>
  <c r="E10" i="49"/>
  <c r="F10" i="49"/>
  <c r="B11" i="49"/>
  <c r="C11" i="49"/>
  <c r="B27" i="49"/>
  <c r="C27" i="49"/>
  <c r="B28" i="49"/>
  <c r="C28" i="49"/>
  <c r="B29" i="49"/>
  <c r="C29" i="49"/>
  <c r="B30" i="49"/>
  <c r="C30" i="49"/>
  <c r="B31" i="49"/>
  <c r="C31" i="49"/>
  <c r="F32" i="49"/>
  <c r="B39" i="49"/>
  <c r="C39" i="49"/>
  <c r="E39" i="49"/>
  <c r="B40" i="49"/>
  <c r="C40" i="49"/>
  <c r="D40" i="49"/>
  <c r="E40" i="49"/>
  <c r="B41" i="49"/>
  <c r="C41" i="49"/>
  <c r="D41" i="49"/>
  <c r="E41" i="49"/>
  <c r="B42" i="49"/>
  <c r="C42" i="49"/>
  <c r="B43" i="49"/>
  <c r="C43" i="49"/>
  <c r="E43" i="49"/>
  <c r="B59" i="49"/>
  <c r="C59" i="49"/>
  <c r="D59" i="49"/>
  <c r="B60" i="49"/>
  <c r="C60" i="49"/>
  <c r="D60" i="49"/>
  <c r="B61" i="49"/>
  <c r="C61" i="49"/>
  <c r="D61" i="49"/>
  <c r="B62" i="49"/>
  <c r="C62" i="49"/>
  <c r="B63" i="49"/>
  <c r="C63" i="49"/>
  <c r="D63" i="49"/>
  <c r="B71" i="49"/>
  <c r="E71" i="49"/>
  <c r="B72" i="49"/>
  <c r="B73" i="49"/>
  <c r="D73" i="49"/>
  <c r="B74" i="49"/>
  <c r="E74" i="49"/>
  <c r="B75" i="49"/>
  <c r="D75" i="49"/>
  <c r="E75" i="49"/>
  <c r="B91" i="49"/>
  <c r="B92" i="49"/>
  <c r="D92" i="49"/>
  <c r="E92" i="49"/>
  <c r="B93" i="49"/>
  <c r="D93" i="49"/>
  <c r="E93" i="49"/>
  <c r="B94" i="49"/>
  <c r="E94" i="49"/>
  <c r="B95" i="49"/>
  <c r="D95" i="49"/>
  <c r="E95" i="49"/>
  <c r="B103" i="49"/>
  <c r="B104" i="49"/>
  <c r="E104" i="49"/>
  <c r="B105" i="49"/>
  <c r="E105" i="49"/>
  <c r="B106" i="49"/>
  <c r="B107" i="49"/>
  <c r="E107" i="49"/>
  <c r="B123" i="49"/>
  <c r="B124" i="49"/>
  <c r="D124" i="49"/>
  <c r="B125" i="49"/>
  <c r="E125" i="49"/>
  <c r="B126" i="49"/>
  <c r="D126" i="49"/>
  <c r="E126" i="49"/>
  <c r="B127" i="49"/>
  <c r="D127" i="49"/>
  <c r="E127" i="49"/>
  <c r="B135" i="49"/>
  <c r="E135" i="49"/>
  <c r="F135" i="49"/>
  <c r="B136" i="49"/>
  <c r="D136" i="49"/>
  <c r="E136" i="49"/>
  <c r="F136" i="49"/>
  <c r="B137" i="49"/>
  <c r="D137" i="49"/>
  <c r="F137" i="49"/>
  <c r="B138" i="49"/>
  <c r="E138" i="49"/>
  <c r="F138" i="49"/>
  <c r="B139" i="49"/>
  <c r="D139" i="49"/>
  <c r="E139" i="49"/>
  <c r="F139" i="49"/>
  <c r="B155" i="49"/>
  <c r="F155" i="49"/>
  <c r="B156" i="49"/>
  <c r="D156" i="49"/>
  <c r="F156" i="49"/>
  <c r="B157" i="49"/>
  <c r="D157" i="49"/>
  <c r="E157" i="49"/>
  <c r="F157" i="49"/>
  <c r="B158" i="49"/>
  <c r="E158" i="49"/>
  <c r="F158" i="49"/>
  <c r="B159" i="49"/>
  <c r="D159" i="49"/>
  <c r="E159" i="49"/>
  <c r="F159" i="49"/>
  <c r="F160" i="49"/>
  <c r="B167" i="49"/>
  <c r="C167" i="49"/>
  <c r="E167" i="49"/>
  <c r="F167" i="49"/>
  <c r="B168" i="49"/>
  <c r="C168" i="49"/>
  <c r="E168" i="49"/>
  <c r="F168" i="49"/>
  <c r="B169" i="49"/>
  <c r="C169" i="49"/>
  <c r="D169" i="49"/>
  <c r="F169" i="49"/>
  <c r="B170" i="49"/>
  <c r="C170" i="49"/>
  <c r="F170" i="49"/>
  <c r="B171" i="49"/>
  <c r="C171" i="49"/>
  <c r="F171" i="49"/>
  <c r="B187" i="49"/>
  <c r="C187" i="49"/>
  <c r="E187" i="49"/>
  <c r="F187" i="49"/>
  <c r="B188" i="49"/>
  <c r="C188" i="49"/>
  <c r="E188" i="49"/>
  <c r="F188" i="49"/>
  <c r="B189" i="49"/>
  <c r="C189" i="49"/>
  <c r="D189" i="49"/>
  <c r="F189" i="49"/>
  <c r="B190" i="49"/>
  <c r="C190" i="49"/>
  <c r="F190" i="49"/>
  <c r="B191" i="49"/>
  <c r="C191" i="49"/>
  <c r="D191" i="49"/>
  <c r="E191" i="49"/>
  <c r="F191" i="49"/>
  <c r="F192" i="49"/>
  <c r="B199" i="49"/>
  <c r="C199" i="49"/>
  <c r="C224" i="49" s="1"/>
  <c r="H224" i="49" s="1"/>
  <c r="D199" i="49"/>
  <c r="E199" i="49"/>
  <c r="B200" i="49"/>
  <c r="C200" i="49"/>
  <c r="B201" i="49"/>
  <c r="C201" i="49"/>
  <c r="E201" i="49"/>
  <c r="B202" i="49"/>
  <c r="C202" i="49"/>
  <c r="B203" i="49"/>
  <c r="C203" i="49"/>
  <c r="D203" i="49"/>
  <c r="E203" i="49"/>
  <c r="B219" i="49"/>
  <c r="C219" i="49"/>
  <c r="D219" i="49"/>
  <c r="B220" i="49"/>
  <c r="C220" i="49"/>
  <c r="D220" i="49"/>
  <c r="E220" i="49"/>
  <c r="B221" i="49"/>
  <c r="C221" i="49"/>
  <c r="D221" i="49"/>
  <c r="E221" i="49"/>
  <c r="B222" i="49"/>
  <c r="C222" i="49"/>
  <c r="E222" i="49"/>
  <c r="B223" i="49"/>
  <c r="C223" i="49"/>
  <c r="D223" i="49"/>
  <c r="B231" i="49"/>
  <c r="C231" i="49"/>
  <c r="B232" i="49"/>
  <c r="C232" i="49"/>
  <c r="D232" i="49"/>
  <c r="E232" i="49"/>
  <c r="B233" i="49"/>
  <c r="C233" i="49"/>
  <c r="D233" i="49"/>
  <c r="B234" i="49"/>
  <c r="C234" i="49"/>
  <c r="D234" i="49"/>
  <c r="B235" i="49"/>
  <c r="C235" i="49"/>
  <c r="D235" i="49"/>
  <c r="B251" i="49"/>
  <c r="C251" i="49"/>
  <c r="D251" i="49"/>
  <c r="B252" i="49"/>
  <c r="C252" i="49"/>
  <c r="B253" i="49"/>
  <c r="C253" i="49"/>
  <c r="E253" i="49"/>
  <c r="B254" i="49"/>
  <c r="C254" i="49"/>
  <c r="B255" i="49"/>
  <c r="C255" i="49"/>
  <c r="C256" i="49" s="1"/>
  <c r="H256" i="49" s="1"/>
  <c r="D255" i="49"/>
  <c r="E255" i="49"/>
  <c r="B263" i="49"/>
  <c r="C263" i="49"/>
  <c r="E263" i="49"/>
  <c r="F263" i="49"/>
  <c r="B264" i="49"/>
  <c r="C264" i="49"/>
  <c r="E264" i="49"/>
  <c r="F264" i="49"/>
  <c r="B265" i="49"/>
  <c r="C265" i="49"/>
  <c r="D265" i="49"/>
  <c r="F265" i="49"/>
  <c r="B266" i="49"/>
  <c r="C266" i="49"/>
  <c r="E266" i="49"/>
  <c r="F266" i="49"/>
  <c r="B267" i="49"/>
  <c r="C267" i="49"/>
  <c r="E267" i="49"/>
  <c r="F267" i="49"/>
  <c r="B283" i="49"/>
  <c r="C283" i="49"/>
  <c r="E283" i="49"/>
  <c r="F283" i="49"/>
  <c r="B284" i="49"/>
  <c r="C284" i="49"/>
  <c r="D284" i="49"/>
  <c r="E284" i="49"/>
  <c r="F284" i="49"/>
  <c r="B285" i="49"/>
  <c r="C285" i="49"/>
  <c r="F285" i="49"/>
  <c r="B286" i="49"/>
  <c r="C286" i="49"/>
  <c r="F286" i="49"/>
  <c r="B287" i="49"/>
  <c r="C287" i="49"/>
  <c r="D287" i="49"/>
  <c r="F287" i="49"/>
  <c r="F288" i="49"/>
  <c r="B293" i="49"/>
  <c r="E293" i="49"/>
  <c r="B294" i="49"/>
  <c r="E294" i="49"/>
  <c r="B295" i="49"/>
  <c r="D295" i="49"/>
  <c r="B296" i="49"/>
  <c r="D296" i="49"/>
  <c r="B297" i="49"/>
  <c r="B313" i="49"/>
  <c r="B314" i="49"/>
  <c r="B315" i="49"/>
  <c r="B316" i="49"/>
  <c r="B317" i="49"/>
  <c r="D317" i="49"/>
  <c r="B325" i="49"/>
  <c r="D325" i="49"/>
  <c r="E325" i="49"/>
  <c r="B326" i="49"/>
  <c r="B327" i="49"/>
  <c r="D327" i="49"/>
  <c r="B328" i="49"/>
  <c r="E328" i="49"/>
  <c r="B329" i="49"/>
  <c r="D329" i="49"/>
  <c r="E329" i="49"/>
  <c r="B345" i="49"/>
  <c r="D345" i="49"/>
  <c r="B346" i="49"/>
  <c r="B347" i="49"/>
  <c r="E347" i="49"/>
  <c r="B348" i="49"/>
  <c r="E348" i="49"/>
  <c r="B349" i="49"/>
  <c r="D349" i="49"/>
  <c r="A1" i="50"/>
  <c r="D2" i="50"/>
  <c r="B7" i="50"/>
  <c r="C7" i="50"/>
  <c r="C32" i="50" s="1"/>
  <c r="D7" i="50"/>
  <c r="B8" i="50"/>
  <c r="C8" i="50"/>
  <c r="B9" i="50"/>
  <c r="C9" i="50"/>
  <c r="D9" i="50"/>
  <c r="B10" i="50"/>
  <c r="C10" i="50"/>
  <c r="B11" i="50"/>
  <c r="C11" i="50"/>
  <c r="B27" i="50"/>
  <c r="C27" i="50"/>
  <c r="B28" i="50"/>
  <c r="C28" i="50"/>
  <c r="B29" i="50"/>
  <c r="C29" i="50"/>
  <c r="B30" i="50"/>
  <c r="C30" i="50"/>
  <c r="B31" i="50"/>
  <c r="C31" i="50"/>
  <c r="B39" i="50"/>
  <c r="C39" i="50"/>
  <c r="C64" i="50" s="1"/>
  <c r="H64" i="50" s="1"/>
  <c r="B40" i="50"/>
  <c r="C40" i="50"/>
  <c r="D40" i="50"/>
  <c r="E40" i="50"/>
  <c r="B41" i="50"/>
  <c r="C41" i="50"/>
  <c r="E41" i="50"/>
  <c r="B42" i="50"/>
  <c r="C42" i="50"/>
  <c r="D42" i="50"/>
  <c r="B43" i="50"/>
  <c r="C43" i="50"/>
  <c r="B59" i="50"/>
  <c r="C59" i="50"/>
  <c r="E59" i="50"/>
  <c r="B60" i="50"/>
  <c r="C60" i="50"/>
  <c r="E60" i="50"/>
  <c r="B61" i="50"/>
  <c r="C61" i="50"/>
  <c r="E61" i="50"/>
  <c r="B62" i="50"/>
  <c r="C62" i="50"/>
  <c r="B63" i="50"/>
  <c r="C63" i="50"/>
  <c r="D63" i="50"/>
  <c r="E63" i="50"/>
  <c r="B71" i="50"/>
  <c r="E71" i="50"/>
  <c r="B72" i="50"/>
  <c r="E72" i="50"/>
  <c r="B73" i="50"/>
  <c r="D73" i="50"/>
  <c r="E73" i="50"/>
  <c r="B74" i="50"/>
  <c r="B75" i="50"/>
  <c r="D75" i="50"/>
  <c r="E75" i="50"/>
  <c r="B91" i="50"/>
  <c r="E91" i="50"/>
  <c r="B92" i="50"/>
  <c r="D92" i="50"/>
  <c r="E92" i="50"/>
  <c r="B93" i="50"/>
  <c r="B94" i="50"/>
  <c r="B95" i="50"/>
  <c r="D95" i="50"/>
  <c r="E95" i="50"/>
  <c r="B103" i="50"/>
  <c r="B104" i="50"/>
  <c r="B105" i="50"/>
  <c r="B106" i="50"/>
  <c r="B107" i="50"/>
  <c r="D107" i="50"/>
  <c r="B123" i="50"/>
  <c r="D123" i="50"/>
  <c r="E123" i="50"/>
  <c r="B124" i="50"/>
  <c r="D124" i="50"/>
  <c r="E124" i="50"/>
  <c r="B125" i="50"/>
  <c r="D125" i="50"/>
  <c r="B126" i="50"/>
  <c r="E126" i="50"/>
  <c r="B127" i="50"/>
  <c r="D127" i="50"/>
  <c r="E127" i="50"/>
  <c r="B135" i="50"/>
  <c r="B136" i="50"/>
  <c r="E136" i="50"/>
  <c r="B137" i="50"/>
  <c r="D137" i="50"/>
  <c r="E137" i="50"/>
  <c r="B138" i="50"/>
  <c r="D138" i="50"/>
  <c r="B139" i="50"/>
  <c r="E139" i="50"/>
  <c r="B155" i="50"/>
  <c r="D155" i="50"/>
  <c r="B156" i="50"/>
  <c r="E156" i="50"/>
  <c r="B157" i="50"/>
  <c r="B158" i="50"/>
  <c r="B159" i="50"/>
  <c r="D159" i="50"/>
  <c r="E159" i="50"/>
  <c r="B167" i="50"/>
  <c r="C167" i="50"/>
  <c r="D167" i="50"/>
  <c r="F167" i="50"/>
  <c r="B168" i="50"/>
  <c r="C168" i="50"/>
  <c r="F168" i="50"/>
  <c r="B169" i="50"/>
  <c r="C169" i="50"/>
  <c r="E169" i="50"/>
  <c r="F169" i="50"/>
  <c r="B170" i="50"/>
  <c r="C170" i="50"/>
  <c r="F170" i="50"/>
  <c r="B171" i="50"/>
  <c r="C171" i="50"/>
  <c r="F171" i="50"/>
  <c r="B187" i="50"/>
  <c r="C187" i="50"/>
  <c r="F187" i="50"/>
  <c r="B188" i="50"/>
  <c r="C188" i="50"/>
  <c r="F188" i="50"/>
  <c r="B189" i="50"/>
  <c r="C189" i="50"/>
  <c r="E189" i="50"/>
  <c r="F189" i="50"/>
  <c r="B190" i="50"/>
  <c r="C190" i="50"/>
  <c r="F190" i="50"/>
  <c r="B191" i="50"/>
  <c r="C191" i="50"/>
  <c r="D191" i="50"/>
  <c r="E191" i="50"/>
  <c r="F191" i="50"/>
  <c r="F192" i="50"/>
  <c r="B199" i="50"/>
  <c r="C199" i="50"/>
  <c r="E199" i="50"/>
  <c r="B200" i="50"/>
  <c r="C200" i="50"/>
  <c r="B201" i="50"/>
  <c r="C201" i="50"/>
  <c r="B202" i="50"/>
  <c r="C202" i="50"/>
  <c r="D202" i="50"/>
  <c r="B203" i="50"/>
  <c r="C203" i="50"/>
  <c r="E203" i="50"/>
  <c r="B219" i="50"/>
  <c r="C219" i="50"/>
  <c r="E219" i="50"/>
  <c r="B220" i="50"/>
  <c r="C220" i="50"/>
  <c r="E220" i="50"/>
  <c r="B221" i="50"/>
  <c r="C221" i="50"/>
  <c r="E221" i="50"/>
  <c r="B222" i="50"/>
  <c r="C222" i="50"/>
  <c r="E222" i="50"/>
  <c r="B223" i="50"/>
  <c r="C223" i="50"/>
  <c r="D223" i="50"/>
  <c r="E223" i="50"/>
  <c r="B231" i="50"/>
  <c r="C231" i="50"/>
  <c r="B232" i="50"/>
  <c r="C232" i="50"/>
  <c r="B233" i="50"/>
  <c r="C233" i="50"/>
  <c r="E233" i="50"/>
  <c r="B234" i="50"/>
  <c r="C234" i="50"/>
  <c r="E234" i="50"/>
  <c r="B235" i="50"/>
  <c r="C235" i="50"/>
  <c r="E235" i="50"/>
  <c r="B251" i="50"/>
  <c r="C251" i="50"/>
  <c r="E251" i="50"/>
  <c r="B252" i="50"/>
  <c r="C252" i="50"/>
  <c r="B253" i="50"/>
  <c r="C253" i="50"/>
  <c r="D253" i="50"/>
  <c r="B254" i="50"/>
  <c r="C254" i="50"/>
  <c r="B255" i="50"/>
  <c r="C255" i="50"/>
  <c r="D255" i="50"/>
  <c r="E255" i="50"/>
  <c r="B263" i="50"/>
  <c r="C263" i="50"/>
  <c r="B264" i="50"/>
  <c r="C264" i="50"/>
  <c r="B265" i="50"/>
  <c r="C265" i="50"/>
  <c r="E265" i="50"/>
  <c r="B266" i="50"/>
  <c r="C266" i="50"/>
  <c r="E266" i="50"/>
  <c r="B267" i="50"/>
  <c r="C267" i="50"/>
  <c r="B283" i="50"/>
  <c r="C283" i="50"/>
  <c r="H283" i="50" s="1"/>
  <c r="D283" i="50"/>
  <c r="B284" i="50"/>
  <c r="C284" i="50"/>
  <c r="D284" i="50"/>
  <c r="E284" i="50"/>
  <c r="B285" i="50"/>
  <c r="C285" i="50"/>
  <c r="B286" i="50"/>
  <c r="C286" i="50"/>
  <c r="B287" i="50"/>
  <c r="C287" i="50"/>
  <c r="D287" i="50"/>
  <c r="E287" i="50"/>
  <c r="B293" i="50"/>
  <c r="B294" i="50"/>
  <c r="D294" i="50"/>
  <c r="B295" i="50"/>
  <c r="E295" i="50"/>
  <c r="B296" i="50"/>
  <c r="B297" i="50"/>
  <c r="B313" i="50"/>
  <c r="B314" i="50"/>
  <c r="D314" i="50"/>
  <c r="B315" i="50"/>
  <c r="B316" i="50"/>
  <c r="B317" i="50"/>
  <c r="D317" i="50"/>
  <c r="E317" i="50"/>
  <c r="B325" i="50"/>
  <c r="E325" i="50"/>
  <c r="F325" i="50"/>
  <c r="B326" i="50"/>
  <c r="F326" i="50"/>
  <c r="B327" i="50"/>
  <c r="E327" i="50"/>
  <c r="F327" i="50"/>
  <c r="B328" i="50"/>
  <c r="F328" i="50"/>
  <c r="B329" i="50"/>
  <c r="E329" i="50"/>
  <c r="F329" i="50"/>
  <c r="B345" i="50"/>
  <c r="F345" i="50"/>
  <c r="B346" i="50"/>
  <c r="D346" i="50"/>
  <c r="F346" i="50"/>
  <c r="B347" i="50"/>
  <c r="F347" i="50"/>
  <c r="B348" i="50"/>
  <c r="F348" i="50"/>
  <c r="B349" i="50"/>
  <c r="D349" i="50"/>
  <c r="E349" i="50"/>
  <c r="F349" i="50"/>
  <c r="F350" i="50"/>
  <c r="A1" i="51"/>
  <c r="D2" i="51"/>
  <c r="B7" i="51"/>
  <c r="C7" i="51"/>
  <c r="E7" i="51"/>
  <c r="B8" i="51"/>
  <c r="C8" i="51"/>
  <c r="D8" i="51"/>
  <c r="B9" i="51"/>
  <c r="C9" i="51"/>
  <c r="D9" i="51"/>
  <c r="E9" i="51"/>
  <c r="B10" i="51"/>
  <c r="C10" i="51"/>
  <c r="B11" i="51"/>
  <c r="C11" i="51"/>
  <c r="B27" i="51"/>
  <c r="C27" i="51"/>
  <c r="B28" i="51"/>
  <c r="C28" i="51"/>
  <c r="B29" i="51"/>
  <c r="C29" i="51"/>
  <c r="B30" i="51"/>
  <c r="C30" i="51"/>
  <c r="B31" i="51"/>
  <c r="C31" i="51"/>
  <c r="B39" i="51"/>
  <c r="C39" i="51"/>
  <c r="D39" i="51"/>
  <c r="B40" i="51"/>
  <c r="C40" i="51"/>
  <c r="E40" i="51"/>
  <c r="B41" i="51"/>
  <c r="C41" i="51"/>
  <c r="B42" i="51"/>
  <c r="C42" i="51"/>
  <c r="B43" i="51"/>
  <c r="C43" i="51"/>
  <c r="D43" i="51"/>
  <c r="B59" i="51"/>
  <c r="C59" i="51"/>
  <c r="B60" i="51"/>
  <c r="C60" i="51"/>
  <c r="B61" i="51"/>
  <c r="C61" i="51"/>
  <c r="E61" i="51"/>
  <c r="B62" i="51"/>
  <c r="C62" i="51"/>
  <c r="D62" i="51"/>
  <c r="B63" i="51"/>
  <c r="C63" i="51"/>
  <c r="D63" i="51"/>
  <c r="E63" i="51"/>
  <c r="B71" i="51"/>
  <c r="D71" i="51"/>
  <c r="B72" i="51"/>
  <c r="B73" i="51"/>
  <c r="E73" i="51"/>
  <c r="B74" i="51"/>
  <c r="D74" i="51"/>
  <c r="B75" i="51"/>
  <c r="B91" i="51"/>
  <c r="B92" i="51"/>
  <c r="D92" i="51"/>
  <c r="E92" i="51"/>
  <c r="B93" i="51"/>
  <c r="D93" i="51"/>
  <c r="B94" i="51"/>
  <c r="B95" i="51"/>
  <c r="D95" i="51"/>
  <c r="E95" i="51"/>
  <c r="B103" i="51"/>
  <c r="B104" i="51"/>
  <c r="B105" i="51"/>
  <c r="D105" i="51"/>
  <c r="B106" i="51"/>
  <c r="B107" i="51"/>
  <c r="B123" i="51"/>
  <c r="E123" i="51"/>
  <c r="B124" i="51"/>
  <c r="E124" i="51"/>
  <c r="B125" i="51"/>
  <c r="E125" i="51"/>
  <c r="B126" i="51"/>
  <c r="B127" i="51"/>
  <c r="D127" i="51"/>
  <c r="E127" i="51"/>
  <c r="B135" i="51"/>
  <c r="D135" i="51"/>
  <c r="B136" i="51"/>
  <c r="B137" i="51"/>
  <c r="D137" i="51"/>
  <c r="E137" i="51"/>
  <c r="B138" i="51"/>
  <c r="D138" i="51"/>
  <c r="E138" i="51"/>
  <c r="B139" i="51"/>
  <c r="E139" i="51"/>
  <c r="B155" i="51"/>
  <c r="E155" i="51"/>
  <c r="B156" i="51"/>
  <c r="B157" i="51"/>
  <c r="B158" i="51"/>
  <c r="B159" i="51"/>
  <c r="D159" i="51"/>
  <c r="E159" i="51"/>
  <c r="B167" i="51"/>
  <c r="C167" i="51"/>
  <c r="D167" i="51"/>
  <c r="F167" i="51"/>
  <c r="B168" i="51"/>
  <c r="C168" i="51"/>
  <c r="F168" i="51"/>
  <c r="B169" i="51"/>
  <c r="C169" i="51"/>
  <c r="D169" i="51"/>
  <c r="F169" i="51"/>
  <c r="B170" i="51"/>
  <c r="C170" i="51"/>
  <c r="D170" i="51"/>
  <c r="F170" i="51"/>
  <c r="B171" i="51"/>
  <c r="C171" i="51"/>
  <c r="F171" i="51"/>
  <c r="B187" i="51"/>
  <c r="C187" i="51"/>
  <c r="F187" i="51"/>
  <c r="B188" i="51"/>
  <c r="C188" i="51"/>
  <c r="F188" i="51"/>
  <c r="B189" i="51"/>
  <c r="C189" i="51"/>
  <c r="F189" i="51"/>
  <c r="B190" i="51"/>
  <c r="C190" i="51"/>
  <c r="D190" i="51"/>
  <c r="F190" i="51"/>
  <c r="B191" i="51"/>
  <c r="C191" i="51"/>
  <c r="D191" i="51"/>
  <c r="E191" i="51"/>
  <c r="F191" i="51"/>
  <c r="F192" i="51"/>
  <c r="B199" i="51"/>
  <c r="C199" i="51"/>
  <c r="D199" i="51"/>
  <c r="B200" i="51"/>
  <c r="C200" i="51"/>
  <c r="D200" i="51"/>
  <c r="B201" i="51"/>
  <c r="C201" i="51"/>
  <c r="D201" i="51"/>
  <c r="B202" i="51"/>
  <c r="C202" i="51"/>
  <c r="D202" i="51"/>
  <c r="E202" i="51"/>
  <c r="B203" i="51"/>
  <c r="C203" i="51"/>
  <c r="B219" i="51"/>
  <c r="C219" i="51"/>
  <c r="D219" i="51"/>
  <c r="E219" i="51"/>
  <c r="B220" i="51"/>
  <c r="C220" i="51"/>
  <c r="B221" i="51"/>
  <c r="C221" i="51"/>
  <c r="D221" i="51"/>
  <c r="B222" i="51"/>
  <c r="C222" i="51"/>
  <c r="B223" i="51"/>
  <c r="C223" i="51"/>
  <c r="D223" i="51"/>
  <c r="E223" i="51"/>
  <c r="B231" i="51"/>
  <c r="C231" i="51"/>
  <c r="B232" i="51"/>
  <c r="C232" i="51"/>
  <c r="B233" i="51"/>
  <c r="C233" i="51"/>
  <c r="D233" i="51"/>
  <c r="B234" i="51"/>
  <c r="C234" i="51"/>
  <c r="B235" i="51"/>
  <c r="C235" i="51"/>
  <c r="C256" i="51" s="1"/>
  <c r="H256" i="51" s="1"/>
  <c r="B251" i="51"/>
  <c r="C251" i="51"/>
  <c r="B252" i="51"/>
  <c r="C252" i="51"/>
  <c r="B253" i="51"/>
  <c r="C253" i="51"/>
  <c r="E253" i="51"/>
  <c r="B254" i="51"/>
  <c r="C254" i="51"/>
  <c r="B255" i="51"/>
  <c r="C255" i="51"/>
  <c r="D255" i="51"/>
  <c r="E255" i="51"/>
  <c r="B263" i="51"/>
  <c r="C263" i="51"/>
  <c r="D263" i="51"/>
  <c r="B264" i="51"/>
  <c r="C264" i="51"/>
  <c r="E264" i="51"/>
  <c r="B265" i="51"/>
  <c r="C265" i="51"/>
  <c r="B266" i="51"/>
  <c r="C266" i="51"/>
  <c r="B267" i="51"/>
  <c r="C267" i="51"/>
  <c r="B283" i="51"/>
  <c r="C283" i="51"/>
  <c r="D283" i="51"/>
  <c r="E283" i="51"/>
  <c r="B284" i="51"/>
  <c r="C284" i="51"/>
  <c r="E284" i="51"/>
  <c r="B285" i="51"/>
  <c r="C285" i="51"/>
  <c r="E285" i="51"/>
  <c r="B286" i="51"/>
  <c r="C286" i="51"/>
  <c r="E286" i="51"/>
  <c r="B287" i="51"/>
  <c r="C287" i="51"/>
  <c r="D287" i="51"/>
  <c r="E287" i="51"/>
  <c r="B293" i="51"/>
  <c r="F293" i="51"/>
  <c r="B294" i="51"/>
  <c r="E294" i="51"/>
  <c r="F294" i="51"/>
  <c r="B295" i="51"/>
  <c r="D295" i="51"/>
  <c r="F295" i="51"/>
  <c r="B296" i="51"/>
  <c r="D296" i="51"/>
  <c r="F296" i="51"/>
  <c r="B297" i="51"/>
  <c r="F297" i="51"/>
  <c r="B313" i="51"/>
  <c r="F313" i="51"/>
  <c r="B314" i="51"/>
  <c r="F314" i="51"/>
  <c r="B315" i="51"/>
  <c r="F315" i="51"/>
  <c r="B316" i="51"/>
  <c r="F316" i="51"/>
  <c r="B317" i="51"/>
  <c r="D317" i="51"/>
  <c r="E317" i="51"/>
  <c r="F317" i="51"/>
  <c r="F318" i="51"/>
  <c r="B325" i="51"/>
  <c r="D325" i="51"/>
  <c r="F325" i="51"/>
  <c r="B326" i="51"/>
  <c r="D326" i="51"/>
  <c r="E326" i="51"/>
  <c r="F326" i="51"/>
  <c r="B327" i="51"/>
  <c r="D327" i="51"/>
  <c r="F327" i="51"/>
  <c r="B328" i="51"/>
  <c r="F328" i="51"/>
  <c r="B329" i="51"/>
  <c r="F329" i="51"/>
  <c r="B345" i="51"/>
  <c r="D345" i="51"/>
  <c r="F345" i="51"/>
  <c r="B346" i="51"/>
  <c r="D346" i="51"/>
  <c r="E346" i="51"/>
  <c r="F346" i="51"/>
  <c r="B347" i="51"/>
  <c r="D347" i="51"/>
  <c r="F347" i="51"/>
  <c r="B348" i="51"/>
  <c r="F348" i="51"/>
  <c r="B349" i="51"/>
  <c r="D349" i="51"/>
  <c r="E349" i="51"/>
  <c r="F349" i="51"/>
  <c r="F350" i="51"/>
  <c r="A1" i="52"/>
  <c r="D2" i="52"/>
  <c r="B7" i="52"/>
  <c r="B8" i="52"/>
  <c r="B9" i="52"/>
  <c r="E9" i="52"/>
  <c r="B10" i="52"/>
  <c r="D10" i="52"/>
  <c r="E10" i="52"/>
  <c r="B11" i="52"/>
  <c r="B27" i="52"/>
  <c r="B28" i="52"/>
  <c r="B29" i="52"/>
  <c r="B30" i="52"/>
  <c r="B31" i="52"/>
  <c r="B39" i="52"/>
  <c r="C39" i="52"/>
  <c r="E39" i="52"/>
  <c r="B40" i="52"/>
  <c r="C40" i="52"/>
  <c r="B41" i="52"/>
  <c r="C41" i="52"/>
  <c r="D41" i="52"/>
  <c r="B42" i="52"/>
  <c r="C42" i="52"/>
  <c r="D42" i="52"/>
  <c r="B43" i="52"/>
  <c r="C43" i="52"/>
  <c r="E43" i="52"/>
  <c r="B59" i="52"/>
  <c r="C59" i="52"/>
  <c r="D59" i="52"/>
  <c r="B60" i="52"/>
  <c r="C60" i="52"/>
  <c r="B61" i="52"/>
  <c r="C61" i="52"/>
  <c r="E61" i="52"/>
  <c r="B62" i="52"/>
  <c r="C62" i="52"/>
  <c r="E62" i="52"/>
  <c r="B63" i="52"/>
  <c r="C63" i="52"/>
  <c r="E63" i="52"/>
  <c r="B71" i="52"/>
  <c r="E71" i="52"/>
  <c r="B72" i="52"/>
  <c r="B73" i="52"/>
  <c r="B74" i="52"/>
  <c r="D74" i="52"/>
  <c r="E74" i="52"/>
  <c r="B75" i="52"/>
  <c r="B91" i="52"/>
  <c r="B92" i="52"/>
  <c r="D92" i="52"/>
  <c r="E92" i="52"/>
  <c r="B93" i="52"/>
  <c r="E93" i="52"/>
  <c r="B94" i="52"/>
  <c r="B95" i="52"/>
  <c r="E95" i="52"/>
  <c r="B103" i="52"/>
  <c r="D103" i="52"/>
  <c r="E103" i="52"/>
  <c r="B104" i="52"/>
  <c r="B105" i="52"/>
  <c r="D105" i="52"/>
  <c r="E105" i="52"/>
  <c r="B106" i="52"/>
  <c r="E106" i="52"/>
  <c r="B107" i="52"/>
  <c r="D107" i="52"/>
  <c r="B123" i="52"/>
  <c r="B124" i="52"/>
  <c r="B125" i="52"/>
  <c r="B126" i="52"/>
  <c r="B127" i="52"/>
  <c r="E127" i="52"/>
  <c r="B135" i="52"/>
  <c r="E135" i="52"/>
  <c r="B136" i="52"/>
  <c r="B137" i="52"/>
  <c r="B138" i="52"/>
  <c r="B139" i="52"/>
  <c r="D139" i="52"/>
  <c r="B155" i="52"/>
  <c r="B156" i="52"/>
  <c r="D156" i="52"/>
  <c r="B157" i="52"/>
  <c r="B158" i="52"/>
  <c r="D158" i="52"/>
  <c r="B159" i="52"/>
  <c r="D159" i="52"/>
  <c r="E159" i="52"/>
  <c r="B167" i="52"/>
  <c r="C167" i="52"/>
  <c r="E167" i="52"/>
  <c r="F167" i="52"/>
  <c r="B168" i="52"/>
  <c r="C168" i="52"/>
  <c r="F168" i="52"/>
  <c r="B169" i="52"/>
  <c r="C169" i="52"/>
  <c r="E169" i="52"/>
  <c r="F169" i="52"/>
  <c r="B170" i="52"/>
  <c r="C170" i="52"/>
  <c r="F170" i="52"/>
  <c r="B171" i="52"/>
  <c r="C171" i="52"/>
  <c r="F171" i="52"/>
  <c r="B187" i="52"/>
  <c r="C187" i="52"/>
  <c r="D187" i="52"/>
  <c r="F187" i="52"/>
  <c r="B188" i="52"/>
  <c r="C188" i="52"/>
  <c r="F188" i="52"/>
  <c r="B189" i="52"/>
  <c r="C189" i="52"/>
  <c r="F189" i="52"/>
  <c r="B190" i="52"/>
  <c r="C190" i="52"/>
  <c r="F190" i="52"/>
  <c r="B191" i="52"/>
  <c r="C191" i="52"/>
  <c r="E191" i="52"/>
  <c r="F191" i="52"/>
  <c r="F192" i="52"/>
  <c r="B199" i="52"/>
  <c r="C199" i="52"/>
  <c r="D199" i="52"/>
  <c r="E199" i="52"/>
  <c r="B200" i="52"/>
  <c r="C200" i="52"/>
  <c r="B201" i="52"/>
  <c r="C201" i="52"/>
  <c r="E201" i="52"/>
  <c r="B202" i="52"/>
  <c r="C202" i="52"/>
  <c r="D202" i="52"/>
  <c r="E202" i="52"/>
  <c r="B203" i="52"/>
  <c r="C203" i="52"/>
  <c r="D203" i="52"/>
  <c r="B219" i="52"/>
  <c r="C219" i="52"/>
  <c r="E219" i="52"/>
  <c r="B220" i="52"/>
  <c r="C220" i="52"/>
  <c r="B221" i="52"/>
  <c r="C221" i="52"/>
  <c r="D221" i="52"/>
  <c r="E221" i="52"/>
  <c r="B222" i="52"/>
  <c r="C222" i="52"/>
  <c r="B223" i="52"/>
  <c r="C223" i="52"/>
  <c r="E223" i="52"/>
  <c r="B231" i="52"/>
  <c r="C231" i="52"/>
  <c r="B232" i="52"/>
  <c r="C232" i="52"/>
  <c r="B233" i="52"/>
  <c r="C233" i="52"/>
  <c r="E233" i="52"/>
  <c r="B234" i="52"/>
  <c r="C234" i="52"/>
  <c r="D234" i="52"/>
  <c r="B235" i="52"/>
  <c r="C235" i="52"/>
  <c r="B251" i="52"/>
  <c r="C251" i="52"/>
  <c r="E251" i="52"/>
  <c r="B252" i="52"/>
  <c r="C252" i="52"/>
  <c r="D252" i="52"/>
  <c r="E252" i="52"/>
  <c r="B253" i="52"/>
  <c r="C253" i="52"/>
  <c r="D253" i="52"/>
  <c r="B254" i="52"/>
  <c r="C254" i="52"/>
  <c r="D254" i="52"/>
  <c r="B255" i="52"/>
  <c r="C255" i="52"/>
  <c r="E255" i="52"/>
  <c r="B263" i="52"/>
  <c r="C263" i="52"/>
  <c r="E263" i="52"/>
  <c r="B264" i="52"/>
  <c r="C264" i="52"/>
  <c r="B265" i="52"/>
  <c r="C265" i="52"/>
  <c r="B266" i="52"/>
  <c r="C266" i="52"/>
  <c r="D266" i="52"/>
  <c r="B267" i="52"/>
  <c r="C267" i="52"/>
  <c r="B283" i="52"/>
  <c r="C283" i="52"/>
  <c r="E283" i="52"/>
  <c r="B284" i="52"/>
  <c r="C284" i="52"/>
  <c r="B285" i="52"/>
  <c r="C285" i="52"/>
  <c r="B286" i="52"/>
  <c r="C286" i="52"/>
  <c r="B287" i="52"/>
  <c r="C287" i="52"/>
  <c r="E287" i="52"/>
  <c r="B293" i="52"/>
  <c r="E293" i="52"/>
  <c r="B294" i="52"/>
  <c r="B295" i="52"/>
  <c r="E295" i="52"/>
  <c r="B296" i="52"/>
  <c r="D296" i="52"/>
  <c r="B297" i="52"/>
  <c r="B313" i="52"/>
  <c r="B314" i="52"/>
  <c r="B315" i="52"/>
  <c r="D315" i="52"/>
  <c r="B316" i="52"/>
  <c r="B317" i="52"/>
  <c r="E317" i="52"/>
  <c r="B325" i="52"/>
  <c r="E325" i="52"/>
  <c r="B326" i="52"/>
  <c r="B327" i="52"/>
  <c r="E327" i="52"/>
  <c r="B328" i="52"/>
  <c r="D328" i="52"/>
  <c r="E328" i="52"/>
  <c r="B329" i="52"/>
  <c r="B345" i="52"/>
  <c r="B346" i="52"/>
  <c r="D346" i="52"/>
  <c r="B347" i="52"/>
  <c r="E347" i="52"/>
  <c r="B348" i="52"/>
  <c r="B349" i="52"/>
  <c r="D349" i="52"/>
  <c r="E349" i="52"/>
  <c r="A1" i="53"/>
  <c r="D2" i="53"/>
  <c r="D7" i="53"/>
  <c r="D10" i="53"/>
  <c r="E10" i="53"/>
  <c r="B39" i="53"/>
  <c r="D39" i="53"/>
  <c r="B40" i="53"/>
  <c r="B41" i="53"/>
  <c r="D41" i="53"/>
  <c r="E41" i="53"/>
  <c r="B42" i="53"/>
  <c r="D42" i="53"/>
  <c r="E42" i="53"/>
  <c r="B43" i="53"/>
  <c r="B59" i="53"/>
  <c r="B60" i="53"/>
  <c r="B61" i="53"/>
  <c r="B62" i="53"/>
  <c r="B63" i="53"/>
  <c r="B70" i="53"/>
  <c r="B71" i="53"/>
  <c r="D71" i="53"/>
  <c r="B72" i="53"/>
  <c r="B73" i="53"/>
  <c r="D73" i="53"/>
  <c r="E73" i="53"/>
  <c r="B74" i="53"/>
  <c r="B90" i="53"/>
  <c r="D90" i="53"/>
  <c r="B91" i="53"/>
  <c r="E91" i="53"/>
  <c r="B92" i="53"/>
  <c r="D92" i="53"/>
  <c r="B93" i="53"/>
  <c r="B94" i="53"/>
  <c r="D94" i="53"/>
  <c r="B101" i="53"/>
  <c r="D101" i="53"/>
  <c r="E101" i="53"/>
  <c r="B102" i="53"/>
  <c r="B103" i="53"/>
  <c r="D103" i="53"/>
  <c r="E103" i="53"/>
  <c r="B104" i="53"/>
  <c r="D104" i="53"/>
  <c r="B105" i="53"/>
  <c r="E105" i="53"/>
  <c r="B121" i="53"/>
  <c r="B122" i="53"/>
  <c r="E122" i="53"/>
  <c r="B123" i="53"/>
  <c r="D123" i="53"/>
  <c r="B124" i="53"/>
  <c r="B125" i="53"/>
  <c r="B133" i="53"/>
  <c r="B134" i="53"/>
  <c r="B135" i="53"/>
  <c r="B136" i="53"/>
  <c r="D136" i="53"/>
  <c r="B137" i="53"/>
  <c r="B153" i="53"/>
  <c r="D153" i="53"/>
  <c r="B154" i="53"/>
  <c r="D154" i="53"/>
  <c r="B155" i="53"/>
  <c r="E155" i="53"/>
  <c r="B156" i="53"/>
  <c r="E156" i="53"/>
  <c r="B157" i="53"/>
  <c r="E157" i="53"/>
  <c r="B165" i="53"/>
  <c r="E165" i="53"/>
  <c r="F165" i="53"/>
  <c r="B166" i="53"/>
  <c r="F166" i="53"/>
  <c r="B167" i="53"/>
  <c r="D167" i="53"/>
  <c r="F167" i="53"/>
  <c r="B168" i="53"/>
  <c r="D168" i="53"/>
  <c r="F168" i="53"/>
  <c r="B169" i="53"/>
  <c r="D169" i="53"/>
  <c r="F169" i="53"/>
  <c r="B185" i="53"/>
  <c r="F185" i="53"/>
  <c r="B186" i="53"/>
  <c r="F186" i="53"/>
  <c r="B187" i="53"/>
  <c r="D187" i="53"/>
  <c r="F187" i="53"/>
  <c r="B188" i="53"/>
  <c r="F188" i="53"/>
  <c r="B189" i="53"/>
  <c r="F189" i="53"/>
  <c r="F190" i="53"/>
  <c r="B197" i="53"/>
  <c r="D197" i="53"/>
  <c r="B198" i="53"/>
  <c r="B199" i="53"/>
  <c r="B200" i="53"/>
  <c r="D200" i="53"/>
  <c r="E200" i="53"/>
  <c r="B201" i="53"/>
  <c r="D201" i="53"/>
  <c r="E201" i="53"/>
  <c r="B217" i="53"/>
  <c r="B218" i="53"/>
  <c r="B219" i="53"/>
  <c r="D219" i="53"/>
  <c r="E219" i="53"/>
  <c r="B220" i="53"/>
  <c r="B221" i="53"/>
  <c r="D221" i="53"/>
  <c r="B229" i="53"/>
  <c r="B230" i="53"/>
  <c r="B231" i="53"/>
  <c r="B232" i="53"/>
  <c r="D232" i="53"/>
  <c r="E232" i="53"/>
  <c r="B233" i="53"/>
  <c r="D233" i="53"/>
  <c r="B249" i="53"/>
  <c r="B250" i="53"/>
  <c r="B251" i="53"/>
  <c r="E251" i="53"/>
  <c r="B252" i="53"/>
  <c r="B253" i="53"/>
  <c r="B261" i="53"/>
  <c r="D261" i="53"/>
  <c r="B262" i="53"/>
  <c r="B263" i="53"/>
  <c r="B264" i="53"/>
  <c r="D264" i="53"/>
  <c r="B265" i="53"/>
  <c r="B281" i="53"/>
  <c r="D281" i="53"/>
  <c r="B282" i="53"/>
  <c r="B283" i="53"/>
  <c r="B284" i="53"/>
  <c r="B285" i="53"/>
  <c r="B293" i="53"/>
  <c r="F293" i="53"/>
  <c r="B294" i="53"/>
  <c r="F294" i="53"/>
  <c r="B295" i="53"/>
  <c r="D295" i="53"/>
  <c r="F295" i="53"/>
  <c r="B296" i="53"/>
  <c r="D296" i="53"/>
  <c r="E296" i="53"/>
  <c r="F296" i="53"/>
  <c r="B297" i="53"/>
  <c r="D297" i="53"/>
  <c r="F297" i="53"/>
  <c r="B313" i="53"/>
  <c r="F313" i="53"/>
  <c r="B314" i="53"/>
  <c r="F314" i="53"/>
  <c r="B315" i="53"/>
  <c r="E315" i="53"/>
  <c r="F315" i="53"/>
  <c r="B316" i="53"/>
  <c r="D316" i="53"/>
  <c r="F316" i="53"/>
  <c r="B317" i="53"/>
  <c r="F317" i="53"/>
  <c r="F318" i="53"/>
  <c r="B325" i="53"/>
  <c r="D325" i="53"/>
  <c r="F325" i="53"/>
  <c r="B326" i="53"/>
  <c r="D326" i="53"/>
  <c r="F326" i="53"/>
  <c r="B327" i="53"/>
  <c r="F327" i="53"/>
  <c r="B328" i="53"/>
  <c r="F328" i="53"/>
  <c r="B329" i="53"/>
  <c r="F329" i="53"/>
  <c r="B345" i="53"/>
  <c r="F345" i="53"/>
  <c r="B346" i="53"/>
  <c r="F346" i="53"/>
  <c r="B347" i="53"/>
  <c r="F347" i="53"/>
  <c r="B348" i="53"/>
  <c r="E348" i="53"/>
  <c r="F348" i="53"/>
  <c r="B349" i="53"/>
  <c r="E349" i="53"/>
  <c r="F349" i="53"/>
  <c r="F350" i="53"/>
  <c r="A1" i="39"/>
  <c r="D2" i="39"/>
  <c r="B7" i="39"/>
  <c r="C7" i="39"/>
  <c r="C35" i="39" s="1"/>
  <c r="E7" i="39"/>
  <c r="B8" i="39"/>
  <c r="C8" i="39"/>
  <c r="B10" i="39"/>
  <c r="C10" i="39"/>
  <c r="B11" i="39"/>
  <c r="C11" i="39"/>
  <c r="E11" i="39"/>
  <c r="B12" i="39"/>
  <c r="C12" i="39"/>
  <c r="B29" i="39"/>
  <c r="C29" i="39"/>
  <c r="B30" i="39"/>
  <c r="C30" i="39"/>
  <c r="B31" i="39"/>
  <c r="C31" i="39"/>
  <c r="B32" i="39"/>
  <c r="C32" i="39"/>
  <c r="B33" i="39"/>
  <c r="C33" i="39"/>
  <c r="B42" i="39"/>
  <c r="C42" i="39"/>
  <c r="E42" i="39"/>
  <c r="B43" i="39"/>
  <c r="C43" i="39"/>
  <c r="B45" i="39"/>
  <c r="C45" i="39"/>
  <c r="E45" i="39"/>
  <c r="B46" i="39"/>
  <c r="C46" i="39"/>
  <c r="E46" i="39"/>
  <c r="B47" i="39"/>
  <c r="C47" i="39"/>
  <c r="E47" i="39"/>
  <c r="B77" i="39"/>
  <c r="B78" i="39"/>
  <c r="E78" i="39"/>
  <c r="B80" i="39"/>
  <c r="B81" i="39"/>
  <c r="E81" i="39"/>
  <c r="B82" i="39"/>
  <c r="B99" i="39"/>
  <c r="E99" i="39"/>
  <c r="B100" i="39"/>
  <c r="B101" i="39"/>
  <c r="E101" i="39"/>
  <c r="B102" i="39"/>
  <c r="B103" i="39"/>
  <c r="E103" i="39"/>
  <c r="B112" i="39"/>
  <c r="E112" i="39"/>
  <c r="B113" i="39"/>
  <c r="B115" i="39"/>
  <c r="E115" i="39"/>
  <c r="B116" i="39"/>
  <c r="E116" i="39"/>
  <c r="B117" i="39"/>
  <c r="E117" i="39"/>
  <c r="B134" i="39"/>
  <c r="B135" i="39"/>
  <c r="B136" i="39"/>
  <c r="B137" i="39"/>
  <c r="B138" i="39"/>
  <c r="B147" i="39"/>
  <c r="E147" i="39"/>
  <c r="B148" i="39"/>
  <c r="E148" i="39"/>
  <c r="B150" i="39"/>
  <c r="B151" i="39"/>
  <c r="E151" i="39"/>
  <c r="B152" i="39"/>
  <c r="B169" i="39"/>
  <c r="E169" i="39"/>
  <c r="B170" i="39"/>
  <c r="E170" i="39"/>
  <c r="B171" i="39"/>
  <c r="E171" i="39"/>
  <c r="B172" i="39"/>
  <c r="B173" i="39"/>
  <c r="B182" i="39"/>
  <c r="C182" i="39"/>
  <c r="F182" i="39"/>
  <c r="B183" i="39"/>
  <c r="C183" i="39"/>
  <c r="F183" i="39"/>
  <c r="B185" i="39"/>
  <c r="C185" i="39"/>
  <c r="E185" i="39"/>
  <c r="F185" i="39"/>
  <c r="B186" i="39"/>
  <c r="C186" i="39"/>
  <c r="E186" i="39"/>
  <c r="F186" i="39"/>
  <c r="B187" i="39"/>
  <c r="C187" i="39"/>
  <c r="E187" i="39"/>
  <c r="F187" i="39"/>
  <c r="B204" i="39"/>
  <c r="C204" i="39"/>
  <c r="F204" i="39"/>
  <c r="B205" i="39"/>
  <c r="C205" i="39"/>
  <c r="F205" i="39"/>
  <c r="B206" i="39"/>
  <c r="C206" i="39"/>
  <c r="F206" i="39"/>
  <c r="B207" i="39"/>
  <c r="C207" i="39"/>
  <c r="F207" i="39"/>
  <c r="B208" i="39"/>
  <c r="C208" i="39"/>
  <c r="F208" i="39"/>
  <c r="F210" i="39"/>
  <c r="B217" i="39"/>
  <c r="C217" i="39"/>
  <c r="B218" i="39"/>
  <c r="C218" i="39"/>
  <c r="B220" i="39"/>
  <c r="C220" i="39"/>
  <c r="B221" i="39"/>
  <c r="C221" i="39"/>
  <c r="E221" i="39"/>
  <c r="B222" i="39"/>
  <c r="C222" i="39"/>
  <c r="B239" i="39"/>
  <c r="C239" i="39"/>
  <c r="B240" i="39"/>
  <c r="C240" i="39"/>
  <c r="H240" i="39"/>
  <c r="B241" i="39"/>
  <c r="C241" i="39"/>
  <c r="H241" i="39"/>
  <c r="E241" i="39"/>
  <c r="B242" i="39"/>
  <c r="C242" i="39"/>
  <c r="B243" i="39"/>
  <c r="C243" i="39"/>
  <c r="B252" i="39"/>
  <c r="C252" i="39"/>
  <c r="E252" i="39"/>
  <c r="B253" i="39"/>
  <c r="C253" i="39"/>
  <c r="B255" i="39"/>
  <c r="C255" i="39"/>
  <c r="B256" i="39"/>
  <c r="C256" i="39"/>
  <c r="E256" i="39"/>
  <c r="B257" i="39"/>
  <c r="C257" i="39"/>
  <c r="E257" i="39"/>
  <c r="B274" i="39"/>
  <c r="C274" i="39"/>
  <c r="B275" i="39"/>
  <c r="C275" i="39"/>
  <c r="B276" i="39"/>
  <c r="C276" i="39"/>
  <c r="B277" i="39"/>
  <c r="C277" i="39"/>
  <c r="B278" i="39"/>
  <c r="C278" i="39"/>
  <c r="B287" i="39"/>
  <c r="C287" i="39"/>
  <c r="E287" i="39"/>
  <c r="B288" i="39"/>
  <c r="C288" i="39"/>
  <c r="B290" i="39"/>
  <c r="C290" i="39"/>
  <c r="B291" i="39"/>
  <c r="C291" i="39"/>
  <c r="H291" i="39" s="1"/>
  <c r="E291" i="39"/>
  <c r="B292" i="39"/>
  <c r="C292" i="39"/>
  <c r="B309" i="39"/>
  <c r="C309" i="39"/>
  <c r="H309" i="39" s="1"/>
  <c r="E309" i="39"/>
  <c r="B310" i="39"/>
  <c r="C310" i="39"/>
  <c r="B311" i="39"/>
  <c r="C311" i="39"/>
  <c r="B312" i="39"/>
  <c r="C312" i="39"/>
  <c r="B313" i="39"/>
  <c r="C313" i="39"/>
  <c r="B322" i="39"/>
  <c r="C322" i="39"/>
  <c r="E322" i="39"/>
  <c r="B323" i="39"/>
  <c r="C323" i="39"/>
  <c r="B325" i="39"/>
  <c r="C325" i="39"/>
  <c r="E325" i="39"/>
  <c r="B326" i="39"/>
  <c r="C326" i="39"/>
  <c r="E326" i="39"/>
  <c r="B327" i="39"/>
  <c r="C327" i="39"/>
  <c r="E327" i="39"/>
  <c r="B344" i="39"/>
  <c r="C344" i="39"/>
  <c r="B345" i="39"/>
  <c r="C345" i="39"/>
  <c r="B346" i="39"/>
  <c r="C346" i="39"/>
  <c r="B347" i="39"/>
  <c r="C347" i="39"/>
  <c r="B348" i="39"/>
  <c r="C348" i="39"/>
  <c r="B357" i="39"/>
  <c r="C357" i="39"/>
  <c r="H357" i="39" s="1"/>
  <c r="B358" i="39"/>
  <c r="C358" i="39"/>
  <c r="E358" i="39"/>
  <c r="B360" i="39"/>
  <c r="C360" i="39"/>
  <c r="E360" i="39"/>
  <c r="B361" i="39"/>
  <c r="C361" i="39"/>
  <c r="E361" i="39"/>
  <c r="B362" i="39"/>
  <c r="C362" i="39"/>
  <c r="B379" i="39"/>
  <c r="C379" i="39"/>
  <c r="B380" i="39"/>
  <c r="C380" i="39"/>
  <c r="B381" i="39"/>
  <c r="C381" i="39"/>
  <c r="B382" i="39"/>
  <c r="C382" i="39"/>
  <c r="E382" i="39"/>
  <c r="B383" i="39"/>
  <c r="C383" i="39"/>
  <c r="B2" i="43"/>
  <c r="C7" i="43"/>
  <c r="C8" i="43"/>
  <c r="C9" i="43"/>
  <c r="C10" i="43"/>
  <c r="R10" i="43"/>
  <c r="J32" i="43"/>
  <c r="K32" i="43"/>
  <c r="E32" i="47"/>
  <c r="L32" i="43"/>
  <c r="D32" i="45"/>
  <c r="N32" i="43"/>
  <c r="E32" i="44"/>
  <c r="O32" i="43"/>
  <c r="E32" i="37"/>
  <c r="C38" i="43"/>
  <c r="R38" i="43"/>
  <c r="G42" i="39"/>
  <c r="H42" i="39"/>
  <c r="C39" i="43"/>
  <c r="C40" i="43"/>
  <c r="R40" i="43"/>
  <c r="G45" i="39"/>
  <c r="H45" i="39"/>
  <c r="S40" i="43"/>
  <c r="G41" i="53"/>
  <c r="H41" i="53"/>
  <c r="C41" i="43"/>
  <c r="R41" i="43"/>
  <c r="G46" i="39"/>
  <c r="H46" i="39"/>
  <c r="S41" i="43"/>
  <c r="C42" i="43"/>
  <c r="M63" i="43"/>
  <c r="J63" i="43"/>
  <c r="D64" i="47"/>
  <c r="K63" i="43"/>
  <c r="L63" i="43"/>
  <c r="D64" i="45"/>
  <c r="N63" i="43"/>
  <c r="O63" i="43"/>
  <c r="E64" i="37"/>
  <c r="C69" i="43"/>
  <c r="C70" i="43"/>
  <c r="R70" i="43"/>
  <c r="G78" i="39"/>
  <c r="C71" i="43"/>
  <c r="C72" i="43"/>
  <c r="R72" i="43"/>
  <c r="G81" i="39"/>
  <c r="S72" i="43"/>
  <c r="G73" i="53"/>
  <c r="C73" i="43"/>
  <c r="G101" i="39"/>
  <c r="G94" i="43"/>
  <c r="J94" i="43"/>
  <c r="K94" i="43"/>
  <c r="E96" i="47"/>
  <c r="L94" i="43"/>
  <c r="D96" i="45"/>
  <c r="N94" i="43"/>
  <c r="D96" i="37"/>
  <c r="O94" i="43"/>
  <c r="E96" i="37"/>
  <c r="C98" i="43"/>
  <c r="R98" i="43"/>
  <c r="G112" i="39"/>
  <c r="S98" i="43"/>
  <c r="C99" i="43"/>
  <c r="C100" i="43"/>
  <c r="R100" i="43"/>
  <c r="G115" i="39"/>
  <c r="S100" i="43"/>
  <c r="T100" i="43"/>
  <c r="C101" i="43"/>
  <c r="R101" i="43"/>
  <c r="G116" i="39"/>
  <c r="C102" i="43"/>
  <c r="R102" i="43"/>
  <c r="G117" i="39"/>
  <c r="S102" i="43"/>
  <c r="G123" i="53"/>
  <c r="H123" i="53"/>
  <c r="G137" i="39"/>
  <c r="J123" i="43"/>
  <c r="K123" i="43"/>
  <c r="E128" i="47"/>
  <c r="L123" i="43"/>
  <c r="D128" i="45"/>
  <c r="N123" i="43"/>
  <c r="O123" i="43"/>
  <c r="E128" i="37"/>
  <c r="C127" i="43"/>
  <c r="C128" i="43"/>
  <c r="R128" i="43"/>
  <c r="G148" i="39"/>
  <c r="S128" i="43"/>
  <c r="T128" i="43"/>
  <c r="C129" i="43"/>
  <c r="R129" i="43"/>
  <c r="G150" i="39"/>
  <c r="C130" i="43"/>
  <c r="R130" i="43"/>
  <c r="G151" i="39"/>
  <c r="C131" i="43"/>
  <c r="G153" i="53"/>
  <c r="G170" i="39"/>
  <c r="G154" i="53"/>
  <c r="G171" i="39"/>
  <c r="G173" i="39"/>
  <c r="G152" i="43"/>
  <c r="J152" i="43"/>
  <c r="K152" i="43"/>
  <c r="L152" i="43"/>
  <c r="D160" i="45"/>
  <c r="N152" i="43"/>
  <c r="O152" i="43"/>
  <c r="E160" i="37"/>
  <c r="C157" i="43"/>
  <c r="R157" i="43"/>
  <c r="G182" i="39"/>
  <c r="H182" i="39"/>
  <c r="S157" i="43"/>
  <c r="C158" i="43"/>
  <c r="P158" i="43"/>
  <c r="R158" i="43"/>
  <c r="G183" i="39"/>
  <c r="S158" i="43"/>
  <c r="C159" i="43"/>
  <c r="R159" i="43"/>
  <c r="G185" i="39"/>
  <c r="H185" i="39"/>
  <c r="S159" i="43"/>
  <c r="C160" i="43"/>
  <c r="P160" i="43"/>
  <c r="R160" i="43"/>
  <c r="S160" i="43"/>
  <c r="T160" i="43"/>
  <c r="C161" i="43"/>
  <c r="R161" i="43"/>
  <c r="G187" i="39"/>
  <c r="H187" i="39"/>
  <c r="G204" i="39"/>
  <c r="G205" i="39"/>
  <c r="H205" i="39"/>
  <c r="G206" i="39"/>
  <c r="H206" i="39"/>
  <c r="G208" i="39"/>
  <c r="H208" i="39"/>
  <c r="E182" i="43"/>
  <c r="E190" i="53"/>
  <c r="F182" i="43"/>
  <c r="D192" i="51"/>
  <c r="J182" i="43"/>
  <c r="D192" i="57"/>
  <c r="K182" i="43"/>
  <c r="L182" i="43"/>
  <c r="D192" i="45"/>
  <c r="N182" i="43"/>
  <c r="O182" i="43"/>
  <c r="E192" i="37"/>
  <c r="C188" i="43"/>
  <c r="P188" i="43"/>
  <c r="R188" i="43"/>
  <c r="G217" i="39"/>
  <c r="S188" i="43"/>
  <c r="C189" i="43"/>
  <c r="R189" i="43"/>
  <c r="G218" i="39"/>
  <c r="H218" i="39"/>
  <c r="S189" i="43"/>
  <c r="C190" i="43"/>
  <c r="R190" i="43"/>
  <c r="G220" i="39"/>
  <c r="H220" i="39"/>
  <c r="C191" i="43"/>
  <c r="P191" i="43"/>
  <c r="R191" i="43"/>
  <c r="G221" i="39"/>
  <c r="S191" i="43"/>
  <c r="C192" i="43"/>
  <c r="R192" i="43"/>
  <c r="G222" i="39"/>
  <c r="S192" i="43"/>
  <c r="T192" i="43"/>
  <c r="G239" i="39"/>
  <c r="H239" i="39"/>
  <c r="G240" i="39"/>
  <c r="G241" i="39"/>
  <c r="G243" i="39"/>
  <c r="H243" i="39"/>
  <c r="H213" i="43"/>
  <c r="J213" i="43"/>
  <c r="K213" i="43"/>
  <c r="L213" i="43"/>
  <c r="D224" i="45"/>
  <c r="N213" i="43"/>
  <c r="O213" i="43"/>
  <c r="E224" i="37"/>
  <c r="C219" i="43"/>
  <c r="R219" i="43"/>
  <c r="G252" i="39"/>
  <c r="H252" i="39"/>
  <c r="S219" i="43"/>
  <c r="C220" i="43"/>
  <c r="P220" i="43"/>
  <c r="R220" i="43"/>
  <c r="G253" i="39"/>
  <c r="H253" i="39"/>
  <c r="S220" i="43"/>
  <c r="C221" i="43"/>
  <c r="R221" i="43"/>
  <c r="G255" i="39"/>
  <c r="H255" i="39"/>
  <c r="S221" i="43"/>
  <c r="C222" i="43"/>
  <c r="R222" i="43"/>
  <c r="G256" i="39"/>
  <c r="H256" i="39"/>
  <c r="S222" i="43"/>
  <c r="C223" i="43"/>
  <c r="R223" i="43"/>
  <c r="G257" i="39"/>
  <c r="H257" i="39"/>
  <c r="G274" i="39"/>
  <c r="H274" i="39"/>
  <c r="G275" i="39"/>
  <c r="H275" i="39"/>
  <c r="G276" i="39"/>
  <c r="H276" i="39"/>
  <c r="G277" i="39"/>
  <c r="H277" i="39"/>
  <c r="G278" i="39"/>
  <c r="H278" i="39"/>
  <c r="D244" i="43"/>
  <c r="E280" i="39"/>
  <c r="F244" i="43"/>
  <c r="D256" i="51"/>
  <c r="I244" i="43"/>
  <c r="D256" i="48"/>
  <c r="J244" i="43"/>
  <c r="K244" i="43"/>
  <c r="L244" i="43"/>
  <c r="D256" i="45"/>
  <c r="N244" i="43"/>
  <c r="O244" i="43"/>
  <c r="E256" i="37"/>
  <c r="C252" i="43"/>
  <c r="R252" i="43"/>
  <c r="G287" i="39"/>
  <c r="H287" i="39"/>
  <c r="S252" i="43"/>
  <c r="C253" i="43"/>
  <c r="C254" i="43"/>
  <c r="C255" i="43"/>
  <c r="R255" i="43"/>
  <c r="G291" i="39"/>
  <c r="S255" i="43"/>
  <c r="C256" i="43"/>
  <c r="R256" i="43"/>
  <c r="G292" i="39"/>
  <c r="H292" i="39"/>
  <c r="S256" i="43"/>
  <c r="G309" i="39"/>
  <c r="G281" i="53"/>
  <c r="H281" i="53"/>
  <c r="G310" i="39"/>
  <c r="H310" i="39"/>
  <c r="G311" i="39"/>
  <c r="H311" i="39"/>
  <c r="G313" i="39"/>
  <c r="I277" i="43"/>
  <c r="D288" i="48"/>
  <c r="J277" i="43"/>
  <c r="K277" i="43"/>
  <c r="L277" i="43"/>
  <c r="D288" i="45"/>
  <c r="N277" i="43"/>
  <c r="O277" i="43"/>
  <c r="E288" i="37"/>
  <c r="C283" i="43"/>
  <c r="R283" i="43"/>
  <c r="S283" i="43"/>
  <c r="T283" i="43"/>
  <c r="U283" i="43"/>
  <c r="C284" i="43"/>
  <c r="R284" i="43"/>
  <c r="G323" i="39"/>
  <c r="H323" i="39"/>
  <c r="S284" i="43"/>
  <c r="C285" i="43"/>
  <c r="P285" i="43"/>
  <c r="R285" i="43"/>
  <c r="G325" i="39"/>
  <c r="S285" i="43"/>
  <c r="C286" i="43"/>
  <c r="P286" i="43"/>
  <c r="R286" i="43"/>
  <c r="G326" i="39"/>
  <c r="H326" i="39"/>
  <c r="S286" i="43"/>
  <c r="C287" i="43"/>
  <c r="R287" i="43"/>
  <c r="G327" i="39"/>
  <c r="H327" i="39"/>
  <c r="G344" i="39"/>
  <c r="G345" i="39"/>
  <c r="H345" i="39"/>
  <c r="G346" i="39"/>
  <c r="H346" i="39"/>
  <c r="G315" i="53"/>
  <c r="H315" i="53"/>
  <c r="G348" i="39"/>
  <c r="G317" i="53"/>
  <c r="H317" i="53"/>
  <c r="E308" i="43"/>
  <c r="F308" i="43"/>
  <c r="H308" i="43"/>
  <c r="D318" i="49"/>
  <c r="J308" i="43"/>
  <c r="E318" i="48"/>
  <c r="K308" i="43"/>
  <c r="L308" i="43"/>
  <c r="N308" i="43"/>
  <c r="E318" i="44"/>
  <c r="O308" i="43"/>
  <c r="E318" i="37"/>
  <c r="C314" i="43"/>
  <c r="P314" i="43"/>
  <c r="R314" i="43"/>
  <c r="G357" i="39"/>
  <c r="S314" i="43"/>
  <c r="C315" i="43"/>
  <c r="R315" i="43"/>
  <c r="G358" i="39"/>
  <c r="H358" i="39"/>
  <c r="S315" i="43"/>
  <c r="T315" i="43"/>
  <c r="U315" i="43"/>
  <c r="C316" i="43"/>
  <c r="P316" i="43"/>
  <c r="R316" i="43"/>
  <c r="G360" i="39"/>
  <c r="H360" i="39"/>
  <c r="S316" i="43"/>
  <c r="T316" i="43"/>
  <c r="U316" i="43"/>
  <c r="G327" i="52"/>
  <c r="C317" i="43"/>
  <c r="P317" i="43"/>
  <c r="R317" i="43"/>
  <c r="G361" i="39"/>
  <c r="H361" i="39"/>
  <c r="S317" i="43"/>
  <c r="C318" i="43"/>
  <c r="D329" i="44"/>
  <c r="R318" i="43"/>
  <c r="G362" i="39"/>
  <c r="H362" i="39"/>
  <c r="S318" i="43"/>
  <c r="T318" i="43"/>
  <c r="G329" i="52"/>
  <c r="D345" i="44"/>
  <c r="G379" i="39"/>
  <c r="H379" i="39"/>
  <c r="G381" i="39"/>
  <c r="G382" i="39"/>
  <c r="G383" i="39"/>
  <c r="H383" i="39"/>
  <c r="G349" i="53"/>
  <c r="H349" i="53"/>
  <c r="D339" i="43"/>
  <c r="D333" i="53"/>
  <c r="R339" i="43"/>
  <c r="G385" i="39"/>
  <c r="G339" i="43"/>
  <c r="E350" i="51"/>
  <c r="J339" i="43"/>
  <c r="D350" i="47"/>
  <c r="K339" i="43"/>
  <c r="L339" i="43"/>
  <c r="N339" i="43"/>
  <c r="O339" i="43"/>
  <c r="E350" i="37"/>
  <c r="C95" i="37"/>
  <c r="C159" i="50"/>
  <c r="C159" i="52"/>
  <c r="C173" i="39"/>
  <c r="H173" i="39" s="1"/>
  <c r="C126" i="37"/>
  <c r="C158" i="37"/>
  <c r="C94" i="44"/>
  <c r="C94" i="37"/>
  <c r="C158" i="44"/>
  <c r="C94" i="45"/>
  <c r="C126" i="45"/>
  <c r="H126" i="45" s="1"/>
  <c r="C158" i="45"/>
  <c r="C126" i="44"/>
  <c r="C94" i="57"/>
  <c r="C126" i="57"/>
  <c r="C158" i="57"/>
  <c r="C158" i="47"/>
  <c r="C126" i="48"/>
  <c r="C158" i="48"/>
  <c r="H158" i="48" s="1"/>
  <c r="C94" i="47"/>
  <c r="C126" i="47"/>
  <c r="C94" i="48"/>
  <c r="C158" i="49"/>
  <c r="C126" i="50"/>
  <c r="C158" i="50"/>
  <c r="C94" i="49"/>
  <c r="C126" i="49"/>
  <c r="H126" i="49" s="1"/>
  <c r="C94" i="50"/>
  <c r="C94" i="51"/>
  <c r="C126" i="51"/>
  <c r="C94" i="52"/>
  <c r="C158" i="51"/>
  <c r="C126" i="52"/>
  <c r="C158" i="52"/>
  <c r="C102" i="39"/>
  <c r="H102" i="39" s="1"/>
  <c r="C172" i="39"/>
  <c r="C137" i="39"/>
  <c r="H137" i="39"/>
  <c r="C124" i="37"/>
  <c r="C156" i="37"/>
  <c r="C92" i="44"/>
  <c r="C156" i="44"/>
  <c r="C92" i="37"/>
  <c r="H92" i="37" s="1"/>
  <c r="C124" i="44"/>
  <c r="C92" i="45"/>
  <c r="C156" i="45"/>
  <c r="C124" i="45"/>
  <c r="C92" i="57"/>
  <c r="C124" i="57"/>
  <c r="C124" i="48"/>
  <c r="C92" i="47"/>
  <c r="H92" i="47" s="1"/>
  <c r="C156" i="47"/>
  <c r="C156" i="57"/>
  <c r="C124" i="47"/>
  <c r="C92" i="48"/>
  <c r="C156" i="48"/>
  <c r="C124" i="50"/>
  <c r="C92" i="49"/>
  <c r="C156" i="49"/>
  <c r="H156" i="49" s="1"/>
  <c r="C124" i="49"/>
  <c r="C92" i="50"/>
  <c r="C156" i="50"/>
  <c r="C92" i="51"/>
  <c r="C156" i="51"/>
  <c r="C124" i="51"/>
  <c r="C92" i="52"/>
  <c r="C156" i="52"/>
  <c r="C124" i="52"/>
  <c r="C135" i="39"/>
  <c r="H135" i="39"/>
  <c r="C170" i="39"/>
  <c r="H170" i="39" s="1"/>
  <c r="C100" i="39"/>
  <c r="C107" i="37"/>
  <c r="C139" i="37"/>
  <c r="C75" i="44"/>
  <c r="H75" i="44" s="1"/>
  <c r="C75" i="37"/>
  <c r="C139" i="44"/>
  <c r="C107" i="44"/>
  <c r="C75" i="45"/>
  <c r="C107" i="45"/>
  <c r="C75" i="57"/>
  <c r="C107" i="57"/>
  <c r="C139" i="45"/>
  <c r="H139" i="45" s="1"/>
  <c r="C139" i="57"/>
  <c r="C139" i="47"/>
  <c r="C107" i="48"/>
  <c r="C139" i="48"/>
  <c r="C75" i="47"/>
  <c r="C107" i="47"/>
  <c r="C75" i="48"/>
  <c r="C139" i="49"/>
  <c r="H139" i="49" s="1"/>
  <c r="C107" i="50"/>
  <c r="C139" i="50"/>
  <c r="C75" i="49"/>
  <c r="C107" i="49"/>
  <c r="C75" i="50"/>
  <c r="C75" i="51"/>
  <c r="C107" i="51"/>
  <c r="C75" i="52"/>
  <c r="H75" i="52" s="1"/>
  <c r="C139" i="51"/>
  <c r="C107" i="52"/>
  <c r="C139" i="52"/>
  <c r="C82" i="39"/>
  <c r="C152" i="39"/>
  <c r="C117" i="39"/>
  <c r="C105" i="37"/>
  <c r="C137" i="37"/>
  <c r="C73" i="44"/>
  <c r="C137" i="44"/>
  <c r="C73" i="37"/>
  <c r="C73" i="45"/>
  <c r="C137" i="45"/>
  <c r="C105" i="45"/>
  <c r="C105" i="44"/>
  <c r="C73" i="57"/>
  <c r="H73" i="57" s="1"/>
  <c r="C137" i="57"/>
  <c r="C105" i="57"/>
  <c r="C105" i="48"/>
  <c r="C73" i="47"/>
  <c r="C137" i="47"/>
  <c r="C105" i="47"/>
  <c r="C73" i="48"/>
  <c r="C137" i="48"/>
  <c r="H137" i="48" s="1"/>
  <c r="C105" i="50"/>
  <c r="C73" i="49"/>
  <c r="C137" i="49"/>
  <c r="C105" i="49"/>
  <c r="C73" i="50"/>
  <c r="C137" i="50"/>
  <c r="C73" i="51"/>
  <c r="C137" i="51"/>
  <c r="C105" i="51"/>
  <c r="C73" i="52"/>
  <c r="C137" i="52"/>
  <c r="C105" i="52"/>
  <c r="C115" i="39"/>
  <c r="C150" i="39"/>
  <c r="C80" i="39"/>
  <c r="C103" i="37"/>
  <c r="H103" i="37" s="1"/>
  <c r="C135" i="37"/>
  <c r="C71" i="44"/>
  <c r="C71" i="37"/>
  <c r="C135" i="44"/>
  <c r="H135" i="44" s="1"/>
  <c r="C103" i="44"/>
  <c r="H103" i="44" s="1"/>
  <c r="C71" i="45"/>
  <c r="C103" i="45"/>
  <c r="H103" i="45" s="1"/>
  <c r="C135" i="45"/>
  <c r="H135" i="45" s="1"/>
  <c r="C71" i="57"/>
  <c r="C103" i="57"/>
  <c r="C135" i="57"/>
  <c r="H135" i="57" s="1"/>
  <c r="C135" i="47"/>
  <c r="H135" i="47" s="1"/>
  <c r="C103" i="48"/>
  <c r="H103" i="48" s="1"/>
  <c r="C135" i="48"/>
  <c r="C71" i="47"/>
  <c r="C103" i="47"/>
  <c r="H103" i="47" s="1"/>
  <c r="C71" i="48"/>
  <c r="C135" i="49"/>
  <c r="C103" i="50"/>
  <c r="H103" i="50" s="1"/>
  <c r="C135" i="50"/>
  <c r="H135" i="50" s="1"/>
  <c r="C71" i="49"/>
  <c r="H71" i="49" s="1"/>
  <c r="C103" i="49"/>
  <c r="C71" i="50"/>
  <c r="H71" i="50" s="1"/>
  <c r="C71" i="51"/>
  <c r="H71" i="51" s="1"/>
  <c r="C103" i="51"/>
  <c r="C71" i="52"/>
  <c r="C135" i="51"/>
  <c r="C103" i="52"/>
  <c r="H103" i="52" s="1"/>
  <c r="C135" i="52"/>
  <c r="H135" i="52" s="1"/>
  <c r="C77" i="39"/>
  <c r="H77" i="39" s="1"/>
  <c r="C147" i="39"/>
  <c r="H147" i="39" s="1"/>
  <c r="C112" i="39"/>
  <c r="H112" i="39" s="1"/>
  <c r="H154" i="53"/>
  <c r="E329" i="45"/>
  <c r="D255" i="44"/>
  <c r="E255" i="45"/>
  <c r="D219" i="44"/>
  <c r="D203" i="44"/>
  <c r="E203" i="45"/>
  <c r="D123" i="44"/>
  <c r="E123" i="45"/>
  <c r="D107" i="44"/>
  <c r="D318" i="37"/>
  <c r="E287" i="45"/>
  <c r="D235" i="44"/>
  <c r="E235" i="45"/>
  <c r="E192" i="48"/>
  <c r="D192" i="47"/>
  <c r="E96" i="44"/>
  <c r="C93" i="37"/>
  <c r="C157" i="37"/>
  <c r="C125" i="45"/>
  <c r="C157" i="45"/>
  <c r="C125" i="57"/>
  <c r="C93" i="45"/>
  <c r="C93" i="47"/>
  <c r="H93" i="47" s="1"/>
  <c r="C125" i="47"/>
  <c r="C157" i="57"/>
  <c r="C125" i="48"/>
  <c r="C157" i="48"/>
  <c r="C157" i="49"/>
  <c r="C93" i="50"/>
  <c r="C157" i="50"/>
  <c r="H157" i="50" s="1"/>
  <c r="C157" i="52"/>
  <c r="H157" i="52" s="1"/>
  <c r="C125" i="51"/>
  <c r="C157" i="51"/>
  <c r="C171" i="39"/>
  <c r="H171" i="39" s="1"/>
  <c r="C101" i="39"/>
  <c r="H101" i="39" s="1"/>
  <c r="C72" i="37"/>
  <c r="C72" i="44"/>
  <c r="C104" i="45"/>
  <c r="C136" i="45"/>
  <c r="H136" i="45" s="1"/>
  <c r="C104" i="57"/>
  <c r="C72" i="45"/>
  <c r="C72" i="57"/>
  <c r="C104" i="47"/>
  <c r="C72" i="48"/>
  <c r="C104" i="48"/>
  <c r="C136" i="50"/>
  <c r="C104" i="49"/>
  <c r="H104" i="49" s="1"/>
  <c r="C104" i="50"/>
  <c r="C104" i="52"/>
  <c r="C72" i="51"/>
  <c r="C136" i="52"/>
  <c r="C78" i="39"/>
  <c r="H78" i="39"/>
  <c r="C148" i="39"/>
  <c r="H148" i="39" s="1"/>
  <c r="C113" i="39"/>
  <c r="H113" i="39" s="1"/>
  <c r="E317" i="45"/>
  <c r="D317" i="44"/>
  <c r="D283" i="44"/>
  <c r="E283" i="45"/>
  <c r="D267" i="44"/>
  <c r="E267" i="45"/>
  <c r="D224" i="47"/>
  <c r="D191" i="44"/>
  <c r="E191" i="45"/>
  <c r="D155" i="44"/>
  <c r="E155" i="45"/>
  <c r="D139" i="44"/>
  <c r="E139" i="45"/>
  <c r="E95" i="45"/>
  <c r="D95" i="44"/>
  <c r="D64" i="57"/>
  <c r="E64" i="48"/>
  <c r="C91" i="37"/>
  <c r="C123" i="37"/>
  <c r="C123" i="45"/>
  <c r="C123" i="44"/>
  <c r="C155" i="44"/>
  <c r="C91" i="45"/>
  <c r="C91" i="57"/>
  <c r="H91" i="57" s="1"/>
  <c r="C155" i="48"/>
  <c r="C123" i="47"/>
  <c r="C123" i="48"/>
  <c r="C155" i="47"/>
  <c r="C123" i="49"/>
  <c r="C91" i="50"/>
  <c r="C123" i="50"/>
  <c r="C155" i="51"/>
  <c r="H155" i="51" s="1"/>
  <c r="C91" i="51"/>
  <c r="C123" i="51"/>
  <c r="C99" i="39"/>
  <c r="C134" i="39"/>
  <c r="C74" i="37"/>
  <c r="C74" i="44"/>
  <c r="C106" i="44"/>
  <c r="C106" i="45"/>
  <c r="H106" i="45" s="1"/>
  <c r="C106" i="57"/>
  <c r="C138" i="57"/>
  <c r="C74" i="57"/>
  <c r="C106" i="47"/>
  <c r="C74" i="48"/>
  <c r="C106" i="48"/>
  <c r="C106" i="49"/>
  <c r="C138" i="49"/>
  <c r="H138" i="49" s="1"/>
  <c r="C74" i="50"/>
  <c r="C106" i="52"/>
  <c r="C138" i="52"/>
  <c r="C106" i="51"/>
  <c r="C74" i="52"/>
  <c r="C151" i="39"/>
  <c r="H151" i="39" s="1"/>
  <c r="M339" i="43"/>
  <c r="D350" i="44"/>
  <c r="E350" i="45"/>
  <c r="E349" i="45"/>
  <c r="D349" i="44"/>
  <c r="D297" i="44"/>
  <c r="E297" i="45"/>
  <c r="E223" i="45"/>
  <c r="D223" i="44"/>
  <c r="P192" i="43"/>
  <c r="D187" i="44"/>
  <c r="E187" i="45"/>
  <c r="D171" i="44"/>
  <c r="E171" i="45"/>
  <c r="D128" i="37"/>
  <c r="E128" i="44"/>
  <c r="E128" i="48"/>
  <c r="D127" i="44"/>
  <c r="E127" i="45"/>
  <c r="E91" i="45"/>
  <c r="D91" i="44"/>
  <c r="D75" i="44"/>
  <c r="E75" i="45"/>
  <c r="D59" i="44"/>
  <c r="E59" i="45"/>
  <c r="D43" i="44"/>
  <c r="E43" i="45"/>
  <c r="E32" i="48"/>
  <c r="D313" i="44"/>
  <c r="E313" i="45"/>
  <c r="M308" i="43"/>
  <c r="E159" i="45"/>
  <c r="E251" i="45"/>
  <c r="E63" i="45"/>
  <c r="E219" i="45"/>
  <c r="M277" i="43"/>
  <c r="M244" i="43"/>
  <c r="D159" i="44"/>
  <c r="D251" i="44"/>
  <c r="D63" i="44"/>
  <c r="M123" i="43"/>
  <c r="D128" i="44"/>
  <c r="E128" i="45"/>
  <c r="M32" i="43"/>
  <c r="D287" i="44"/>
  <c r="E107" i="45"/>
  <c r="P42" i="43"/>
  <c r="M213" i="43"/>
  <c r="E345" i="45"/>
  <c r="M182" i="43"/>
  <c r="E192" i="45"/>
  <c r="M152" i="43"/>
  <c r="D160" i="44"/>
  <c r="M94" i="43"/>
  <c r="E96" i="45"/>
  <c r="D96" i="44"/>
  <c r="E160" i="45"/>
  <c r="T72" i="43"/>
  <c r="G134" i="53"/>
  <c r="H134" i="53"/>
  <c r="G326" i="53"/>
  <c r="H326" i="53"/>
  <c r="D192" i="44"/>
  <c r="G189" i="53"/>
  <c r="D348" i="53"/>
  <c r="G322" i="39"/>
  <c r="H322" i="39"/>
  <c r="D191" i="52"/>
  <c r="E189" i="53"/>
  <c r="D255" i="52"/>
  <c r="E253" i="53"/>
  <c r="G253" i="53"/>
  <c r="H253" i="53"/>
  <c r="E244" i="43"/>
  <c r="D317" i="52"/>
  <c r="E317" i="53"/>
  <c r="H63" i="43"/>
  <c r="E102" i="39"/>
  <c r="G102" i="39"/>
  <c r="D94" i="43"/>
  <c r="E105" i="39"/>
  <c r="D93" i="53"/>
  <c r="D94" i="52"/>
  <c r="E93" i="53"/>
  <c r="E94" i="43"/>
  <c r="E126" i="51"/>
  <c r="E158" i="50"/>
  <c r="D158" i="49"/>
  <c r="H152" i="43"/>
  <c r="D188" i="53"/>
  <c r="G207" i="39"/>
  <c r="H207" i="39"/>
  <c r="D182" i="43"/>
  <c r="E210" i="39"/>
  <c r="E207" i="39"/>
  <c r="D190" i="52"/>
  <c r="E188" i="53"/>
  <c r="D222" i="51"/>
  <c r="E222" i="52"/>
  <c r="F213" i="43"/>
  <c r="D224" i="51"/>
  <c r="D254" i="50"/>
  <c r="G244" i="43"/>
  <c r="D286" i="49"/>
  <c r="E286" i="50"/>
  <c r="G347" i="39"/>
  <c r="H347" i="39"/>
  <c r="E347" i="39"/>
  <c r="D308" i="43"/>
  <c r="D316" i="52"/>
  <c r="E316" i="53"/>
  <c r="E348" i="52"/>
  <c r="D94" i="49"/>
  <c r="E94" i="50"/>
  <c r="D32" i="43"/>
  <c r="D254" i="51"/>
  <c r="E254" i="52"/>
  <c r="D72" i="51"/>
  <c r="E72" i="52"/>
  <c r="E136" i="52"/>
  <c r="D136" i="51"/>
  <c r="D168" i="51"/>
  <c r="E168" i="52"/>
  <c r="D264" i="51"/>
  <c r="E264" i="52"/>
  <c r="D294" i="51"/>
  <c r="E294" i="52"/>
  <c r="F32" i="43"/>
  <c r="D75" i="51"/>
  <c r="E75" i="52"/>
  <c r="E139" i="52"/>
  <c r="D139" i="51"/>
  <c r="D235" i="51"/>
  <c r="E235" i="52"/>
  <c r="D267" i="51"/>
  <c r="E267" i="52"/>
  <c r="D297" i="51"/>
  <c r="E297" i="52"/>
  <c r="D91" i="51"/>
  <c r="E91" i="52"/>
  <c r="E155" i="52"/>
  <c r="D155" i="51"/>
  <c r="D187" i="51"/>
  <c r="E187" i="52"/>
  <c r="D60" i="51"/>
  <c r="E60" i="52"/>
  <c r="E156" i="52"/>
  <c r="D156" i="51"/>
  <c r="D188" i="51"/>
  <c r="E188" i="52"/>
  <c r="E63" i="43"/>
  <c r="D64" i="52"/>
  <c r="P39" i="43"/>
  <c r="S39" i="43"/>
  <c r="D232" i="51"/>
  <c r="E232" i="52"/>
  <c r="D264" i="52"/>
  <c r="E262" i="53"/>
  <c r="D294" i="52"/>
  <c r="E294" i="53"/>
  <c r="D75" i="52"/>
  <c r="E74" i="53"/>
  <c r="P73" i="43"/>
  <c r="S73" i="43"/>
  <c r="T73" i="43"/>
  <c r="U73" i="43"/>
  <c r="D235" i="52"/>
  <c r="E233" i="53"/>
  <c r="D267" i="52"/>
  <c r="E265" i="53"/>
  <c r="D297" i="52"/>
  <c r="E297" i="53"/>
  <c r="E329" i="53"/>
  <c r="D327" i="52"/>
  <c r="D251" i="52"/>
  <c r="E249" i="53"/>
  <c r="D283" i="52"/>
  <c r="E281" i="53"/>
  <c r="D313" i="52"/>
  <c r="E313" i="53"/>
  <c r="D60" i="50"/>
  <c r="E60" i="51"/>
  <c r="D188" i="52"/>
  <c r="E186" i="53"/>
  <c r="C224" i="47"/>
  <c r="C224" i="37"/>
  <c r="C95" i="51"/>
  <c r="C159" i="47"/>
  <c r="C127" i="45"/>
  <c r="C95" i="52"/>
  <c r="C127" i="48"/>
  <c r="C127" i="37"/>
  <c r="H127" i="37" s="1"/>
  <c r="C138" i="39"/>
  <c r="C127" i="52"/>
  <c r="C127" i="47"/>
  <c r="C159" i="57"/>
  <c r="C159" i="45"/>
  <c r="C95" i="48"/>
  <c r="C95" i="57"/>
  <c r="C159" i="48"/>
  <c r="H159" i="48" s="1"/>
  <c r="C127" i="57"/>
  <c r="C127" i="44"/>
  <c r="D43" i="53"/>
  <c r="S42" i="43"/>
  <c r="D63" i="43"/>
  <c r="R63" i="43"/>
  <c r="G70" i="39"/>
  <c r="R42" i="43"/>
  <c r="G47" i="39"/>
  <c r="H47" i="39"/>
  <c r="D188" i="50"/>
  <c r="E188" i="51"/>
  <c r="E383" i="39"/>
  <c r="D347" i="53"/>
  <c r="D349" i="53"/>
  <c r="D62" i="50"/>
  <c r="G63" i="43"/>
  <c r="E172" i="39"/>
  <c r="D156" i="53"/>
  <c r="G172" i="39"/>
  <c r="H172" i="39"/>
  <c r="D138" i="52"/>
  <c r="E152" i="43"/>
  <c r="E158" i="53"/>
  <c r="D160" i="52"/>
  <c r="E136" i="53"/>
  <c r="P130" i="43"/>
  <c r="S130" i="43"/>
  <c r="D39" i="49"/>
  <c r="P38" i="43"/>
  <c r="E77" i="39"/>
  <c r="P69" i="43"/>
  <c r="S69" i="43"/>
  <c r="D70" i="53"/>
  <c r="R69" i="43"/>
  <c r="G77" i="39"/>
  <c r="D103" i="51"/>
  <c r="F123" i="43"/>
  <c r="P98" i="43"/>
  <c r="E135" i="51"/>
  <c r="D135" i="50"/>
  <c r="P127" i="43"/>
  <c r="D167" i="49"/>
  <c r="P157" i="43"/>
  <c r="E231" i="52"/>
  <c r="D231" i="51"/>
  <c r="E8" i="51"/>
  <c r="D8" i="50"/>
  <c r="G32" i="43"/>
  <c r="D40" i="52"/>
  <c r="E40" i="53"/>
  <c r="P70" i="43"/>
  <c r="S70" i="43"/>
  <c r="T70" i="43"/>
  <c r="U70" i="43"/>
  <c r="G71" i="53"/>
  <c r="E71" i="53"/>
  <c r="P128" i="43"/>
  <c r="F152" i="43"/>
  <c r="D171" i="50"/>
  <c r="E171" i="51"/>
  <c r="E235" i="51"/>
  <c r="D235" i="50"/>
  <c r="D267" i="50"/>
  <c r="D329" i="50"/>
  <c r="E329" i="51"/>
  <c r="E274" i="39"/>
  <c r="D249" i="53"/>
  <c r="D60" i="53"/>
  <c r="E100" i="39"/>
  <c r="G91" i="53"/>
  <c r="H91" i="53"/>
  <c r="E135" i="39"/>
  <c r="D122" i="53"/>
  <c r="E285" i="53"/>
  <c r="D287" i="52"/>
  <c r="P8" i="43"/>
  <c r="D8" i="53"/>
  <c r="E8" i="39"/>
  <c r="R8" i="43"/>
  <c r="E107" i="52"/>
  <c r="D107" i="51"/>
  <c r="D63" i="52"/>
  <c r="E63" i="53"/>
  <c r="E208" i="39"/>
  <c r="D189" i="53"/>
  <c r="D253" i="53"/>
  <c r="E278" i="39"/>
  <c r="E242" i="39"/>
  <c r="D220" i="53"/>
  <c r="E104" i="51"/>
  <c r="P99" i="43"/>
  <c r="D43" i="52"/>
  <c r="E43" i="53"/>
  <c r="E32" i="43"/>
  <c r="D32" i="52"/>
  <c r="D91" i="52"/>
  <c r="E90" i="53"/>
  <c r="D123" i="52"/>
  <c r="E121" i="53"/>
  <c r="E345" i="52"/>
  <c r="D328" i="51"/>
  <c r="E275" i="39"/>
  <c r="D250" i="53"/>
  <c r="D282" i="53"/>
  <c r="E310" i="39"/>
  <c r="D314" i="53"/>
  <c r="E345" i="39"/>
  <c r="D329" i="53"/>
  <c r="E380" i="39"/>
  <c r="E190" i="51"/>
  <c r="D190" i="50"/>
  <c r="D200" i="50"/>
  <c r="G252" i="52"/>
  <c r="G155" i="53"/>
  <c r="G155" i="52"/>
  <c r="E70" i="39"/>
  <c r="D40" i="51"/>
  <c r="F63" i="43"/>
  <c r="D64" i="51"/>
  <c r="D168" i="50"/>
  <c r="E168" i="51"/>
  <c r="D171" i="51"/>
  <c r="E171" i="52"/>
  <c r="E312" i="39"/>
  <c r="D284" i="53"/>
  <c r="D286" i="52"/>
  <c r="E284" i="53"/>
  <c r="E229" i="53"/>
  <c r="D231" i="52"/>
  <c r="E104" i="50"/>
  <c r="D104" i="49"/>
  <c r="E136" i="39"/>
  <c r="G136" i="39"/>
  <c r="E123" i="53"/>
  <c r="D125" i="52"/>
  <c r="D157" i="51"/>
  <c r="E157" i="52"/>
  <c r="E189" i="51"/>
  <c r="D189" i="50"/>
  <c r="E285" i="52"/>
  <c r="D285" i="51"/>
  <c r="E315" i="51"/>
  <c r="D315" i="50"/>
  <c r="D347" i="49"/>
  <c r="E347" i="50"/>
  <c r="D170" i="52"/>
  <c r="E168" i="53"/>
  <c r="D42" i="51"/>
  <c r="E42" i="52"/>
  <c r="D74" i="50"/>
  <c r="E74" i="51"/>
  <c r="D106" i="50"/>
  <c r="E106" i="51"/>
  <c r="D170" i="49"/>
  <c r="E170" i="50"/>
  <c r="D59" i="53"/>
  <c r="D59" i="51"/>
  <c r="E59" i="52"/>
  <c r="E134" i="39"/>
  <c r="D121" i="53"/>
  <c r="D123" i="51"/>
  <c r="E123" i="52"/>
  <c r="D155" i="49"/>
  <c r="E155" i="50"/>
  <c r="E204" i="39"/>
  <c r="D185" i="53"/>
  <c r="D313" i="53"/>
  <c r="E344" i="39"/>
  <c r="D313" i="51"/>
  <c r="E313" i="52"/>
  <c r="P131" i="43"/>
  <c r="S131" i="43"/>
  <c r="T131" i="43"/>
  <c r="E152" i="39"/>
  <c r="R131" i="43"/>
  <c r="D158" i="51"/>
  <c r="E158" i="52"/>
  <c r="P7" i="43"/>
  <c r="E7" i="52"/>
  <c r="D103" i="50"/>
  <c r="E103" i="51"/>
  <c r="G123" i="43"/>
  <c r="E135" i="50"/>
  <c r="D135" i="49"/>
  <c r="E182" i="39"/>
  <c r="D165" i="53"/>
  <c r="D8" i="49"/>
  <c r="E8" i="50"/>
  <c r="D123" i="43"/>
  <c r="S99" i="43"/>
  <c r="T99" i="43"/>
  <c r="E113" i="39"/>
  <c r="D102" i="53"/>
  <c r="R99" i="43"/>
  <c r="G113" i="39"/>
  <c r="D232" i="52"/>
  <c r="E230" i="53"/>
  <c r="D43" i="50"/>
  <c r="E43" i="51"/>
  <c r="P102" i="43"/>
  <c r="E107" i="51"/>
  <c r="D156" i="50"/>
  <c r="E156" i="51"/>
  <c r="E205" i="39"/>
  <c r="D186" i="53"/>
  <c r="D220" i="50"/>
  <c r="E220" i="51"/>
  <c r="D314" i="52"/>
  <c r="E314" i="53"/>
  <c r="D63" i="53"/>
  <c r="E138" i="39"/>
  <c r="D125" i="53"/>
  <c r="E348" i="51"/>
  <c r="D348" i="50"/>
  <c r="S101" i="43"/>
  <c r="D106" i="52"/>
  <c r="E104" i="53"/>
  <c r="E325" i="51"/>
  <c r="D325" i="50"/>
  <c r="D203" i="50"/>
  <c r="E203" i="51"/>
  <c r="D124" i="53"/>
  <c r="E137" i="39"/>
  <c r="G152" i="39"/>
  <c r="H152" i="39"/>
  <c r="G315" i="52"/>
  <c r="H315" i="52"/>
  <c r="E256" i="49"/>
  <c r="E385" i="39"/>
  <c r="D350" i="53"/>
  <c r="E8" i="53"/>
  <c r="D203" i="51"/>
  <c r="D231" i="50"/>
  <c r="E42" i="50"/>
  <c r="E313" i="49"/>
  <c r="D187" i="49"/>
  <c r="E91" i="49"/>
  <c r="E314" i="52"/>
  <c r="D200" i="52"/>
  <c r="D136" i="52"/>
  <c r="E124" i="52"/>
  <c r="E94" i="51"/>
  <c r="E294" i="50"/>
  <c r="D222" i="52"/>
  <c r="E297" i="51"/>
  <c r="E232" i="51"/>
  <c r="D316" i="50"/>
  <c r="D95" i="53"/>
  <c r="G103" i="53"/>
  <c r="R123" i="43"/>
  <c r="G140" i="39"/>
  <c r="R94" i="43"/>
  <c r="G105" i="39"/>
  <c r="E64" i="52"/>
  <c r="E62" i="53"/>
  <c r="E62" i="50"/>
  <c r="F339" i="43"/>
  <c r="D333" i="51"/>
  <c r="E346" i="52"/>
  <c r="H339" i="43"/>
  <c r="E350" i="50"/>
  <c r="E346" i="50"/>
  <c r="G250" i="53"/>
  <c r="D252" i="49"/>
  <c r="E252" i="50"/>
  <c r="E188" i="50"/>
  <c r="H182" i="43"/>
  <c r="G102" i="53"/>
  <c r="T130" i="43"/>
  <c r="G136" i="53"/>
  <c r="H136" i="53"/>
  <c r="G125" i="52"/>
  <c r="G156" i="52"/>
  <c r="G329" i="53"/>
  <c r="H329" i="53"/>
  <c r="U318" i="43"/>
  <c r="V318" i="43"/>
  <c r="G329" i="50"/>
  <c r="H329" i="50"/>
  <c r="G285" i="53"/>
  <c r="H285" i="53"/>
  <c r="G287" i="51"/>
  <c r="H287" i="51"/>
  <c r="G314" i="53"/>
  <c r="H314" i="53"/>
  <c r="G345" i="53"/>
  <c r="H345" i="53"/>
  <c r="G345" i="52"/>
  <c r="G326" i="52"/>
  <c r="H326" i="52"/>
  <c r="D190" i="53"/>
  <c r="G252" i="53"/>
  <c r="H252" i="53"/>
  <c r="E192" i="52"/>
  <c r="D262" i="53"/>
  <c r="E288" i="39"/>
  <c r="P253" i="43"/>
  <c r="S253" i="43"/>
  <c r="T253" i="43"/>
  <c r="U253" i="43"/>
  <c r="R253" i="43"/>
  <c r="G288" i="39"/>
  <c r="D293" i="50"/>
  <c r="P283" i="43"/>
  <c r="G308" i="43"/>
  <c r="D318" i="50"/>
  <c r="E293" i="51"/>
  <c r="E200" i="50"/>
  <c r="D200" i="49"/>
  <c r="P189" i="43"/>
  <c r="E10" i="51"/>
  <c r="D10" i="50"/>
  <c r="P10" i="43"/>
  <c r="P72" i="43"/>
  <c r="D74" i="49"/>
  <c r="E74" i="50"/>
  <c r="H94" i="43"/>
  <c r="E96" i="50"/>
  <c r="D96" i="49"/>
  <c r="E346" i="53"/>
  <c r="D329" i="52"/>
  <c r="D62" i="53"/>
  <c r="D94" i="51"/>
  <c r="E94" i="52"/>
  <c r="D126" i="51"/>
  <c r="E126" i="52"/>
  <c r="D190" i="49"/>
  <c r="E190" i="50"/>
  <c r="G242" i="39"/>
  <c r="H242" i="39"/>
  <c r="D254" i="49"/>
  <c r="E254" i="50"/>
  <c r="E286" i="52"/>
  <c r="D316" i="49"/>
  <c r="E316" i="50"/>
  <c r="E9" i="53"/>
  <c r="D9" i="52"/>
  <c r="P9" i="43"/>
  <c r="D9" i="48"/>
  <c r="E9" i="49"/>
  <c r="I32" i="43"/>
  <c r="P40" i="43"/>
  <c r="D41" i="50"/>
  <c r="E41" i="51"/>
  <c r="D73" i="48"/>
  <c r="E73" i="49"/>
  <c r="E72" i="53"/>
  <c r="P71" i="43"/>
  <c r="S71" i="43"/>
  <c r="G72" i="53"/>
  <c r="H72" i="53"/>
  <c r="D73" i="52"/>
  <c r="D105" i="50"/>
  <c r="E105" i="51"/>
  <c r="P100" i="43"/>
  <c r="E137" i="49"/>
  <c r="D137" i="48"/>
  <c r="I152" i="43"/>
  <c r="D160" i="48"/>
  <c r="D137" i="52"/>
  <c r="E135" i="53"/>
  <c r="P129" i="43"/>
  <c r="S129" i="43"/>
  <c r="D169" i="50"/>
  <c r="E169" i="51"/>
  <c r="P159" i="43"/>
  <c r="G182" i="43"/>
  <c r="D192" i="50"/>
  <c r="E199" i="53"/>
  <c r="E213" i="43"/>
  <c r="D201" i="52"/>
  <c r="P190" i="43"/>
  <c r="S190" i="43"/>
  <c r="E233" i="51"/>
  <c r="D233" i="50"/>
  <c r="P221" i="43"/>
  <c r="E265" i="49"/>
  <c r="D265" i="52"/>
  <c r="S254" i="43"/>
  <c r="E295" i="51"/>
  <c r="D295" i="50"/>
  <c r="D327" i="48"/>
  <c r="E327" i="49"/>
  <c r="E327" i="53"/>
  <c r="D325" i="52"/>
  <c r="E339" i="43"/>
  <c r="D333" i="52"/>
  <c r="D106" i="48"/>
  <c r="E106" i="49"/>
  <c r="E234" i="49"/>
  <c r="P222" i="43"/>
  <c r="D43" i="49"/>
  <c r="E43" i="50"/>
  <c r="R73" i="43"/>
  <c r="G82" i="39"/>
  <c r="H82" i="39"/>
  <c r="D74" i="53"/>
  <c r="E82" i="39"/>
  <c r="F94" i="43"/>
  <c r="D107" i="49"/>
  <c r="E107" i="50"/>
  <c r="H123" i="43"/>
  <c r="D128" i="49"/>
  <c r="D137" i="53"/>
  <c r="D152" i="43"/>
  <c r="D171" i="48"/>
  <c r="I182" i="43"/>
  <c r="E192" i="49"/>
  <c r="E171" i="49"/>
  <c r="D171" i="52"/>
  <c r="E169" i="53"/>
  <c r="P161" i="43"/>
  <c r="S161" i="43"/>
  <c r="G169" i="53"/>
  <c r="P223" i="43"/>
  <c r="S223" i="43"/>
  <c r="D235" i="48"/>
  <c r="E235" i="49"/>
  <c r="E297" i="49"/>
  <c r="I308" i="43"/>
  <c r="D297" i="48"/>
  <c r="P287" i="43"/>
  <c r="S287" i="43"/>
  <c r="T287" i="43"/>
  <c r="G297" i="52"/>
  <c r="D61" i="48"/>
  <c r="E61" i="49"/>
  <c r="D189" i="48"/>
  <c r="E189" i="49"/>
  <c r="D315" i="48"/>
  <c r="E315" i="49"/>
  <c r="D72" i="48"/>
  <c r="E72" i="49"/>
  <c r="D200" i="48"/>
  <c r="I213" i="43"/>
  <c r="D224" i="48"/>
  <c r="D326" i="48"/>
  <c r="E326" i="49"/>
  <c r="P315" i="43"/>
  <c r="I339" i="43"/>
  <c r="P339" i="43"/>
  <c r="D103" i="48"/>
  <c r="E103" i="49"/>
  <c r="I123" i="43"/>
  <c r="E128" i="49"/>
  <c r="D231" i="48"/>
  <c r="E231" i="49"/>
  <c r="P219" i="43"/>
  <c r="D64" i="53"/>
  <c r="G293" i="53"/>
  <c r="H293" i="53"/>
  <c r="G327" i="53"/>
  <c r="H327" i="53"/>
  <c r="E60" i="53"/>
  <c r="D60" i="52"/>
  <c r="E261" i="53"/>
  <c r="D263" i="52"/>
  <c r="D253" i="51"/>
  <c r="E253" i="52"/>
  <c r="D315" i="53"/>
  <c r="E346" i="39"/>
  <c r="D315" i="51"/>
  <c r="E315" i="52"/>
  <c r="E347" i="51"/>
  <c r="D347" i="50"/>
  <c r="H244" i="43"/>
  <c r="E256" i="50"/>
  <c r="E284" i="52"/>
  <c r="D284" i="51"/>
  <c r="D314" i="49"/>
  <c r="E314" i="50"/>
  <c r="D72" i="50"/>
  <c r="E72" i="51"/>
  <c r="D7" i="52"/>
  <c r="E7" i="53"/>
  <c r="D251" i="53"/>
  <c r="E276" i="39"/>
  <c r="E202" i="50"/>
  <c r="D202" i="49"/>
  <c r="D328" i="50"/>
  <c r="E328" i="51"/>
  <c r="E59" i="49"/>
  <c r="I63" i="43"/>
  <c r="E64" i="49"/>
  <c r="D59" i="48"/>
  <c r="D217" i="53"/>
  <c r="E239" i="39"/>
  <c r="D313" i="49"/>
  <c r="E313" i="50"/>
  <c r="D328" i="53"/>
  <c r="E379" i="39"/>
  <c r="D345" i="50"/>
  <c r="E345" i="51"/>
  <c r="D124" i="48"/>
  <c r="E124" i="49"/>
  <c r="E173" i="39"/>
  <c r="D157" i="53"/>
  <c r="D317" i="53"/>
  <c r="E348" i="39"/>
  <c r="E293" i="53"/>
  <c r="D293" i="52"/>
  <c r="D61" i="52"/>
  <c r="E61" i="53"/>
  <c r="D93" i="50"/>
  <c r="D125" i="49"/>
  <c r="E125" i="50"/>
  <c r="D189" i="51"/>
  <c r="E189" i="52"/>
  <c r="D170" i="50"/>
  <c r="E170" i="51"/>
  <c r="E155" i="49"/>
  <c r="D155" i="48"/>
  <c r="E153" i="53"/>
  <c r="D155" i="52"/>
  <c r="G312" i="39"/>
  <c r="H312" i="39"/>
  <c r="G346" i="53"/>
  <c r="H346" i="53"/>
  <c r="T71" i="43"/>
  <c r="U71" i="43"/>
  <c r="G222" i="51"/>
  <c r="H222" i="51"/>
  <c r="D192" i="48"/>
  <c r="E192" i="51"/>
  <c r="E160" i="49"/>
  <c r="G346" i="52"/>
  <c r="H346" i="52"/>
  <c r="G73" i="52"/>
  <c r="G222" i="52"/>
  <c r="G72" i="52"/>
  <c r="G137" i="53"/>
  <c r="G122" i="53"/>
  <c r="D213" i="43"/>
  <c r="E218" i="39"/>
  <c r="D198" i="53"/>
  <c r="G213" i="43"/>
  <c r="D61" i="53"/>
  <c r="D93" i="52"/>
  <c r="E92" i="53"/>
  <c r="E125" i="52"/>
  <c r="D125" i="51"/>
  <c r="E106" i="50"/>
  <c r="D106" i="49"/>
  <c r="E296" i="51"/>
  <c r="D296" i="50"/>
  <c r="D251" i="48"/>
  <c r="E251" i="49"/>
  <c r="D63" i="48"/>
  <c r="E63" i="49"/>
  <c r="R39" i="43"/>
  <c r="G43" i="39"/>
  <c r="H43" i="39"/>
  <c r="D40" i="53"/>
  <c r="E43" i="39"/>
  <c r="D104" i="51"/>
  <c r="E104" i="52"/>
  <c r="D285" i="53"/>
  <c r="E313" i="39"/>
  <c r="D71" i="52"/>
  <c r="E70" i="53"/>
  <c r="E326" i="50"/>
  <c r="D326" i="49"/>
  <c r="D251" i="50"/>
  <c r="E251" i="51"/>
  <c r="D201" i="50"/>
  <c r="E201" i="51"/>
  <c r="E231" i="53"/>
  <c r="D233" i="52"/>
  <c r="D265" i="50"/>
  <c r="E265" i="51"/>
  <c r="D295" i="48"/>
  <c r="E295" i="49"/>
  <c r="D295" i="52"/>
  <c r="E295" i="53"/>
  <c r="E327" i="51"/>
  <c r="D327" i="50"/>
  <c r="E42" i="49"/>
  <c r="D42" i="48"/>
  <c r="H32" i="43"/>
  <c r="E7" i="50"/>
  <c r="E39" i="51"/>
  <c r="D39" i="50"/>
  <c r="E231" i="50"/>
  <c r="D231" i="49"/>
  <c r="E315" i="50"/>
  <c r="D315" i="49"/>
  <c r="D345" i="53"/>
  <c r="E381" i="39"/>
  <c r="P41" i="43"/>
  <c r="E42" i="51"/>
  <c r="D234" i="50"/>
  <c r="E234" i="51"/>
  <c r="D187" i="50"/>
  <c r="E187" i="51"/>
  <c r="E313" i="51"/>
  <c r="D313" i="50"/>
  <c r="E345" i="49"/>
  <c r="D345" i="48"/>
  <c r="E252" i="49"/>
  <c r="D252" i="48"/>
  <c r="D314" i="48"/>
  <c r="E314" i="49"/>
  <c r="E316" i="52"/>
  <c r="D316" i="51"/>
  <c r="D9" i="53"/>
  <c r="E10" i="39"/>
  <c r="R9" i="43"/>
  <c r="S9" i="43"/>
  <c r="D9" i="49"/>
  <c r="E9" i="50"/>
  <c r="D41" i="51"/>
  <c r="E41" i="52"/>
  <c r="D72" i="53"/>
  <c r="E80" i="39"/>
  <c r="R71" i="43"/>
  <c r="G80" i="39"/>
  <c r="H80" i="39"/>
  <c r="D73" i="51"/>
  <c r="E73" i="52"/>
  <c r="E105" i="50"/>
  <c r="D105" i="49"/>
  <c r="D135" i="53"/>
  <c r="E150" i="39"/>
  <c r="D199" i="53"/>
  <c r="E220" i="39"/>
  <c r="D95" i="52"/>
  <c r="E94" i="53"/>
  <c r="D168" i="49"/>
  <c r="E168" i="50"/>
  <c r="D264" i="49"/>
  <c r="E264" i="50"/>
  <c r="D253" i="49"/>
  <c r="E253" i="50"/>
  <c r="D283" i="53"/>
  <c r="E311" i="39"/>
  <c r="D59" i="50"/>
  <c r="E59" i="51"/>
  <c r="E123" i="49"/>
  <c r="D123" i="48"/>
  <c r="E218" i="53"/>
  <c r="D220" i="52"/>
  <c r="D62" i="48"/>
  <c r="E62" i="49"/>
  <c r="E123" i="43"/>
  <c r="E124" i="53"/>
  <c r="D158" i="50"/>
  <c r="E158" i="51"/>
  <c r="D190" i="48"/>
  <c r="E190" i="49"/>
  <c r="D222" i="50"/>
  <c r="E222" i="51"/>
  <c r="D254" i="48"/>
  <c r="E254" i="49"/>
  <c r="G7" i="53"/>
  <c r="G7" i="39"/>
  <c r="D136" i="50"/>
  <c r="E136" i="51"/>
  <c r="D166" i="53"/>
  <c r="E183" i="39"/>
  <c r="D221" i="50"/>
  <c r="E221" i="51"/>
  <c r="D91" i="50"/>
  <c r="E91" i="51"/>
  <c r="D219" i="48"/>
  <c r="E219" i="49"/>
  <c r="D156" i="48"/>
  <c r="E156" i="49"/>
  <c r="D218" i="53"/>
  <c r="E240" i="39"/>
  <c r="E220" i="52"/>
  <c r="D220" i="51"/>
  <c r="E253" i="39"/>
  <c r="D230" i="53"/>
  <c r="D294" i="53"/>
  <c r="P284" i="43"/>
  <c r="E323" i="39"/>
  <c r="D91" i="53"/>
  <c r="G100" i="39"/>
  <c r="H100" i="39"/>
  <c r="D189" i="52"/>
  <c r="E187" i="53"/>
  <c r="D10" i="49"/>
  <c r="E10" i="50"/>
  <c r="D266" i="50"/>
  <c r="E266" i="51"/>
  <c r="D317" i="48"/>
  <c r="E317" i="49"/>
  <c r="E286" i="49"/>
  <c r="D286" i="48"/>
  <c r="D201" i="49"/>
  <c r="E201" i="50"/>
  <c r="E255" i="39"/>
  <c r="D231" i="53"/>
  <c r="D171" i="49"/>
  <c r="E171" i="50"/>
  <c r="D265" i="53"/>
  <c r="E292" i="39"/>
  <c r="D297" i="49"/>
  <c r="E297" i="50"/>
  <c r="P318" i="43"/>
  <c r="E362" i="39"/>
  <c r="D327" i="53"/>
  <c r="D104" i="52"/>
  <c r="E102" i="53"/>
  <c r="G277" i="43"/>
  <c r="D264" i="50"/>
  <c r="E221" i="53"/>
  <c r="D223" i="52"/>
  <c r="D199" i="50"/>
  <c r="E199" i="51"/>
  <c r="D157" i="50"/>
  <c r="E157" i="51"/>
  <c r="D326" i="52"/>
  <c r="E328" i="53"/>
  <c r="E234" i="52"/>
  <c r="D234" i="51"/>
  <c r="D328" i="49"/>
  <c r="E328" i="50"/>
  <c r="D223" i="48"/>
  <c r="E223" i="49"/>
  <c r="E252" i="51"/>
  <c r="D252" i="50"/>
  <c r="D284" i="52"/>
  <c r="E282" i="53"/>
  <c r="D252" i="53"/>
  <c r="E277" i="39"/>
  <c r="E348" i="50"/>
  <c r="D348" i="49"/>
  <c r="E167" i="53"/>
  <c r="D169" i="52"/>
  <c r="D169" i="48"/>
  <c r="E169" i="49"/>
  <c r="D296" i="48"/>
  <c r="E296" i="49"/>
  <c r="E166" i="53"/>
  <c r="D168" i="52"/>
  <c r="D127" i="52"/>
  <c r="E125" i="53"/>
  <c r="E39" i="53"/>
  <c r="D39" i="52"/>
  <c r="S38" i="43"/>
  <c r="D71" i="50"/>
  <c r="E71" i="51"/>
  <c r="D103" i="49"/>
  <c r="E103" i="50"/>
  <c r="S127" i="43"/>
  <c r="D133" i="53"/>
  <c r="R127" i="43"/>
  <c r="G147" i="39"/>
  <c r="D135" i="52"/>
  <c r="E133" i="53"/>
  <c r="D293" i="49"/>
  <c r="E293" i="50"/>
  <c r="D345" i="52"/>
  <c r="E347" i="53"/>
  <c r="D138" i="49"/>
  <c r="E138" i="50"/>
  <c r="E283" i="50"/>
  <c r="D283" i="49"/>
  <c r="D202" i="48"/>
  <c r="E202" i="49"/>
  <c r="G133" i="53"/>
  <c r="G349" i="52"/>
  <c r="G287" i="52"/>
  <c r="D256" i="49"/>
  <c r="D350" i="49"/>
  <c r="G191" i="52"/>
  <c r="G191" i="51"/>
  <c r="H191" i="51"/>
  <c r="G293" i="52"/>
  <c r="H293" i="52"/>
  <c r="G157" i="51"/>
  <c r="H157" i="51"/>
  <c r="G157" i="52"/>
  <c r="G191" i="50"/>
  <c r="H191" i="50"/>
  <c r="T127" i="43"/>
  <c r="G135" i="52"/>
  <c r="U7" i="43"/>
  <c r="G349" i="51"/>
  <c r="H349" i="51"/>
  <c r="G349" i="50"/>
  <c r="H349" i="50"/>
  <c r="G349" i="49"/>
  <c r="H349" i="49"/>
  <c r="G315" i="51"/>
  <c r="G315" i="50"/>
  <c r="H315" i="50"/>
  <c r="G315" i="49"/>
  <c r="H315" i="49"/>
  <c r="H122" i="53"/>
  <c r="C32" i="45"/>
  <c r="C160" i="45" s="1"/>
  <c r="H160" i="45" s="1"/>
  <c r="C192" i="50"/>
  <c r="C64" i="37"/>
  <c r="C288" i="47"/>
  <c r="H288" i="47" s="1"/>
  <c r="C256" i="47"/>
  <c r="H71" i="53"/>
  <c r="H102" i="53"/>
  <c r="H250" i="53"/>
  <c r="C256" i="37"/>
  <c r="H382" i="39"/>
  <c r="H348" i="39"/>
  <c r="C192" i="48"/>
  <c r="H288" i="39"/>
  <c r="C64" i="48"/>
  <c r="H64" i="48" s="1"/>
  <c r="U127" i="43"/>
  <c r="V127" i="43"/>
  <c r="W127" i="43"/>
  <c r="X127" i="43"/>
  <c r="Y127" i="43"/>
  <c r="G191" i="49"/>
  <c r="H191" i="49"/>
  <c r="E318" i="51"/>
  <c r="G155" i="51"/>
  <c r="D32" i="53"/>
  <c r="E35" i="39"/>
  <c r="G348" i="53"/>
  <c r="H348" i="53"/>
  <c r="D318" i="47"/>
  <c r="E64" i="47"/>
  <c r="E64" i="57"/>
  <c r="G254" i="52"/>
  <c r="H254" i="52"/>
  <c r="D354" i="57"/>
  <c r="E350" i="47"/>
  <c r="E160" i="48"/>
  <c r="G125" i="53"/>
  <c r="H125" i="53"/>
  <c r="G319" i="57"/>
  <c r="H319" i="57"/>
  <c r="G315" i="48"/>
  <c r="H315" i="48"/>
  <c r="G60" i="53"/>
  <c r="H60" i="53"/>
  <c r="U72" i="43"/>
  <c r="G74" i="52"/>
  <c r="H74" i="52"/>
  <c r="G251" i="53"/>
  <c r="H251" i="53"/>
  <c r="D224" i="52"/>
  <c r="G125" i="51"/>
  <c r="H125" i="51"/>
  <c r="E350" i="39"/>
  <c r="R308" i="43"/>
  <c r="G350" i="39"/>
  <c r="D318" i="53"/>
  <c r="S308" i="43"/>
  <c r="G318" i="53"/>
  <c r="E224" i="52"/>
  <c r="E32" i="57"/>
  <c r="E256" i="48"/>
  <c r="D256" i="47"/>
  <c r="D256" i="57"/>
  <c r="G249" i="53"/>
  <c r="H249" i="53"/>
  <c r="G221" i="53"/>
  <c r="H221" i="53"/>
  <c r="G198" i="53"/>
  <c r="H198" i="53"/>
  <c r="T189" i="43"/>
  <c r="U189" i="43"/>
  <c r="G92" i="53"/>
  <c r="H92" i="53"/>
  <c r="D64" i="44"/>
  <c r="E64" i="45"/>
  <c r="T101" i="43"/>
  <c r="G104" i="53"/>
  <c r="H104" i="53"/>
  <c r="G347" i="53"/>
  <c r="H347" i="53"/>
  <c r="D322" i="57"/>
  <c r="E318" i="47"/>
  <c r="E256" i="52"/>
  <c r="G188" i="52"/>
  <c r="H188" i="52"/>
  <c r="G185" i="53"/>
  <c r="H185" i="53"/>
  <c r="G167" i="53"/>
  <c r="H167" i="53"/>
  <c r="T159" i="43"/>
  <c r="U159" i="43"/>
  <c r="G169" i="51"/>
  <c r="H169" i="51"/>
  <c r="E128" i="57"/>
  <c r="G10" i="39"/>
  <c r="H10" i="39"/>
  <c r="E32" i="49"/>
  <c r="D32" i="48"/>
  <c r="E140" i="39"/>
  <c r="D126" i="53"/>
  <c r="G59" i="53"/>
  <c r="H59" i="53"/>
  <c r="E32" i="45"/>
  <c r="D32" i="44"/>
  <c r="G296" i="53"/>
  <c r="H296" i="53"/>
  <c r="T286" i="43"/>
  <c r="G296" i="52"/>
  <c r="H296" i="52"/>
  <c r="D288" i="47"/>
  <c r="E288" i="48"/>
  <c r="D288" i="57"/>
  <c r="G217" i="53"/>
  <c r="H217" i="53"/>
  <c r="G201" i="53"/>
  <c r="H201" i="53"/>
  <c r="T191" i="43"/>
  <c r="G200" i="53"/>
  <c r="H200" i="53"/>
  <c r="G186" i="53"/>
  <c r="H186" i="53"/>
  <c r="E160" i="52"/>
  <c r="D160" i="51"/>
  <c r="D350" i="50"/>
  <c r="T188" i="43"/>
  <c r="G199" i="52"/>
  <c r="H199" i="52"/>
  <c r="G197" i="53"/>
  <c r="T98" i="43"/>
  <c r="G103" i="52"/>
  <c r="T40" i="43"/>
  <c r="U40" i="43"/>
  <c r="G41" i="51"/>
  <c r="H41" i="51"/>
  <c r="E288" i="49"/>
  <c r="G315" i="47"/>
  <c r="H315" i="47"/>
  <c r="G255" i="52"/>
  <c r="H255" i="52"/>
  <c r="E128" i="50"/>
  <c r="T190" i="43"/>
  <c r="U190" i="43"/>
  <c r="V190" i="43"/>
  <c r="G201" i="50"/>
  <c r="G199" i="53"/>
  <c r="H199" i="53"/>
  <c r="G252" i="51"/>
  <c r="H252" i="51"/>
  <c r="G346" i="51"/>
  <c r="H346" i="51"/>
  <c r="T314" i="43"/>
  <c r="G325" i="53"/>
  <c r="G219" i="53"/>
  <c r="H219" i="53"/>
  <c r="G218" i="53"/>
  <c r="H218" i="53"/>
  <c r="D96" i="50"/>
  <c r="E96" i="51"/>
  <c r="G90" i="53"/>
  <c r="H90" i="53"/>
  <c r="E263" i="50"/>
  <c r="H277" i="43"/>
  <c r="D263" i="49"/>
  <c r="E285" i="50"/>
  <c r="D285" i="49"/>
  <c r="D285" i="52"/>
  <c r="E283" i="53"/>
  <c r="E266" i="52"/>
  <c r="D266" i="51"/>
  <c r="P255" i="43"/>
  <c r="E96" i="49"/>
  <c r="D263" i="53"/>
  <c r="D277" i="43"/>
  <c r="P254" i="43"/>
  <c r="E290" i="39"/>
  <c r="R254" i="43"/>
  <c r="G290" i="39"/>
  <c r="H290" i="39"/>
  <c r="E265" i="52"/>
  <c r="D265" i="51"/>
  <c r="F277" i="43"/>
  <c r="D267" i="49"/>
  <c r="E267" i="50"/>
  <c r="P256" i="43"/>
  <c r="E285" i="49"/>
  <c r="D285" i="48"/>
  <c r="S63" i="43"/>
  <c r="E64" i="53"/>
  <c r="E350" i="53"/>
  <c r="D348" i="52"/>
  <c r="D350" i="52"/>
  <c r="G284" i="53"/>
  <c r="H284" i="53"/>
  <c r="G220" i="53"/>
  <c r="H220" i="53"/>
  <c r="G314" i="52"/>
  <c r="H314" i="52"/>
  <c r="G188" i="51"/>
  <c r="H188" i="51"/>
  <c r="G317" i="52"/>
  <c r="G380" i="39"/>
  <c r="H380" i="39"/>
  <c r="D32" i="50"/>
  <c r="E32" i="51"/>
  <c r="G63" i="53"/>
  <c r="H63" i="53"/>
  <c r="E256" i="51"/>
  <c r="S94" i="43"/>
  <c r="T94" i="43"/>
  <c r="G326" i="51"/>
  <c r="H326" i="51"/>
  <c r="V315" i="43"/>
  <c r="G326" i="50"/>
  <c r="G166" i="53"/>
  <c r="H166" i="53"/>
  <c r="T158" i="43"/>
  <c r="G168" i="52"/>
  <c r="E160" i="57"/>
  <c r="E160" i="47"/>
  <c r="G157" i="53"/>
  <c r="H157" i="53"/>
  <c r="G121" i="53"/>
  <c r="H121" i="53"/>
  <c r="G124" i="52"/>
  <c r="H124" i="52"/>
  <c r="E128" i="52"/>
  <c r="D128" i="51"/>
  <c r="G316" i="53"/>
  <c r="H316" i="53"/>
  <c r="E64" i="50"/>
  <c r="D64" i="49"/>
  <c r="E288" i="45"/>
  <c r="D288" i="44"/>
  <c r="G313" i="53"/>
  <c r="H313" i="53"/>
  <c r="G282" i="53"/>
  <c r="H282" i="53"/>
  <c r="T221" i="43"/>
  <c r="G231" i="53"/>
  <c r="H231" i="53"/>
  <c r="E192" i="47"/>
  <c r="E192" i="57"/>
  <c r="G187" i="53"/>
  <c r="H187" i="53"/>
  <c r="D160" i="57"/>
  <c r="D160" i="47"/>
  <c r="T102" i="43"/>
  <c r="G105" i="53"/>
  <c r="H105" i="53"/>
  <c r="G94" i="53"/>
  <c r="H94" i="53"/>
  <c r="D32" i="37"/>
  <c r="D32" i="47"/>
  <c r="D32" i="57"/>
  <c r="C64" i="57"/>
  <c r="H64" i="57" s="1"/>
  <c r="P252" i="43"/>
  <c r="E263" i="51"/>
  <c r="D263" i="50"/>
  <c r="D286" i="51"/>
  <c r="E277" i="43"/>
  <c r="E263" i="53"/>
  <c r="G8" i="39"/>
  <c r="H8" i="39"/>
  <c r="S8" i="43"/>
  <c r="E318" i="53"/>
  <c r="D318" i="52"/>
  <c r="G294" i="53"/>
  <c r="H294" i="53"/>
  <c r="T284" i="43"/>
  <c r="G230" i="53"/>
  <c r="H230" i="53"/>
  <c r="T220" i="43"/>
  <c r="G232" i="52"/>
  <c r="G188" i="53"/>
  <c r="H188" i="53"/>
  <c r="C159" i="49"/>
  <c r="C127" i="50"/>
  <c r="C159" i="51"/>
  <c r="H159" i="51" s="1"/>
  <c r="C127" i="49"/>
  <c r="C95" i="44"/>
  <c r="C95" i="49"/>
  <c r="C159" i="37"/>
  <c r="C125" i="37"/>
  <c r="C125" i="44"/>
  <c r="C93" i="57"/>
  <c r="C93" i="48"/>
  <c r="C93" i="49"/>
  <c r="C125" i="50"/>
  <c r="H125" i="50" s="1"/>
  <c r="C93" i="51"/>
  <c r="C136" i="39"/>
  <c r="C91" i="44"/>
  <c r="C155" i="45"/>
  <c r="C91" i="47"/>
  <c r="C91" i="48"/>
  <c r="H91" i="48" s="1"/>
  <c r="C155" i="50"/>
  <c r="C155" i="49"/>
  <c r="H155" i="49" s="1"/>
  <c r="C155" i="52"/>
  <c r="C169" i="39"/>
  <c r="C106" i="37"/>
  <c r="C138" i="45"/>
  <c r="C74" i="45"/>
  <c r="C138" i="47"/>
  <c r="C74" i="49"/>
  <c r="C106" i="50"/>
  <c r="C74" i="51"/>
  <c r="C116" i="39"/>
  <c r="H116" i="39"/>
  <c r="C81" i="39"/>
  <c r="C104" i="37"/>
  <c r="C104" i="44"/>
  <c r="H104" i="44" s="1"/>
  <c r="C136" i="57"/>
  <c r="C136" i="48"/>
  <c r="C136" i="47"/>
  <c r="C72" i="50"/>
  <c r="C136" i="51"/>
  <c r="C72" i="52"/>
  <c r="H153" i="53"/>
  <c r="C159" i="44"/>
  <c r="H159" i="44" s="1"/>
  <c r="C95" i="47"/>
  <c r="C127" i="51"/>
  <c r="H127" i="51" s="1"/>
  <c r="C95" i="50"/>
  <c r="C103" i="39"/>
  <c r="D224" i="44"/>
  <c r="E224" i="45"/>
  <c r="H155" i="53"/>
  <c r="C138" i="51"/>
  <c r="H138" i="51" s="1"/>
  <c r="C138" i="50"/>
  <c r="C138" i="48"/>
  <c r="C74" i="47"/>
  <c r="C138" i="44"/>
  <c r="C138" i="37"/>
  <c r="C91" i="52"/>
  <c r="C123" i="52"/>
  <c r="C91" i="49"/>
  <c r="C155" i="57"/>
  <c r="C123" i="57"/>
  <c r="C155" i="37"/>
  <c r="E350" i="48"/>
  <c r="C104" i="51"/>
  <c r="C136" i="49"/>
  <c r="C72" i="49"/>
  <c r="C72" i="47"/>
  <c r="C136" i="44"/>
  <c r="C136" i="37"/>
  <c r="C93" i="52"/>
  <c r="C125" i="52"/>
  <c r="C125" i="49"/>
  <c r="C157" i="47"/>
  <c r="C157" i="44"/>
  <c r="C93" i="44"/>
  <c r="H93" i="44" s="1"/>
  <c r="E96" i="57"/>
  <c r="C95" i="45"/>
  <c r="S10" i="43"/>
  <c r="G10" i="53"/>
  <c r="H10" i="53"/>
  <c r="G11" i="39"/>
  <c r="G254" i="51"/>
  <c r="H254" i="51"/>
  <c r="U286" i="43"/>
  <c r="V286" i="43"/>
  <c r="G345" i="51"/>
  <c r="H345" i="51"/>
  <c r="G347" i="52"/>
  <c r="H347" i="52"/>
  <c r="G93" i="52"/>
  <c r="G187" i="52"/>
  <c r="H187" i="52"/>
  <c r="G223" i="52"/>
  <c r="G253" i="52"/>
  <c r="G127" i="52"/>
  <c r="H127" i="52"/>
  <c r="G59" i="52"/>
  <c r="T9" i="43"/>
  <c r="G348" i="52"/>
  <c r="H348" i="52"/>
  <c r="G41" i="52"/>
  <c r="H41" i="52"/>
  <c r="U188" i="43"/>
  <c r="G199" i="51"/>
  <c r="H199" i="51"/>
  <c r="G219" i="52"/>
  <c r="H219" i="52"/>
  <c r="G169" i="52"/>
  <c r="H169" i="52"/>
  <c r="U101" i="43"/>
  <c r="V101" i="43"/>
  <c r="W101" i="43"/>
  <c r="G106" i="52"/>
  <c r="G251" i="52"/>
  <c r="H251" i="52"/>
  <c r="G125" i="50"/>
  <c r="V72" i="43"/>
  <c r="G74" i="50"/>
  <c r="H74" i="50"/>
  <c r="G74" i="51"/>
  <c r="H74" i="51"/>
  <c r="G155" i="50"/>
  <c r="G349" i="48"/>
  <c r="H349" i="48"/>
  <c r="G283" i="52"/>
  <c r="H283" i="52"/>
  <c r="G287" i="50"/>
  <c r="H287" i="50"/>
  <c r="T10" i="43"/>
  <c r="G10" i="52"/>
  <c r="H10" i="52"/>
  <c r="G189" i="52"/>
  <c r="G284" i="52"/>
  <c r="G190" i="52"/>
  <c r="H190" i="52"/>
  <c r="G95" i="52"/>
  <c r="G313" i="52"/>
  <c r="G123" i="52"/>
  <c r="G317" i="51"/>
  <c r="H317" i="51"/>
  <c r="G286" i="52"/>
  <c r="G283" i="53"/>
  <c r="H283" i="53"/>
  <c r="G316" i="52"/>
  <c r="H316" i="52"/>
  <c r="G91" i="52"/>
  <c r="H91" i="52"/>
  <c r="G221" i="52"/>
  <c r="H232" i="52"/>
  <c r="U220" i="43"/>
  <c r="V220" i="43"/>
  <c r="G232" i="50"/>
  <c r="H232" i="50"/>
  <c r="U102" i="43"/>
  <c r="G159" i="52"/>
  <c r="H159" i="52"/>
  <c r="U158" i="43"/>
  <c r="V158" i="43"/>
  <c r="G63" i="52"/>
  <c r="H63" i="52"/>
  <c r="G314" i="51"/>
  <c r="H314" i="51"/>
  <c r="D288" i="51"/>
  <c r="E288" i="52"/>
  <c r="D288" i="49"/>
  <c r="E288" i="50"/>
  <c r="G220" i="52"/>
  <c r="G222" i="50"/>
  <c r="H222" i="50"/>
  <c r="G254" i="50"/>
  <c r="H254" i="50"/>
  <c r="G255" i="51"/>
  <c r="H255" i="51"/>
  <c r="G315" i="45"/>
  <c r="H315" i="45"/>
  <c r="G252" i="50"/>
  <c r="G201" i="52"/>
  <c r="H201" i="52"/>
  <c r="G201" i="51"/>
  <c r="H201" i="51"/>
  <c r="G349" i="47"/>
  <c r="H349" i="47"/>
  <c r="G155" i="49"/>
  <c r="W72" i="43"/>
  <c r="G348" i="51"/>
  <c r="H348" i="51"/>
  <c r="G345" i="50"/>
  <c r="H345" i="50"/>
  <c r="G59" i="51"/>
  <c r="H59" i="51"/>
  <c r="G127" i="51"/>
  <c r="G253" i="51"/>
  <c r="H253" i="51"/>
  <c r="G187" i="51"/>
  <c r="H187" i="51"/>
  <c r="G93" i="51"/>
  <c r="H93" i="51"/>
  <c r="G251" i="51"/>
  <c r="H251" i="51"/>
  <c r="V159" i="43"/>
  <c r="V188" i="43"/>
  <c r="G223" i="51"/>
  <c r="H223" i="51"/>
  <c r="G347" i="51"/>
  <c r="H347" i="51"/>
  <c r="G296" i="51"/>
  <c r="H296" i="51"/>
  <c r="G287" i="49"/>
  <c r="H287" i="49"/>
  <c r="G283" i="51"/>
  <c r="H283" i="51"/>
  <c r="G222" i="49"/>
  <c r="H222" i="49"/>
  <c r="G220" i="51"/>
  <c r="G221" i="51"/>
  <c r="H221" i="51"/>
  <c r="G123" i="51"/>
  <c r="H123" i="51"/>
  <c r="G95" i="51"/>
  <c r="H95" i="51"/>
  <c r="G189" i="51"/>
  <c r="H189" i="51"/>
  <c r="G315" i="44"/>
  <c r="H315" i="44"/>
  <c r="G315" i="37"/>
  <c r="H315" i="37"/>
  <c r="G232" i="51"/>
  <c r="H232" i="51"/>
  <c r="G91" i="51"/>
  <c r="H91" i="51"/>
  <c r="G285" i="52"/>
  <c r="G317" i="50"/>
  <c r="H317" i="50"/>
  <c r="G313" i="51"/>
  <c r="H313" i="51"/>
  <c r="G284" i="51"/>
  <c r="H284" i="51"/>
  <c r="U10" i="43"/>
  <c r="V10" i="43"/>
  <c r="G255" i="50"/>
  <c r="H255" i="50"/>
  <c r="G254" i="49"/>
  <c r="H254" i="49"/>
  <c r="G159" i="51"/>
  <c r="G168" i="51"/>
  <c r="H168" i="51"/>
  <c r="G316" i="51"/>
  <c r="H316" i="51"/>
  <c r="G286" i="51"/>
  <c r="H286" i="51"/>
  <c r="G59" i="50"/>
  <c r="H59" i="50"/>
  <c r="G251" i="50"/>
  <c r="H251" i="50"/>
  <c r="G187" i="50"/>
  <c r="H187" i="50"/>
  <c r="G155" i="48"/>
  <c r="H155" i="48"/>
  <c r="G347" i="50"/>
  <c r="H347" i="50"/>
  <c r="G127" i="50"/>
  <c r="H127" i="50"/>
  <c r="X72" i="43"/>
  <c r="Y72" i="43"/>
  <c r="G74" i="49"/>
  <c r="G253" i="50"/>
  <c r="H253" i="50"/>
  <c r="G345" i="49"/>
  <c r="H345" i="49"/>
  <c r="G353" i="57"/>
  <c r="H353" i="57"/>
  <c r="G223" i="50"/>
  <c r="G93" i="50"/>
  <c r="H93" i="50"/>
  <c r="G348" i="50"/>
  <c r="H348" i="50"/>
  <c r="G283" i="50"/>
  <c r="G287" i="48"/>
  <c r="H287" i="48"/>
  <c r="G159" i="50"/>
  <c r="H159" i="50"/>
  <c r="G284" i="50"/>
  <c r="H284" i="50"/>
  <c r="G285" i="51"/>
  <c r="H285" i="51"/>
  <c r="G316" i="50"/>
  <c r="H316" i="50"/>
  <c r="G254" i="48"/>
  <c r="H254" i="48"/>
  <c r="G317" i="49"/>
  <c r="H317" i="49"/>
  <c r="G91" i="50"/>
  <c r="H91" i="50"/>
  <c r="G221" i="50"/>
  <c r="H221" i="50"/>
  <c r="G313" i="50"/>
  <c r="H313" i="50"/>
  <c r="G220" i="50"/>
  <c r="H220" i="50"/>
  <c r="G222" i="48"/>
  <c r="H222" i="48"/>
  <c r="G255" i="49"/>
  <c r="H255" i="49"/>
  <c r="G123" i="50"/>
  <c r="H123" i="50"/>
  <c r="G348" i="49"/>
  <c r="H348" i="49"/>
  <c r="G349" i="45"/>
  <c r="H349" i="45"/>
  <c r="G345" i="48"/>
  <c r="H345" i="48"/>
  <c r="G347" i="49"/>
  <c r="H347" i="49"/>
  <c r="G155" i="47"/>
  <c r="H155" i="47"/>
  <c r="G223" i="49"/>
  <c r="H223" i="49"/>
  <c r="G127" i="49"/>
  <c r="H127" i="49"/>
  <c r="G187" i="49"/>
  <c r="H187" i="49"/>
  <c r="G251" i="49"/>
  <c r="H251" i="49"/>
  <c r="G253" i="49"/>
  <c r="H253" i="49"/>
  <c r="G287" i="47"/>
  <c r="H287" i="47"/>
  <c r="G283" i="49"/>
  <c r="H283" i="49"/>
  <c r="G317" i="48"/>
  <c r="H317" i="48"/>
  <c r="G285" i="50"/>
  <c r="H285" i="50"/>
  <c r="G123" i="49"/>
  <c r="H123" i="49"/>
  <c r="G255" i="48"/>
  <c r="H255" i="48"/>
  <c r="G313" i="49"/>
  <c r="H313" i="49"/>
  <c r="G222" i="47"/>
  <c r="H222" i="47"/>
  <c r="G254" i="47"/>
  <c r="H254" i="47"/>
  <c r="G221" i="49"/>
  <c r="H221" i="49"/>
  <c r="G91" i="49"/>
  <c r="H91" i="49"/>
  <c r="G316" i="49"/>
  <c r="H316" i="49"/>
  <c r="G159" i="49"/>
  <c r="H159" i="49"/>
  <c r="G223" i="48"/>
  <c r="H223" i="48"/>
  <c r="G345" i="47"/>
  <c r="H345" i="47"/>
  <c r="G349" i="44"/>
  <c r="H349" i="44"/>
  <c r="G347" i="48"/>
  <c r="H347" i="48"/>
  <c r="G348" i="48"/>
  <c r="H348" i="48"/>
  <c r="G253" i="48"/>
  <c r="H253" i="48"/>
  <c r="G251" i="48"/>
  <c r="H251" i="48"/>
  <c r="G127" i="48"/>
  <c r="H127" i="48"/>
  <c r="G283" i="48"/>
  <c r="H283" i="48"/>
  <c r="G287" i="57"/>
  <c r="H287" i="57"/>
  <c r="G317" i="47"/>
  <c r="H317" i="47"/>
  <c r="G222" i="57"/>
  <c r="H222" i="57"/>
  <c r="G285" i="49"/>
  <c r="H285" i="49"/>
  <c r="G255" i="47"/>
  <c r="H255" i="47"/>
  <c r="G221" i="48"/>
  <c r="H221" i="48"/>
  <c r="G313" i="48"/>
  <c r="H313" i="48"/>
  <c r="G251" i="47"/>
  <c r="H251" i="47"/>
  <c r="G348" i="47"/>
  <c r="H348" i="47"/>
  <c r="G223" i="47"/>
  <c r="H223" i="47"/>
  <c r="G127" i="47"/>
  <c r="H127" i="47"/>
  <c r="G347" i="47"/>
  <c r="H347" i="47"/>
  <c r="G253" i="47"/>
  <c r="H253" i="47"/>
  <c r="G349" i="57"/>
  <c r="H349" i="57"/>
  <c r="G283" i="47"/>
  <c r="H283" i="47"/>
  <c r="G287" i="45"/>
  <c r="H287" i="45"/>
  <c r="G255" i="57"/>
  <c r="H255" i="57"/>
  <c r="G285" i="48"/>
  <c r="H285" i="48"/>
  <c r="G321" i="57"/>
  <c r="H321" i="57"/>
  <c r="G313" i="47"/>
  <c r="H313" i="47"/>
  <c r="G221" i="47"/>
  <c r="H221" i="47"/>
  <c r="G222" i="45"/>
  <c r="H222" i="45"/>
  <c r="G351" i="57"/>
  <c r="H351" i="57"/>
  <c r="G127" i="57"/>
  <c r="H127" i="57"/>
  <c r="G253" i="57"/>
  <c r="H253" i="57"/>
  <c r="G223" i="57"/>
  <c r="H223" i="57"/>
  <c r="G345" i="45"/>
  <c r="H345" i="45"/>
  <c r="G251" i="57"/>
  <c r="G287" i="44"/>
  <c r="H287" i="44"/>
  <c r="G283" i="57"/>
  <c r="H283" i="57"/>
  <c r="G317" i="45"/>
  <c r="H317" i="45"/>
  <c r="G317" i="57"/>
  <c r="H317" i="57"/>
  <c r="G222" i="37"/>
  <c r="H222" i="37"/>
  <c r="G222" i="44"/>
  <c r="H222" i="44"/>
  <c r="G221" i="57"/>
  <c r="H221" i="57"/>
  <c r="G285" i="47"/>
  <c r="H285" i="47"/>
  <c r="G255" i="45"/>
  <c r="H255" i="45"/>
  <c r="G345" i="37"/>
  <c r="H345" i="37"/>
  <c r="G345" i="44"/>
  <c r="H345" i="44"/>
  <c r="G223" i="45"/>
  <c r="H223" i="45"/>
  <c r="G127" i="45"/>
  <c r="H127" i="45"/>
  <c r="G251" i="45"/>
  <c r="H251" i="45"/>
  <c r="G253" i="45"/>
  <c r="H253" i="45"/>
  <c r="G283" i="45"/>
  <c r="H283" i="45"/>
  <c r="G287" i="37"/>
  <c r="H287" i="37"/>
  <c r="G285" i="57"/>
  <c r="H285" i="57"/>
  <c r="G313" i="45"/>
  <c r="H313" i="45"/>
  <c r="G317" i="44"/>
  <c r="H317" i="44"/>
  <c r="G255" i="44"/>
  <c r="H255" i="44"/>
  <c r="G253" i="44"/>
  <c r="H253" i="44"/>
  <c r="G251" i="44"/>
  <c r="H251" i="44"/>
  <c r="G223" i="44"/>
  <c r="H223" i="44"/>
  <c r="G127" i="44"/>
  <c r="H127" i="44"/>
  <c r="G283" i="44"/>
  <c r="H283" i="44"/>
  <c r="G313" i="44"/>
  <c r="H313" i="44"/>
  <c r="G285" i="45"/>
  <c r="H285" i="45"/>
  <c r="G317" i="37"/>
  <c r="H317" i="37"/>
  <c r="G283" i="37"/>
  <c r="H283" i="37"/>
  <c r="G313" i="37"/>
  <c r="H313" i="37"/>
  <c r="G285" i="44"/>
  <c r="G285" i="37"/>
  <c r="H285" i="37"/>
  <c r="C318" i="45"/>
  <c r="H318" i="45" s="1"/>
  <c r="C350" i="50"/>
  <c r="H350" i="50" s="1"/>
  <c r="C318" i="51"/>
  <c r="C192" i="47"/>
  <c r="C350" i="47"/>
  <c r="H350" i="47" s="1"/>
  <c r="C192" i="49"/>
  <c r="H327" i="52"/>
  <c r="C318" i="47"/>
  <c r="C224" i="50"/>
  <c r="H224" i="50" s="1"/>
  <c r="C224" i="48"/>
  <c r="C190" i="53"/>
  <c r="H190" i="53" s="1"/>
  <c r="C318" i="53"/>
  <c r="C318" i="44"/>
  <c r="C350" i="49"/>
  <c r="H350" i="49" s="1"/>
  <c r="C32" i="47"/>
  <c r="C96" i="47" s="1"/>
  <c r="H96" i="47" s="1"/>
  <c r="C222" i="53"/>
  <c r="C254" i="53"/>
  <c r="C350" i="48"/>
  <c r="H350" i="48" s="1"/>
  <c r="C350" i="44"/>
  <c r="C288" i="51"/>
  <c r="C64" i="49"/>
  <c r="H64" i="49" s="1"/>
  <c r="C64" i="53"/>
  <c r="C350" i="37"/>
  <c r="H350" i="37" s="1"/>
  <c r="C318" i="52"/>
  <c r="C64" i="44"/>
  <c r="H64" i="44" s="1"/>
  <c r="H197" i="53"/>
  <c r="H325" i="53"/>
  <c r="H11" i="39"/>
  <c r="H344" i="39"/>
  <c r="H221" i="39"/>
  <c r="H183" i="39"/>
  <c r="H117" i="39"/>
  <c r="H99" i="39"/>
  <c r="H115" i="39"/>
  <c r="G95" i="53"/>
  <c r="AB210" i="43"/>
  <c r="G221" i="45"/>
  <c r="H221" i="45"/>
  <c r="W304" i="43"/>
  <c r="G314" i="50"/>
  <c r="H314" i="50"/>
  <c r="AB336" i="43"/>
  <c r="G347" i="45"/>
  <c r="H347" i="45"/>
  <c r="U98" i="43"/>
  <c r="E350" i="44"/>
  <c r="D350" i="37"/>
  <c r="G328" i="53"/>
  <c r="H328" i="53"/>
  <c r="T317" i="43"/>
  <c r="D318" i="45"/>
  <c r="E322" i="57"/>
  <c r="E318" i="52"/>
  <c r="P308" i="43"/>
  <c r="T308" i="43"/>
  <c r="D318" i="51"/>
  <c r="G295" i="53"/>
  <c r="H295" i="53"/>
  <c r="T285" i="43"/>
  <c r="V283" i="43"/>
  <c r="G293" i="51"/>
  <c r="H293" i="51"/>
  <c r="G265" i="53"/>
  <c r="H265" i="53"/>
  <c r="T256" i="43"/>
  <c r="G267" i="52"/>
  <c r="H267" i="52"/>
  <c r="S15" i="43"/>
  <c r="G10" i="51"/>
  <c r="H10" i="51"/>
  <c r="G135" i="50"/>
  <c r="D64" i="50"/>
  <c r="E64" i="51"/>
  <c r="G103" i="39"/>
  <c r="H103" i="39"/>
  <c r="G134" i="39"/>
  <c r="H134" i="39"/>
  <c r="W179" i="43"/>
  <c r="G189" i="50"/>
  <c r="H189" i="50"/>
  <c r="H201" i="50"/>
  <c r="W190" i="43"/>
  <c r="V102" i="43"/>
  <c r="G107" i="50"/>
  <c r="H107" i="50"/>
  <c r="G107" i="51"/>
  <c r="H107" i="51"/>
  <c r="G107" i="52"/>
  <c r="G233" i="52"/>
  <c r="H233" i="52"/>
  <c r="U221" i="43"/>
  <c r="H326" i="50"/>
  <c r="G200" i="52"/>
  <c r="H200" i="52"/>
  <c r="U287" i="43"/>
  <c r="H297" i="52"/>
  <c r="U160" i="43"/>
  <c r="G170" i="51"/>
  <c r="H170" i="51"/>
  <c r="G170" i="52"/>
  <c r="H170" i="52"/>
  <c r="V119" i="43"/>
  <c r="G124" i="51"/>
  <c r="H124" i="51"/>
  <c r="G169" i="39"/>
  <c r="H169" i="39"/>
  <c r="R152" i="43"/>
  <c r="G175" i="39"/>
  <c r="V148" i="43"/>
  <c r="G156" i="50"/>
  <c r="G156" i="51"/>
  <c r="H156" i="51"/>
  <c r="G329" i="51"/>
  <c r="H329" i="51"/>
  <c r="G139" i="52"/>
  <c r="U131" i="43"/>
  <c r="E288" i="57"/>
  <c r="E288" i="47"/>
  <c r="G264" i="53"/>
  <c r="H264" i="53"/>
  <c r="T255" i="43"/>
  <c r="U255" i="43"/>
  <c r="D224" i="57"/>
  <c r="E224" i="48"/>
  <c r="S31" i="43"/>
  <c r="G31" i="53"/>
  <c r="H31" i="53"/>
  <c r="V62" i="43"/>
  <c r="W62" i="43"/>
  <c r="G63" i="49"/>
  <c r="H63" i="49"/>
  <c r="G63" i="51"/>
  <c r="H63" i="51"/>
  <c r="AA147" i="43"/>
  <c r="G155" i="57"/>
  <c r="H155" i="57"/>
  <c r="T150" i="43"/>
  <c r="G156" i="53"/>
  <c r="H156" i="53"/>
  <c r="W209" i="43"/>
  <c r="Y306" i="43"/>
  <c r="G316" i="48"/>
  <c r="H316" i="48"/>
  <c r="G74" i="48"/>
  <c r="H74" i="48"/>
  <c r="G106" i="50"/>
  <c r="H106" i="50"/>
  <c r="G202" i="52"/>
  <c r="U191" i="43"/>
  <c r="E32" i="50"/>
  <c r="D318" i="48"/>
  <c r="E318" i="49"/>
  <c r="T223" i="43"/>
  <c r="G233" i="53"/>
  <c r="H233" i="53"/>
  <c r="G262" i="53"/>
  <c r="H262" i="53"/>
  <c r="G104" i="52"/>
  <c r="H104" i="52"/>
  <c r="U99" i="43"/>
  <c r="V99" i="43"/>
  <c r="G104" i="50"/>
  <c r="H104" i="50"/>
  <c r="D128" i="50"/>
  <c r="E128" i="51"/>
  <c r="D256" i="50"/>
  <c r="P94" i="43"/>
  <c r="D96" i="52"/>
  <c r="E95" i="53"/>
  <c r="E318" i="45"/>
  <c r="D318" i="44"/>
  <c r="D256" i="37"/>
  <c r="E256" i="44"/>
  <c r="E224" i="47"/>
  <c r="E224" i="57"/>
  <c r="D160" i="37"/>
  <c r="E160" i="44"/>
  <c r="D160" i="50"/>
  <c r="E160" i="51"/>
  <c r="D96" i="47"/>
  <c r="D96" i="57"/>
  <c r="E96" i="48"/>
  <c r="S23" i="43"/>
  <c r="X58" i="43"/>
  <c r="G59" i="49"/>
  <c r="H59" i="49"/>
  <c r="Y118" i="43"/>
  <c r="G123" i="48"/>
  <c r="H123" i="48"/>
  <c r="W120" i="43"/>
  <c r="W149" i="43"/>
  <c r="G157" i="49"/>
  <c r="H157" i="49"/>
  <c r="W178" i="43"/>
  <c r="X178" i="43"/>
  <c r="G188" i="50"/>
  <c r="H188" i="50"/>
  <c r="G297" i="53"/>
  <c r="H297" i="53"/>
  <c r="E318" i="50"/>
  <c r="D158" i="53"/>
  <c r="E175" i="39"/>
  <c r="G40" i="53"/>
  <c r="H40" i="53"/>
  <c r="T39" i="43"/>
  <c r="G229" i="53"/>
  <c r="H229" i="53"/>
  <c r="T219" i="43"/>
  <c r="G168" i="53"/>
  <c r="H168" i="53"/>
  <c r="S182" i="43"/>
  <c r="G190" i="53"/>
  <c r="S19" i="43"/>
  <c r="G19" i="53"/>
  <c r="H19" i="53"/>
  <c r="T19" i="43"/>
  <c r="U19" i="43"/>
  <c r="W91" i="43"/>
  <c r="T134" i="43"/>
  <c r="G142" i="52"/>
  <c r="U134" i="43"/>
  <c r="G142" i="51"/>
  <c r="V134" i="43"/>
  <c r="G142" i="50"/>
  <c r="H142" i="50"/>
  <c r="W134" i="43"/>
  <c r="T143" i="43"/>
  <c r="W335" i="43"/>
  <c r="G346" i="50"/>
  <c r="H346" i="50"/>
  <c r="W220" i="43"/>
  <c r="X220" i="43"/>
  <c r="G135" i="51"/>
  <c r="H135" i="51"/>
  <c r="E350" i="52"/>
  <c r="D350" i="51"/>
  <c r="G105" i="52"/>
  <c r="H105" i="52"/>
  <c r="U100" i="43"/>
  <c r="S11" i="43"/>
  <c r="G11" i="53"/>
  <c r="H11" i="53"/>
  <c r="T11" i="43"/>
  <c r="S27" i="43"/>
  <c r="G27" i="53"/>
  <c r="H27" i="53"/>
  <c r="T27" i="43"/>
  <c r="G27" i="52"/>
  <c r="H27" i="52"/>
  <c r="U27" i="43"/>
  <c r="Y151" i="43"/>
  <c r="G159" i="48"/>
  <c r="Y177" i="43"/>
  <c r="G187" i="48"/>
  <c r="H187" i="48"/>
  <c r="V180" i="43"/>
  <c r="G190" i="51"/>
  <c r="H190" i="51"/>
  <c r="G91" i="48"/>
  <c r="G106" i="51"/>
  <c r="H106" i="51"/>
  <c r="P123" i="43"/>
  <c r="D288" i="50"/>
  <c r="E288" i="51"/>
  <c r="S339" i="43"/>
  <c r="S213" i="43"/>
  <c r="T213" i="43"/>
  <c r="E222" i="53"/>
  <c r="V70" i="43"/>
  <c r="G72" i="51"/>
  <c r="H72" i="51"/>
  <c r="R32" i="43"/>
  <c r="D256" i="44"/>
  <c r="E256" i="45"/>
  <c r="G327" i="51"/>
  <c r="H327" i="51"/>
  <c r="V316" i="43"/>
  <c r="W316" i="43"/>
  <c r="G327" i="49"/>
  <c r="T60" i="43"/>
  <c r="G61" i="52"/>
  <c r="H61" i="52"/>
  <c r="G61" i="53"/>
  <c r="H61" i="53"/>
  <c r="T61" i="43"/>
  <c r="G62" i="53"/>
  <c r="H62" i="53"/>
  <c r="T92" i="43"/>
  <c r="G93" i="53"/>
  <c r="T121" i="43"/>
  <c r="G124" i="53"/>
  <c r="H124" i="53"/>
  <c r="W240" i="43"/>
  <c r="G252" i="49"/>
  <c r="H252" i="49"/>
  <c r="D64" i="48"/>
  <c r="V7" i="43"/>
  <c r="G7" i="51"/>
  <c r="H7" i="51"/>
  <c r="H169" i="53"/>
  <c r="T161" i="43"/>
  <c r="D96" i="51"/>
  <c r="E96" i="52"/>
  <c r="T129" i="43"/>
  <c r="G135" i="53"/>
  <c r="H135" i="53"/>
  <c r="T42" i="43"/>
  <c r="G43" i="53"/>
  <c r="H43" i="53"/>
  <c r="E354" i="57"/>
  <c r="D350" i="45"/>
  <c r="D288" i="37"/>
  <c r="E288" i="44"/>
  <c r="E256" i="47"/>
  <c r="E256" i="57"/>
  <c r="G186" i="39"/>
  <c r="S123" i="43"/>
  <c r="G101" i="53"/>
  <c r="S29" i="43"/>
  <c r="W273" i="43"/>
  <c r="G284" i="49"/>
  <c r="H284" i="49"/>
  <c r="AD212" i="43"/>
  <c r="AD239" i="43"/>
  <c r="AD243" i="43"/>
  <c r="AD272" i="43"/>
  <c r="AD276" i="43"/>
  <c r="AD303" i="43"/>
  <c r="AD307" i="43"/>
  <c r="AD334" i="43"/>
  <c r="AD338" i="43"/>
  <c r="AD211" i="43"/>
  <c r="AD274" i="43"/>
  <c r="AD241" i="43"/>
  <c r="AD305" i="43"/>
  <c r="W180" i="43"/>
  <c r="X180" i="43"/>
  <c r="G190" i="50"/>
  <c r="H190" i="50"/>
  <c r="Z151" i="43"/>
  <c r="G159" i="47"/>
  <c r="H159" i="47"/>
  <c r="U39" i="43"/>
  <c r="G40" i="52"/>
  <c r="H40" i="52"/>
  <c r="G104" i="51"/>
  <c r="G106" i="49"/>
  <c r="H106" i="49"/>
  <c r="X101" i="43"/>
  <c r="W148" i="43"/>
  <c r="H156" i="50"/>
  <c r="G297" i="51"/>
  <c r="H297" i="51"/>
  <c r="V287" i="43"/>
  <c r="W287" i="43"/>
  <c r="X287" i="43"/>
  <c r="AC210" i="43"/>
  <c r="G221" i="37"/>
  <c r="H221" i="37"/>
  <c r="G221" i="44"/>
  <c r="H221" i="44"/>
  <c r="X273" i="43"/>
  <c r="G137" i="52"/>
  <c r="U129" i="43"/>
  <c r="G137" i="51"/>
  <c r="U121" i="43"/>
  <c r="G126" i="52"/>
  <c r="H126" i="52"/>
  <c r="V100" i="43"/>
  <c r="G105" i="51"/>
  <c r="H105" i="51"/>
  <c r="X91" i="43"/>
  <c r="G93" i="49"/>
  <c r="H93" i="49"/>
  <c r="X149" i="43"/>
  <c r="Z118" i="43"/>
  <c r="G123" i="47"/>
  <c r="H123" i="47"/>
  <c r="Z306" i="43"/>
  <c r="G316" i="47"/>
  <c r="H316" i="47"/>
  <c r="X209" i="43"/>
  <c r="G220" i="49"/>
  <c r="H220" i="49"/>
  <c r="W318" i="43"/>
  <c r="G200" i="51"/>
  <c r="H200" i="51"/>
  <c r="V189" i="43"/>
  <c r="G171" i="52"/>
  <c r="U161" i="43"/>
  <c r="G35" i="39"/>
  <c r="S32" i="43"/>
  <c r="G32" i="53"/>
  <c r="Z177" i="43"/>
  <c r="G187" i="57"/>
  <c r="G187" i="47"/>
  <c r="H187" i="47"/>
  <c r="G232" i="49"/>
  <c r="H232" i="49"/>
  <c r="G231" i="52"/>
  <c r="H231" i="52"/>
  <c r="U219" i="43"/>
  <c r="G231" i="51"/>
  <c r="H231" i="51"/>
  <c r="G264" i="52"/>
  <c r="Z72" i="43"/>
  <c r="G74" i="57"/>
  <c r="H74" i="57"/>
  <c r="G74" i="47"/>
  <c r="H74" i="47"/>
  <c r="V160" i="43"/>
  <c r="U256" i="43"/>
  <c r="V256" i="43"/>
  <c r="G318" i="52"/>
  <c r="U308" i="43"/>
  <c r="X304" i="43"/>
  <c r="G314" i="49"/>
  <c r="H314" i="49"/>
  <c r="G222" i="53"/>
  <c r="V191" i="43"/>
  <c r="W191" i="43"/>
  <c r="G202" i="51"/>
  <c r="H202" i="51"/>
  <c r="V131" i="43"/>
  <c r="G139" i="51"/>
  <c r="H139" i="51"/>
  <c r="X240" i="43"/>
  <c r="G252" i="48"/>
  <c r="U61" i="43"/>
  <c r="G62" i="51"/>
  <c r="H62" i="51"/>
  <c r="G62" i="52"/>
  <c r="AB147" i="43"/>
  <c r="AC147" i="43"/>
  <c r="G155" i="45"/>
  <c r="H155" i="45"/>
  <c r="G233" i="51"/>
  <c r="H233" i="51"/>
  <c r="V221" i="43"/>
  <c r="X179" i="43"/>
  <c r="G189" i="49"/>
  <c r="H189" i="49"/>
  <c r="G135" i="49"/>
  <c r="H135" i="49"/>
  <c r="G295" i="52"/>
  <c r="H295" i="52"/>
  <c r="U285" i="43"/>
  <c r="G295" i="51"/>
  <c r="G126" i="53"/>
  <c r="G43" i="52"/>
  <c r="H43" i="52"/>
  <c r="U42" i="43"/>
  <c r="W7" i="43"/>
  <c r="G7" i="50"/>
  <c r="H7" i="50"/>
  <c r="U92" i="43"/>
  <c r="G94" i="52"/>
  <c r="H94" i="52"/>
  <c r="U60" i="43"/>
  <c r="V60" i="43"/>
  <c r="G72" i="50"/>
  <c r="H72" i="50"/>
  <c r="W70" i="43"/>
  <c r="G350" i="53"/>
  <c r="T339" i="43"/>
  <c r="X335" i="43"/>
  <c r="G346" i="49"/>
  <c r="H346" i="49"/>
  <c r="X120" i="43"/>
  <c r="Y120" i="43"/>
  <c r="G125" i="49"/>
  <c r="H125" i="49"/>
  <c r="Y58" i="43"/>
  <c r="G59" i="48"/>
  <c r="H59" i="48"/>
  <c r="U150" i="43"/>
  <c r="G158" i="52"/>
  <c r="H158" i="52"/>
  <c r="G63" i="50"/>
  <c r="H63" i="50"/>
  <c r="T31" i="43"/>
  <c r="G31" i="52"/>
  <c r="H31" i="52"/>
  <c r="W119" i="43"/>
  <c r="X119" i="43"/>
  <c r="G124" i="50"/>
  <c r="H124" i="50"/>
  <c r="G201" i="49"/>
  <c r="H201" i="49"/>
  <c r="X190" i="43"/>
  <c r="G10" i="50"/>
  <c r="H10" i="50"/>
  <c r="W10" i="43"/>
  <c r="G293" i="50"/>
  <c r="H293" i="50"/>
  <c r="W283" i="43"/>
  <c r="X283" i="43"/>
  <c r="G103" i="51"/>
  <c r="H103" i="51"/>
  <c r="V98" i="43"/>
  <c r="G168" i="50"/>
  <c r="H168" i="50"/>
  <c r="W158" i="43"/>
  <c r="AC336" i="43"/>
  <c r="G347" i="44"/>
  <c r="H347" i="44"/>
  <c r="G96" i="52"/>
  <c r="U94" i="43"/>
  <c r="G96" i="51"/>
  <c r="AD210" i="43"/>
  <c r="G72" i="49"/>
  <c r="H72" i="49"/>
  <c r="X70" i="43"/>
  <c r="G106" i="48"/>
  <c r="H106" i="48"/>
  <c r="Y101" i="43"/>
  <c r="G106" i="47"/>
  <c r="V94" i="43"/>
  <c r="G124" i="49"/>
  <c r="H124" i="49"/>
  <c r="G202" i="50"/>
  <c r="H202" i="50"/>
  <c r="AA72" i="43"/>
  <c r="Y91" i="43"/>
  <c r="G93" i="48"/>
  <c r="H93" i="48"/>
  <c r="X62" i="43"/>
  <c r="G63" i="48"/>
  <c r="H63" i="48"/>
  <c r="G125" i="48"/>
  <c r="H125" i="48"/>
  <c r="V92" i="43"/>
  <c r="G94" i="51"/>
  <c r="H94" i="51"/>
  <c r="Y304" i="43"/>
  <c r="G314" i="48"/>
  <c r="H314" i="48"/>
  <c r="V308" i="43"/>
  <c r="W308" i="43"/>
  <c r="G318" i="51"/>
  <c r="H318" i="51"/>
  <c r="V219" i="43"/>
  <c r="AA177" i="43"/>
  <c r="G187" i="45"/>
  <c r="H187" i="57"/>
  <c r="W189" i="43"/>
  <c r="G200" i="49"/>
  <c r="G200" i="50"/>
  <c r="H200" i="50"/>
  <c r="H137" i="51"/>
  <c r="V129" i="43"/>
  <c r="X148" i="43"/>
  <c r="G156" i="49"/>
  <c r="G190" i="49"/>
  <c r="H190" i="49"/>
  <c r="G7" i="49"/>
  <c r="H7" i="49"/>
  <c r="X7" i="43"/>
  <c r="Y7" i="43"/>
  <c r="H295" i="51"/>
  <c r="V285" i="43"/>
  <c r="V61" i="43"/>
  <c r="W61" i="43"/>
  <c r="X61" i="43"/>
  <c r="W131" i="43"/>
  <c r="G139" i="49"/>
  <c r="G139" i="50"/>
  <c r="H139" i="50"/>
  <c r="U213" i="43"/>
  <c r="G224" i="52"/>
  <c r="V253" i="43"/>
  <c r="G264" i="51"/>
  <c r="H264" i="51"/>
  <c r="G232" i="48"/>
  <c r="H232" i="48"/>
  <c r="Y220" i="43"/>
  <c r="X318" i="43"/>
  <c r="G329" i="49"/>
  <c r="H329" i="49"/>
  <c r="AA306" i="43"/>
  <c r="G320" i="57"/>
  <c r="H320" i="57"/>
  <c r="G168" i="49"/>
  <c r="H168" i="49"/>
  <c r="X158" i="43"/>
  <c r="G103" i="50"/>
  <c r="W98" i="43"/>
  <c r="G10" i="49"/>
  <c r="H10" i="49"/>
  <c r="X10" i="43"/>
  <c r="Z58" i="43"/>
  <c r="G59" i="57"/>
  <c r="H59" i="57"/>
  <c r="G59" i="47"/>
  <c r="H59" i="47"/>
  <c r="W221" i="43"/>
  <c r="G233" i="50"/>
  <c r="H233" i="50"/>
  <c r="G267" i="51"/>
  <c r="H267" i="51"/>
  <c r="X316" i="43"/>
  <c r="H327" i="49"/>
  <c r="V39" i="43"/>
  <c r="W39" i="43"/>
  <c r="G40" i="49"/>
  <c r="H40" i="49"/>
  <c r="G40" i="51"/>
  <c r="H40" i="51"/>
  <c r="G347" i="37"/>
  <c r="H347" i="37"/>
  <c r="AD336" i="43"/>
  <c r="G201" i="48"/>
  <c r="H201" i="48"/>
  <c r="Y190" i="43"/>
  <c r="G201" i="47"/>
  <c r="H201" i="47"/>
  <c r="U31" i="43"/>
  <c r="G43" i="51"/>
  <c r="H43" i="51"/>
  <c r="V42" i="43"/>
  <c r="G135" i="48"/>
  <c r="H135" i="48"/>
  <c r="G155" i="44"/>
  <c r="H155" i="44"/>
  <c r="Y240" i="43"/>
  <c r="Z240" i="43"/>
  <c r="H252" i="48"/>
  <c r="Y209" i="43"/>
  <c r="G220" i="48"/>
  <c r="H220" i="48"/>
  <c r="AA118" i="43"/>
  <c r="G123" i="57"/>
  <c r="H123" i="57"/>
  <c r="G105" i="50"/>
  <c r="H105" i="50"/>
  <c r="W100" i="43"/>
  <c r="X100" i="43"/>
  <c r="Y100" i="43"/>
  <c r="G297" i="50"/>
  <c r="H297" i="50"/>
  <c r="G266" i="51"/>
  <c r="H266" i="51"/>
  <c r="V255" i="43"/>
  <c r="W255" i="43"/>
  <c r="Z127" i="43"/>
  <c r="G135" i="47"/>
  <c r="Z220" i="43"/>
  <c r="V213" i="43"/>
  <c r="G224" i="50"/>
  <c r="G224" i="51"/>
  <c r="Y70" i="43"/>
  <c r="G72" i="48"/>
  <c r="H72" i="48"/>
  <c r="AA58" i="43"/>
  <c r="G10" i="48"/>
  <c r="H10" i="48"/>
  <c r="Y10" i="43"/>
  <c r="X131" i="43"/>
  <c r="Y131" i="43"/>
  <c r="G139" i="47"/>
  <c r="H139" i="47"/>
  <c r="Y148" i="43"/>
  <c r="G156" i="47"/>
  <c r="H156" i="47"/>
  <c r="G156" i="48"/>
  <c r="H156" i="48"/>
  <c r="Y62" i="43"/>
  <c r="Z62" i="43"/>
  <c r="AA62" i="43"/>
  <c r="G63" i="45"/>
  <c r="H63" i="45"/>
  <c r="X191" i="43"/>
  <c r="Y191" i="43"/>
  <c r="G202" i="49"/>
  <c r="H202" i="49"/>
  <c r="G297" i="49"/>
  <c r="H297" i="49"/>
  <c r="Z209" i="43"/>
  <c r="G220" i="47"/>
  <c r="H220" i="47"/>
  <c r="W285" i="43"/>
  <c r="G295" i="50"/>
  <c r="H295" i="50"/>
  <c r="H200" i="49"/>
  <c r="G318" i="50"/>
  <c r="Z120" i="43"/>
  <c r="G125" i="47"/>
  <c r="H125" i="47"/>
  <c r="Z91" i="43"/>
  <c r="G93" i="47"/>
  <c r="Y119" i="43"/>
  <c r="Z119" i="43"/>
  <c r="G124" i="48"/>
  <c r="H124" i="48"/>
  <c r="X221" i="43"/>
  <c r="G233" i="48"/>
  <c r="H233" i="48"/>
  <c r="G233" i="49"/>
  <c r="H233" i="49"/>
  <c r="Z101" i="43"/>
  <c r="G106" i="57"/>
  <c r="H106" i="47"/>
  <c r="Y180" i="43"/>
  <c r="G190" i="48"/>
  <c r="H190" i="48"/>
  <c r="G105" i="49"/>
  <c r="H105" i="49"/>
  <c r="W42" i="43"/>
  <c r="X42" i="43"/>
  <c r="Y42" i="43"/>
  <c r="G43" i="47"/>
  <c r="H43" i="47"/>
  <c r="G43" i="50"/>
  <c r="H43" i="50"/>
  <c r="G40" i="50"/>
  <c r="H40" i="50"/>
  <c r="W60" i="43"/>
  <c r="G61" i="50"/>
  <c r="H61" i="50"/>
  <c r="G103" i="49"/>
  <c r="H103" i="49"/>
  <c r="X98" i="43"/>
  <c r="G168" i="48"/>
  <c r="H168" i="48"/>
  <c r="Y158" i="43"/>
  <c r="AB306" i="43"/>
  <c r="AC306" i="43"/>
  <c r="G316" i="37"/>
  <c r="H316" i="37"/>
  <c r="G316" i="45"/>
  <c r="H316" i="45"/>
  <c r="G62" i="50"/>
  <c r="H62" i="50"/>
  <c r="AB177" i="43"/>
  <c r="H187" i="45"/>
  <c r="Z304" i="43"/>
  <c r="G314" i="47"/>
  <c r="H314" i="47"/>
  <c r="AA120" i="43"/>
  <c r="G125" i="57"/>
  <c r="H125" i="57"/>
  <c r="AA304" i="43"/>
  <c r="AB304" i="43"/>
  <c r="G314" i="44"/>
  <c r="H314" i="44"/>
  <c r="G318" i="57"/>
  <c r="H318" i="57"/>
  <c r="G103" i="48"/>
  <c r="Y98" i="43"/>
  <c r="X285" i="43"/>
  <c r="G295" i="49"/>
  <c r="H295" i="49"/>
  <c r="G63" i="47"/>
  <c r="H63" i="47"/>
  <c r="G62" i="49"/>
  <c r="H62" i="49"/>
  <c r="G316" i="44"/>
  <c r="H316" i="44"/>
  <c r="X39" i="43"/>
  <c r="G105" i="48"/>
  <c r="H105" i="48"/>
  <c r="H106" i="57"/>
  <c r="AA101" i="43"/>
  <c r="Y221" i="43"/>
  <c r="Z148" i="43"/>
  <c r="G297" i="48"/>
  <c r="H297" i="48"/>
  <c r="Y287" i="43"/>
  <c r="W213" i="43"/>
  <c r="X60" i="43"/>
  <c r="G61" i="49"/>
  <c r="H61" i="49"/>
  <c r="G124" i="47"/>
  <c r="H124" i="47"/>
  <c r="AA209" i="43"/>
  <c r="G220" i="45"/>
  <c r="H220" i="45"/>
  <c r="G220" i="57"/>
  <c r="H220" i="57"/>
  <c r="G266" i="49"/>
  <c r="H266" i="49"/>
  <c r="X255" i="43"/>
  <c r="Z70" i="43"/>
  <c r="AA70" i="43"/>
  <c r="AB70" i="43"/>
  <c r="G72" i="47"/>
  <c r="H72" i="47"/>
  <c r="Z7" i="43"/>
  <c r="G7" i="47"/>
  <c r="H7" i="47"/>
  <c r="G135" i="57"/>
  <c r="AA127" i="43"/>
  <c r="AB127" i="43"/>
  <c r="AC127" i="43"/>
  <c r="G135" i="37"/>
  <c r="H135" i="37"/>
  <c r="G105" i="47"/>
  <c r="H105" i="47"/>
  <c r="Z100" i="43"/>
  <c r="AB120" i="43"/>
  <c r="G125" i="45"/>
  <c r="H125" i="45"/>
  <c r="G314" i="45"/>
  <c r="H314" i="45"/>
  <c r="G266" i="48"/>
  <c r="H266" i="48"/>
  <c r="Y255" i="43"/>
  <c r="Z255" i="43"/>
  <c r="G266" i="57"/>
  <c r="H266" i="57"/>
  <c r="G72" i="57"/>
  <c r="H72" i="57"/>
  <c r="AB209" i="43"/>
  <c r="G63" i="57"/>
  <c r="H63" i="57"/>
  <c r="Z131" i="43"/>
  <c r="Y61" i="43"/>
  <c r="G62" i="48"/>
  <c r="H62" i="48"/>
  <c r="G135" i="45"/>
  <c r="Z287" i="43"/>
  <c r="G7" i="57"/>
  <c r="H7" i="57"/>
  <c r="AA7" i="43"/>
  <c r="Y60" i="43"/>
  <c r="G61" i="48"/>
  <c r="H61" i="48"/>
  <c r="Z221" i="43"/>
  <c r="G106" i="45"/>
  <c r="G295" i="48"/>
  <c r="H295" i="48"/>
  <c r="Y285" i="43"/>
  <c r="AC304" i="43"/>
  <c r="G314" i="37"/>
  <c r="H314" i="37"/>
  <c r="G135" i="44"/>
  <c r="AB62" i="43"/>
  <c r="AC209" i="43"/>
  <c r="G220" i="37"/>
  <c r="H220" i="37"/>
  <c r="G220" i="44"/>
  <c r="H220" i="44"/>
  <c r="AD304" i="43"/>
  <c r="G72" i="45"/>
  <c r="H72" i="45"/>
  <c r="Z60" i="43"/>
  <c r="G61" i="57"/>
  <c r="H61" i="57"/>
  <c r="G61" i="47"/>
  <c r="H61" i="47"/>
  <c r="Z61" i="43"/>
  <c r="G62" i="47"/>
  <c r="H62" i="47"/>
  <c r="Z285" i="43"/>
  <c r="G299" i="57"/>
  <c r="H299" i="57"/>
  <c r="G295" i="47"/>
  <c r="H295" i="47"/>
  <c r="AB7" i="43"/>
  <c r="G7" i="45"/>
  <c r="H7" i="45"/>
  <c r="G266" i="47"/>
  <c r="H266" i="47"/>
  <c r="AC120" i="43"/>
  <c r="G125" i="37"/>
  <c r="H125" i="37"/>
  <c r="AA100" i="43"/>
  <c r="G105" i="57"/>
  <c r="H105" i="57"/>
  <c r="AD209" i="43"/>
  <c r="AA255" i="43"/>
  <c r="AB255" i="43"/>
  <c r="G266" i="44"/>
  <c r="H266" i="44"/>
  <c r="AA60" i="43"/>
  <c r="G61" i="45"/>
  <c r="H61" i="45"/>
  <c r="AB100" i="43"/>
  <c r="AB60" i="43"/>
  <c r="G61" i="44"/>
  <c r="AC60" i="43"/>
  <c r="G61" i="37"/>
  <c r="H61" i="44"/>
  <c r="H61" i="37"/>
  <c r="C318" i="49"/>
  <c r="H318" i="49" s="1"/>
  <c r="C288" i="50"/>
  <c r="H252" i="50"/>
  <c r="C256" i="50"/>
  <c r="H256" i="50" s="1"/>
  <c r="H223" i="50"/>
  <c r="H220" i="51"/>
  <c r="C64" i="51"/>
  <c r="H315" i="51"/>
  <c r="C350" i="51"/>
  <c r="H350" i="51" s="1"/>
  <c r="H277" i="52"/>
  <c r="H302" i="52"/>
  <c r="H308" i="52"/>
  <c r="H246" i="52"/>
  <c r="H281" i="52"/>
  <c r="H183" i="52"/>
  <c r="H240" i="52"/>
  <c r="H270" i="52"/>
  <c r="H278" i="52"/>
  <c r="H282" i="52"/>
  <c r="H272" i="52"/>
  <c r="H211" i="52"/>
  <c r="H213" i="52"/>
  <c r="H217" i="52"/>
  <c r="H245" i="52"/>
  <c r="H249" i="52"/>
  <c r="H243" i="52"/>
  <c r="H173" i="52"/>
  <c r="H204" i="52"/>
  <c r="H210" i="52"/>
  <c r="H218" i="52"/>
  <c r="H182" i="52"/>
  <c r="H186" i="52"/>
  <c r="C288" i="52"/>
  <c r="C224" i="52"/>
  <c r="H224" i="52" s="1"/>
  <c r="C192" i="52"/>
  <c r="H192" i="52" s="1"/>
  <c r="C350" i="52"/>
  <c r="H350" i="52" s="1"/>
  <c r="H52" i="52"/>
  <c r="H176" i="52"/>
  <c r="H62" i="52"/>
  <c r="H264" i="52"/>
  <c r="H171" i="52"/>
  <c r="H202" i="52"/>
  <c r="H139" i="52"/>
  <c r="H285" i="52"/>
  <c r="H220" i="52"/>
  <c r="H313" i="52"/>
  <c r="H284" i="52"/>
  <c r="H223" i="52"/>
  <c r="H317" i="52"/>
  <c r="H191" i="52"/>
  <c r="H345" i="52"/>
  <c r="H252" i="52"/>
  <c r="H111" i="52"/>
  <c r="H121" i="52"/>
  <c r="H148" i="52"/>
  <c r="H152" i="52"/>
  <c r="H142" i="52"/>
  <c r="H76" i="52"/>
  <c r="H82" i="52"/>
  <c r="H116" i="52"/>
  <c r="H122" i="52"/>
  <c r="H222" i="52"/>
  <c r="H46" i="52"/>
  <c r="H137" i="52"/>
  <c r="H221" i="52"/>
  <c r="H286" i="52"/>
  <c r="H123" i="52"/>
  <c r="H95" i="52"/>
  <c r="H189" i="52"/>
  <c r="H106" i="52"/>
  <c r="H59" i="52"/>
  <c r="H253" i="52"/>
  <c r="H125" i="52"/>
  <c r="H72" i="52"/>
  <c r="H168" i="52"/>
  <c r="H287" i="52"/>
  <c r="H58" i="52"/>
  <c r="H83" i="52"/>
  <c r="H73" i="52"/>
  <c r="H55" i="52"/>
  <c r="H45" i="52"/>
  <c r="H156" i="52"/>
  <c r="H349" i="52"/>
  <c r="H318" i="52"/>
  <c r="H93" i="52"/>
  <c r="H155" i="52"/>
  <c r="H329" i="52"/>
  <c r="H318" i="53"/>
  <c r="H189" i="53"/>
  <c r="H92" i="39"/>
  <c r="H96" i="39"/>
  <c r="H129" i="39"/>
  <c r="H133" i="39"/>
  <c r="H235" i="39"/>
  <c r="H341" i="39"/>
  <c r="H378" i="39"/>
  <c r="H53" i="39"/>
  <c r="H62" i="39"/>
  <c r="H98" i="39"/>
  <c r="H153" i="39"/>
  <c r="H155" i="39"/>
  <c r="H159" i="39"/>
  <c r="H162" i="39"/>
  <c r="H168" i="39"/>
  <c r="H198" i="39"/>
  <c r="H200" i="39"/>
  <c r="H233" i="39"/>
  <c r="H260" i="39"/>
  <c r="H262" i="39"/>
  <c r="H269" i="39"/>
  <c r="H271" i="39"/>
  <c r="H296" i="39"/>
  <c r="H298" i="39"/>
  <c r="H305" i="39"/>
  <c r="H307" i="39"/>
  <c r="H330" i="39"/>
  <c r="H343" i="39"/>
  <c r="H363" i="39"/>
  <c r="H376" i="39"/>
  <c r="C315" i="39"/>
  <c r="C385" i="39"/>
  <c r="H385" i="39" s="1"/>
  <c r="H7" i="39"/>
  <c r="Y178" i="43"/>
  <c r="G188" i="48"/>
  <c r="H188" i="48"/>
  <c r="AA221" i="43"/>
  <c r="G233" i="57"/>
  <c r="H233" i="57"/>
  <c r="G187" i="44"/>
  <c r="H187" i="44"/>
  <c r="G155" i="37"/>
  <c r="H155" i="37"/>
  <c r="AD147" i="43"/>
  <c r="G105" i="44"/>
  <c r="H105" i="44"/>
  <c r="AC100" i="43"/>
  <c r="G105" i="37"/>
  <c r="H105" i="37"/>
  <c r="Y39" i="43"/>
  <c r="G40" i="48"/>
  <c r="H40" i="48"/>
  <c r="W92" i="43"/>
  <c r="G94" i="50"/>
  <c r="H94" i="50"/>
  <c r="U284" i="43"/>
  <c r="G294" i="52"/>
  <c r="H294" i="52"/>
  <c r="AA220" i="43"/>
  <c r="G232" i="57"/>
  <c r="H232" i="57"/>
  <c r="W219" i="43"/>
  <c r="G231" i="50"/>
  <c r="H231" i="50"/>
  <c r="G301" i="57"/>
  <c r="H301" i="57"/>
  <c r="AA287" i="43"/>
  <c r="G224" i="49"/>
  <c r="X213" i="43"/>
  <c r="G233" i="47"/>
  <c r="H233" i="47"/>
  <c r="Z158" i="43"/>
  <c r="G168" i="47"/>
  <c r="H168" i="47"/>
  <c r="G59" i="45"/>
  <c r="H59" i="45"/>
  <c r="AB58" i="43"/>
  <c r="G137" i="50"/>
  <c r="H137" i="50"/>
  <c r="W129" i="43"/>
  <c r="W94" i="43"/>
  <c r="G96" i="49"/>
  <c r="G96" i="50"/>
  <c r="AA148" i="43"/>
  <c r="G156" i="57"/>
  <c r="H156" i="57"/>
  <c r="AC255" i="43"/>
  <c r="G297" i="47"/>
  <c r="H297" i="47"/>
  <c r="AC177" i="43"/>
  <c r="G187" i="37"/>
  <c r="H187" i="37"/>
  <c r="AA151" i="43"/>
  <c r="G159" i="57"/>
  <c r="H159" i="57"/>
  <c r="G266" i="45"/>
  <c r="H266" i="45"/>
  <c r="G63" i="44"/>
  <c r="H63" i="44"/>
  <c r="AC62" i="43"/>
  <c r="G63" i="37"/>
  <c r="H63" i="37"/>
  <c r="AA119" i="43"/>
  <c r="G124" i="57"/>
  <c r="H124" i="57"/>
  <c r="Y318" i="43"/>
  <c r="G329" i="48"/>
  <c r="H329" i="48"/>
  <c r="Y149" i="43"/>
  <c r="G157" i="48"/>
  <c r="H157" i="48"/>
  <c r="V121" i="43"/>
  <c r="G126" i="51"/>
  <c r="H126" i="51"/>
  <c r="G188" i="49"/>
  <c r="H188" i="49"/>
  <c r="AB101" i="43"/>
  <c r="G232" i="47"/>
  <c r="H232" i="47"/>
  <c r="G267" i="50"/>
  <c r="H267" i="50"/>
  <c r="W256" i="43"/>
  <c r="U223" i="43"/>
  <c r="G235" i="52"/>
  <c r="H235" i="52"/>
  <c r="G75" i="51"/>
  <c r="H75" i="51"/>
  <c r="V73" i="43"/>
  <c r="C245" i="39"/>
  <c r="H217" i="39"/>
  <c r="C210" i="39"/>
  <c r="H210" i="39" s="1"/>
  <c r="H186" i="39"/>
  <c r="C64" i="45"/>
  <c r="C256" i="44"/>
  <c r="AD60" i="43"/>
  <c r="AD127" i="43"/>
  <c r="AC7" i="43"/>
  <c r="G7" i="37"/>
  <c r="H7" i="37"/>
  <c r="G7" i="44"/>
  <c r="AA61" i="43"/>
  <c r="G62" i="57"/>
  <c r="H62" i="57"/>
  <c r="Z42" i="43"/>
  <c r="Z191" i="43"/>
  <c r="G202" i="47"/>
  <c r="H202" i="47"/>
  <c r="G293" i="49"/>
  <c r="H293" i="49"/>
  <c r="W99" i="43"/>
  <c r="X308" i="43"/>
  <c r="G318" i="49"/>
  <c r="G74" i="45"/>
  <c r="H74" i="45"/>
  <c r="AB72" i="43"/>
  <c r="G171" i="51"/>
  <c r="H171" i="51"/>
  <c r="V161" i="43"/>
  <c r="Y179" i="43"/>
  <c r="G189" i="48"/>
  <c r="H189" i="48"/>
  <c r="Y273" i="43"/>
  <c r="G284" i="48"/>
  <c r="H284" i="48"/>
  <c r="AA131" i="43"/>
  <c r="G139" i="57"/>
  <c r="H139" i="57"/>
  <c r="G252" i="57"/>
  <c r="H252" i="57"/>
  <c r="AA240" i="43"/>
  <c r="G125" i="44"/>
  <c r="H125" i="44"/>
  <c r="AD120" i="43"/>
  <c r="Z98" i="43"/>
  <c r="G103" i="47"/>
  <c r="AA91" i="43"/>
  <c r="G93" i="57"/>
  <c r="H93" i="57"/>
  <c r="Z10" i="43"/>
  <c r="G10" i="47"/>
  <c r="H10" i="47"/>
  <c r="AB118" i="43"/>
  <c r="G123" i="45"/>
  <c r="H123" i="45"/>
  <c r="W253" i="43"/>
  <c r="G264" i="50"/>
  <c r="H264" i="50"/>
  <c r="G158" i="51"/>
  <c r="H158" i="51"/>
  <c r="V150" i="43"/>
  <c r="Y335" i="43"/>
  <c r="G346" i="48"/>
  <c r="H346" i="48"/>
  <c r="W160" i="43"/>
  <c r="G170" i="50"/>
  <c r="H170" i="50"/>
  <c r="AC70" i="43"/>
  <c r="G72" i="44"/>
  <c r="H72" i="44"/>
  <c r="Y316" i="43"/>
  <c r="G327" i="48"/>
  <c r="H327" i="48"/>
  <c r="Z180" i="43"/>
  <c r="G190" i="47"/>
  <c r="H190" i="47"/>
  <c r="G293" i="48"/>
  <c r="H293" i="48"/>
  <c r="Y283" i="43"/>
  <c r="G350" i="52"/>
  <c r="U339" i="43"/>
  <c r="AA285" i="43"/>
  <c r="G105" i="45"/>
  <c r="H105" i="45"/>
  <c r="AD100" i="43"/>
  <c r="G139" i="48"/>
  <c r="H139" i="48"/>
  <c r="G43" i="48"/>
  <c r="H43" i="48"/>
  <c r="G202" i="48"/>
  <c r="H202" i="48"/>
  <c r="G31" i="51"/>
  <c r="H31" i="51"/>
  <c r="V31" i="43"/>
  <c r="AD306" i="43"/>
  <c r="W102" i="43"/>
  <c r="G19" i="51"/>
  <c r="H19" i="51"/>
  <c r="V19" i="43"/>
  <c r="G64" i="53"/>
  <c r="H64" i="53"/>
  <c r="T63" i="43"/>
  <c r="T69" i="43"/>
  <c r="G70" i="53"/>
  <c r="H70" i="53"/>
  <c r="G43" i="49"/>
  <c r="H43" i="49"/>
  <c r="Z190" i="43"/>
  <c r="G61" i="51"/>
  <c r="H61" i="51"/>
  <c r="G19" i="52"/>
  <c r="H19" i="52"/>
  <c r="W159" i="43"/>
  <c r="G169" i="50"/>
  <c r="H169" i="50"/>
  <c r="U314" i="43"/>
  <c r="G325" i="52"/>
  <c r="H325" i="52"/>
  <c r="E126" i="53"/>
  <c r="D128" i="52"/>
  <c r="D32" i="49"/>
  <c r="P32" i="43"/>
  <c r="G151" i="52"/>
  <c r="H151" i="52"/>
  <c r="U143" i="43"/>
  <c r="G9" i="52"/>
  <c r="H9" i="52"/>
  <c r="U9" i="43"/>
  <c r="G252" i="47"/>
  <c r="H252" i="47"/>
  <c r="X189" i="43"/>
  <c r="G7" i="48"/>
  <c r="H7" i="48"/>
  <c r="H222" i="53"/>
  <c r="G11" i="52"/>
  <c r="H11" i="52"/>
  <c r="U11" i="43"/>
  <c r="S277" i="43"/>
  <c r="P277" i="43"/>
  <c r="D286" i="53"/>
  <c r="R277" i="43"/>
  <c r="E315" i="39"/>
  <c r="E224" i="51"/>
  <c r="D224" i="50"/>
  <c r="P213" i="43"/>
  <c r="V71" i="43"/>
  <c r="G73" i="51"/>
  <c r="H73" i="51"/>
  <c r="G266" i="50"/>
  <c r="H266" i="50"/>
  <c r="G29" i="53"/>
  <c r="H29" i="53"/>
  <c r="T29" i="43"/>
  <c r="G142" i="49"/>
  <c r="H142" i="49"/>
  <c r="X134" i="43"/>
  <c r="G23" i="53"/>
  <c r="H23" i="53"/>
  <c r="T23" i="43"/>
  <c r="W315" i="43"/>
  <c r="H74" i="49"/>
  <c r="G9" i="53"/>
  <c r="H9" i="53"/>
  <c r="G15" i="53"/>
  <c r="H15" i="53"/>
  <c r="T15" i="43"/>
  <c r="G328" i="52"/>
  <c r="H328" i="52"/>
  <c r="U317" i="43"/>
  <c r="G327" i="50"/>
  <c r="H327" i="50"/>
  <c r="G266" i="52"/>
  <c r="H266" i="52"/>
  <c r="H285" i="44"/>
  <c r="V40" i="43"/>
  <c r="G75" i="52"/>
  <c r="T8" i="43"/>
  <c r="G8" i="53"/>
  <c r="H8" i="53"/>
  <c r="U128" i="43"/>
  <c r="G136" i="52"/>
  <c r="H136" i="52"/>
  <c r="U59" i="43"/>
  <c r="G60" i="52"/>
  <c r="H60" i="52"/>
  <c r="G190" i="39"/>
  <c r="H190" i="39"/>
  <c r="R182" i="43"/>
  <c r="G210" i="39"/>
  <c r="AA337" i="43"/>
  <c r="G352" i="57"/>
  <c r="H352" i="57"/>
  <c r="G296" i="50"/>
  <c r="H296" i="50"/>
  <c r="W286" i="43"/>
  <c r="G74" i="53"/>
  <c r="H74" i="53"/>
  <c r="E32" i="52"/>
  <c r="D32" i="51"/>
  <c r="G203" i="52"/>
  <c r="H203" i="52"/>
  <c r="U192" i="43"/>
  <c r="Z89" i="43"/>
  <c r="G91" i="47"/>
  <c r="H91" i="47"/>
  <c r="G340" i="51"/>
  <c r="H340" i="51"/>
  <c r="V329" i="43"/>
  <c r="W93" i="43"/>
  <c r="G95" i="50"/>
  <c r="H95" i="50"/>
  <c r="G207" i="52"/>
  <c r="H207" i="52"/>
  <c r="U196" i="43"/>
  <c r="H107" i="52"/>
  <c r="H155" i="50"/>
  <c r="T254" i="43"/>
  <c r="G263" i="53"/>
  <c r="H263" i="53"/>
  <c r="U130" i="43"/>
  <c r="G138" i="52"/>
  <c r="H138" i="52"/>
  <c r="D254" i="53"/>
  <c r="S244" i="43"/>
  <c r="P244" i="43"/>
  <c r="R244" i="43"/>
  <c r="H81" i="39"/>
  <c r="H104" i="51"/>
  <c r="G27" i="51"/>
  <c r="H27" i="51"/>
  <c r="V27" i="43"/>
  <c r="D288" i="52"/>
  <c r="E286" i="53"/>
  <c r="C256" i="48"/>
  <c r="W188" i="43"/>
  <c r="G199" i="50"/>
  <c r="H199" i="50"/>
  <c r="C96" i="45"/>
  <c r="H96" i="45" s="1"/>
  <c r="G39" i="53"/>
  <c r="H39" i="53"/>
  <c r="T38" i="43"/>
  <c r="E245" i="39"/>
  <c r="D222" i="53"/>
  <c r="R213" i="43"/>
  <c r="D192" i="49"/>
  <c r="E192" i="50"/>
  <c r="G232" i="53"/>
  <c r="H232" i="53"/>
  <c r="T222" i="43"/>
  <c r="U90" i="43"/>
  <c r="G92" i="52"/>
  <c r="H92" i="52"/>
  <c r="G157" i="39"/>
  <c r="H157" i="39"/>
  <c r="G183" i="51"/>
  <c r="V173" i="43"/>
  <c r="D350" i="48"/>
  <c r="E350" i="49"/>
  <c r="D160" i="49"/>
  <c r="E160" i="50"/>
  <c r="P152" i="43"/>
  <c r="E254" i="53"/>
  <c r="D256" i="52"/>
  <c r="G261" i="53"/>
  <c r="H261" i="53"/>
  <c r="T252" i="43"/>
  <c r="C32" i="37"/>
  <c r="H32" i="37" s="1"/>
  <c r="Y181" i="43"/>
  <c r="G191" i="48"/>
  <c r="H191" i="48"/>
  <c r="V208" i="43"/>
  <c r="G219" i="51"/>
  <c r="H219" i="51"/>
  <c r="AA242" i="43"/>
  <c r="G254" i="57"/>
  <c r="H254" i="57"/>
  <c r="W275" i="43"/>
  <c r="G286" i="50"/>
  <c r="H286" i="50"/>
  <c r="C318" i="48"/>
  <c r="H318" i="48" s="1"/>
  <c r="G109" i="52"/>
  <c r="H109" i="52"/>
  <c r="U104" i="43"/>
  <c r="G182" i="51"/>
  <c r="H182" i="51"/>
  <c r="V172" i="43"/>
  <c r="D128" i="48"/>
  <c r="P63" i="43"/>
  <c r="P182" i="43"/>
  <c r="E224" i="44"/>
  <c r="D224" i="37"/>
  <c r="D192" i="37"/>
  <c r="E192" i="44"/>
  <c r="H150" i="39"/>
  <c r="G89" i="52"/>
  <c r="H89" i="52"/>
  <c r="U87" i="43"/>
  <c r="G108" i="52"/>
  <c r="H108" i="52"/>
  <c r="U103" i="43"/>
  <c r="G114" i="52"/>
  <c r="H114" i="52"/>
  <c r="U109" i="43"/>
  <c r="D192" i="52"/>
  <c r="H381" i="39"/>
  <c r="C350" i="39"/>
  <c r="H350" i="39" s="1"/>
  <c r="G17" i="39"/>
  <c r="H17" i="39"/>
  <c r="S16" i="43"/>
  <c r="T77" i="43"/>
  <c r="G88" i="52"/>
  <c r="H88" i="52"/>
  <c r="U86" i="43"/>
  <c r="G115" i="53"/>
  <c r="H115" i="53"/>
  <c r="T112" i="43"/>
  <c r="G179" i="52"/>
  <c r="H179" i="52"/>
  <c r="U169" i="43"/>
  <c r="G282" i="51"/>
  <c r="H282" i="51"/>
  <c r="V271" i="43"/>
  <c r="D348" i="51"/>
  <c r="H325" i="39"/>
  <c r="C70" i="39"/>
  <c r="H70" i="39" s="1"/>
  <c r="C256" i="45"/>
  <c r="H256" i="45" s="1"/>
  <c r="G45" i="50"/>
  <c r="H45" i="50"/>
  <c r="W44" i="43"/>
  <c r="G51" i="52"/>
  <c r="H51" i="52"/>
  <c r="U50" i="43"/>
  <c r="G63" i="39"/>
  <c r="H63" i="39"/>
  <c r="G176" i="51"/>
  <c r="H176" i="51"/>
  <c r="V166" i="43"/>
  <c r="G213" i="51"/>
  <c r="V202" i="43"/>
  <c r="G336" i="53"/>
  <c r="H336" i="53"/>
  <c r="T325" i="43"/>
  <c r="C224" i="57"/>
  <c r="G108" i="53"/>
  <c r="T105" i="43"/>
  <c r="G184" i="52"/>
  <c r="H184" i="52"/>
  <c r="U174" i="43"/>
  <c r="G310" i="53"/>
  <c r="H310" i="53"/>
  <c r="T300" i="43"/>
  <c r="G332" i="49"/>
  <c r="H332" i="49"/>
  <c r="X321" i="43"/>
  <c r="G338" i="53"/>
  <c r="H338" i="53"/>
  <c r="T327" i="43"/>
  <c r="E224" i="49"/>
  <c r="E32" i="53"/>
  <c r="H222" i="39"/>
  <c r="H204" i="39"/>
  <c r="G165" i="53"/>
  <c r="H165" i="53"/>
  <c r="T157" i="43"/>
  <c r="G42" i="53"/>
  <c r="H42" i="53"/>
  <c r="T41" i="43"/>
  <c r="G47" i="53"/>
  <c r="H47" i="53"/>
  <c r="T46" i="43"/>
  <c r="T88" i="43"/>
  <c r="G89" i="53"/>
  <c r="H89" i="53"/>
  <c r="G148" i="53"/>
  <c r="H148" i="53"/>
  <c r="T142" i="43"/>
  <c r="S152" i="43"/>
  <c r="H136" i="39"/>
  <c r="H313" i="39"/>
  <c r="D224" i="49"/>
  <c r="E224" i="50"/>
  <c r="D128" i="57"/>
  <c r="D128" i="47"/>
  <c r="E64" i="44"/>
  <c r="D64" i="37"/>
  <c r="C288" i="49"/>
  <c r="H288" i="49" s="1"/>
  <c r="G13" i="53"/>
  <c r="H13" i="53"/>
  <c r="T13" i="43"/>
  <c r="G53" i="52"/>
  <c r="H53" i="52"/>
  <c r="U52" i="43"/>
  <c r="G83" i="53"/>
  <c r="H83" i="53"/>
  <c r="T82" i="43"/>
  <c r="AD122" i="43"/>
  <c r="G138" i="39"/>
  <c r="H138" i="39"/>
  <c r="G246" i="53"/>
  <c r="H246" i="53"/>
  <c r="T236" i="43"/>
  <c r="G277" i="51"/>
  <c r="H277" i="51"/>
  <c r="V266" i="43"/>
  <c r="S14" i="43"/>
  <c r="H29" i="39"/>
  <c r="T53" i="43"/>
  <c r="V54" i="43"/>
  <c r="V81" i="43"/>
  <c r="T107" i="43"/>
  <c r="T108" i="43"/>
  <c r="T113" i="43"/>
  <c r="U117" i="43"/>
  <c r="T168" i="43"/>
  <c r="G185" i="52"/>
  <c r="H185" i="52"/>
  <c r="U175" i="43"/>
  <c r="T195" i="43"/>
  <c r="G235" i="53"/>
  <c r="H235" i="53"/>
  <c r="T225" i="43"/>
  <c r="G245" i="53"/>
  <c r="H245" i="53"/>
  <c r="T235" i="43"/>
  <c r="G270" i="49"/>
  <c r="H270" i="49"/>
  <c r="X259" i="43"/>
  <c r="G274" i="53"/>
  <c r="H274" i="53"/>
  <c r="T265" i="43"/>
  <c r="U267" i="43"/>
  <c r="G299" i="53"/>
  <c r="H299" i="53"/>
  <c r="T289" i="43"/>
  <c r="G309" i="53"/>
  <c r="H309" i="53"/>
  <c r="T299" i="43"/>
  <c r="H25" i="53"/>
  <c r="H31" i="39"/>
  <c r="H33" i="39"/>
  <c r="G145" i="52"/>
  <c r="U137" i="43"/>
  <c r="G172" i="52"/>
  <c r="H172" i="52"/>
  <c r="U162" i="43"/>
  <c r="G204" i="51"/>
  <c r="H204" i="51"/>
  <c r="V193" i="43"/>
  <c r="G236" i="52"/>
  <c r="H236" i="52"/>
  <c r="U224" i="43"/>
  <c r="G245" i="51"/>
  <c r="H245" i="51"/>
  <c r="V233" i="43"/>
  <c r="G274" i="52"/>
  <c r="H274" i="52"/>
  <c r="U263" i="43"/>
  <c r="G298" i="52"/>
  <c r="H298" i="52"/>
  <c r="U288" i="43"/>
  <c r="G307" i="51"/>
  <c r="H307" i="51"/>
  <c r="V297" i="43"/>
  <c r="G333" i="52"/>
  <c r="H333" i="52"/>
  <c r="U322" i="43"/>
  <c r="G335" i="52"/>
  <c r="H335" i="52"/>
  <c r="U324" i="43"/>
  <c r="S21" i="43"/>
  <c r="V51" i="43"/>
  <c r="U57" i="43"/>
  <c r="T76" i="43"/>
  <c r="V80" i="43"/>
  <c r="V106" i="43"/>
  <c r="T115" i="43"/>
  <c r="G145" i="53"/>
  <c r="H145" i="53"/>
  <c r="T139" i="43"/>
  <c r="U144" i="43"/>
  <c r="G175" i="52"/>
  <c r="H175" i="52"/>
  <c r="U165" i="43"/>
  <c r="G186" i="50"/>
  <c r="H186" i="50"/>
  <c r="W176" i="43"/>
  <c r="G210" i="53"/>
  <c r="H210" i="53"/>
  <c r="T201" i="43"/>
  <c r="G242" i="53"/>
  <c r="H242" i="53"/>
  <c r="T232" i="43"/>
  <c r="U234" i="43"/>
  <c r="G273" i="52"/>
  <c r="H273" i="52"/>
  <c r="U262" i="43"/>
  <c r="G306" i="53"/>
  <c r="H306" i="53"/>
  <c r="T296" i="43"/>
  <c r="U298" i="43"/>
  <c r="G331" i="53"/>
  <c r="H331" i="53"/>
  <c r="T320" i="43"/>
  <c r="U323" i="43"/>
  <c r="G342" i="53"/>
  <c r="H342" i="53"/>
  <c r="T331" i="43"/>
  <c r="S12" i="43"/>
  <c r="H30" i="39"/>
  <c r="U45" i="43"/>
  <c r="T48" i="43"/>
  <c r="T49" i="43"/>
  <c r="T75" i="43"/>
  <c r="T85" i="43"/>
  <c r="H113" i="53"/>
  <c r="U111" i="43"/>
  <c r="V116" i="43"/>
  <c r="G138" i="53"/>
  <c r="H138" i="53"/>
  <c r="T132" i="43"/>
  <c r="G143" i="52"/>
  <c r="H143" i="52"/>
  <c r="U135" i="43"/>
  <c r="G173" i="51"/>
  <c r="H173" i="51"/>
  <c r="V163" i="43"/>
  <c r="G175" i="53"/>
  <c r="H175" i="53"/>
  <c r="T167" i="43"/>
  <c r="G207" i="53"/>
  <c r="H207" i="53"/>
  <c r="T198" i="43"/>
  <c r="G210" i="51"/>
  <c r="H210" i="51"/>
  <c r="V199" i="43"/>
  <c r="G217" i="50"/>
  <c r="H217" i="50"/>
  <c r="W206" i="43"/>
  <c r="G242" i="52"/>
  <c r="H242" i="52"/>
  <c r="U230" i="43"/>
  <c r="G267" i="53"/>
  <c r="H267" i="53"/>
  <c r="T258" i="43"/>
  <c r="G272" i="51"/>
  <c r="H272" i="51"/>
  <c r="V261" i="43"/>
  <c r="G304" i="52"/>
  <c r="H304" i="52"/>
  <c r="U294" i="43"/>
  <c r="G330" i="52"/>
  <c r="H330" i="52"/>
  <c r="U319" i="43"/>
  <c r="S22" i="43"/>
  <c r="T25" i="43"/>
  <c r="H32" i="39"/>
  <c r="T56" i="43"/>
  <c r="T114" i="43"/>
  <c r="G154" i="39"/>
  <c r="H154" i="39"/>
  <c r="G142" i="53"/>
  <c r="T136" i="43"/>
  <c r="G163" i="39"/>
  <c r="H163" i="39"/>
  <c r="T145" i="43"/>
  <c r="G172" i="53"/>
  <c r="H172" i="53"/>
  <c r="T164" i="43"/>
  <c r="G206" i="53"/>
  <c r="H206" i="53"/>
  <c r="T197" i="43"/>
  <c r="G218" i="50"/>
  <c r="H218" i="50"/>
  <c r="W207" i="43"/>
  <c r="G239" i="52"/>
  <c r="H239" i="52"/>
  <c r="U227" i="43"/>
  <c r="G241" i="52"/>
  <c r="H241" i="52"/>
  <c r="U229" i="43"/>
  <c r="G268" i="52"/>
  <c r="H268" i="52"/>
  <c r="U257" i="43"/>
  <c r="G281" i="50"/>
  <c r="H281" i="50"/>
  <c r="W270" i="43"/>
  <c r="G301" i="52"/>
  <c r="H301" i="52"/>
  <c r="U291" i="43"/>
  <c r="G303" i="52"/>
  <c r="H303" i="52"/>
  <c r="U293" i="43"/>
  <c r="H12" i="39"/>
  <c r="S17" i="43"/>
  <c r="S18" i="43"/>
  <c r="S24" i="43"/>
  <c r="U26" i="43"/>
  <c r="S28" i="43"/>
  <c r="T43" i="43"/>
  <c r="T47" i="43"/>
  <c r="U74" i="43"/>
  <c r="T78" i="43"/>
  <c r="T79" i="43"/>
  <c r="H81" i="53"/>
  <c r="T84" i="43"/>
  <c r="T110" i="43"/>
  <c r="G139" i="53"/>
  <c r="H139" i="53"/>
  <c r="T133" i="43"/>
  <c r="G147" i="53"/>
  <c r="H147" i="53"/>
  <c r="T141" i="43"/>
  <c r="G178" i="53"/>
  <c r="H178" i="53"/>
  <c r="T170" i="43"/>
  <c r="G203" i="53"/>
  <c r="H203" i="53"/>
  <c r="T194" i="43"/>
  <c r="G213" i="53"/>
  <c r="H213" i="53"/>
  <c r="T204" i="43"/>
  <c r="U228" i="43"/>
  <c r="W260" i="43"/>
  <c r="G278" i="53"/>
  <c r="H278" i="53"/>
  <c r="T269" i="43"/>
  <c r="U292" i="43"/>
  <c r="S20" i="43"/>
  <c r="S30" i="43"/>
  <c r="U55" i="43"/>
  <c r="H79" i="53"/>
  <c r="T83" i="43"/>
  <c r="H111" i="53"/>
  <c r="G181" i="52"/>
  <c r="H181" i="52"/>
  <c r="U171" i="43"/>
  <c r="G212" i="53"/>
  <c r="H212" i="53"/>
  <c r="T203" i="43"/>
  <c r="G249" i="50"/>
  <c r="H249" i="50"/>
  <c r="W237" i="43"/>
  <c r="G277" i="53"/>
  <c r="H277" i="53"/>
  <c r="T268" i="43"/>
  <c r="G311" i="50"/>
  <c r="H311" i="50"/>
  <c r="W301" i="43"/>
  <c r="C303" i="57"/>
  <c r="C322" i="57" s="1"/>
  <c r="H322" i="57" s="1"/>
  <c r="C335" i="57"/>
  <c r="C354" i="57" s="1"/>
  <c r="H354" i="57" s="1"/>
  <c r="G179" i="53"/>
  <c r="H179" i="53"/>
  <c r="G271" i="52"/>
  <c r="H271" i="52"/>
  <c r="T138" i="43"/>
  <c r="U140" i="43"/>
  <c r="T146" i="43"/>
  <c r="T238" i="43"/>
  <c r="T302" i="43"/>
  <c r="H333" i="53"/>
  <c r="T333" i="43"/>
  <c r="H193" i="39"/>
  <c r="H237" i="39"/>
  <c r="U231" i="43"/>
  <c r="U264" i="43"/>
  <c r="U295" i="43"/>
  <c r="U326" i="43"/>
  <c r="V328" i="43"/>
  <c r="T330" i="43"/>
  <c r="W332" i="43"/>
  <c r="G164" i="39"/>
  <c r="H164" i="39"/>
  <c r="H341" i="53"/>
  <c r="H205" i="53"/>
  <c r="U200" i="43"/>
  <c r="T205" i="43"/>
  <c r="T226" i="43"/>
  <c r="T290" i="43"/>
  <c r="H377" i="39"/>
  <c r="G154" i="52"/>
  <c r="H154" i="52"/>
  <c r="U146" i="43"/>
  <c r="G302" i="51"/>
  <c r="H302" i="51"/>
  <c r="V292" i="43"/>
  <c r="G239" i="51"/>
  <c r="H239" i="51"/>
  <c r="V227" i="43"/>
  <c r="G87" i="52"/>
  <c r="H87" i="52"/>
  <c r="U85" i="43"/>
  <c r="G148" i="51"/>
  <c r="H148" i="51"/>
  <c r="V140" i="43"/>
  <c r="G77" i="52"/>
  <c r="H77" i="52"/>
  <c r="U75" i="43"/>
  <c r="G58" i="51"/>
  <c r="H58" i="51"/>
  <c r="V57" i="43"/>
  <c r="G276" i="52"/>
  <c r="H276" i="52"/>
  <c r="U265" i="43"/>
  <c r="G90" i="52"/>
  <c r="H90" i="52"/>
  <c r="U88" i="43"/>
  <c r="V196" i="43"/>
  <c r="G207" i="51"/>
  <c r="H207" i="51"/>
  <c r="W71" i="43"/>
  <c r="G73" i="50"/>
  <c r="H73" i="50"/>
  <c r="G74" i="44"/>
  <c r="H74" i="44"/>
  <c r="AC72" i="43"/>
  <c r="G74" i="37"/>
  <c r="H74" i="37"/>
  <c r="AC101" i="43"/>
  <c r="G106" i="37"/>
  <c r="H106" i="37"/>
  <c r="G106" i="44"/>
  <c r="H106" i="44"/>
  <c r="G300" i="52"/>
  <c r="H300" i="52"/>
  <c r="U290" i="43"/>
  <c r="G146" i="52"/>
  <c r="H146" i="52"/>
  <c r="U138" i="43"/>
  <c r="G85" i="52"/>
  <c r="H85" i="52"/>
  <c r="U83" i="43"/>
  <c r="G81" i="52"/>
  <c r="H81" i="52"/>
  <c r="U79" i="43"/>
  <c r="G24" i="53"/>
  <c r="H24" i="53"/>
  <c r="T24" i="43"/>
  <c r="G281" i="49"/>
  <c r="H281" i="49"/>
  <c r="X270" i="43"/>
  <c r="G218" i="49"/>
  <c r="H218" i="49"/>
  <c r="X207" i="43"/>
  <c r="G50" i="52"/>
  <c r="H50" i="52"/>
  <c r="U49" i="43"/>
  <c r="G331" i="52"/>
  <c r="H331" i="52"/>
  <c r="U320" i="43"/>
  <c r="G244" i="52"/>
  <c r="H244" i="52"/>
  <c r="U232" i="43"/>
  <c r="G152" i="51"/>
  <c r="H152" i="51"/>
  <c r="V144" i="43"/>
  <c r="G52" i="50"/>
  <c r="H52" i="50"/>
  <c r="W51" i="43"/>
  <c r="G185" i="51"/>
  <c r="H185" i="51"/>
  <c r="V175" i="43"/>
  <c r="G55" i="50"/>
  <c r="H55" i="50"/>
  <c r="W54" i="43"/>
  <c r="G47" i="52"/>
  <c r="H47" i="52"/>
  <c r="U46" i="43"/>
  <c r="G213" i="50"/>
  <c r="H213" i="50"/>
  <c r="W202" i="43"/>
  <c r="G45" i="49"/>
  <c r="H45" i="49"/>
  <c r="X44" i="43"/>
  <c r="G179" i="51"/>
  <c r="H179" i="51"/>
  <c r="V169" i="43"/>
  <c r="G89" i="51"/>
  <c r="H89" i="51"/>
  <c r="V87" i="43"/>
  <c r="G15" i="52"/>
  <c r="H15" i="52"/>
  <c r="U15" i="43"/>
  <c r="G142" i="48"/>
  <c r="H142" i="48"/>
  <c r="Y134" i="43"/>
  <c r="G11" i="51"/>
  <c r="H11" i="51"/>
  <c r="V11" i="43"/>
  <c r="G295" i="45"/>
  <c r="H295" i="45"/>
  <c r="AB285" i="43"/>
  <c r="G327" i="47"/>
  <c r="H327" i="47"/>
  <c r="Z316" i="43"/>
  <c r="Z335" i="43"/>
  <c r="G346" i="47"/>
  <c r="H346" i="47"/>
  <c r="Z273" i="43"/>
  <c r="G284" i="47"/>
  <c r="H284" i="47"/>
  <c r="AD101" i="43"/>
  <c r="Z149" i="43"/>
  <c r="G157" i="47"/>
  <c r="H157" i="47"/>
  <c r="AD62" i="43"/>
  <c r="V284" i="43"/>
  <c r="G294" i="51"/>
  <c r="H294" i="51"/>
  <c r="G233" i="45"/>
  <c r="H233" i="45"/>
  <c r="AB221" i="43"/>
  <c r="G301" i="51"/>
  <c r="H301" i="51"/>
  <c r="V291" i="43"/>
  <c r="G279" i="52"/>
  <c r="H279" i="52"/>
  <c r="U268" i="43"/>
  <c r="G57" i="52"/>
  <c r="H57" i="52"/>
  <c r="U56" i="43"/>
  <c r="G143" i="51"/>
  <c r="H143" i="51"/>
  <c r="V135" i="43"/>
  <c r="G246" i="51"/>
  <c r="H246" i="51"/>
  <c r="V234" i="43"/>
  <c r="G236" i="51"/>
  <c r="H236" i="51"/>
  <c r="V224" i="43"/>
  <c r="G83" i="50"/>
  <c r="H83" i="50"/>
  <c r="W81" i="43"/>
  <c r="W208" i="43"/>
  <c r="G219" i="50"/>
  <c r="H219" i="50"/>
  <c r="G27" i="50"/>
  <c r="H27" i="50"/>
  <c r="W27" i="43"/>
  <c r="V192" i="43"/>
  <c r="G203" i="51"/>
  <c r="H203" i="51"/>
  <c r="T277" i="43"/>
  <c r="G286" i="53"/>
  <c r="W73" i="43"/>
  <c r="G75" i="50"/>
  <c r="H75" i="50"/>
  <c r="G343" i="49"/>
  <c r="H343" i="49"/>
  <c r="X332" i="43"/>
  <c r="G238" i="52"/>
  <c r="H238" i="52"/>
  <c r="U226" i="43"/>
  <c r="G341" i="52"/>
  <c r="H341" i="52"/>
  <c r="U330" i="43"/>
  <c r="G249" i="49"/>
  <c r="H249" i="49"/>
  <c r="X237" i="43"/>
  <c r="G271" i="49"/>
  <c r="H271" i="49"/>
  <c r="X260" i="43"/>
  <c r="G149" i="52"/>
  <c r="H149" i="52"/>
  <c r="U141" i="43"/>
  <c r="G80" i="52"/>
  <c r="H80" i="52"/>
  <c r="U78" i="43"/>
  <c r="G18" i="53"/>
  <c r="H18" i="53"/>
  <c r="T18" i="43"/>
  <c r="G25" i="52"/>
  <c r="H25" i="52"/>
  <c r="U25" i="43"/>
  <c r="G269" i="52"/>
  <c r="H269" i="52"/>
  <c r="U258" i="43"/>
  <c r="G209" i="52"/>
  <c r="H209" i="52"/>
  <c r="U198" i="43"/>
  <c r="G140" i="52"/>
  <c r="H140" i="52"/>
  <c r="U132" i="43"/>
  <c r="T152" i="43"/>
  <c r="G160" i="52"/>
  <c r="G49" i="52"/>
  <c r="H49" i="52"/>
  <c r="U48" i="43"/>
  <c r="G147" i="52"/>
  <c r="H147" i="52"/>
  <c r="U139" i="43"/>
  <c r="G298" i="51"/>
  <c r="H298" i="51"/>
  <c r="V288" i="43"/>
  <c r="G204" i="50"/>
  <c r="H204" i="50"/>
  <c r="W193" i="43"/>
  <c r="G270" i="48"/>
  <c r="H270" i="48"/>
  <c r="Y259" i="43"/>
  <c r="G54" i="52"/>
  <c r="H54" i="52"/>
  <c r="U53" i="43"/>
  <c r="G184" i="51"/>
  <c r="H184" i="51"/>
  <c r="V174" i="43"/>
  <c r="Z181" i="43"/>
  <c r="G191" i="47"/>
  <c r="H191" i="47"/>
  <c r="V130" i="43"/>
  <c r="G138" i="51"/>
  <c r="W40" i="43"/>
  <c r="G41" i="50"/>
  <c r="H41" i="50"/>
  <c r="G151" i="51"/>
  <c r="H151" i="51"/>
  <c r="V143" i="43"/>
  <c r="V314" i="43"/>
  <c r="G325" i="51"/>
  <c r="H325" i="51"/>
  <c r="G31" i="50"/>
  <c r="H31" i="50"/>
  <c r="W31" i="43"/>
  <c r="V339" i="43"/>
  <c r="G350" i="51"/>
  <c r="G158" i="50"/>
  <c r="H158" i="50"/>
  <c r="W150" i="43"/>
  <c r="AA10" i="43"/>
  <c r="G10" i="57"/>
  <c r="H10" i="57"/>
  <c r="G62" i="45"/>
  <c r="H62" i="45"/>
  <c r="AB61" i="43"/>
  <c r="U8" i="43"/>
  <c r="G8" i="52"/>
  <c r="H8" i="52"/>
  <c r="AB287" i="43"/>
  <c r="G297" i="45"/>
  <c r="H297" i="45"/>
  <c r="G56" i="51"/>
  <c r="H56" i="51"/>
  <c r="V55" i="43"/>
  <c r="G240" i="51"/>
  <c r="H240" i="51"/>
  <c r="V228" i="43"/>
  <c r="G17" i="53"/>
  <c r="H17" i="53"/>
  <c r="T17" i="43"/>
  <c r="G268" i="51"/>
  <c r="H268" i="51"/>
  <c r="V257" i="43"/>
  <c r="G208" i="52"/>
  <c r="H208" i="52"/>
  <c r="U197" i="43"/>
  <c r="G144" i="52"/>
  <c r="H144" i="52"/>
  <c r="U136" i="43"/>
  <c r="G22" i="53"/>
  <c r="H22" i="53"/>
  <c r="T22" i="43"/>
  <c r="G46" i="51"/>
  <c r="H46" i="51"/>
  <c r="V45" i="43"/>
  <c r="G308" i="51"/>
  <c r="H308" i="51"/>
  <c r="V298" i="43"/>
  <c r="G212" i="52"/>
  <c r="H212" i="52"/>
  <c r="U201" i="43"/>
  <c r="G21" i="53"/>
  <c r="H21" i="53"/>
  <c r="T21" i="43"/>
  <c r="G309" i="52"/>
  <c r="H309" i="52"/>
  <c r="U299" i="43"/>
  <c r="G178" i="52"/>
  <c r="H178" i="52"/>
  <c r="U168" i="43"/>
  <c r="G176" i="50"/>
  <c r="H176" i="50"/>
  <c r="W166" i="43"/>
  <c r="G117" i="52"/>
  <c r="H117" i="52"/>
  <c r="U112" i="43"/>
  <c r="X275" i="43"/>
  <c r="G286" i="49"/>
  <c r="H286" i="49"/>
  <c r="C160" i="37"/>
  <c r="H160" i="37" s="1"/>
  <c r="V90" i="43"/>
  <c r="G92" i="51"/>
  <c r="H92" i="51"/>
  <c r="U38" i="43"/>
  <c r="G39" i="52"/>
  <c r="H39" i="52"/>
  <c r="X93" i="43"/>
  <c r="G95" i="49"/>
  <c r="H95" i="49"/>
  <c r="G29" i="52"/>
  <c r="H29" i="52"/>
  <c r="U29" i="43"/>
  <c r="U69" i="43"/>
  <c r="G71" i="52"/>
  <c r="H71" i="52"/>
  <c r="G72" i="37"/>
  <c r="H72" i="37"/>
  <c r="AD70" i="43"/>
  <c r="G318" i="48"/>
  <c r="Y308" i="43"/>
  <c r="V223" i="43"/>
  <c r="G235" i="51"/>
  <c r="H235" i="51"/>
  <c r="G266" i="37"/>
  <c r="H266" i="37"/>
  <c r="AD255" i="43"/>
  <c r="AA158" i="43"/>
  <c r="G168" i="57"/>
  <c r="H168" i="57"/>
  <c r="G26" i="51"/>
  <c r="H26" i="51"/>
  <c r="V26" i="43"/>
  <c r="G210" i="50"/>
  <c r="H210" i="50"/>
  <c r="W199" i="43"/>
  <c r="G307" i="50"/>
  <c r="H307" i="50"/>
  <c r="W297" i="43"/>
  <c r="G248" i="52"/>
  <c r="H248" i="52"/>
  <c r="U236" i="43"/>
  <c r="G245" i="39"/>
  <c r="H245" i="39"/>
  <c r="G103" i="57"/>
  <c r="H103" i="57"/>
  <c r="AA98" i="43"/>
  <c r="G156" i="45"/>
  <c r="H156" i="45"/>
  <c r="AB148" i="43"/>
  <c r="G215" i="52"/>
  <c r="H215" i="52"/>
  <c r="U204" i="43"/>
  <c r="G141" i="52"/>
  <c r="H141" i="52"/>
  <c r="U133" i="43"/>
  <c r="G76" i="51"/>
  <c r="H76" i="51"/>
  <c r="V74" i="43"/>
  <c r="G330" i="51"/>
  <c r="H330" i="51"/>
  <c r="V319" i="43"/>
  <c r="G242" i="51"/>
  <c r="H242" i="51"/>
  <c r="V230" i="43"/>
  <c r="G177" i="52"/>
  <c r="H177" i="52"/>
  <c r="U167" i="43"/>
  <c r="G121" i="50"/>
  <c r="H121" i="50"/>
  <c r="W116" i="43"/>
  <c r="G306" i="52"/>
  <c r="H306" i="52"/>
  <c r="U296" i="43"/>
  <c r="G120" i="52"/>
  <c r="H120" i="52"/>
  <c r="U115" i="43"/>
  <c r="G335" i="51"/>
  <c r="H335" i="51"/>
  <c r="V324" i="43"/>
  <c r="G274" i="51"/>
  <c r="H274" i="51"/>
  <c r="V263" i="43"/>
  <c r="G172" i="51"/>
  <c r="H172" i="51"/>
  <c r="V162" i="43"/>
  <c r="G247" i="52"/>
  <c r="U235" i="43"/>
  <c r="G122" i="51"/>
  <c r="H122" i="51"/>
  <c r="V117" i="43"/>
  <c r="G14" i="53"/>
  <c r="H14" i="53"/>
  <c r="T14" i="43"/>
  <c r="G84" i="52"/>
  <c r="H84" i="52"/>
  <c r="U82" i="43"/>
  <c r="G158" i="53"/>
  <c r="G42" i="52"/>
  <c r="H42" i="52"/>
  <c r="U41" i="43"/>
  <c r="G338" i="52"/>
  <c r="H338" i="52"/>
  <c r="U327" i="43"/>
  <c r="G110" i="52"/>
  <c r="H110" i="52"/>
  <c r="U105" i="43"/>
  <c r="T123" i="43"/>
  <c r="G263" i="52"/>
  <c r="H263" i="52"/>
  <c r="U252" i="43"/>
  <c r="G234" i="52"/>
  <c r="H234" i="52"/>
  <c r="U222" i="43"/>
  <c r="U254" i="43"/>
  <c r="G265" i="52"/>
  <c r="H265" i="52"/>
  <c r="G340" i="50"/>
  <c r="H340" i="50"/>
  <c r="W329" i="43"/>
  <c r="V59" i="43"/>
  <c r="G60" i="51"/>
  <c r="H60" i="51"/>
  <c r="G169" i="49"/>
  <c r="H169" i="49"/>
  <c r="X159" i="43"/>
  <c r="U63" i="43"/>
  <c r="G64" i="52"/>
  <c r="Z283" i="43"/>
  <c r="G293" i="47"/>
  <c r="H293" i="47"/>
  <c r="G252" i="45"/>
  <c r="H252" i="45"/>
  <c r="AB240" i="43"/>
  <c r="G189" i="47"/>
  <c r="H189" i="47"/>
  <c r="Z179" i="43"/>
  <c r="G104" i="49"/>
  <c r="X99" i="43"/>
  <c r="X256" i="43"/>
  <c r="G267" i="49"/>
  <c r="H267" i="49"/>
  <c r="Z318" i="43"/>
  <c r="G329" i="47"/>
  <c r="H329" i="47"/>
  <c r="G137" i="49"/>
  <c r="H137" i="49"/>
  <c r="X129" i="43"/>
  <c r="G231" i="49"/>
  <c r="H231" i="49"/>
  <c r="X219" i="43"/>
  <c r="X92" i="43"/>
  <c r="G94" i="49"/>
  <c r="H94" i="49"/>
  <c r="G28" i="53"/>
  <c r="H28" i="53"/>
  <c r="T28" i="43"/>
  <c r="G119" i="52"/>
  <c r="H119" i="52"/>
  <c r="U114" i="43"/>
  <c r="G180" i="52"/>
  <c r="H180" i="52"/>
  <c r="U170" i="43"/>
  <c r="U195" i="43"/>
  <c r="G206" i="52"/>
  <c r="H206" i="52"/>
  <c r="G310" i="52"/>
  <c r="H310" i="52"/>
  <c r="U300" i="43"/>
  <c r="X188" i="43"/>
  <c r="G199" i="49"/>
  <c r="H199" i="49"/>
  <c r="AB337" i="43"/>
  <c r="G348" i="45"/>
  <c r="H348" i="45"/>
  <c r="G201" i="57"/>
  <c r="H201" i="57"/>
  <c r="AA190" i="43"/>
  <c r="G339" i="50"/>
  <c r="H339" i="50"/>
  <c r="W328" i="43"/>
  <c r="G344" i="52"/>
  <c r="H344" i="52"/>
  <c r="U333" i="43"/>
  <c r="G211" i="51"/>
  <c r="H211" i="51"/>
  <c r="V200" i="43"/>
  <c r="G214" i="52"/>
  <c r="H214" i="52"/>
  <c r="U203" i="43"/>
  <c r="G305" i="51"/>
  <c r="H305" i="51"/>
  <c r="V295" i="43"/>
  <c r="G312" i="52"/>
  <c r="H312" i="52"/>
  <c r="U302" i="43"/>
  <c r="G48" i="52"/>
  <c r="H48" i="52"/>
  <c r="U47" i="43"/>
  <c r="G303" i="51"/>
  <c r="H303" i="51"/>
  <c r="V293" i="43"/>
  <c r="G241" i="51"/>
  <c r="H241" i="51"/>
  <c r="V229" i="43"/>
  <c r="G174" i="52"/>
  <c r="H174" i="52"/>
  <c r="U164" i="43"/>
  <c r="G116" i="51"/>
  <c r="H116" i="51"/>
  <c r="V111" i="43"/>
  <c r="G12" i="53"/>
  <c r="H12" i="53"/>
  <c r="T12" i="43"/>
  <c r="T32" i="43"/>
  <c r="G186" i="49"/>
  <c r="H186" i="49"/>
  <c r="X176" i="43"/>
  <c r="G111" i="50"/>
  <c r="H111" i="50"/>
  <c r="W106" i="43"/>
  <c r="G299" i="52"/>
  <c r="H299" i="52"/>
  <c r="U289" i="43"/>
  <c r="G118" i="52"/>
  <c r="H118" i="52"/>
  <c r="U113" i="43"/>
  <c r="G150" i="52"/>
  <c r="H150" i="52"/>
  <c r="U142" i="43"/>
  <c r="G88" i="51"/>
  <c r="H88" i="51"/>
  <c r="V86" i="43"/>
  <c r="G114" i="51"/>
  <c r="H114" i="51"/>
  <c r="V109" i="43"/>
  <c r="G182" i="50"/>
  <c r="H182" i="50"/>
  <c r="W172" i="43"/>
  <c r="G280" i="39"/>
  <c r="G296" i="49"/>
  <c r="H296" i="49"/>
  <c r="X286" i="43"/>
  <c r="G315" i="39"/>
  <c r="H315" i="39"/>
  <c r="X253" i="43"/>
  <c r="G264" i="49"/>
  <c r="H264" i="49"/>
  <c r="AB91" i="43"/>
  <c r="G93" i="45"/>
  <c r="H93" i="45"/>
  <c r="W161" i="43"/>
  <c r="G171" i="50"/>
  <c r="H171" i="50"/>
  <c r="AD7" i="43"/>
  <c r="G86" i="52"/>
  <c r="H86" i="52"/>
  <c r="U84" i="43"/>
  <c r="G280" i="52"/>
  <c r="H280" i="52"/>
  <c r="U269" i="43"/>
  <c r="G272" i="50"/>
  <c r="H272" i="50"/>
  <c r="W261" i="43"/>
  <c r="G334" i="51"/>
  <c r="H334" i="51"/>
  <c r="V323" i="43"/>
  <c r="G13" i="52"/>
  <c r="H13" i="52"/>
  <c r="U13" i="43"/>
  <c r="G16" i="53"/>
  <c r="H16" i="53"/>
  <c r="T16" i="43"/>
  <c r="G9" i="51"/>
  <c r="H9" i="51"/>
  <c r="V9" i="43"/>
  <c r="G107" i="49"/>
  <c r="H107" i="49"/>
  <c r="X102" i="43"/>
  <c r="G123" i="44"/>
  <c r="H123" i="44"/>
  <c r="AC118" i="43"/>
  <c r="G123" i="37"/>
  <c r="H123" i="37"/>
  <c r="AA42" i="43"/>
  <c r="G43" i="57"/>
  <c r="H43" i="57"/>
  <c r="G216" i="52"/>
  <c r="H216" i="52"/>
  <c r="U205" i="43"/>
  <c r="G337" i="51"/>
  <c r="H337" i="51"/>
  <c r="V326" i="43"/>
  <c r="G30" i="53"/>
  <c r="H30" i="53"/>
  <c r="T30" i="43"/>
  <c r="G275" i="51"/>
  <c r="H275" i="51"/>
  <c r="V264" i="43"/>
  <c r="G250" i="52"/>
  <c r="H250" i="52"/>
  <c r="U238" i="43"/>
  <c r="G311" i="49"/>
  <c r="H311" i="49"/>
  <c r="X301" i="43"/>
  <c r="G181" i="51"/>
  <c r="H181" i="51"/>
  <c r="V171" i="43"/>
  <c r="G20" i="53"/>
  <c r="H20" i="53"/>
  <c r="T20" i="43"/>
  <c r="G205" i="52"/>
  <c r="H205" i="52"/>
  <c r="U194" i="43"/>
  <c r="G115" i="52"/>
  <c r="H115" i="52"/>
  <c r="U110" i="43"/>
  <c r="G44" i="52"/>
  <c r="H44" i="52"/>
  <c r="U43" i="43"/>
  <c r="G304" i="51"/>
  <c r="H304" i="51"/>
  <c r="V294" i="43"/>
  <c r="G217" i="49"/>
  <c r="H217" i="49"/>
  <c r="X206" i="43"/>
  <c r="G173" i="50"/>
  <c r="H173" i="50"/>
  <c r="W163" i="43"/>
  <c r="G342" i="52"/>
  <c r="H342" i="52"/>
  <c r="U331" i="43"/>
  <c r="G273" i="51"/>
  <c r="H273" i="51"/>
  <c r="V262" i="43"/>
  <c r="G82" i="50"/>
  <c r="H82" i="50"/>
  <c r="W80" i="43"/>
  <c r="G333" i="51"/>
  <c r="H333" i="51"/>
  <c r="V322" i="43"/>
  <c r="G245" i="50"/>
  <c r="H245" i="50"/>
  <c r="W233" i="43"/>
  <c r="G145" i="51"/>
  <c r="H145" i="51"/>
  <c r="V137" i="43"/>
  <c r="U225" i="43"/>
  <c r="G237" i="52"/>
  <c r="H237" i="52"/>
  <c r="G113" i="52"/>
  <c r="H113" i="52"/>
  <c r="U108" i="43"/>
  <c r="G277" i="50"/>
  <c r="H277" i="50"/>
  <c r="W266" i="43"/>
  <c r="G53" i="51"/>
  <c r="H53" i="51"/>
  <c r="V52" i="43"/>
  <c r="T182" i="43"/>
  <c r="G192" i="52"/>
  <c r="G167" i="52"/>
  <c r="H167" i="52"/>
  <c r="U157" i="43"/>
  <c r="G332" i="48"/>
  <c r="H332" i="48"/>
  <c r="Y321" i="43"/>
  <c r="AB242" i="43"/>
  <c r="G254" i="45"/>
  <c r="H254" i="45"/>
  <c r="G183" i="50"/>
  <c r="H183" i="50"/>
  <c r="W173" i="43"/>
  <c r="V128" i="43"/>
  <c r="G136" i="51"/>
  <c r="H136" i="51"/>
  <c r="G328" i="51"/>
  <c r="H328" i="51"/>
  <c r="V317" i="43"/>
  <c r="G326" i="49"/>
  <c r="H326" i="49"/>
  <c r="X315" i="43"/>
  <c r="Y189" i="43"/>
  <c r="G200" i="48"/>
  <c r="H200" i="48"/>
  <c r="G19" i="50"/>
  <c r="H19" i="50"/>
  <c r="W19" i="43"/>
  <c r="X160" i="43"/>
  <c r="G170" i="49"/>
  <c r="H170" i="49"/>
  <c r="AD118" i="43"/>
  <c r="W121" i="43"/>
  <c r="G126" i="50"/>
  <c r="H126" i="50"/>
  <c r="G159" i="45"/>
  <c r="H159" i="45"/>
  <c r="AB151" i="43"/>
  <c r="G224" i="48"/>
  <c r="H224" i="48"/>
  <c r="Y213" i="43"/>
  <c r="AB220" i="43"/>
  <c r="G232" i="45"/>
  <c r="H232" i="45"/>
  <c r="G40" i="47"/>
  <c r="H40" i="47"/>
  <c r="Z39" i="43"/>
  <c r="AD177" i="43"/>
  <c r="G243" i="51"/>
  <c r="H243" i="51"/>
  <c r="V231" i="43"/>
  <c r="G153" i="52"/>
  <c r="H153" i="52"/>
  <c r="U145" i="43"/>
  <c r="G175" i="51"/>
  <c r="H175" i="51"/>
  <c r="V165" i="43"/>
  <c r="G78" i="52"/>
  <c r="H78" i="52"/>
  <c r="U76" i="43"/>
  <c r="G278" i="51"/>
  <c r="H278" i="51"/>
  <c r="V267" i="43"/>
  <c r="G112" i="52"/>
  <c r="H112" i="52"/>
  <c r="U107" i="43"/>
  <c r="G336" i="52"/>
  <c r="H336" i="52"/>
  <c r="U325" i="43"/>
  <c r="G51" i="51"/>
  <c r="H51" i="51"/>
  <c r="V50" i="43"/>
  <c r="G282" i="50"/>
  <c r="H282" i="50"/>
  <c r="W271" i="43"/>
  <c r="G79" i="52"/>
  <c r="H79" i="52"/>
  <c r="U77" i="43"/>
  <c r="G108" i="51"/>
  <c r="H108" i="51"/>
  <c r="V103" i="43"/>
  <c r="G109" i="51"/>
  <c r="H109" i="51"/>
  <c r="V104" i="43"/>
  <c r="T244" i="43"/>
  <c r="G254" i="53"/>
  <c r="H254" i="53"/>
  <c r="AA89" i="43"/>
  <c r="G91" i="57"/>
  <c r="G23" i="52"/>
  <c r="H23" i="52"/>
  <c r="U23" i="43"/>
  <c r="AA180" i="43"/>
  <c r="G190" i="57"/>
  <c r="H190" i="57"/>
  <c r="AB131" i="43"/>
  <c r="G139" i="45"/>
  <c r="G202" i="57"/>
  <c r="H202" i="57"/>
  <c r="AA191" i="43"/>
  <c r="AB119" i="43"/>
  <c r="G124" i="45"/>
  <c r="H124" i="45"/>
  <c r="AC58" i="43"/>
  <c r="G59" i="37"/>
  <c r="H59" i="37"/>
  <c r="G59" i="44"/>
  <c r="H59" i="44"/>
  <c r="AD58" i="43"/>
  <c r="Z178" i="43"/>
  <c r="G188" i="47"/>
  <c r="H188" i="47"/>
  <c r="G32" i="52"/>
  <c r="U32" i="43"/>
  <c r="AD61" i="43"/>
  <c r="AD119" i="43"/>
  <c r="G206" i="51"/>
  <c r="H206" i="51"/>
  <c r="V195" i="43"/>
  <c r="W59" i="43"/>
  <c r="G60" i="50"/>
  <c r="H60" i="50"/>
  <c r="G350" i="57"/>
  <c r="H350" i="57"/>
  <c r="AA335" i="43"/>
  <c r="G202" i="45"/>
  <c r="H202" i="45"/>
  <c r="AB191" i="43"/>
  <c r="G278" i="50"/>
  <c r="H278" i="50"/>
  <c r="W267" i="43"/>
  <c r="G126" i="49"/>
  <c r="X121" i="43"/>
  <c r="AC242" i="43"/>
  <c r="G254" i="37"/>
  <c r="H254" i="37"/>
  <c r="G254" i="44"/>
  <c r="H254" i="44"/>
  <c r="AD242" i="43"/>
  <c r="G245" i="49"/>
  <c r="H245" i="49"/>
  <c r="X233" i="43"/>
  <c r="G44" i="51"/>
  <c r="H44" i="51"/>
  <c r="V43" i="43"/>
  <c r="G20" i="52"/>
  <c r="H20" i="52"/>
  <c r="U20" i="43"/>
  <c r="G334" i="50"/>
  <c r="H334" i="50"/>
  <c r="W323" i="43"/>
  <c r="G296" i="48"/>
  <c r="H296" i="48"/>
  <c r="Y286" i="43"/>
  <c r="G114" i="50"/>
  <c r="H114" i="50"/>
  <c r="W109" i="43"/>
  <c r="G111" i="49"/>
  <c r="H111" i="49"/>
  <c r="X106" i="43"/>
  <c r="G116" i="50"/>
  <c r="H116" i="50"/>
  <c r="W111" i="43"/>
  <c r="G312" i="51"/>
  <c r="H312" i="51"/>
  <c r="V302" i="43"/>
  <c r="G333" i="57"/>
  <c r="H333" i="57"/>
  <c r="AA318" i="43"/>
  <c r="G274" i="50"/>
  <c r="H274" i="50"/>
  <c r="W263" i="43"/>
  <c r="G26" i="50"/>
  <c r="H26" i="50"/>
  <c r="W26" i="43"/>
  <c r="G176" i="49"/>
  <c r="H176" i="49"/>
  <c r="X166" i="43"/>
  <c r="G21" i="52"/>
  <c r="H21" i="52"/>
  <c r="U21" i="43"/>
  <c r="AC287" i="43"/>
  <c r="G297" i="37"/>
  <c r="H297" i="37"/>
  <c r="G297" i="44"/>
  <c r="H297" i="44"/>
  <c r="AD287" i="43"/>
  <c r="W339" i="43"/>
  <c r="G350" i="50"/>
  <c r="G298" i="50"/>
  <c r="H298" i="50"/>
  <c r="W288" i="43"/>
  <c r="G238" i="51"/>
  <c r="H238" i="51"/>
  <c r="V226" i="43"/>
  <c r="G57" i="51"/>
  <c r="H57" i="51"/>
  <c r="V56" i="43"/>
  <c r="AC221" i="43"/>
  <c r="G233" i="37"/>
  <c r="H233" i="37"/>
  <c r="G233" i="44"/>
  <c r="H233" i="44"/>
  <c r="AD221" i="43"/>
  <c r="G146" i="51"/>
  <c r="H146" i="51"/>
  <c r="V138" i="43"/>
  <c r="G239" i="50"/>
  <c r="H239" i="50"/>
  <c r="W227" i="43"/>
  <c r="G108" i="50"/>
  <c r="H108" i="50"/>
  <c r="W103" i="43"/>
  <c r="AA179" i="43"/>
  <c r="G189" i="57"/>
  <c r="H189" i="57"/>
  <c r="G54" i="51"/>
  <c r="H54" i="51"/>
  <c r="V53" i="43"/>
  <c r="G271" i="48"/>
  <c r="H271" i="48"/>
  <c r="Y260" i="43"/>
  <c r="G213" i="49"/>
  <c r="H213" i="49"/>
  <c r="X202" i="43"/>
  <c r="G50" i="51"/>
  <c r="H50" i="51"/>
  <c r="V49" i="43"/>
  <c r="G77" i="51"/>
  <c r="H77" i="51"/>
  <c r="V75" i="43"/>
  <c r="G153" i="51"/>
  <c r="H153" i="51"/>
  <c r="V145" i="43"/>
  <c r="G53" i="50"/>
  <c r="H53" i="50"/>
  <c r="W52" i="43"/>
  <c r="G250" i="51"/>
  <c r="H250" i="51"/>
  <c r="V238" i="43"/>
  <c r="G43" i="45"/>
  <c r="H43" i="45"/>
  <c r="AB42" i="43"/>
  <c r="G86" i="51"/>
  <c r="H86" i="51"/>
  <c r="V84" i="43"/>
  <c r="AC91" i="43"/>
  <c r="G93" i="37"/>
  <c r="H93" i="37"/>
  <c r="G93" i="44"/>
  <c r="AD91" i="43"/>
  <c r="G211" i="50"/>
  <c r="H211" i="50"/>
  <c r="W200" i="43"/>
  <c r="G199" i="48"/>
  <c r="H199" i="48"/>
  <c r="Y188" i="43"/>
  <c r="G180" i="51"/>
  <c r="H180" i="51"/>
  <c r="V170" i="43"/>
  <c r="V63" i="43"/>
  <c r="G64" i="51"/>
  <c r="H64" i="51"/>
  <c r="G340" i="49"/>
  <c r="H340" i="49"/>
  <c r="X329" i="43"/>
  <c r="G338" i="51"/>
  <c r="H338" i="51"/>
  <c r="V327" i="43"/>
  <c r="G84" i="51"/>
  <c r="H84" i="51"/>
  <c r="V82" i="43"/>
  <c r="G306" i="51"/>
  <c r="H306" i="51"/>
  <c r="V296" i="43"/>
  <c r="G242" i="50"/>
  <c r="H242" i="50"/>
  <c r="W230" i="43"/>
  <c r="G141" i="51"/>
  <c r="H141" i="51"/>
  <c r="V133" i="43"/>
  <c r="G235" i="50"/>
  <c r="H235" i="50"/>
  <c r="W223" i="43"/>
  <c r="V69" i="43"/>
  <c r="G71" i="51"/>
  <c r="G46" i="50"/>
  <c r="H46" i="50"/>
  <c r="W45" i="43"/>
  <c r="G208" i="51"/>
  <c r="H208" i="51"/>
  <c r="V197" i="43"/>
  <c r="G269" i="51"/>
  <c r="H269" i="51"/>
  <c r="V258" i="43"/>
  <c r="U277" i="43"/>
  <c r="G288" i="52"/>
  <c r="H288" i="52"/>
  <c r="AA316" i="43"/>
  <c r="G331" i="57"/>
  <c r="H331" i="57"/>
  <c r="G142" i="47"/>
  <c r="H142" i="47"/>
  <c r="Z134" i="43"/>
  <c r="G179" i="50"/>
  <c r="H179" i="50"/>
  <c r="W169" i="43"/>
  <c r="G244" i="51"/>
  <c r="H244" i="51"/>
  <c r="V232" i="43"/>
  <c r="AB180" i="43"/>
  <c r="G190" i="45"/>
  <c r="H190" i="45"/>
  <c r="G9" i="50"/>
  <c r="H9" i="50"/>
  <c r="W9" i="43"/>
  <c r="G151" i="50"/>
  <c r="H151" i="50"/>
  <c r="W143" i="43"/>
  <c r="G90" i="51"/>
  <c r="H90" i="51"/>
  <c r="V88" i="43"/>
  <c r="G23" i="51"/>
  <c r="H23" i="51"/>
  <c r="V23" i="43"/>
  <c r="G336" i="51"/>
  <c r="H336" i="51"/>
  <c r="V325" i="43"/>
  <c r="AC220" i="43"/>
  <c r="G232" i="37"/>
  <c r="H232" i="37"/>
  <c r="G232" i="44"/>
  <c r="H232" i="44"/>
  <c r="AD220" i="43"/>
  <c r="G326" i="48"/>
  <c r="H326" i="48"/>
  <c r="Y315" i="43"/>
  <c r="G332" i="47"/>
  <c r="H332" i="47"/>
  <c r="Z321" i="43"/>
  <c r="G217" i="48"/>
  <c r="H217" i="48"/>
  <c r="Y206" i="43"/>
  <c r="G337" i="50"/>
  <c r="H337" i="50"/>
  <c r="W326" i="43"/>
  <c r="G16" i="52"/>
  <c r="H16" i="52"/>
  <c r="U16" i="43"/>
  <c r="G118" i="51"/>
  <c r="H118" i="51"/>
  <c r="V113" i="43"/>
  <c r="G303" i="50"/>
  <c r="H303" i="50"/>
  <c r="W293" i="43"/>
  <c r="G201" i="45"/>
  <c r="H201" i="45"/>
  <c r="AB190" i="43"/>
  <c r="Y92" i="43"/>
  <c r="G94" i="48"/>
  <c r="H94" i="48"/>
  <c r="G252" i="44"/>
  <c r="H252" i="44"/>
  <c r="AC240" i="43"/>
  <c r="G263" i="51"/>
  <c r="H263" i="51"/>
  <c r="V252" i="43"/>
  <c r="G247" i="51"/>
  <c r="H247" i="51"/>
  <c r="V235" i="43"/>
  <c r="AB98" i="43"/>
  <c r="G103" i="45"/>
  <c r="G307" i="49"/>
  <c r="H307" i="49"/>
  <c r="X297" i="43"/>
  <c r="G39" i="51"/>
  <c r="H39" i="51"/>
  <c r="V38" i="43"/>
  <c r="G240" i="50"/>
  <c r="H240" i="50"/>
  <c r="W228" i="43"/>
  <c r="AB10" i="43"/>
  <c r="G10" i="45"/>
  <c r="H10" i="45"/>
  <c r="G31" i="49"/>
  <c r="H31" i="49"/>
  <c r="X31" i="43"/>
  <c r="AA181" i="43"/>
  <c r="G191" i="57"/>
  <c r="H191" i="57"/>
  <c r="G270" i="47"/>
  <c r="H270" i="47"/>
  <c r="Z259" i="43"/>
  <c r="G80" i="51"/>
  <c r="H80" i="51"/>
  <c r="V78" i="43"/>
  <c r="G249" i="48"/>
  <c r="H249" i="48"/>
  <c r="Y237" i="43"/>
  <c r="X208" i="43"/>
  <c r="G219" i="49"/>
  <c r="H219" i="49"/>
  <c r="G246" i="50"/>
  <c r="H246" i="50"/>
  <c r="W234" i="43"/>
  <c r="G47" i="51"/>
  <c r="H47" i="51"/>
  <c r="V46" i="43"/>
  <c r="G218" i="48"/>
  <c r="H218" i="48"/>
  <c r="Y207" i="43"/>
  <c r="G81" i="51"/>
  <c r="H81" i="51"/>
  <c r="V79" i="43"/>
  <c r="G276" i="51"/>
  <c r="H276" i="51"/>
  <c r="V265" i="43"/>
  <c r="G148" i="50"/>
  <c r="W140" i="43"/>
  <c r="G51" i="50"/>
  <c r="H51" i="50"/>
  <c r="W50" i="43"/>
  <c r="G40" i="57"/>
  <c r="H40" i="57"/>
  <c r="AA39" i="43"/>
  <c r="G113" i="51"/>
  <c r="H113" i="51"/>
  <c r="V108" i="43"/>
  <c r="G339" i="49"/>
  <c r="H339" i="49"/>
  <c r="X328" i="43"/>
  <c r="G76" i="50"/>
  <c r="H76" i="50"/>
  <c r="W74" i="43"/>
  <c r="G236" i="50"/>
  <c r="H236" i="50"/>
  <c r="W224" i="43"/>
  <c r="G157" i="57"/>
  <c r="H157" i="57"/>
  <c r="AA149" i="43"/>
  <c r="G185" i="50"/>
  <c r="H185" i="50"/>
  <c r="W175" i="43"/>
  <c r="G24" i="52"/>
  <c r="H24" i="52"/>
  <c r="U24" i="43"/>
  <c r="U152" i="43"/>
  <c r="G109" i="50"/>
  <c r="H109" i="50"/>
  <c r="W104" i="43"/>
  <c r="G78" i="51"/>
  <c r="H78" i="51"/>
  <c r="V76" i="43"/>
  <c r="Z213" i="43"/>
  <c r="G224" i="47"/>
  <c r="H224" i="47"/>
  <c r="G136" i="50"/>
  <c r="H136" i="50"/>
  <c r="W128" i="43"/>
  <c r="G237" i="51"/>
  <c r="H237" i="51"/>
  <c r="V225" i="43"/>
  <c r="G333" i="50"/>
  <c r="H333" i="50"/>
  <c r="W322" i="43"/>
  <c r="G115" i="51"/>
  <c r="H115" i="51"/>
  <c r="V110" i="43"/>
  <c r="G181" i="50"/>
  <c r="H181" i="50"/>
  <c r="W171" i="43"/>
  <c r="G272" i="49"/>
  <c r="H272" i="49"/>
  <c r="X261" i="43"/>
  <c r="G88" i="50"/>
  <c r="H88" i="50"/>
  <c r="W86" i="43"/>
  <c r="G186" i="48"/>
  <c r="H186" i="48"/>
  <c r="Y176" i="43"/>
  <c r="G305" i="50"/>
  <c r="H305" i="50"/>
  <c r="W295" i="43"/>
  <c r="G310" i="51"/>
  <c r="H310" i="51"/>
  <c r="V300" i="43"/>
  <c r="Y219" i="43"/>
  <c r="G231" i="48"/>
  <c r="H231" i="48"/>
  <c r="Y256" i="43"/>
  <c r="G267" i="48"/>
  <c r="H267" i="48"/>
  <c r="G169" i="48"/>
  <c r="H169" i="48"/>
  <c r="Y159" i="43"/>
  <c r="G335" i="50"/>
  <c r="H335" i="50"/>
  <c r="W324" i="43"/>
  <c r="G121" i="49"/>
  <c r="H121" i="49"/>
  <c r="X116" i="43"/>
  <c r="G168" i="45"/>
  <c r="H168" i="45"/>
  <c r="AB158" i="43"/>
  <c r="G318" i="47"/>
  <c r="H318" i="47"/>
  <c r="Z308" i="43"/>
  <c r="G29" i="51"/>
  <c r="H29" i="51"/>
  <c r="V29" i="43"/>
  <c r="Y275" i="43"/>
  <c r="G286" i="48"/>
  <c r="H286" i="48"/>
  <c r="G178" i="51"/>
  <c r="H178" i="51"/>
  <c r="V168" i="43"/>
  <c r="G212" i="51"/>
  <c r="H212" i="51"/>
  <c r="V201" i="43"/>
  <c r="G140" i="51"/>
  <c r="H140" i="51"/>
  <c r="V132" i="43"/>
  <c r="G343" i="48"/>
  <c r="H343" i="48"/>
  <c r="Y332" i="43"/>
  <c r="G83" i="49"/>
  <c r="H83" i="49"/>
  <c r="X81" i="43"/>
  <c r="G279" i="51"/>
  <c r="H279" i="51"/>
  <c r="V268" i="43"/>
  <c r="W284" i="43"/>
  <c r="G294" i="50"/>
  <c r="H294" i="50"/>
  <c r="G295" i="44"/>
  <c r="H295" i="44"/>
  <c r="AC285" i="43"/>
  <c r="G295" i="37"/>
  <c r="H295" i="37"/>
  <c r="G15" i="51"/>
  <c r="H15" i="51"/>
  <c r="V15" i="43"/>
  <c r="G52" i="49"/>
  <c r="H52" i="49"/>
  <c r="X51" i="43"/>
  <c r="G300" i="51"/>
  <c r="H300" i="51"/>
  <c r="V290" i="43"/>
  <c r="G73" i="49"/>
  <c r="H73" i="49"/>
  <c r="X71" i="43"/>
  <c r="G302" i="50"/>
  <c r="H302" i="50"/>
  <c r="W292" i="43"/>
  <c r="G30" i="52"/>
  <c r="H30" i="52"/>
  <c r="U30" i="43"/>
  <c r="G171" i="49"/>
  <c r="H171" i="49"/>
  <c r="X161" i="43"/>
  <c r="G241" i="50"/>
  <c r="H241" i="50"/>
  <c r="W229" i="43"/>
  <c r="G28" i="52"/>
  <c r="H28" i="52"/>
  <c r="U28" i="43"/>
  <c r="G234" i="51"/>
  <c r="H234" i="51"/>
  <c r="V222" i="43"/>
  <c r="G17" i="52"/>
  <c r="H17" i="52"/>
  <c r="U17" i="43"/>
  <c r="G18" i="52"/>
  <c r="H18" i="52"/>
  <c r="U18" i="43"/>
  <c r="Y160" i="43"/>
  <c r="G170" i="48"/>
  <c r="H170" i="48"/>
  <c r="G277" i="49"/>
  <c r="H277" i="49"/>
  <c r="X266" i="43"/>
  <c r="G342" i="51"/>
  <c r="H342" i="51"/>
  <c r="V331" i="43"/>
  <c r="G275" i="50"/>
  <c r="H275" i="50"/>
  <c r="W264" i="43"/>
  <c r="Y102" i="43"/>
  <c r="G107" i="48"/>
  <c r="H107" i="48"/>
  <c r="Y253" i="43"/>
  <c r="G264" i="48"/>
  <c r="H264" i="48"/>
  <c r="G174" i="51"/>
  <c r="H174" i="51"/>
  <c r="V164" i="43"/>
  <c r="G344" i="51"/>
  <c r="H344" i="51"/>
  <c r="V333" i="43"/>
  <c r="G119" i="51"/>
  <c r="H119" i="51"/>
  <c r="V114" i="43"/>
  <c r="Y99" i="43"/>
  <c r="G104" i="48"/>
  <c r="H104" i="48"/>
  <c r="G42" i="51"/>
  <c r="H42" i="51"/>
  <c r="V41" i="43"/>
  <c r="G14" i="52"/>
  <c r="H14" i="52"/>
  <c r="U14" i="43"/>
  <c r="G330" i="50"/>
  <c r="H330" i="50"/>
  <c r="W319" i="43"/>
  <c r="G215" i="51"/>
  <c r="V204" i="43"/>
  <c r="G22" i="52"/>
  <c r="H22" i="52"/>
  <c r="U22" i="43"/>
  <c r="G268" i="50"/>
  <c r="H268" i="50"/>
  <c r="W257" i="43"/>
  <c r="G8" i="51"/>
  <c r="H8" i="51"/>
  <c r="V8" i="43"/>
  <c r="X150" i="43"/>
  <c r="G158" i="49"/>
  <c r="H158" i="49"/>
  <c r="G41" i="49"/>
  <c r="H41" i="49"/>
  <c r="X40" i="43"/>
  <c r="G184" i="50"/>
  <c r="H184" i="50"/>
  <c r="W174" i="43"/>
  <c r="G147" i="51"/>
  <c r="H147" i="51"/>
  <c r="V139" i="43"/>
  <c r="G25" i="51"/>
  <c r="H25" i="51"/>
  <c r="V25" i="43"/>
  <c r="G149" i="51"/>
  <c r="H149" i="51"/>
  <c r="V141" i="43"/>
  <c r="W192" i="43"/>
  <c r="G203" i="50"/>
  <c r="H203" i="50"/>
  <c r="G45" i="48"/>
  <c r="H45" i="48"/>
  <c r="Y44" i="43"/>
  <c r="G331" i="51"/>
  <c r="H331" i="51"/>
  <c r="V320" i="43"/>
  <c r="G58" i="50"/>
  <c r="H58" i="50"/>
  <c r="W57" i="43"/>
  <c r="G173" i="49"/>
  <c r="H173" i="49"/>
  <c r="X163" i="43"/>
  <c r="Y93" i="43"/>
  <c r="G95" i="48"/>
  <c r="H95" i="48"/>
  <c r="W130" i="43"/>
  <c r="G138" i="50"/>
  <c r="H138" i="50"/>
  <c r="G49" i="51"/>
  <c r="H49" i="51"/>
  <c r="V48" i="43"/>
  <c r="U244" i="43"/>
  <c r="G256" i="52"/>
  <c r="G273" i="50"/>
  <c r="H273" i="50"/>
  <c r="W262" i="43"/>
  <c r="AD72" i="43"/>
  <c r="G282" i="49"/>
  <c r="H282" i="49"/>
  <c r="X271" i="43"/>
  <c r="G243" i="50"/>
  <c r="H243" i="50"/>
  <c r="W231" i="43"/>
  <c r="AC131" i="43"/>
  <c r="G139" i="44"/>
  <c r="H139" i="44"/>
  <c r="U123" i="43"/>
  <c r="G128" i="51"/>
  <c r="G112" i="51"/>
  <c r="H112" i="51"/>
  <c r="V107" i="43"/>
  <c r="AC151" i="43"/>
  <c r="G159" i="37"/>
  <c r="H159" i="37"/>
  <c r="G159" i="44"/>
  <c r="AD151" i="43"/>
  <c r="G19" i="49"/>
  <c r="H19" i="49"/>
  <c r="X19" i="43"/>
  <c r="G183" i="49"/>
  <c r="H183" i="49"/>
  <c r="X173" i="43"/>
  <c r="V157" i="43"/>
  <c r="G167" i="51"/>
  <c r="H167" i="51"/>
  <c r="U182" i="43"/>
  <c r="G192" i="51"/>
  <c r="G145" i="50"/>
  <c r="H145" i="50"/>
  <c r="W137" i="43"/>
  <c r="G304" i="50"/>
  <c r="H304" i="50"/>
  <c r="W294" i="43"/>
  <c r="G205" i="51"/>
  <c r="H205" i="51"/>
  <c r="V194" i="43"/>
  <c r="V205" i="43"/>
  <c r="G216" i="51"/>
  <c r="H216" i="51"/>
  <c r="G13" i="51"/>
  <c r="H13" i="51"/>
  <c r="V13" i="43"/>
  <c r="G182" i="49"/>
  <c r="H182" i="49"/>
  <c r="X172" i="43"/>
  <c r="G299" i="51"/>
  <c r="H299" i="51"/>
  <c r="V289" i="43"/>
  <c r="G12" i="52"/>
  <c r="H12" i="52"/>
  <c r="U12" i="43"/>
  <c r="G48" i="51"/>
  <c r="H48" i="51"/>
  <c r="V47" i="43"/>
  <c r="G137" i="48"/>
  <c r="Y129" i="43"/>
  <c r="G265" i="51"/>
  <c r="H265" i="51"/>
  <c r="V254" i="43"/>
  <c r="G128" i="52"/>
  <c r="G172" i="50"/>
  <c r="H172" i="50"/>
  <c r="W162" i="43"/>
  <c r="G210" i="49"/>
  <c r="H210" i="49"/>
  <c r="X199" i="43"/>
  <c r="W90" i="43"/>
  <c r="G92" i="50"/>
  <c r="H92" i="50"/>
  <c r="G117" i="51"/>
  <c r="H117" i="51"/>
  <c r="V112" i="43"/>
  <c r="G56" i="50"/>
  <c r="H56" i="50"/>
  <c r="W55" i="43"/>
  <c r="G204" i="49"/>
  <c r="H204" i="49"/>
  <c r="X193" i="43"/>
  <c r="G341" i="51"/>
  <c r="H341" i="51"/>
  <c r="V330" i="43"/>
  <c r="G143" i="50"/>
  <c r="H143" i="50"/>
  <c r="W135" i="43"/>
  <c r="G284" i="57"/>
  <c r="H284" i="57"/>
  <c r="AA273" i="43"/>
  <c r="G55" i="49"/>
  <c r="H55" i="49"/>
  <c r="X54" i="43"/>
  <c r="G281" i="48"/>
  <c r="H281" i="48"/>
  <c r="Y270" i="43"/>
  <c r="G85" i="51"/>
  <c r="H85" i="51"/>
  <c r="V83" i="43"/>
  <c r="G207" i="50"/>
  <c r="H207" i="50"/>
  <c r="W196" i="43"/>
  <c r="G87" i="51"/>
  <c r="H87" i="51"/>
  <c r="V85" i="43"/>
  <c r="G248" i="51"/>
  <c r="H248" i="51"/>
  <c r="V236" i="43"/>
  <c r="G75" i="49"/>
  <c r="H75" i="49"/>
  <c r="X73" i="43"/>
  <c r="G188" i="57"/>
  <c r="H188" i="57"/>
  <c r="AA178" i="43"/>
  <c r="G79" i="51"/>
  <c r="H79" i="51"/>
  <c r="V77" i="43"/>
  <c r="Z189" i="43"/>
  <c r="G200" i="47"/>
  <c r="H200" i="47"/>
  <c r="AC119" i="43"/>
  <c r="G124" i="37"/>
  <c r="H124" i="37"/>
  <c r="G124" i="44"/>
  <c r="H124" i="44"/>
  <c r="AB89" i="43"/>
  <c r="G91" i="45"/>
  <c r="H91" i="45"/>
  <c r="G175" i="50"/>
  <c r="H175" i="50"/>
  <c r="W165" i="43"/>
  <c r="W317" i="43"/>
  <c r="G328" i="50"/>
  <c r="H328" i="50"/>
  <c r="G82" i="49"/>
  <c r="H82" i="49"/>
  <c r="X80" i="43"/>
  <c r="G311" i="48"/>
  <c r="H311" i="48"/>
  <c r="Y301" i="43"/>
  <c r="G280" i="51"/>
  <c r="H280" i="51"/>
  <c r="V269" i="43"/>
  <c r="G150" i="51"/>
  <c r="V142" i="43"/>
  <c r="G214" i="51"/>
  <c r="H214" i="51"/>
  <c r="V203" i="43"/>
  <c r="AC337" i="43"/>
  <c r="G348" i="44"/>
  <c r="H348" i="44"/>
  <c r="AA283" i="43"/>
  <c r="G297" i="57"/>
  <c r="H297" i="57"/>
  <c r="G110" i="51"/>
  <c r="H110" i="51"/>
  <c r="V105" i="43"/>
  <c r="V123" i="43"/>
  <c r="G122" i="50"/>
  <c r="H122" i="50"/>
  <c r="W117" i="43"/>
  <c r="G120" i="51"/>
  <c r="H120" i="51"/>
  <c r="V115" i="43"/>
  <c r="G177" i="51"/>
  <c r="H177" i="51"/>
  <c r="V167" i="43"/>
  <c r="AC148" i="43"/>
  <c r="G156" i="37"/>
  <c r="H156" i="37"/>
  <c r="G156" i="44"/>
  <c r="H156" i="44"/>
  <c r="G309" i="51"/>
  <c r="H309" i="51"/>
  <c r="V299" i="43"/>
  <c r="G308" i="50"/>
  <c r="H308" i="50"/>
  <c r="W298" i="43"/>
  <c r="G144" i="51"/>
  <c r="H144" i="51"/>
  <c r="V136" i="43"/>
  <c r="AC61" i="43"/>
  <c r="G62" i="37"/>
  <c r="H62" i="37"/>
  <c r="G62" i="44"/>
  <c r="H62" i="44"/>
  <c r="W314" i="43"/>
  <c r="G325" i="50"/>
  <c r="H325" i="50"/>
  <c r="G209" i="51"/>
  <c r="H209" i="51"/>
  <c r="V198" i="43"/>
  <c r="G27" i="49"/>
  <c r="H27" i="49"/>
  <c r="X27" i="43"/>
  <c r="G301" i="50"/>
  <c r="H301" i="50"/>
  <c r="W291" i="43"/>
  <c r="G11" i="50"/>
  <c r="H11" i="50"/>
  <c r="W11" i="43"/>
  <c r="G89" i="50"/>
  <c r="H89" i="50"/>
  <c r="W87" i="43"/>
  <c r="G152" i="50"/>
  <c r="H152" i="50"/>
  <c r="W144" i="43"/>
  <c r="G154" i="51"/>
  <c r="H154" i="51"/>
  <c r="V146" i="43"/>
  <c r="G128" i="50"/>
  <c r="G265" i="50"/>
  <c r="H265" i="50"/>
  <c r="W254" i="43"/>
  <c r="G215" i="50"/>
  <c r="H215" i="50"/>
  <c r="W204" i="43"/>
  <c r="AB39" i="43"/>
  <c r="G40" i="45"/>
  <c r="H40" i="45"/>
  <c r="G81" i="50"/>
  <c r="H81" i="50"/>
  <c r="W79" i="43"/>
  <c r="G337" i="49"/>
  <c r="H337" i="49"/>
  <c r="X326" i="43"/>
  <c r="G298" i="49"/>
  <c r="H298" i="49"/>
  <c r="X288" i="43"/>
  <c r="G21" i="51"/>
  <c r="H21" i="51"/>
  <c r="V21" i="43"/>
  <c r="G44" i="50"/>
  <c r="H44" i="50"/>
  <c r="W43" i="43"/>
  <c r="Y121" i="43"/>
  <c r="G126" i="48"/>
  <c r="H126" i="48"/>
  <c r="G328" i="49"/>
  <c r="H328" i="49"/>
  <c r="X317" i="43"/>
  <c r="G207" i="49"/>
  <c r="H207" i="49"/>
  <c r="X196" i="43"/>
  <c r="G216" i="50"/>
  <c r="H216" i="50"/>
  <c r="W205" i="43"/>
  <c r="G243" i="49"/>
  <c r="H243" i="49"/>
  <c r="X231" i="43"/>
  <c r="G256" i="51"/>
  <c r="V244" i="43"/>
  <c r="AD285" i="43"/>
  <c r="G147" i="50"/>
  <c r="H147" i="50"/>
  <c r="W139" i="43"/>
  <c r="W8" i="43"/>
  <c r="G8" i="50"/>
  <c r="H8" i="50"/>
  <c r="G174" i="50"/>
  <c r="H174" i="50"/>
  <c r="W164" i="43"/>
  <c r="G342" i="50"/>
  <c r="H342" i="50"/>
  <c r="W331" i="43"/>
  <c r="G17" i="51"/>
  <c r="H17" i="51"/>
  <c r="V17" i="43"/>
  <c r="G171" i="48"/>
  <c r="H171" i="48"/>
  <c r="Y161" i="43"/>
  <c r="G300" i="50"/>
  <c r="H300" i="50"/>
  <c r="W290" i="43"/>
  <c r="G343" i="47"/>
  <c r="H343" i="47"/>
  <c r="Z332" i="43"/>
  <c r="G121" i="48"/>
  <c r="H121" i="48"/>
  <c r="Y116" i="43"/>
  <c r="G88" i="49"/>
  <c r="H88" i="49"/>
  <c r="X86" i="43"/>
  <c r="G333" i="49"/>
  <c r="H333" i="49"/>
  <c r="X322" i="43"/>
  <c r="G76" i="49"/>
  <c r="H76" i="49"/>
  <c r="X74" i="43"/>
  <c r="Y208" i="43"/>
  <c r="G219" i="48"/>
  <c r="H219" i="48"/>
  <c r="AB181" i="43"/>
  <c r="G191" i="45"/>
  <c r="H191" i="45"/>
  <c r="W252" i="43"/>
  <c r="G263" i="50"/>
  <c r="H263" i="50"/>
  <c r="V277" i="43"/>
  <c r="G288" i="51"/>
  <c r="H288" i="51"/>
  <c r="W69" i="43"/>
  <c r="G71" i="50"/>
  <c r="G64" i="50"/>
  <c r="W63" i="43"/>
  <c r="G53" i="49"/>
  <c r="H53" i="49"/>
  <c r="X52" i="43"/>
  <c r="G213" i="48"/>
  <c r="H213" i="48"/>
  <c r="Y202" i="43"/>
  <c r="AB179" i="43"/>
  <c r="G189" i="45"/>
  <c r="H189" i="45"/>
  <c r="G122" i="49"/>
  <c r="H122" i="49"/>
  <c r="X117" i="43"/>
  <c r="G11" i="49"/>
  <c r="H11" i="49"/>
  <c r="X11" i="43"/>
  <c r="G177" i="50"/>
  <c r="H177" i="50"/>
  <c r="W167" i="43"/>
  <c r="G204" i="48"/>
  <c r="H204" i="48"/>
  <c r="Y193" i="43"/>
  <c r="G12" i="51"/>
  <c r="H12" i="51"/>
  <c r="V12" i="43"/>
  <c r="G139" i="37"/>
  <c r="H139" i="37"/>
  <c r="AD131" i="43"/>
  <c r="G173" i="48"/>
  <c r="H173" i="48"/>
  <c r="Y163" i="43"/>
  <c r="Y150" i="43"/>
  <c r="G158" i="48"/>
  <c r="Z256" i="43"/>
  <c r="G267" i="47"/>
  <c r="H267" i="47"/>
  <c r="G201" i="44"/>
  <c r="H201" i="44"/>
  <c r="AC190" i="43"/>
  <c r="G201" i="37"/>
  <c r="H201" i="37"/>
  <c r="AD190" i="43"/>
  <c r="G114" i="49"/>
  <c r="H114" i="49"/>
  <c r="X109" i="43"/>
  <c r="G301" i="49"/>
  <c r="H301" i="49"/>
  <c r="X291" i="43"/>
  <c r="G209" i="50"/>
  <c r="H209" i="50"/>
  <c r="W198" i="43"/>
  <c r="G120" i="50"/>
  <c r="H120" i="50"/>
  <c r="W115" i="43"/>
  <c r="AB283" i="43"/>
  <c r="G293" i="45"/>
  <c r="H293" i="45"/>
  <c r="G311" i="47"/>
  <c r="H311" i="47"/>
  <c r="Z301" i="43"/>
  <c r="G175" i="49"/>
  <c r="H175" i="49"/>
  <c r="X165" i="43"/>
  <c r="G75" i="48"/>
  <c r="H75" i="48"/>
  <c r="Y73" i="43"/>
  <c r="AB273" i="43"/>
  <c r="G284" i="45"/>
  <c r="H284" i="45"/>
  <c r="G210" i="48"/>
  <c r="H210" i="48"/>
  <c r="Y199" i="43"/>
  <c r="W289" i="43"/>
  <c r="G299" i="50"/>
  <c r="H299" i="50"/>
  <c r="G49" i="50"/>
  <c r="H49" i="50"/>
  <c r="W48" i="43"/>
  <c r="G330" i="49"/>
  <c r="H330" i="49"/>
  <c r="X319" i="43"/>
  <c r="G286" i="47"/>
  <c r="H286" i="47"/>
  <c r="Z275" i="43"/>
  <c r="Z219" i="43"/>
  <c r="G231" i="47"/>
  <c r="H231" i="47"/>
  <c r="G224" i="57"/>
  <c r="H224" i="57"/>
  <c r="AA213" i="43"/>
  <c r="G185" i="49"/>
  <c r="H185" i="49"/>
  <c r="X175" i="43"/>
  <c r="G51" i="49"/>
  <c r="H51" i="49"/>
  <c r="X50" i="43"/>
  <c r="G218" i="47"/>
  <c r="H218" i="47"/>
  <c r="Z207" i="43"/>
  <c r="G249" i="47"/>
  <c r="H249" i="47"/>
  <c r="Z237" i="43"/>
  <c r="G31" i="48"/>
  <c r="H31" i="48"/>
  <c r="Y31" i="43"/>
  <c r="G307" i="48"/>
  <c r="H307" i="48"/>
  <c r="Y297" i="43"/>
  <c r="G303" i="49"/>
  <c r="H303" i="49"/>
  <c r="X293" i="43"/>
  <c r="G217" i="47"/>
  <c r="H217" i="47"/>
  <c r="Z206" i="43"/>
  <c r="G151" i="49"/>
  <c r="H151" i="49"/>
  <c r="X143" i="43"/>
  <c r="G179" i="49"/>
  <c r="H179" i="49"/>
  <c r="X169" i="43"/>
  <c r="G269" i="50"/>
  <c r="H269" i="50"/>
  <c r="W258" i="43"/>
  <c r="X223" i="43"/>
  <c r="G235" i="49"/>
  <c r="H235" i="49"/>
  <c r="G84" i="50"/>
  <c r="H84" i="50"/>
  <c r="W82" i="43"/>
  <c r="G180" i="50"/>
  <c r="H180" i="50"/>
  <c r="W170" i="43"/>
  <c r="G176" i="48"/>
  <c r="H176" i="48"/>
  <c r="Y166" i="43"/>
  <c r="G312" i="50"/>
  <c r="H312" i="50"/>
  <c r="W302" i="43"/>
  <c r="G296" i="47"/>
  <c r="H296" i="47"/>
  <c r="Z286" i="43"/>
  <c r="G245" i="48"/>
  <c r="H245" i="48"/>
  <c r="Y233" i="43"/>
  <c r="G278" i="49"/>
  <c r="H278" i="49"/>
  <c r="X267" i="43"/>
  <c r="X59" i="43"/>
  <c r="G60" i="49"/>
  <c r="H60" i="49"/>
  <c r="AB178" i="43"/>
  <c r="G188" i="45"/>
  <c r="H188" i="45"/>
  <c r="X90" i="43"/>
  <c r="G92" i="49"/>
  <c r="H92" i="49"/>
  <c r="G24" i="51"/>
  <c r="H24" i="51"/>
  <c r="V24" i="43"/>
  <c r="W38" i="43"/>
  <c r="G39" i="50"/>
  <c r="H39" i="50"/>
  <c r="G244" i="50"/>
  <c r="H244" i="50"/>
  <c r="W232" i="43"/>
  <c r="G306" i="50"/>
  <c r="H306" i="50"/>
  <c r="W296" i="43"/>
  <c r="AB318" i="43"/>
  <c r="G329" i="45"/>
  <c r="H329" i="45"/>
  <c r="G309" i="50"/>
  <c r="H309" i="50"/>
  <c r="W299" i="43"/>
  <c r="G152" i="49"/>
  <c r="H152" i="49"/>
  <c r="X144" i="43"/>
  <c r="G150" i="50"/>
  <c r="H150" i="50"/>
  <c r="W142" i="43"/>
  <c r="AA189" i="43"/>
  <c r="G200" i="57"/>
  <c r="H200" i="57"/>
  <c r="G85" i="50"/>
  <c r="H85" i="50"/>
  <c r="W83" i="43"/>
  <c r="G56" i="49"/>
  <c r="H56" i="49"/>
  <c r="X55" i="43"/>
  <c r="Z129" i="43"/>
  <c r="G137" i="47"/>
  <c r="H137" i="47"/>
  <c r="G205" i="50"/>
  <c r="H205" i="50"/>
  <c r="W194" i="43"/>
  <c r="W157" i="43"/>
  <c r="G167" i="50"/>
  <c r="H167" i="50"/>
  <c r="V182" i="43"/>
  <c r="G192" i="50"/>
  <c r="H192" i="50"/>
  <c r="G282" i="48"/>
  <c r="H282" i="48"/>
  <c r="Y271" i="43"/>
  <c r="G58" i="49"/>
  <c r="H58" i="49"/>
  <c r="X57" i="43"/>
  <c r="G184" i="49"/>
  <c r="H184" i="49"/>
  <c r="X174" i="43"/>
  <c r="G268" i="49"/>
  <c r="H268" i="49"/>
  <c r="X257" i="43"/>
  <c r="Z99" i="43"/>
  <c r="G104" i="47"/>
  <c r="H104" i="47"/>
  <c r="G277" i="48"/>
  <c r="Y266" i="43"/>
  <c r="W222" i="43"/>
  <c r="G234" i="50"/>
  <c r="H234" i="50"/>
  <c r="G30" i="51"/>
  <c r="H30" i="51"/>
  <c r="V30" i="43"/>
  <c r="G52" i="48"/>
  <c r="H52" i="48"/>
  <c r="Y51" i="43"/>
  <c r="G140" i="50"/>
  <c r="W132" i="43"/>
  <c r="G29" i="50"/>
  <c r="H29" i="50"/>
  <c r="W29" i="43"/>
  <c r="G335" i="49"/>
  <c r="H335" i="49"/>
  <c r="X324" i="43"/>
  <c r="G310" i="50"/>
  <c r="H310" i="50"/>
  <c r="W300" i="43"/>
  <c r="G272" i="48"/>
  <c r="H272" i="48"/>
  <c r="Y261" i="43"/>
  <c r="G237" i="50"/>
  <c r="H237" i="50"/>
  <c r="W225" i="43"/>
  <c r="G78" i="50"/>
  <c r="H78" i="50"/>
  <c r="W76" i="43"/>
  <c r="G339" i="48"/>
  <c r="H339" i="48"/>
  <c r="Y328" i="43"/>
  <c r="G252" i="37"/>
  <c r="H252" i="37"/>
  <c r="AD240" i="43"/>
  <c r="G336" i="50"/>
  <c r="H336" i="50"/>
  <c r="W325" i="43"/>
  <c r="G86" i="50"/>
  <c r="H86" i="50"/>
  <c r="W84" i="43"/>
  <c r="G153" i="50"/>
  <c r="H153" i="50"/>
  <c r="W145" i="43"/>
  <c r="G271" i="47"/>
  <c r="H271" i="47"/>
  <c r="Z260" i="43"/>
  <c r="G108" i="49"/>
  <c r="H108" i="49"/>
  <c r="X103" i="43"/>
  <c r="G350" i="49"/>
  <c r="X339" i="43"/>
  <c r="G206" i="50"/>
  <c r="H206" i="50"/>
  <c r="W195" i="43"/>
  <c r="V32" i="43"/>
  <c r="G32" i="51"/>
  <c r="G248" i="50"/>
  <c r="H248" i="50"/>
  <c r="W236" i="43"/>
  <c r="G182" i="48"/>
  <c r="H182" i="48"/>
  <c r="Y172" i="43"/>
  <c r="G183" i="48"/>
  <c r="H183" i="48"/>
  <c r="Y173" i="43"/>
  <c r="G264" i="47"/>
  <c r="H264" i="47"/>
  <c r="Z253" i="43"/>
  <c r="G47" i="50"/>
  <c r="H47" i="50"/>
  <c r="W46" i="43"/>
  <c r="G80" i="50"/>
  <c r="H80" i="50"/>
  <c r="W78" i="43"/>
  <c r="G118" i="50"/>
  <c r="H118" i="50"/>
  <c r="W113" i="43"/>
  <c r="G336" i="57"/>
  <c r="H336" i="57"/>
  <c r="AA321" i="43"/>
  <c r="G9" i="49"/>
  <c r="H9" i="49"/>
  <c r="X9" i="43"/>
  <c r="G208" i="50"/>
  <c r="H208" i="50"/>
  <c r="W197" i="43"/>
  <c r="G338" i="50"/>
  <c r="H338" i="50"/>
  <c r="W327" i="43"/>
  <c r="G334" i="49"/>
  <c r="H334" i="49"/>
  <c r="X323" i="43"/>
  <c r="G27" i="48"/>
  <c r="H27" i="48"/>
  <c r="Y27" i="43"/>
  <c r="G144" i="50"/>
  <c r="H144" i="50"/>
  <c r="W136" i="43"/>
  <c r="G348" i="37"/>
  <c r="H348" i="37"/>
  <c r="AD337" i="43"/>
  <c r="G82" i="48"/>
  <c r="H82" i="48"/>
  <c r="Y80" i="43"/>
  <c r="G79" i="50"/>
  <c r="H79" i="50"/>
  <c r="W77" i="43"/>
  <c r="G281" i="47"/>
  <c r="H281" i="47"/>
  <c r="Z270" i="43"/>
  <c r="G117" i="50"/>
  <c r="H117" i="50"/>
  <c r="W112" i="43"/>
  <c r="G304" i="49"/>
  <c r="H304" i="49"/>
  <c r="X294" i="43"/>
  <c r="G138" i="49"/>
  <c r="X130" i="43"/>
  <c r="G331" i="50"/>
  <c r="H331" i="50"/>
  <c r="W320" i="43"/>
  <c r="G149" i="50"/>
  <c r="H149" i="50"/>
  <c r="W141" i="43"/>
  <c r="Y40" i="43"/>
  <c r="G41" i="48"/>
  <c r="H41" i="48"/>
  <c r="G22" i="51"/>
  <c r="H22" i="51"/>
  <c r="V22" i="43"/>
  <c r="G14" i="51"/>
  <c r="H14" i="51"/>
  <c r="V14" i="43"/>
  <c r="G119" i="50"/>
  <c r="H119" i="50"/>
  <c r="W114" i="43"/>
  <c r="G28" i="51"/>
  <c r="H28" i="51"/>
  <c r="V28" i="43"/>
  <c r="G302" i="49"/>
  <c r="H302" i="49"/>
  <c r="X292" i="43"/>
  <c r="G279" i="50"/>
  <c r="H279" i="50"/>
  <c r="W268" i="43"/>
  <c r="G212" i="50"/>
  <c r="H212" i="50"/>
  <c r="W201" i="43"/>
  <c r="AA308" i="43"/>
  <c r="G322" i="57"/>
  <c r="G169" i="47"/>
  <c r="H169" i="47"/>
  <c r="Z159" i="43"/>
  <c r="G305" i="49"/>
  <c r="H305" i="49"/>
  <c r="X295" i="43"/>
  <c r="G181" i="49"/>
  <c r="H181" i="49"/>
  <c r="X171" i="43"/>
  <c r="V152" i="43"/>
  <c r="G160" i="50"/>
  <c r="G109" i="49"/>
  <c r="H109" i="49"/>
  <c r="X104" i="43"/>
  <c r="G157" i="45"/>
  <c r="H157" i="45"/>
  <c r="AB149" i="43"/>
  <c r="G113" i="50"/>
  <c r="H113" i="50"/>
  <c r="W108" i="43"/>
  <c r="G10" i="44"/>
  <c r="H10" i="44"/>
  <c r="AC10" i="43"/>
  <c r="G10" i="37"/>
  <c r="H10" i="37"/>
  <c r="G103" i="44"/>
  <c r="AC98" i="43"/>
  <c r="AD98" i="43"/>
  <c r="G23" i="50"/>
  <c r="H23" i="50"/>
  <c r="W23" i="43"/>
  <c r="G43" i="44"/>
  <c r="H43" i="44"/>
  <c r="AC42" i="43"/>
  <c r="G43" i="37"/>
  <c r="H43" i="37"/>
  <c r="AD42" i="43"/>
  <c r="G77" i="50"/>
  <c r="H77" i="50"/>
  <c r="W75" i="43"/>
  <c r="G54" i="50"/>
  <c r="H54" i="50"/>
  <c r="W53" i="43"/>
  <c r="G239" i="49"/>
  <c r="H239" i="49"/>
  <c r="X227" i="43"/>
  <c r="G143" i="49"/>
  <c r="H143" i="49"/>
  <c r="X135" i="43"/>
  <c r="G172" i="49"/>
  <c r="H172" i="49"/>
  <c r="X162" i="43"/>
  <c r="G112" i="50"/>
  <c r="H112" i="50"/>
  <c r="W107" i="43"/>
  <c r="G203" i="49"/>
  <c r="H203" i="49"/>
  <c r="X192" i="43"/>
  <c r="G294" i="49"/>
  <c r="H294" i="49"/>
  <c r="X284" i="43"/>
  <c r="G148" i="49"/>
  <c r="X140" i="43"/>
  <c r="G142" i="57"/>
  <c r="AA134" i="43"/>
  <c r="G141" i="50"/>
  <c r="H141" i="50"/>
  <c r="W133" i="43"/>
  <c r="Z188" i="43"/>
  <c r="G199" i="47"/>
  <c r="H199" i="47"/>
  <c r="G57" i="50"/>
  <c r="H57" i="50"/>
  <c r="W56" i="43"/>
  <c r="G26" i="49"/>
  <c r="H26" i="49"/>
  <c r="X26" i="43"/>
  <c r="G116" i="49"/>
  <c r="H116" i="49"/>
  <c r="X111" i="43"/>
  <c r="G202" i="44"/>
  <c r="H202" i="44"/>
  <c r="AC191" i="43"/>
  <c r="G202" i="37"/>
  <c r="H202" i="37"/>
  <c r="AD191" i="43"/>
  <c r="G89" i="49"/>
  <c r="H89" i="49"/>
  <c r="X87" i="43"/>
  <c r="G110" i="50"/>
  <c r="H110" i="50"/>
  <c r="W105" i="43"/>
  <c r="W123" i="43"/>
  <c r="G280" i="50"/>
  <c r="H280" i="50"/>
  <c r="W269" i="43"/>
  <c r="G341" i="50"/>
  <c r="H341" i="50"/>
  <c r="W330" i="43"/>
  <c r="G48" i="50"/>
  <c r="H48" i="50"/>
  <c r="W47" i="43"/>
  <c r="G13" i="50"/>
  <c r="H13" i="50"/>
  <c r="W13" i="43"/>
  <c r="G273" i="49"/>
  <c r="H273" i="49"/>
  <c r="X262" i="43"/>
  <c r="Z102" i="43"/>
  <c r="G107" i="47"/>
  <c r="H107" i="47"/>
  <c r="G170" i="47"/>
  <c r="H170" i="47"/>
  <c r="Z160" i="43"/>
  <c r="G15" i="50"/>
  <c r="H15" i="50"/>
  <c r="W15" i="43"/>
  <c r="G136" i="49"/>
  <c r="H136" i="49"/>
  <c r="X128" i="43"/>
  <c r="G276" i="50"/>
  <c r="H276" i="50"/>
  <c r="W265" i="43"/>
  <c r="G246" i="49"/>
  <c r="H246" i="49"/>
  <c r="X234" i="43"/>
  <c r="G270" i="57"/>
  <c r="H270" i="57"/>
  <c r="AA259" i="43"/>
  <c r="G240" i="49"/>
  <c r="H240" i="49"/>
  <c r="X228" i="43"/>
  <c r="G16" i="51"/>
  <c r="H16" i="51"/>
  <c r="V16" i="43"/>
  <c r="G326" i="47"/>
  <c r="H326" i="47"/>
  <c r="Z315" i="43"/>
  <c r="G46" i="49"/>
  <c r="H46" i="49"/>
  <c r="X45" i="43"/>
  <c r="G242" i="49"/>
  <c r="H242" i="49"/>
  <c r="X230" i="43"/>
  <c r="G340" i="48"/>
  <c r="H340" i="48"/>
  <c r="Y329" i="43"/>
  <c r="G211" i="49"/>
  <c r="H211" i="49"/>
  <c r="X200" i="43"/>
  <c r="G238" i="50"/>
  <c r="H238" i="50"/>
  <c r="W226" i="43"/>
  <c r="G274" i="49"/>
  <c r="H274" i="49"/>
  <c r="X263" i="43"/>
  <c r="G111" i="48"/>
  <c r="H111" i="48"/>
  <c r="Y106" i="43"/>
  <c r="G20" i="51"/>
  <c r="H20" i="51"/>
  <c r="V20" i="43"/>
  <c r="G154" i="50"/>
  <c r="H154" i="50"/>
  <c r="W146" i="43"/>
  <c r="G325" i="49"/>
  <c r="H325" i="49"/>
  <c r="X314" i="43"/>
  <c r="G308" i="49"/>
  <c r="H308" i="49"/>
  <c r="X298" i="43"/>
  <c r="G214" i="50"/>
  <c r="H214" i="50"/>
  <c r="W203" i="43"/>
  <c r="AC89" i="43"/>
  <c r="G91" i="37"/>
  <c r="H91" i="37"/>
  <c r="G91" i="44"/>
  <c r="H91" i="44"/>
  <c r="AD89" i="43"/>
  <c r="G87" i="50"/>
  <c r="H87" i="50"/>
  <c r="W85" i="43"/>
  <c r="G55" i="48"/>
  <c r="H55" i="48"/>
  <c r="Y54" i="43"/>
  <c r="G145" i="49"/>
  <c r="H145" i="49"/>
  <c r="X137" i="43"/>
  <c r="G19" i="48"/>
  <c r="H19" i="48"/>
  <c r="Y19" i="43"/>
  <c r="Z93" i="43"/>
  <c r="G95" i="47"/>
  <c r="H95" i="47"/>
  <c r="G45" i="47"/>
  <c r="H45" i="47"/>
  <c r="Z44" i="43"/>
  <c r="G25" i="50"/>
  <c r="H25" i="50"/>
  <c r="W25" i="43"/>
  <c r="G42" i="50"/>
  <c r="H42" i="50"/>
  <c r="W41" i="43"/>
  <c r="G344" i="50"/>
  <c r="H344" i="50"/>
  <c r="W333" i="43"/>
  <c r="G275" i="49"/>
  <c r="H275" i="49"/>
  <c r="X264" i="43"/>
  <c r="G18" i="51"/>
  <c r="H18" i="51"/>
  <c r="V18" i="43"/>
  <c r="G241" i="49"/>
  <c r="H241" i="49"/>
  <c r="X229" i="43"/>
  <c r="G73" i="48"/>
  <c r="H73" i="48"/>
  <c r="Y71" i="43"/>
  <c r="G83" i="48"/>
  <c r="H83" i="48"/>
  <c r="Y81" i="43"/>
  <c r="G178" i="50"/>
  <c r="H178" i="50"/>
  <c r="W168" i="43"/>
  <c r="AC158" i="43"/>
  <c r="G168" i="44"/>
  <c r="H168" i="44"/>
  <c r="G186" i="47"/>
  <c r="H186" i="47"/>
  <c r="Z176" i="43"/>
  <c r="G115" i="50"/>
  <c r="H115" i="50"/>
  <c r="W110" i="43"/>
  <c r="G160" i="51"/>
  <c r="G236" i="49"/>
  <c r="H236" i="49"/>
  <c r="X224" i="43"/>
  <c r="G247" i="50"/>
  <c r="H247" i="50"/>
  <c r="W235" i="43"/>
  <c r="Z92" i="43"/>
  <c r="G94" i="47"/>
  <c r="H94" i="47"/>
  <c r="G90" i="50"/>
  <c r="H90" i="50"/>
  <c r="W88" i="43"/>
  <c r="AC180" i="43"/>
  <c r="G190" i="37"/>
  <c r="H190" i="37"/>
  <c r="G190" i="44"/>
  <c r="H190" i="44"/>
  <c r="AB316" i="43"/>
  <c r="G327" i="45"/>
  <c r="H327" i="45"/>
  <c r="G250" i="50"/>
  <c r="H250" i="50"/>
  <c r="W238" i="43"/>
  <c r="G50" i="50"/>
  <c r="H50" i="50"/>
  <c r="W49" i="43"/>
  <c r="G146" i="50"/>
  <c r="H146" i="50"/>
  <c r="W138" i="43"/>
  <c r="AB335" i="43"/>
  <c r="G346" i="45"/>
  <c r="H346" i="45"/>
  <c r="AD148" i="43"/>
  <c r="G128" i="49"/>
  <c r="AA92" i="43"/>
  <c r="G94" i="57"/>
  <c r="H94" i="57"/>
  <c r="G168" i="37"/>
  <c r="H168" i="37"/>
  <c r="AD158" i="43"/>
  <c r="G241" i="48"/>
  <c r="H241" i="48"/>
  <c r="Y229" i="43"/>
  <c r="G344" i="49"/>
  <c r="H344" i="49"/>
  <c r="X333" i="43"/>
  <c r="G145" i="48"/>
  <c r="H145" i="48"/>
  <c r="Y137" i="43"/>
  <c r="G111" i="47"/>
  <c r="H111" i="47"/>
  <c r="Z106" i="43"/>
  <c r="G211" i="48"/>
  <c r="H211" i="48"/>
  <c r="Y200" i="43"/>
  <c r="AA315" i="43"/>
  <c r="G330" i="57"/>
  <c r="H330" i="57"/>
  <c r="AD10" i="43"/>
  <c r="G109" i="48"/>
  <c r="H109" i="48"/>
  <c r="Y104" i="43"/>
  <c r="G212" i="49"/>
  <c r="H212" i="49"/>
  <c r="X201" i="43"/>
  <c r="G28" i="50"/>
  <c r="H28" i="50"/>
  <c r="W28" i="43"/>
  <c r="G82" i="47"/>
  <c r="H82" i="47"/>
  <c r="Z80" i="43"/>
  <c r="G80" i="49"/>
  <c r="H80" i="49"/>
  <c r="X78" i="43"/>
  <c r="G29" i="49"/>
  <c r="H29" i="49"/>
  <c r="X29" i="43"/>
  <c r="G30" i="50"/>
  <c r="H30" i="50"/>
  <c r="W30" i="43"/>
  <c r="G56" i="48"/>
  <c r="H56" i="48"/>
  <c r="Y55" i="43"/>
  <c r="G150" i="49"/>
  <c r="H150" i="49"/>
  <c r="X142" i="43"/>
  <c r="G306" i="49"/>
  <c r="H306" i="49"/>
  <c r="X296" i="43"/>
  <c r="Y59" i="43"/>
  <c r="G60" i="48"/>
  <c r="H60" i="48"/>
  <c r="G300" i="57"/>
  <c r="H300" i="57"/>
  <c r="AA286" i="43"/>
  <c r="G180" i="49"/>
  <c r="H180" i="49"/>
  <c r="X170" i="43"/>
  <c r="Z73" i="43"/>
  <c r="G75" i="47"/>
  <c r="H75" i="47"/>
  <c r="G120" i="49"/>
  <c r="H120" i="49"/>
  <c r="X115" i="43"/>
  <c r="G53" i="48"/>
  <c r="H53" i="48"/>
  <c r="Y52" i="43"/>
  <c r="G88" i="48"/>
  <c r="H88" i="48"/>
  <c r="Y86" i="43"/>
  <c r="G300" i="49"/>
  <c r="H300" i="49"/>
  <c r="X290" i="43"/>
  <c r="G147" i="49"/>
  <c r="H147" i="49"/>
  <c r="X139" i="43"/>
  <c r="G298" i="48"/>
  <c r="H298" i="48"/>
  <c r="Y288" i="43"/>
  <c r="G247" i="49"/>
  <c r="H247" i="49"/>
  <c r="X235" i="43"/>
  <c r="G45" i="57"/>
  <c r="H45" i="57"/>
  <c r="AA44" i="43"/>
  <c r="Y128" i="43"/>
  <c r="G136" i="48"/>
  <c r="H136" i="48"/>
  <c r="G48" i="49"/>
  <c r="H48" i="49"/>
  <c r="X47" i="43"/>
  <c r="G57" i="49"/>
  <c r="H57" i="49"/>
  <c r="X56" i="43"/>
  <c r="G142" i="45"/>
  <c r="AB134" i="43"/>
  <c r="Y192" i="43"/>
  <c r="G203" i="48"/>
  <c r="H203" i="48"/>
  <c r="G239" i="48"/>
  <c r="H239" i="48"/>
  <c r="Y227" i="43"/>
  <c r="G22" i="50"/>
  <c r="H22" i="50"/>
  <c r="W22" i="43"/>
  <c r="G331" i="49"/>
  <c r="H331" i="49"/>
  <c r="X320" i="43"/>
  <c r="G117" i="49"/>
  <c r="H117" i="49"/>
  <c r="X112" i="43"/>
  <c r="G334" i="48"/>
  <c r="H334" i="48"/>
  <c r="Y323" i="43"/>
  <c r="G183" i="47"/>
  <c r="H183" i="47"/>
  <c r="Z173" i="43"/>
  <c r="G108" i="48"/>
  <c r="H108" i="48"/>
  <c r="Y103" i="43"/>
  <c r="G78" i="49"/>
  <c r="H78" i="49"/>
  <c r="X76" i="43"/>
  <c r="AA99" i="43"/>
  <c r="G104" i="57"/>
  <c r="H104" i="57"/>
  <c r="G58" i="48"/>
  <c r="H58" i="48"/>
  <c r="Y57" i="43"/>
  <c r="W182" i="43"/>
  <c r="G192" i="49"/>
  <c r="H192" i="49"/>
  <c r="G167" i="49"/>
  <c r="H167" i="49"/>
  <c r="X157" i="43"/>
  <c r="G179" i="48"/>
  <c r="H179" i="48"/>
  <c r="Y169" i="43"/>
  <c r="G303" i="48"/>
  <c r="H303" i="48"/>
  <c r="Y293" i="43"/>
  <c r="G185" i="48"/>
  <c r="H185" i="48"/>
  <c r="Y175" i="43"/>
  <c r="G286" i="57"/>
  <c r="H286" i="57"/>
  <c r="AA275" i="43"/>
  <c r="Z150" i="43"/>
  <c r="G158" i="47"/>
  <c r="H158" i="47"/>
  <c r="Z208" i="43"/>
  <c r="G219" i="47"/>
  <c r="H219" i="47"/>
  <c r="G216" i="49"/>
  <c r="H216" i="49"/>
  <c r="X205" i="43"/>
  <c r="Z121" i="43"/>
  <c r="G126" i="47"/>
  <c r="H126" i="47"/>
  <c r="G40" i="44"/>
  <c r="H40" i="44"/>
  <c r="AC39" i="43"/>
  <c r="G146" i="49"/>
  <c r="H146" i="49"/>
  <c r="X138" i="43"/>
  <c r="G115" i="49"/>
  <c r="H115" i="49"/>
  <c r="X110" i="43"/>
  <c r="G325" i="48"/>
  <c r="H325" i="48"/>
  <c r="Y314" i="43"/>
  <c r="G270" i="45"/>
  <c r="H270" i="45"/>
  <c r="AB259" i="43"/>
  <c r="G18" i="50"/>
  <c r="H18" i="50"/>
  <c r="W18" i="43"/>
  <c r="G340" i="47"/>
  <c r="H340" i="47"/>
  <c r="Z329" i="43"/>
  <c r="W152" i="43"/>
  <c r="G107" i="57"/>
  <c r="H107" i="57"/>
  <c r="AA102" i="43"/>
  <c r="G110" i="49"/>
  <c r="H110" i="49"/>
  <c r="X105" i="43"/>
  <c r="X123" i="43"/>
  <c r="G143" i="48"/>
  <c r="H143" i="48"/>
  <c r="Y135" i="43"/>
  <c r="G169" i="57"/>
  <c r="H169" i="57"/>
  <c r="AA159" i="43"/>
  <c r="G332" i="45"/>
  <c r="H332" i="45"/>
  <c r="AB321" i="43"/>
  <c r="G336" i="49"/>
  <c r="H336" i="49"/>
  <c r="X325" i="43"/>
  <c r="G310" i="49"/>
  <c r="H310" i="49"/>
  <c r="X300" i="43"/>
  <c r="G205" i="49"/>
  <c r="H205" i="49"/>
  <c r="X194" i="43"/>
  <c r="G152" i="48"/>
  <c r="H152" i="48"/>
  <c r="Y144" i="43"/>
  <c r="G244" i="49"/>
  <c r="H244" i="49"/>
  <c r="X232" i="43"/>
  <c r="G92" i="48"/>
  <c r="H92" i="48"/>
  <c r="Y90" i="43"/>
  <c r="G278" i="48"/>
  <c r="H278" i="48"/>
  <c r="Y267" i="43"/>
  <c r="G84" i="49"/>
  <c r="H84" i="49"/>
  <c r="X82" i="43"/>
  <c r="G249" i="57"/>
  <c r="H249" i="57"/>
  <c r="AA237" i="43"/>
  <c r="G299" i="49"/>
  <c r="H299" i="49"/>
  <c r="X289" i="43"/>
  <c r="G175" i="48"/>
  <c r="H175" i="48"/>
  <c r="Y165" i="43"/>
  <c r="G209" i="49"/>
  <c r="H209" i="49"/>
  <c r="X198" i="43"/>
  <c r="G173" i="47"/>
  <c r="H173" i="47"/>
  <c r="Z163" i="43"/>
  <c r="G204" i="47"/>
  <c r="H204" i="47"/>
  <c r="Z193" i="43"/>
  <c r="G122" i="48"/>
  <c r="H122" i="48"/>
  <c r="Y117" i="43"/>
  <c r="W277" i="43"/>
  <c r="G288" i="50"/>
  <c r="H288" i="50"/>
  <c r="G76" i="48"/>
  <c r="H76" i="48"/>
  <c r="Y74" i="43"/>
  <c r="G121" i="47"/>
  <c r="H121" i="47"/>
  <c r="Z116" i="43"/>
  <c r="Z161" i="43"/>
  <c r="G171" i="47"/>
  <c r="H171" i="47"/>
  <c r="G174" i="49"/>
  <c r="H174" i="49"/>
  <c r="X164" i="43"/>
  <c r="AD180" i="43"/>
  <c r="G327" i="44"/>
  <c r="H327" i="44"/>
  <c r="AC316" i="43"/>
  <c r="G83" i="47"/>
  <c r="H83" i="47"/>
  <c r="Z81" i="43"/>
  <c r="X41" i="43"/>
  <c r="G42" i="49"/>
  <c r="H42" i="49"/>
  <c r="G55" i="47"/>
  <c r="H55" i="47"/>
  <c r="Z54" i="43"/>
  <c r="G274" i="48"/>
  <c r="H274" i="48"/>
  <c r="Y263" i="43"/>
  <c r="G16" i="50"/>
  <c r="H16" i="50"/>
  <c r="W16" i="43"/>
  <c r="G273" i="48"/>
  <c r="H273" i="48"/>
  <c r="Y262" i="43"/>
  <c r="G116" i="48"/>
  <c r="H116" i="48"/>
  <c r="Y111" i="43"/>
  <c r="G54" i="49"/>
  <c r="H54" i="49"/>
  <c r="X53" i="43"/>
  <c r="G23" i="49"/>
  <c r="H23" i="49"/>
  <c r="X23" i="43"/>
  <c r="G113" i="49"/>
  <c r="H113" i="49"/>
  <c r="X108" i="43"/>
  <c r="G279" i="49"/>
  <c r="H279" i="49"/>
  <c r="X268" i="43"/>
  <c r="G119" i="49"/>
  <c r="H119" i="49"/>
  <c r="X114" i="43"/>
  <c r="Y130" i="43"/>
  <c r="G138" i="48"/>
  <c r="H138" i="48"/>
  <c r="G338" i="49"/>
  <c r="H338" i="49"/>
  <c r="X327" i="43"/>
  <c r="G47" i="49"/>
  <c r="H47" i="49"/>
  <c r="X46" i="43"/>
  <c r="G32" i="50"/>
  <c r="G271" i="57"/>
  <c r="H271" i="57"/>
  <c r="AA260" i="43"/>
  <c r="G140" i="49"/>
  <c r="X132" i="43"/>
  <c r="X222" i="43"/>
  <c r="G234" i="49"/>
  <c r="H234" i="49"/>
  <c r="G268" i="48"/>
  <c r="H268" i="48"/>
  <c r="Y257" i="43"/>
  <c r="G85" i="49"/>
  <c r="H85" i="49"/>
  <c r="X83" i="43"/>
  <c r="G312" i="49"/>
  <c r="H312" i="49"/>
  <c r="X302" i="43"/>
  <c r="G151" i="48"/>
  <c r="H151" i="48"/>
  <c r="Y143" i="43"/>
  <c r="X63" i="43"/>
  <c r="G64" i="49"/>
  <c r="G256" i="50"/>
  <c r="W244" i="43"/>
  <c r="G44" i="49"/>
  <c r="H44" i="49"/>
  <c r="X43" i="43"/>
  <c r="G337" i="48"/>
  <c r="H337" i="48"/>
  <c r="Y326" i="43"/>
  <c r="G215" i="49"/>
  <c r="H215" i="49"/>
  <c r="X204" i="43"/>
  <c r="G178" i="49"/>
  <c r="H178" i="49"/>
  <c r="X168" i="43"/>
  <c r="G50" i="49"/>
  <c r="H50" i="49"/>
  <c r="X49" i="43"/>
  <c r="G90" i="49"/>
  <c r="H90" i="49"/>
  <c r="X88" i="43"/>
  <c r="G236" i="48"/>
  <c r="H236" i="48"/>
  <c r="Y224" i="43"/>
  <c r="G186" i="57"/>
  <c r="H186" i="57"/>
  <c r="AA176" i="43"/>
  <c r="AA93" i="43"/>
  <c r="G95" i="57"/>
  <c r="H95" i="57"/>
  <c r="G214" i="49"/>
  <c r="H214" i="49"/>
  <c r="X203" i="43"/>
  <c r="G154" i="49"/>
  <c r="H154" i="49"/>
  <c r="X146" i="43"/>
  <c r="G242" i="48"/>
  <c r="H242" i="48"/>
  <c r="Y230" i="43"/>
  <c r="G246" i="48"/>
  <c r="H246" i="48"/>
  <c r="Y234" i="43"/>
  <c r="G15" i="49"/>
  <c r="H15" i="49"/>
  <c r="X15" i="43"/>
  <c r="G341" i="49"/>
  <c r="H341" i="49"/>
  <c r="X330" i="43"/>
  <c r="G89" i="48"/>
  <c r="H89" i="48"/>
  <c r="Y87" i="43"/>
  <c r="G148" i="48"/>
  <c r="Y140" i="43"/>
  <c r="G112" i="49"/>
  <c r="H112" i="49"/>
  <c r="X107" i="43"/>
  <c r="G181" i="48"/>
  <c r="H181" i="48"/>
  <c r="Y171" i="43"/>
  <c r="G281" i="57"/>
  <c r="H281" i="57"/>
  <c r="AA270" i="43"/>
  <c r="G144" i="49"/>
  <c r="H144" i="49"/>
  <c r="X136" i="43"/>
  <c r="G182" i="47"/>
  <c r="H182" i="47"/>
  <c r="Z172" i="43"/>
  <c r="G206" i="49"/>
  <c r="H206" i="49"/>
  <c r="X195" i="43"/>
  <c r="G237" i="49"/>
  <c r="H237" i="49"/>
  <c r="X225" i="43"/>
  <c r="G282" i="47"/>
  <c r="H282" i="47"/>
  <c r="Z271" i="43"/>
  <c r="G309" i="49"/>
  <c r="H309" i="49"/>
  <c r="X299" i="43"/>
  <c r="AC178" i="43"/>
  <c r="G188" i="44"/>
  <c r="H188" i="44"/>
  <c r="G307" i="47"/>
  <c r="H307" i="47"/>
  <c r="Z297" i="43"/>
  <c r="AB213" i="43"/>
  <c r="G224" i="45"/>
  <c r="H224" i="45"/>
  <c r="G330" i="48"/>
  <c r="H330" i="48"/>
  <c r="Y319" i="43"/>
  <c r="G210" i="47"/>
  <c r="H210" i="47"/>
  <c r="Z199" i="43"/>
  <c r="G315" i="57"/>
  <c r="H315" i="57"/>
  <c r="AA301" i="43"/>
  <c r="G301" i="48"/>
  <c r="H301" i="48"/>
  <c r="Y291" i="43"/>
  <c r="G177" i="49"/>
  <c r="H177" i="49"/>
  <c r="X167" i="43"/>
  <c r="G17" i="50"/>
  <c r="H17" i="50"/>
  <c r="W17" i="43"/>
  <c r="G207" i="48"/>
  <c r="H207" i="48"/>
  <c r="Y196" i="43"/>
  <c r="AC335" i="43"/>
  <c r="G346" i="37"/>
  <c r="H346" i="37"/>
  <c r="G346" i="44"/>
  <c r="H346" i="44"/>
  <c r="G275" i="48"/>
  <c r="H275" i="48"/>
  <c r="Y264" i="43"/>
  <c r="G199" i="57"/>
  <c r="H199" i="57"/>
  <c r="AA188" i="43"/>
  <c r="G77" i="49"/>
  <c r="H77" i="49"/>
  <c r="X75" i="43"/>
  <c r="G103" i="37"/>
  <c r="G157" i="44"/>
  <c r="H157" i="44"/>
  <c r="AC149" i="43"/>
  <c r="G157" i="37"/>
  <c r="H157" i="37"/>
  <c r="G41" i="47"/>
  <c r="H41" i="47"/>
  <c r="Z40" i="43"/>
  <c r="G208" i="49"/>
  <c r="H208" i="49"/>
  <c r="X197" i="43"/>
  <c r="G118" i="49"/>
  <c r="H118" i="49"/>
  <c r="X113" i="43"/>
  <c r="G153" i="49"/>
  <c r="H153" i="49"/>
  <c r="X145" i="43"/>
  <c r="G335" i="48"/>
  <c r="H335" i="48"/>
  <c r="Y324" i="43"/>
  <c r="G277" i="47"/>
  <c r="Z266" i="43"/>
  <c r="G39" i="49"/>
  <c r="H39" i="49"/>
  <c r="X38" i="43"/>
  <c r="G245" i="47"/>
  <c r="H245" i="47"/>
  <c r="Z233" i="43"/>
  <c r="G218" i="57"/>
  <c r="H218" i="57"/>
  <c r="AA207" i="43"/>
  <c r="G189" i="44"/>
  <c r="H189" i="44"/>
  <c r="AC179" i="43"/>
  <c r="G263" i="49"/>
  <c r="H263" i="49"/>
  <c r="X252" i="43"/>
  <c r="G333" i="48"/>
  <c r="H333" i="48"/>
  <c r="Y322" i="43"/>
  <c r="G347" i="57"/>
  <c r="H347" i="57"/>
  <c r="AA332" i="43"/>
  <c r="G21" i="50"/>
  <c r="H21" i="50"/>
  <c r="W21" i="43"/>
  <c r="G19" i="47"/>
  <c r="H19" i="47"/>
  <c r="Z19" i="43"/>
  <c r="G20" i="50"/>
  <c r="H20" i="50"/>
  <c r="W20" i="43"/>
  <c r="G250" i="49"/>
  <c r="H250" i="49"/>
  <c r="X238" i="43"/>
  <c r="Z71" i="43"/>
  <c r="G73" i="47"/>
  <c r="H73" i="47"/>
  <c r="G25" i="49"/>
  <c r="H25" i="49"/>
  <c r="X25" i="43"/>
  <c r="G87" i="49"/>
  <c r="H87" i="49"/>
  <c r="X85" i="43"/>
  <c r="G238" i="49"/>
  <c r="H238" i="49"/>
  <c r="X226" i="43"/>
  <c r="G46" i="48"/>
  <c r="H46" i="48"/>
  <c r="Y45" i="43"/>
  <c r="G240" i="48"/>
  <c r="H240" i="48"/>
  <c r="Y228" i="43"/>
  <c r="G13" i="49"/>
  <c r="H13" i="49"/>
  <c r="X13" i="43"/>
  <c r="G26" i="48"/>
  <c r="H26" i="48"/>
  <c r="Y26" i="43"/>
  <c r="G294" i="48"/>
  <c r="H294" i="48"/>
  <c r="Y284" i="43"/>
  <c r="G318" i="45"/>
  <c r="AB308" i="43"/>
  <c r="G302" i="48"/>
  <c r="H302" i="48"/>
  <c r="Y292" i="43"/>
  <c r="G14" i="50"/>
  <c r="H14" i="50"/>
  <c r="W14" i="43"/>
  <c r="G149" i="49"/>
  <c r="H149" i="49"/>
  <c r="X141" i="43"/>
  <c r="G304" i="48"/>
  <c r="H304" i="48"/>
  <c r="Y294" i="43"/>
  <c r="G79" i="49"/>
  <c r="H79" i="49"/>
  <c r="X77" i="43"/>
  <c r="G27" i="47"/>
  <c r="H27" i="47"/>
  <c r="Z27" i="43"/>
  <c r="AA253" i="43"/>
  <c r="G264" i="57"/>
  <c r="H264" i="57"/>
  <c r="G248" i="49"/>
  <c r="H248" i="49"/>
  <c r="X236" i="43"/>
  <c r="Y339" i="43"/>
  <c r="G350" i="48"/>
  <c r="G339" i="47"/>
  <c r="H339" i="47"/>
  <c r="Z328" i="43"/>
  <c r="G52" i="47"/>
  <c r="H52" i="47"/>
  <c r="Z51" i="43"/>
  <c r="G184" i="48"/>
  <c r="H184" i="48"/>
  <c r="Y174" i="43"/>
  <c r="G137" i="57"/>
  <c r="H137" i="57"/>
  <c r="AA129" i="43"/>
  <c r="G24" i="50"/>
  <c r="H24" i="50"/>
  <c r="W24" i="43"/>
  <c r="G176" i="47"/>
  <c r="H176" i="47"/>
  <c r="Z166" i="43"/>
  <c r="Y223" i="43"/>
  <c r="G235" i="48"/>
  <c r="H235" i="48"/>
  <c r="G217" i="57"/>
  <c r="H217" i="57"/>
  <c r="AA206" i="43"/>
  <c r="G49" i="49"/>
  <c r="H49" i="49"/>
  <c r="X48" i="43"/>
  <c r="AA256" i="43"/>
  <c r="G267" i="57"/>
  <c r="H267" i="57"/>
  <c r="G213" i="47"/>
  <c r="H213" i="47"/>
  <c r="Z202" i="43"/>
  <c r="G8" i="49"/>
  <c r="H8" i="49"/>
  <c r="X8" i="43"/>
  <c r="G243" i="48"/>
  <c r="H243" i="48"/>
  <c r="Y231" i="43"/>
  <c r="G328" i="48"/>
  <c r="H328" i="48"/>
  <c r="Y317" i="43"/>
  <c r="G81" i="49"/>
  <c r="H81" i="49"/>
  <c r="X79" i="43"/>
  <c r="X254" i="43"/>
  <c r="G265" i="49"/>
  <c r="H265" i="49"/>
  <c r="G308" i="48"/>
  <c r="H308" i="48"/>
  <c r="Y298" i="43"/>
  <c r="G276" i="49"/>
  <c r="H276" i="49"/>
  <c r="X265" i="43"/>
  <c r="AA160" i="43"/>
  <c r="G170" i="57"/>
  <c r="H170" i="57"/>
  <c r="G280" i="49"/>
  <c r="H280" i="49"/>
  <c r="X269" i="43"/>
  <c r="G141" i="49"/>
  <c r="H141" i="49"/>
  <c r="X133" i="43"/>
  <c r="G172" i="48"/>
  <c r="H172" i="48"/>
  <c r="Y162" i="43"/>
  <c r="G305" i="48"/>
  <c r="H305" i="48"/>
  <c r="Y295" i="43"/>
  <c r="Y9" i="43"/>
  <c r="G9" i="48"/>
  <c r="H9" i="48"/>
  <c r="G86" i="49"/>
  <c r="H86" i="49"/>
  <c r="X84" i="43"/>
  <c r="G272" i="47"/>
  <c r="H272" i="47"/>
  <c r="Z261" i="43"/>
  <c r="G200" i="45"/>
  <c r="H200" i="45"/>
  <c r="AB189" i="43"/>
  <c r="G329" i="44"/>
  <c r="H329" i="44"/>
  <c r="AC318" i="43"/>
  <c r="G269" i="49"/>
  <c r="H269" i="49"/>
  <c r="X258" i="43"/>
  <c r="G31" i="47"/>
  <c r="H31" i="47"/>
  <c r="Z31" i="43"/>
  <c r="G51" i="48"/>
  <c r="H51" i="48"/>
  <c r="Y50" i="43"/>
  <c r="G231" i="57"/>
  <c r="H231" i="57"/>
  <c r="AA219" i="43"/>
  <c r="AC273" i="43"/>
  <c r="G284" i="37"/>
  <c r="H284" i="37"/>
  <c r="G284" i="44"/>
  <c r="H284" i="44"/>
  <c r="AD273" i="43"/>
  <c r="G293" i="44"/>
  <c r="H293" i="44"/>
  <c r="AC283" i="43"/>
  <c r="G114" i="48"/>
  <c r="H114" i="48"/>
  <c r="Y109" i="43"/>
  <c r="G12" i="50"/>
  <c r="H12" i="50"/>
  <c r="W12" i="43"/>
  <c r="G11" i="48"/>
  <c r="H11" i="48"/>
  <c r="Y11" i="43"/>
  <c r="X69" i="43"/>
  <c r="G71" i="49"/>
  <c r="AC181" i="43"/>
  <c r="G191" i="44"/>
  <c r="H191" i="44"/>
  <c r="G342" i="49"/>
  <c r="H342" i="49"/>
  <c r="X331" i="43"/>
  <c r="G128" i="48"/>
  <c r="G71" i="48"/>
  <c r="H71" i="48"/>
  <c r="X94" i="43"/>
  <c r="Y69" i="43"/>
  <c r="G293" i="37"/>
  <c r="H293" i="37"/>
  <c r="AD283" i="43"/>
  <c r="G51" i="47"/>
  <c r="H51" i="47"/>
  <c r="Z50" i="43"/>
  <c r="AC189" i="43"/>
  <c r="G200" i="37"/>
  <c r="H200" i="37"/>
  <c r="G200" i="44"/>
  <c r="H200" i="44"/>
  <c r="G81" i="48"/>
  <c r="H81" i="48"/>
  <c r="Y79" i="43"/>
  <c r="G24" i="49"/>
  <c r="H24" i="49"/>
  <c r="X24" i="43"/>
  <c r="G11" i="47"/>
  <c r="H11" i="47"/>
  <c r="Z11" i="43"/>
  <c r="G170" i="45"/>
  <c r="H170" i="45"/>
  <c r="AB160" i="43"/>
  <c r="G217" i="45"/>
  <c r="H217" i="45"/>
  <c r="AB206" i="43"/>
  <c r="G318" i="44"/>
  <c r="H318" i="44"/>
  <c r="AC308" i="43"/>
  <c r="G318" i="37"/>
  <c r="G333" i="47"/>
  <c r="H333" i="47"/>
  <c r="Z322" i="43"/>
  <c r="G245" i="57"/>
  <c r="H245" i="57"/>
  <c r="AA233" i="43"/>
  <c r="G311" i="45"/>
  <c r="H311" i="45"/>
  <c r="AB301" i="43"/>
  <c r="G224" i="44"/>
  <c r="AC213" i="43"/>
  <c r="G85" i="48"/>
  <c r="H85" i="48"/>
  <c r="Y83" i="43"/>
  <c r="G338" i="48"/>
  <c r="H338" i="48"/>
  <c r="Y327" i="43"/>
  <c r="G327" i="37"/>
  <c r="H327" i="37"/>
  <c r="AD316" i="43"/>
  <c r="G122" i="47"/>
  <c r="H122" i="47"/>
  <c r="Z117" i="43"/>
  <c r="G332" i="44"/>
  <c r="H332" i="44"/>
  <c r="AC321" i="43"/>
  <c r="G332" i="37"/>
  <c r="H332" i="37"/>
  <c r="G18" i="49"/>
  <c r="H18" i="49"/>
  <c r="X18" i="43"/>
  <c r="G146" i="48"/>
  <c r="H146" i="48"/>
  <c r="Y138" i="43"/>
  <c r="G303" i="47"/>
  <c r="H303" i="47"/>
  <c r="Z293" i="43"/>
  <c r="Z192" i="43"/>
  <c r="G203" i="47"/>
  <c r="H203" i="47"/>
  <c r="G147" i="48"/>
  <c r="H147" i="48"/>
  <c r="Y139" i="43"/>
  <c r="G296" i="45"/>
  <c r="H296" i="45"/>
  <c r="AB286" i="43"/>
  <c r="G80" i="48"/>
  <c r="H80" i="48"/>
  <c r="Y78" i="43"/>
  <c r="G241" i="47"/>
  <c r="H241" i="47"/>
  <c r="Z229" i="43"/>
  <c r="G31" i="57"/>
  <c r="H31" i="57"/>
  <c r="AA31" i="43"/>
  <c r="G272" i="57"/>
  <c r="H272" i="57"/>
  <c r="AA261" i="43"/>
  <c r="G172" i="47"/>
  <c r="H172" i="47"/>
  <c r="Z162" i="43"/>
  <c r="G276" i="48"/>
  <c r="H276" i="48"/>
  <c r="Y265" i="43"/>
  <c r="G328" i="47"/>
  <c r="H328" i="47"/>
  <c r="Z317" i="43"/>
  <c r="G213" i="57"/>
  <c r="H213" i="57"/>
  <c r="AA202" i="43"/>
  <c r="AB129" i="43"/>
  <c r="G137" i="45"/>
  <c r="H137" i="45"/>
  <c r="G343" i="57"/>
  <c r="H343" i="57"/>
  <c r="AA328" i="43"/>
  <c r="AB253" i="43"/>
  <c r="G264" i="45"/>
  <c r="H264" i="45"/>
  <c r="G240" i="47"/>
  <c r="H240" i="47"/>
  <c r="Z228" i="43"/>
  <c r="G25" i="48"/>
  <c r="H25" i="48"/>
  <c r="Y25" i="43"/>
  <c r="G153" i="48"/>
  <c r="H153" i="48"/>
  <c r="Y145" i="43"/>
  <c r="AD149" i="43"/>
  <c r="AB188" i="43"/>
  <c r="G199" i="45"/>
  <c r="H199" i="45"/>
  <c r="G311" i="57"/>
  <c r="H311" i="57"/>
  <c r="AA297" i="43"/>
  <c r="G237" i="48"/>
  <c r="H237" i="48"/>
  <c r="Y225" i="43"/>
  <c r="G144" i="48"/>
  <c r="H144" i="48"/>
  <c r="Y136" i="43"/>
  <c r="G148" i="47"/>
  <c r="Z140" i="43"/>
  <c r="G246" i="47"/>
  <c r="H246" i="47"/>
  <c r="Z234" i="43"/>
  <c r="G215" i="48"/>
  <c r="H215" i="48"/>
  <c r="Y204" i="43"/>
  <c r="G116" i="47"/>
  <c r="H116" i="47"/>
  <c r="Z111" i="43"/>
  <c r="G55" i="57"/>
  <c r="H55" i="57"/>
  <c r="AA54" i="43"/>
  <c r="G121" i="57"/>
  <c r="H121" i="57"/>
  <c r="AA116" i="43"/>
  <c r="G175" i="47"/>
  <c r="H175" i="47"/>
  <c r="Z165" i="43"/>
  <c r="G278" i="47"/>
  <c r="H278" i="47"/>
  <c r="Z267" i="43"/>
  <c r="G107" i="45"/>
  <c r="H107" i="45"/>
  <c r="AB102" i="43"/>
  <c r="AA208" i="43"/>
  <c r="G219" i="57"/>
  <c r="H219" i="57"/>
  <c r="G108" i="47"/>
  <c r="H108" i="47"/>
  <c r="Z103" i="43"/>
  <c r="G331" i="48"/>
  <c r="H331" i="48"/>
  <c r="Y320" i="43"/>
  <c r="G142" i="44"/>
  <c r="AC134" i="43"/>
  <c r="G142" i="37"/>
  <c r="AD134" i="43"/>
  <c r="Z128" i="43"/>
  <c r="G136" i="47"/>
  <c r="H136" i="47"/>
  <c r="G120" i="48"/>
  <c r="H120" i="48"/>
  <c r="Y115" i="43"/>
  <c r="G56" i="47"/>
  <c r="H56" i="47"/>
  <c r="Z55" i="43"/>
  <c r="G109" i="47"/>
  <c r="H109" i="47"/>
  <c r="Z104" i="43"/>
  <c r="G111" i="57"/>
  <c r="H111" i="57"/>
  <c r="AA106" i="43"/>
  <c r="G12" i="49"/>
  <c r="H12" i="49"/>
  <c r="X12" i="43"/>
  <c r="G27" i="57"/>
  <c r="H27" i="57"/>
  <c r="AA27" i="43"/>
  <c r="G149" i="48"/>
  <c r="H149" i="48"/>
  <c r="Y141" i="43"/>
  <c r="Z284" i="43"/>
  <c r="G294" i="47"/>
  <c r="H294" i="47"/>
  <c r="G19" i="57"/>
  <c r="H19" i="57"/>
  <c r="AA19" i="43"/>
  <c r="Y252" i="43"/>
  <c r="G263" i="48"/>
  <c r="H263" i="48"/>
  <c r="Y38" i="43"/>
  <c r="G39" i="48"/>
  <c r="H39" i="48"/>
  <c r="G17" i="49"/>
  <c r="H17" i="49"/>
  <c r="X17" i="43"/>
  <c r="G210" i="57"/>
  <c r="H210" i="57"/>
  <c r="AA199" i="43"/>
  <c r="G90" i="48"/>
  <c r="H90" i="48"/>
  <c r="Y88" i="43"/>
  <c r="G64" i="48"/>
  <c r="Y63" i="43"/>
  <c r="G268" i="47"/>
  <c r="H268" i="47"/>
  <c r="Z257" i="43"/>
  <c r="G271" i="45"/>
  <c r="H271" i="45"/>
  <c r="AB260" i="43"/>
  <c r="G113" i="48"/>
  <c r="H113" i="48"/>
  <c r="Y108" i="43"/>
  <c r="G204" i="57"/>
  <c r="H204" i="57"/>
  <c r="AA193" i="43"/>
  <c r="G205" i="48"/>
  <c r="H205" i="48"/>
  <c r="Y194" i="43"/>
  <c r="G169" i="45"/>
  <c r="H169" i="45"/>
  <c r="AB159" i="43"/>
  <c r="G270" i="44"/>
  <c r="H270" i="44"/>
  <c r="AC259" i="43"/>
  <c r="G270" i="37"/>
  <c r="H270" i="37"/>
  <c r="G40" i="37"/>
  <c r="H40" i="37"/>
  <c r="AD39" i="43"/>
  <c r="G179" i="47"/>
  <c r="H179" i="47"/>
  <c r="Z169" i="43"/>
  <c r="G45" i="45"/>
  <c r="H45" i="45"/>
  <c r="AB44" i="43"/>
  <c r="G300" i="48"/>
  <c r="H300" i="48"/>
  <c r="Y290" i="43"/>
  <c r="G82" i="57"/>
  <c r="H82" i="57"/>
  <c r="AA80" i="43"/>
  <c r="AD335" i="43"/>
  <c r="G342" i="48"/>
  <c r="H342" i="48"/>
  <c r="Y331" i="43"/>
  <c r="G141" i="48"/>
  <c r="H141" i="48"/>
  <c r="Y133" i="43"/>
  <c r="G46" i="47"/>
  <c r="H46" i="47"/>
  <c r="Z45" i="43"/>
  <c r="G118" i="48"/>
  <c r="H118" i="48"/>
  <c r="Y113" i="43"/>
  <c r="G275" i="47"/>
  <c r="H275" i="47"/>
  <c r="Z264" i="43"/>
  <c r="G281" i="45"/>
  <c r="H281" i="45"/>
  <c r="AB270" i="43"/>
  <c r="G89" i="47"/>
  <c r="H89" i="47"/>
  <c r="Z87" i="43"/>
  <c r="G242" i="47"/>
  <c r="H242" i="47"/>
  <c r="Z230" i="43"/>
  <c r="AB93" i="43"/>
  <c r="G95" i="45"/>
  <c r="H95" i="45"/>
  <c r="G337" i="47"/>
  <c r="H337" i="47"/>
  <c r="Z326" i="43"/>
  <c r="G273" i="47"/>
  <c r="H273" i="47"/>
  <c r="Z262" i="43"/>
  <c r="G174" i="48"/>
  <c r="H174" i="48"/>
  <c r="Y164" i="43"/>
  <c r="G299" i="48"/>
  <c r="H299" i="48"/>
  <c r="Y289" i="43"/>
  <c r="Z90" i="43"/>
  <c r="G92" i="47"/>
  <c r="G160" i="49"/>
  <c r="G158" i="57"/>
  <c r="H158" i="57"/>
  <c r="AA150" i="43"/>
  <c r="G183" i="57"/>
  <c r="H183" i="57"/>
  <c r="AA173" i="43"/>
  <c r="G22" i="49"/>
  <c r="H22" i="49"/>
  <c r="X22" i="43"/>
  <c r="G57" i="48"/>
  <c r="H57" i="48"/>
  <c r="Y56" i="43"/>
  <c r="G145" i="47"/>
  <c r="H145" i="47"/>
  <c r="Z137" i="43"/>
  <c r="G269" i="48"/>
  <c r="H269" i="48"/>
  <c r="Y258" i="43"/>
  <c r="G86" i="48"/>
  <c r="H86" i="48"/>
  <c r="Y84" i="43"/>
  <c r="G308" i="47"/>
  <c r="H308" i="47"/>
  <c r="Z298" i="43"/>
  <c r="G243" i="47"/>
  <c r="H243" i="47"/>
  <c r="Z231" i="43"/>
  <c r="G235" i="47"/>
  <c r="H235" i="47"/>
  <c r="Z223" i="43"/>
  <c r="G231" i="45"/>
  <c r="H231" i="45"/>
  <c r="AB219" i="43"/>
  <c r="G267" i="45"/>
  <c r="H267" i="45"/>
  <c r="AB256" i="43"/>
  <c r="G176" i="57"/>
  <c r="H176" i="57"/>
  <c r="AA166" i="43"/>
  <c r="G184" i="47"/>
  <c r="H184" i="47"/>
  <c r="Z174" i="43"/>
  <c r="G14" i="49"/>
  <c r="H14" i="49"/>
  <c r="X14" i="43"/>
  <c r="G26" i="47"/>
  <c r="H26" i="47"/>
  <c r="Z26" i="43"/>
  <c r="G73" i="57"/>
  <c r="AA71" i="43"/>
  <c r="G21" i="49"/>
  <c r="H21" i="49"/>
  <c r="X21" i="43"/>
  <c r="G189" i="37"/>
  <c r="H189" i="37"/>
  <c r="AD179" i="43"/>
  <c r="G277" i="57"/>
  <c r="H277" i="57"/>
  <c r="AA266" i="43"/>
  <c r="G177" i="48"/>
  <c r="H177" i="48"/>
  <c r="Y167" i="43"/>
  <c r="G330" i="47"/>
  <c r="H330" i="47"/>
  <c r="Z319" i="43"/>
  <c r="G188" i="37"/>
  <c r="H188" i="37"/>
  <c r="AD178" i="43"/>
  <c r="G206" i="48"/>
  <c r="H206" i="48"/>
  <c r="Y195" i="43"/>
  <c r="G186" i="45"/>
  <c r="H186" i="45"/>
  <c r="AB176" i="43"/>
  <c r="G151" i="47"/>
  <c r="H151" i="47"/>
  <c r="Z143" i="43"/>
  <c r="G138" i="47"/>
  <c r="H138" i="47"/>
  <c r="Z130" i="43"/>
  <c r="G23" i="48"/>
  <c r="H23" i="48"/>
  <c r="Y23" i="43"/>
  <c r="G42" i="48"/>
  <c r="H42" i="48"/>
  <c r="Y41" i="43"/>
  <c r="G76" i="47"/>
  <c r="H76" i="47"/>
  <c r="Z74" i="43"/>
  <c r="G310" i="48"/>
  <c r="H310" i="48"/>
  <c r="Y300" i="43"/>
  <c r="G143" i="47"/>
  <c r="H143" i="47"/>
  <c r="Z135" i="43"/>
  <c r="Z314" i="43"/>
  <c r="G325" i="47"/>
  <c r="H325" i="47"/>
  <c r="G286" i="45"/>
  <c r="H286" i="45"/>
  <c r="AB275" i="43"/>
  <c r="G167" i="48"/>
  <c r="H167" i="48"/>
  <c r="X182" i="43"/>
  <c r="G192" i="48"/>
  <c r="H192" i="48"/>
  <c r="Y157" i="43"/>
  <c r="G104" i="45"/>
  <c r="H104" i="45"/>
  <c r="AB99" i="43"/>
  <c r="G247" i="48"/>
  <c r="H247" i="48"/>
  <c r="Y235" i="43"/>
  <c r="G88" i="47"/>
  <c r="H88" i="47"/>
  <c r="Z86" i="43"/>
  <c r="Z59" i="43"/>
  <c r="G60" i="47"/>
  <c r="H60" i="47"/>
  <c r="G30" i="49"/>
  <c r="H30" i="49"/>
  <c r="X30" i="43"/>
  <c r="AD259" i="43"/>
  <c r="G191" i="37"/>
  <c r="H191" i="37"/>
  <c r="AD181" i="43"/>
  <c r="G114" i="47"/>
  <c r="H114" i="47"/>
  <c r="Z109" i="43"/>
  <c r="G329" i="37"/>
  <c r="H329" i="37"/>
  <c r="AD318" i="43"/>
  <c r="G280" i="48"/>
  <c r="H280" i="48"/>
  <c r="Y269" i="43"/>
  <c r="W32" i="43"/>
  <c r="Z339" i="43"/>
  <c r="G350" i="47"/>
  <c r="G79" i="48"/>
  <c r="H79" i="48"/>
  <c r="Y77" i="43"/>
  <c r="G238" i="48"/>
  <c r="H238" i="48"/>
  <c r="Y226" i="43"/>
  <c r="G250" i="48"/>
  <c r="H250" i="48"/>
  <c r="Y238" i="43"/>
  <c r="G208" i="48"/>
  <c r="H208" i="48"/>
  <c r="Y197" i="43"/>
  <c r="G309" i="48"/>
  <c r="H309" i="48"/>
  <c r="Y299" i="43"/>
  <c r="G181" i="47"/>
  <c r="H181" i="47"/>
  <c r="Z171" i="43"/>
  <c r="G341" i="48"/>
  <c r="H341" i="48"/>
  <c r="Y330" i="43"/>
  <c r="G154" i="48"/>
  <c r="H154" i="48"/>
  <c r="Y146" i="43"/>
  <c r="G50" i="48"/>
  <c r="H50" i="48"/>
  <c r="Y49" i="43"/>
  <c r="G44" i="48"/>
  <c r="H44" i="48"/>
  <c r="Y43" i="43"/>
  <c r="G119" i="48"/>
  <c r="H119" i="48"/>
  <c r="Y114" i="43"/>
  <c r="G16" i="49"/>
  <c r="H16" i="49"/>
  <c r="X16" i="43"/>
  <c r="G173" i="57"/>
  <c r="H173" i="57"/>
  <c r="AA163" i="43"/>
  <c r="G249" i="45"/>
  <c r="H249" i="45"/>
  <c r="AB237" i="43"/>
  <c r="G244" i="48"/>
  <c r="H244" i="48"/>
  <c r="Y232" i="43"/>
  <c r="G344" i="57"/>
  <c r="H344" i="57"/>
  <c r="AA329" i="43"/>
  <c r="AA121" i="43"/>
  <c r="G126" i="57"/>
  <c r="H126" i="57"/>
  <c r="G78" i="48"/>
  <c r="H78" i="48"/>
  <c r="Y76" i="43"/>
  <c r="G334" i="47"/>
  <c r="H334" i="47"/>
  <c r="Z323" i="43"/>
  <c r="G239" i="47"/>
  <c r="H239" i="47"/>
  <c r="Z227" i="43"/>
  <c r="G48" i="48"/>
  <c r="H48" i="48"/>
  <c r="Y47" i="43"/>
  <c r="G75" i="57"/>
  <c r="H75" i="57"/>
  <c r="AA73" i="43"/>
  <c r="G306" i="48"/>
  <c r="H306" i="48"/>
  <c r="Y296" i="43"/>
  <c r="G28" i="49"/>
  <c r="H28" i="49"/>
  <c r="X28" i="43"/>
  <c r="G344" i="48"/>
  <c r="H344" i="48"/>
  <c r="Y333" i="43"/>
  <c r="Z9" i="43"/>
  <c r="G9" i="47"/>
  <c r="H9" i="47"/>
  <c r="Y254" i="43"/>
  <c r="G265" i="48"/>
  <c r="H265" i="48"/>
  <c r="Y8" i="43"/>
  <c r="G8" i="48"/>
  <c r="H8" i="48"/>
  <c r="G49" i="48"/>
  <c r="H49" i="48"/>
  <c r="Y48" i="43"/>
  <c r="G52" i="57"/>
  <c r="H52" i="57"/>
  <c r="AA51" i="43"/>
  <c r="G248" i="48"/>
  <c r="H248" i="48"/>
  <c r="Y236" i="43"/>
  <c r="G302" i="47"/>
  <c r="H302" i="47"/>
  <c r="Z292" i="43"/>
  <c r="G343" i="45"/>
  <c r="H343" i="45"/>
  <c r="AB332" i="43"/>
  <c r="G218" i="45"/>
  <c r="H218" i="45"/>
  <c r="AB207" i="43"/>
  <c r="G335" i="47"/>
  <c r="H335" i="47"/>
  <c r="Z324" i="43"/>
  <c r="G301" i="47"/>
  <c r="H301" i="47"/>
  <c r="Z291" i="43"/>
  <c r="G182" i="57"/>
  <c r="H182" i="57"/>
  <c r="AA172" i="43"/>
  <c r="G312" i="48"/>
  <c r="H312" i="48"/>
  <c r="Y302" i="43"/>
  <c r="G234" i="48"/>
  <c r="H234" i="48"/>
  <c r="Y222" i="43"/>
  <c r="G47" i="48"/>
  <c r="H47" i="48"/>
  <c r="Y46" i="43"/>
  <c r="G83" i="57"/>
  <c r="H83" i="57"/>
  <c r="AA81" i="43"/>
  <c r="G336" i="48"/>
  <c r="H336" i="48"/>
  <c r="Y325" i="43"/>
  <c r="G110" i="48"/>
  <c r="H110" i="48"/>
  <c r="Y105" i="43"/>
  <c r="Y123" i="43"/>
  <c r="G115" i="48"/>
  <c r="H115" i="48"/>
  <c r="Y110" i="43"/>
  <c r="G216" i="48"/>
  <c r="H216" i="48"/>
  <c r="Y205" i="43"/>
  <c r="G185" i="47"/>
  <c r="H185" i="47"/>
  <c r="Z175" i="43"/>
  <c r="G298" i="47"/>
  <c r="H298" i="47"/>
  <c r="Z288" i="43"/>
  <c r="G180" i="48"/>
  <c r="H180" i="48"/>
  <c r="Y170" i="43"/>
  <c r="G29" i="48"/>
  <c r="H29" i="48"/>
  <c r="Y29" i="43"/>
  <c r="AB315" i="43"/>
  <c r="G326" i="45"/>
  <c r="H326" i="45"/>
  <c r="AB92" i="43"/>
  <c r="G94" i="45"/>
  <c r="H94" i="45"/>
  <c r="G305" i="47"/>
  <c r="H305" i="47"/>
  <c r="Z295" i="43"/>
  <c r="G304" i="47"/>
  <c r="H304" i="47"/>
  <c r="Z294" i="43"/>
  <c r="G13" i="48"/>
  <c r="H13" i="48"/>
  <c r="Y13" i="43"/>
  <c r="G87" i="48"/>
  <c r="H87" i="48"/>
  <c r="Y85" i="43"/>
  <c r="G20" i="49"/>
  <c r="H20" i="49"/>
  <c r="X20" i="43"/>
  <c r="G41" i="57"/>
  <c r="H41" i="57"/>
  <c r="AA40" i="43"/>
  <c r="G77" i="48"/>
  <c r="H77" i="48"/>
  <c r="Y75" i="43"/>
  <c r="G207" i="47"/>
  <c r="H207" i="47"/>
  <c r="Z196" i="43"/>
  <c r="G282" i="57"/>
  <c r="H282" i="57"/>
  <c r="AA271" i="43"/>
  <c r="G112" i="48"/>
  <c r="H112" i="48"/>
  <c r="Y107" i="43"/>
  <c r="G15" i="48"/>
  <c r="H15" i="48"/>
  <c r="Y15" i="43"/>
  <c r="G214" i="48"/>
  <c r="H214" i="48"/>
  <c r="Y203" i="43"/>
  <c r="G236" i="47"/>
  <c r="H236" i="47"/>
  <c r="Z224" i="43"/>
  <c r="G178" i="48"/>
  <c r="H178" i="48"/>
  <c r="Y168" i="43"/>
  <c r="G256" i="49"/>
  <c r="X244" i="43"/>
  <c r="G140" i="48"/>
  <c r="Y132" i="43"/>
  <c r="Y152" i="43"/>
  <c r="G160" i="47"/>
  <c r="G279" i="48"/>
  <c r="H279" i="48"/>
  <c r="Y268" i="43"/>
  <c r="G54" i="48"/>
  <c r="H54" i="48"/>
  <c r="Y53" i="43"/>
  <c r="G274" i="47"/>
  <c r="H274" i="47"/>
  <c r="Z263" i="43"/>
  <c r="G171" i="57"/>
  <c r="H171" i="57"/>
  <c r="AA161" i="43"/>
  <c r="X277" i="43"/>
  <c r="G288" i="49"/>
  <c r="G209" i="48"/>
  <c r="H209" i="48"/>
  <c r="Y198" i="43"/>
  <c r="G84" i="48"/>
  <c r="H84" i="48"/>
  <c r="Y82" i="43"/>
  <c r="G152" i="47"/>
  <c r="H152" i="47"/>
  <c r="Z144" i="43"/>
  <c r="G58" i="47"/>
  <c r="H58" i="47"/>
  <c r="Z57" i="43"/>
  <c r="G117" i="48"/>
  <c r="H117" i="48"/>
  <c r="Y112" i="43"/>
  <c r="X152" i="43"/>
  <c r="G160" i="48"/>
  <c r="G53" i="47"/>
  <c r="H53" i="47"/>
  <c r="Z52" i="43"/>
  <c r="G150" i="48"/>
  <c r="H150" i="48"/>
  <c r="Y142" i="43"/>
  <c r="G212" i="48"/>
  <c r="H212" i="48"/>
  <c r="Y201" i="43"/>
  <c r="G211" i="47"/>
  <c r="H211" i="47"/>
  <c r="Z200" i="43"/>
  <c r="G128" i="47"/>
  <c r="G288" i="48"/>
  <c r="Y277" i="43"/>
  <c r="G214" i="47"/>
  <c r="H214" i="47"/>
  <c r="Z203" i="43"/>
  <c r="G282" i="45"/>
  <c r="H282" i="45"/>
  <c r="AB271" i="43"/>
  <c r="G58" i="57"/>
  <c r="H58" i="57"/>
  <c r="AA57" i="43"/>
  <c r="G274" i="57"/>
  <c r="H274" i="57"/>
  <c r="AA263" i="43"/>
  <c r="G20" i="48"/>
  <c r="H20" i="48"/>
  <c r="Y20" i="43"/>
  <c r="G339" i="57"/>
  <c r="H339" i="57"/>
  <c r="AA324" i="43"/>
  <c r="G344" i="47"/>
  <c r="H344" i="47"/>
  <c r="Z333" i="43"/>
  <c r="G88" i="57"/>
  <c r="H88" i="57"/>
  <c r="AA86" i="43"/>
  <c r="G23" i="47"/>
  <c r="H23" i="47"/>
  <c r="Z23" i="43"/>
  <c r="G21" i="48"/>
  <c r="H21" i="48"/>
  <c r="Y21" i="43"/>
  <c r="G281" i="44"/>
  <c r="H281" i="44"/>
  <c r="AC270" i="43"/>
  <c r="G141" i="47"/>
  <c r="H141" i="47"/>
  <c r="Z133" i="43"/>
  <c r="G179" i="57"/>
  <c r="H179" i="57"/>
  <c r="AA169" i="43"/>
  <c r="G271" i="44"/>
  <c r="H271" i="44"/>
  <c r="AC260" i="43"/>
  <c r="G271" i="37"/>
  <c r="H271" i="37"/>
  <c r="G27" i="45"/>
  <c r="H27" i="45"/>
  <c r="AB27" i="43"/>
  <c r="G109" i="57"/>
  <c r="H109" i="57"/>
  <c r="AA104" i="43"/>
  <c r="G264" i="44"/>
  <c r="H264" i="44"/>
  <c r="AC253" i="43"/>
  <c r="G264" i="37"/>
  <c r="H264" i="37"/>
  <c r="G307" i="57"/>
  <c r="H307" i="57"/>
  <c r="AA293" i="43"/>
  <c r="G245" i="45"/>
  <c r="H245" i="45"/>
  <c r="AB233" i="43"/>
  <c r="G217" i="44"/>
  <c r="H217" i="44"/>
  <c r="AC206" i="43"/>
  <c r="G150" i="47"/>
  <c r="H150" i="47"/>
  <c r="Z142" i="43"/>
  <c r="G15" i="47"/>
  <c r="H15" i="47"/>
  <c r="Z15" i="43"/>
  <c r="G308" i="57"/>
  <c r="H308" i="57"/>
  <c r="AA294" i="43"/>
  <c r="G336" i="47"/>
  <c r="H336" i="47"/>
  <c r="Z325" i="43"/>
  <c r="G248" i="47"/>
  <c r="H248" i="47"/>
  <c r="Z236" i="43"/>
  <c r="G249" i="44"/>
  <c r="H249" i="44"/>
  <c r="AC237" i="43"/>
  <c r="G249" i="37"/>
  <c r="H249" i="37"/>
  <c r="G341" i="47"/>
  <c r="H341" i="47"/>
  <c r="Z330" i="43"/>
  <c r="G208" i="47"/>
  <c r="H208" i="47"/>
  <c r="Z197" i="43"/>
  <c r="G79" i="47"/>
  <c r="H79" i="47"/>
  <c r="Z77" i="43"/>
  <c r="G206" i="47"/>
  <c r="H206" i="47"/>
  <c r="Z195" i="43"/>
  <c r="G177" i="47"/>
  <c r="H177" i="47"/>
  <c r="Z167" i="43"/>
  <c r="G14" i="48"/>
  <c r="H14" i="48"/>
  <c r="Y14" i="43"/>
  <c r="G57" i="47"/>
  <c r="H57" i="47"/>
  <c r="Z56" i="43"/>
  <c r="AC93" i="43"/>
  <c r="G95" i="44"/>
  <c r="H95" i="44"/>
  <c r="G82" i="45"/>
  <c r="H82" i="45"/>
  <c r="AB80" i="43"/>
  <c r="G205" i="47"/>
  <c r="H205" i="47"/>
  <c r="Z194" i="43"/>
  <c r="G210" i="45"/>
  <c r="H210" i="45"/>
  <c r="AB199" i="43"/>
  <c r="G263" i="47"/>
  <c r="H263" i="47"/>
  <c r="Z252" i="43"/>
  <c r="G108" i="57"/>
  <c r="H108" i="57"/>
  <c r="AA103" i="43"/>
  <c r="G278" i="57"/>
  <c r="H278" i="57"/>
  <c r="AA267" i="43"/>
  <c r="G116" i="57"/>
  <c r="H116" i="57"/>
  <c r="AA111" i="43"/>
  <c r="G148" i="57"/>
  <c r="H148" i="57"/>
  <c r="AA140" i="43"/>
  <c r="G307" i="45"/>
  <c r="H307" i="45"/>
  <c r="AB297" i="43"/>
  <c r="G25" i="47"/>
  <c r="H25" i="47"/>
  <c r="Z25" i="43"/>
  <c r="G339" i="45"/>
  <c r="H339" i="45"/>
  <c r="AB328" i="43"/>
  <c r="AA317" i="43"/>
  <c r="G332" i="57"/>
  <c r="H332" i="57"/>
  <c r="G31" i="45"/>
  <c r="H31" i="45"/>
  <c r="AB31" i="43"/>
  <c r="AC286" i="43"/>
  <c r="G296" i="37"/>
  <c r="H296" i="37"/>
  <c r="G296" i="44"/>
  <c r="H296" i="44"/>
  <c r="G85" i="47"/>
  <c r="H85" i="47"/>
  <c r="Z83" i="43"/>
  <c r="G81" i="47"/>
  <c r="H81" i="47"/>
  <c r="Z79" i="43"/>
  <c r="G256" i="48"/>
  <c r="H256" i="48"/>
  <c r="Y244" i="43"/>
  <c r="G216" i="47"/>
  <c r="H216" i="47"/>
  <c r="Z205" i="43"/>
  <c r="G44" i="47"/>
  <c r="H44" i="47"/>
  <c r="Z43" i="43"/>
  <c r="G54" i="47"/>
  <c r="H54" i="47"/>
  <c r="Z53" i="43"/>
  <c r="G207" i="57"/>
  <c r="H207" i="57"/>
  <c r="AA196" i="43"/>
  <c r="AC92" i="43"/>
  <c r="G94" i="44"/>
  <c r="H94" i="44"/>
  <c r="G218" i="44"/>
  <c r="H218" i="44"/>
  <c r="AC207" i="43"/>
  <c r="Z8" i="43"/>
  <c r="G8" i="47"/>
  <c r="H8" i="47"/>
  <c r="G28" i="48"/>
  <c r="H28" i="48"/>
  <c r="Y28" i="43"/>
  <c r="G114" i="57"/>
  <c r="H114" i="57"/>
  <c r="AA109" i="43"/>
  <c r="G247" i="47"/>
  <c r="H247" i="47"/>
  <c r="Z235" i="43"/>
  <c r="AC275" i="43"/>
  <c r="G286" i="44"/>
  <c r="H286" i="44"/>
  <c r="G310" i="47"/>
  <c r="H310" i="47"/>
  <c r="Z300" i="43"/>
  <c r="G138" i="57"/>
  <c r="H138" i="57"/>
  <c r="AA130" i="43"/>
  <c r="G267" i="44"/>
  <c r="H267" i="44"/>
  <c r="AC256" i="43"/>
  <c r="G243" i="57"/>
  <c r="H243" i="57"/>
  <c r="AA231" i="43"/>
  <c r="G269" i="47"/>
  <c r="H269" i="47"/>
  <c r="Z258" i="43"/>
  <c r="G174" i="47"/>
  <c r="H174" i="47"/>
  <c r="Z164" i="43"/>
  <c r="G275" i="57"/>
  <c r="H275" i="57"/>
  <c r="AA264" i="43"/>
  <c r="G342" i="47"/>
  <c r="H342" i="47"/>
  <c r="Z331" i="43"/>
  <c r="G268" i="57"/>
  <c r="H268" i="57"/>
  <c r="AA257" i="43"/>
  <c r="G19" i="45"/>
  <c r="H19" i="45"/>
  <c r="AB19" i="43"/>
  <c r="G12" i="48"/>
  <c r="H12" i="48"/>
  <c r="Y12" i="43"/>
  <c r="AA128" i="43"/>
  <c r="G136" i="57"/>
  <c r="H136" i="57"/>
  <c r="G146" i="47"/>
  <c r="H146" i="47"/>
  <c r="Z138" i="43"/>
  <c r="G122" i="57"/>
  <c r="H122" i="57"/>
  <c r="AA117" i="43"/>
  <c r="G337" i="57"/>
  <c r="H337" i="57"/>
  <c r="AA322" i="43"/>
  <c r="G170" i="44"/>
  <c r="H170" i="44"/>
  <c r="AC160" i="43"/>
  <c r="G236" i="57"/>
  <c r="H236" i="57"/>
  <c r="AA224" i="43"/>
  <c r="G212" i="47"/>
  <c r="H212" i="47"/>
  <c r="Z201" i="43"/>
  <c r="G180" i="47"/>
  <c r="H180" i="47"/>
  <c r="Z170" i="43"/>
  <c r="G312" i="47"/>
  <c r="H312" i="47"/>
  <c r="Z302" i="43"/>
  <c r="G48" i="47"/>
  <c r="H48" i="47"/>
  <c r="Z47" i="43"/>
  <c r="G53" i="57"/>
  <c r="H53" i="57"/>
  <c r="AA52" i="43"/>
  <c r="G152" i="57"/>
  <c r="H152" i="57"/>
  <c r="AA144" i="43"/>
  <c r="G178" i="47"/>
  <c r="H178" i="47"/>
  <c r="Z168" i="43"/>
  <c r="G87" i="47"/>
  <c r="H87" i="47"/>
  <c r="Z85" i="43"/>
  <c r="G309" i="57"/>
  <c r="H309" i="57"/>
  <c r="AA295" i="43"/>
  <c r="G115" i="47"/>
  <c r="H115" i="47"/>
  <c r="Z110" i="43"/>
  <c r="G83" i="45"/>
  <c r="H83" i="45"/>
  <c r="AB81" i="43"/>
  <c r="G239" i="57"/>
  <c r="H239" i="57"/>
  <c r="AA227" i="43"/>
  <c r="G126" i="45"/>
  <c r="AB121" i="43"/>
  <c r="G173" i="45"/>
  <c r="H173" i="45"/>
  <c r="AB163" i="43"/>
  <c r="G50" i="47"/>
  <c r="H50" i="47"/>
  <c r="Z49" i="43"/>
  <c r="G30" i="48"/>
  <c r="H30" i="48"/>
  <c r="Y30" i="43"/>
  <c r="G277" i="45"/>
  <c r="H277" i="45"/>
  <c r="AB266" i="43"/>
  <c r="G73" i="45"/>
  <c r="H73" i="45"/>
  <c r="AB71" i="43"/>
  <c r="G22" i="48"/>
  <c r="H22" i="48"/>
  <c r="Y22" i="43"/>
  <c r="G242" i="57"/>
  <c r="H242" i="57"/>
  <c r="AA230" i="43"/>
  <c r="G17" i="48"/>
  <c r="H17" i="48"/>
  <c r="Y17" i="43"/>
  <c r="G56" i="57"/>
  <c r="H56" i="57"/>
  <c r="AA55" i="43"/>
  <c r="G175" i="57"/>
  <c r="H175" i="57"/>
  <c r="AA165" i="43"/>
  <c r="G215" i="47"/>
  <c r="H215" i="47"/>
  <c r="Z204" i="43"/>
  <c r="G144" i="47"/>
  <c r="H144" i="47"/>
  <c r="Z136" i="43"/>
  <c r="G276" i="47"/>
  <c r="H276" i="47"/>
  <c r="Z265" i="43"/>
  <c r="G241" i="57"/>
  <c r="H241" i="57"/>
  <c r="AA229" i="43"/>
  <c r="G224" i="37"/>
  <c r="H224" i="37"/>
  <c r="AD213" i="43"/>
  <c r="AD189" i="43"/>
  <c r="Z69" i="43"/>
  <c r="G71" i="47"/>
  <c r="H71" i="47"/>
  <c r="G209" i="47"/>
  <c r="H209" i="47"/>
  <c r="Z198" i="43"/>
  <c r="G211" i="57"/>
  <c r="H211" i="57"/>
  <c r="AA200" i="43"/>
  <c r="G279" i="47"/>
  <c r="H279" i="47"/>
  <c r="Z268" i="43"/>
  <c r="G112" i="47"/>
  <c r="H112" i="47"/>
  <c r="Z107" i="43"/>
  <c r="G77" i="47"/>
  <c r="H77" i="47"/>
  <c r="Z75" i="43"/>
  <c r="AC315" i="43"/>
  <c r="G326" i="44"/>
  <c r="H326" i="44"/>
  <c r="G302" i="57"/>
  <c r="H302" i="57"/>
  <c r="AA288" i="43"/>
  <c r="G182" i="45"/>
  <c r="H182" i="45"/>
  <c r="AB172" i="43"/>
  <c r="G343" i="44"/>
  <c r="H343" i="44"/>
  <c r="AC332" i="43"/>
  <c r="G52" i="45"/>
  <c r="H52" i="45"/>
  <c r="AB51" i="43"/>
  <c r="G340" i="45"/>
  <c r="H340" i="45"/>
  <c r="AB329" i="43"/>
  <c r="G181" i="57"/>
  <c r="AA171" i="43"/>
  <c r="G250" i="47"/>
  <c r="H250" i="47"/>
  <c r="Z238" i="43"/>
  <c r="AA339" i="43"/>
  <c r="G354" i="57"/>
  <c r="G76" i="57"/>
  <c r="H76" i="57"/>
  <c r="AA74" i="43"/>
  <c r="G151" i="57"/>
  <c r="H151" i="57"/>
  <c r="AA143" i="43"/>
  <c r="G184" i="57"/>
  <c r="H184" i="57"/>
  <c r="AA174" i="43"/>
  <c r="AC219" i="43"/>
  <c r="G231" i="44"/>
  <c r="H231" i="44"/>
  <c r="G312" i="57"/>
  <c r="H312" i="57"/>
  <c r="AA298" i="43"/>
  <c r="G273" i="57"/>
  <c r="H273" i="57"/>
  <c r="AA262" i="43"/>
  <c r="G118" i="47"/>
  <c r="H118" i="47"/>
  <c r="Z113" i="43"/>
  <c r="G300" i="47"/>
  <c r="H300" i="47"/>
  <c r="Z290" i="43"/>
  <c r="G204" i="45"/>
  <c r="H204" i="45"/>
  <c r="AB193" i="43"/>
  <c r="G64" i="47"/>
  <c r="Z63" i="43"/>
  <c r="G199" i="44"/>
  <c r="H199" i="44"/>
  <c r="AC188" i="43"/>
  <c r="G240" i="57"/>
  <c r="H240" i="57"/>
  <c r="AA228" i="43"/>
  <c r="G147" i="47"/>
  <c r="H147" i="47"/>
  <c r="Z139" i="43"/>
  <c r="G18" i="48"/>
  <c r="H18" i="48"/>
  <c r="Y18" i="43"/>
  <c r="AD308" i="43"/>
  <c r="G11" i="57"/>
  <c r="H11" i="57"/>
  <c r="AA11" i="43"/>
  <c r="G96" i="48"/>
  <c r="Y94" i="43"/>
  <c r="G306" i="47"/>
  <c r="H306" i="47"/>
  <c r="Z296" i="43"/>
  <c r="G338" i="57"/>
  <c r="H338" i="57"/>
  <c r="AA323" i="43"/>
  <c r="G16" i="48"/>
  <c r="H16" i="48"/>
  <c r="Y16" i="43"/>
  <c r="X32" i="43"/>
  <c r="G32" i="48"/>
  <c r="H32" i="48"/>
  <c r="G32" i="49"/>
  <c r="AA314" i="43"/>
  <c r="G329" i="57"/>
  <c r="H329" i="57"/>
  <c r="G183" i="45"/>
  <c r="H183" i="45"/>
  <c r="AB173" i="43"/>
  <c r="AA90" i="43"/>
  <c r="G92" i="57"/>
  <c r="H92" i="57"/>
  <c r="G89" i="57"/>
  <c r="H89" i="57"/>
  <c r="AA87" i="43"/>
  <c r="G298" i="57"/>
  <c r="H298" i="57"/>
  <c r="AA284" i="43"/>
  <c r="G111" i="45"/>
  <c r="H111" i="45"/>
  <c r="AB106" i="43"/>
  <c r="AB208" i="43"/>
  <c r="G219" i="45"/>
  <c r="H219" i="45"/>
  <c r="G121" i="45"/>
  <c r="H121" i="45"/>
  <c r="AB116" i="43"/>
  <c r="AC129" i="43"/>
  <c r="G137" i="37"/>
  <c r="H137" i="37"/>
  <c r="G137" i="44"/>
  <c r="H137" i="44"/>
  <c r="G172" i="57"/>
  <c r="H172" i="57"/>
  <c r="AA162" i="43"/>
  <c r="G47" i="47"/>
  <c r="H47" i="47"/>
  <c r="Z46" i="43"/>
  <c r="G265" i="47"/>
  <c r="H265" i="47"/>
  <c r="Z254" i="43"/>
  <c r="AC99" i="43"/>
  <c r="G104" i="44"/>
  <c r="G117" i="47"/>
  <c r="H117" i="47"/>
  <c r="Z112" i="43"/>
  <c r="G84" i="47"/>
  <c r="H84" i="47"/>
  <c r="Z82" i="43"/>
  <c r="AB161" i="43"/>
  <c r="G171" i="45"/>
  <c r="H171" i="45"/>
  <c r="G140" i="47"/>
  <c r="Z132" i="43"/>
  <c r="AB40" i="43"/>
  <c r="G41" i="45"/>
  <c r="H41" i="45"/>
  <c r="G13" i="47"/>
  <c r="H13" i="47"/>
  <c r="Z13" i="43"/>
  <c r="G29" i="47"/>
  <c r="H29" i="47"/>
  <c r="Z29" i="43"/>
  <c r="G110" i="47"/>
  <c r="H110" i="47"/>
  <c r="Z105" i="43"/>
  <c r="G305" i="57"/>
  <c r="H305" i="57"/>
  <c r="AA291" i="43"/>
  <c r="G49" i="47"/>
  <c r="H49" i="47"/>
  <c r="Z48" i="43"/>
  <c r="G244" i="47"/>
  <c r="H244" i="47"/>
  <c r="Z232" i="43"/>
  <c r="G154" i="47"/>
  <c r="H154" i="47"/>
  <c r="Z146" i="43"/>
  <c r="G280" i="47"/>
  <c r="H280" i="47"/>
  <c r="Z269" i="43"/>
  <c r="AA59" i="43"/>
  <c r="G60" i="57"/>
  <c r="H60" i="57"/>
  <c r="G42" i="47"/>
  <c r="H42" i="47"/>
  <c r="Z41" i="43"/>
  <c r="G334" i="57"/>
  <c r="H334" i="57"/>
  <c r="AA319" i="43"/>
  <c r="G26" i="57"/>
  <c r="H26" i="57"/>
  <c r="AA26" i="43"/>
  <c r="G341" i="57"/>
  <c r="H341" i="57"/>
  <c r="AA326" i="43"/>
  <c r="G46" i="57"/>
  <c r="H46" i="57"/>
  <c r="AA45" i="43"/>
  <c r="G45" i="44"/>
  <c r="H45" i="44"/>
  <c r="AC44" i="43"/>
  <c r="G113" i="47"/>
  <c r="H113" i="47"/>
  <c r="Z108" i="43"/>
  <c r="G90" i="47"/>
  <c r="H90" i="47"/>
  <c r="Z88" i="43"/>
  <c r="G149" i="47"/>
  <c r="H149" i="47"/>
  <c r="Z141" i="43"/>
  <c r="G120" i="47"/>
  <c r="H120" i="47"/>
  <c r="Z115" i="43"/>
  <c r="G331" i="47"/>
  <c r="H331" i="47"/>
  <c r="Z320" i="43"/>
  <c r="G107" i="44"/>
  <c r="H107" i="44"/>
  <c r="AC102" i="43"/>
  <c r="G246" i="57"/>
  <c r="H246" i="57"/>
  <c r="AA234" i="43"/>
  <c r="G237" i="47"/>
  <c r="H237" i="47"/>
  <c r="Z225" i="43"/>
  <c r="G153" i="47"/>
  <c r="H153" i="47"/>
  <c r="Z145" i="43"/>
  <c r="G213" i="45"/>
  <c r="H213" i="45"/>
  <c r="AB202" i="43"/>
  <c r="G80" i="47"/>
  <c r="H80" i="47"/>
  <c r="Z78" i="43"/>
  <c r="AD321" i="43"/>
  <c r="G311" i="44"/>
  <c r="H311" i="44"/>
  <c r="AC301" i="43"/>
  <c r="G24" i="48"/>
  <c r="H24" i="48"/>
  <c r="Y24" i="43"/>
  <c r="G51" i="57"/>
  <c r="H51" i="57"/>
  <c r="AA50" i="43"/>
  <c r="G185" i="57"/>
  <c r="H185" i="57"/>
  <c r="AA175" i="43"/>
  <c r="Z222" i="43"/>
  <c r="G234" i="47"/>
  <c r="H234" i="47"/>
  <c r="G306" i="57"/>
  <c r="H306" i="57"/>
  <c r="AA292" i="43"/>
  <c r="G9" i="57"/>
  <c r="H9" i="57"/>
  <c r="AA9" i="43"/>
  <c r="G75" i="45"/>
  <c r="H75" i="45"/>
  <c r="AB73" i="43"/>
  <c r="G78" i="47"/>
  <c r="H78" i="47"/>
  <c r="Z76" i="43"/>
  <c r="G119" i="47"/>
  <c r="H119" i="47"/>
  <c r="Z114" i="43"/>
  <c r="G309" i="47"/>
  <c r="H309" i="47"/>
  <c r="Z299" i="43"/>
  <c r="G238" i="47"/>
  <c r="H238" i="47"/>
  <c r="Z226" i="43"/>
  <c r="Z157" i="43"/>
  <c r="G167" i="47"/>
  <c r="H167" i="47"/>
  <c r="Y182" i="43"/>
  <c r="G192" i="47"/>
  <c r="H192" i="47"/>
  <c r="G143" i="57"/>
  <c r="H143" i="57"/>
  <c r="AA135" i="43"/>
  <c r="G186" i="44"/>
  <c r="H186" i="44"/>
  <c r="AC176" i="43"/>
  <c r="G186" i="37"/>
  <c r="H186" i="37"/>
  <c r="G176" i="45"/>
  <c r="H176" i="45"/>
  <c r="AB166" i="43"/>
  <c r="AA223" i="43"/>
  <c r="G235" i="57"/>
  <c r="H235" i="57"/>
  <c r="G86" i="47"/>
  <c r="H86" i="47"/>
  <c r="Z84" i="43"/>
  <c r="G145" i="57"/>
  <c r="H145" i="57"/>
  <c r="AA137" i="43"/>
  <c r="AB150" i="43"/>
  <c r="G158" i="45"/>
  <c r="H158" i="45"/>
  <c r="G299" i="47"/>
  <c r="H299" i="47"/>
  <c r="Z289" i="43"/>
  <c r="G169" i="44"/>
  <c r="H169" i="44"/>
  <c r="AC159" i="43"/>
  <c r="G169" i="37"/>
  <c r="H169" i="37"/>
  <c r="G39" i="47"/>
  <c r="Z38" i="43"/>
  <c r="G55" i="45"/>
  <c r="H55" i="45"/>
  <c r="AB54" i="43"/>
  <c r="G272" i="45"/>
  <c r="H272" i="45"/>
  <c r="AB261" i="43"/>
  <c r="AA192" i="43"/>
  <c r="G203" i="57"/>
  <c r="H203" i="57"/>
  <c r="G338" i="47"/>
  <c r="H338" i="47"/>
  <c r="Z327" i="43"/>
  <c r="G301" i="45"/>
  <c r="H301" i="45"/>
  <c r="AB291" i="43"/>
  <c r="G273" i="45"/>
  <c r="H273" i="45"/>
  <c r="AB262" i="43"/>
  <c r="G326" i="37"/>
  <c r="H326" i="37"/>
  <c r="AD315" i="43"/>
  <c r="G126" i="44"/>
  <c r="H126" i="44"/>
  <c r="AC121" i="43"/>
  <c r="G126" i="37"/>
  <c r="H126" i="37"/>
  <c r="AD121" i="43"/>
  <c r="G333" i="45"/>
  <c r="H333" i="45"/>
  <c r="AB322" i="43"/>
  <c r="G119" i="57"/>
  <c r="H119" i="57"/>
  <c r="AA114" i="43"/>
  <c r="G80" i="57"/>
  <c r="H80" i="57"/>
  <c r="AA78" i="43"/>
  <c r="G280" i="57"/>
  <c r="H280" i="57"/>
  <c r="AA269" i="43"/>
  <c r="G51" i="45"/>
  <c r="H51" i="45"/>
  <c r="AB50" i="43"/>
  <c r="AA63" i="43"/>
  <c r="G64" i="57"/>
  <c r="G205" i="57"/>
  <c r="H205" i="57"/>
  <c r="AA194" i="43"/>
  <c r="AD129" i="43"/>
  <c r="G342" i="57"/>
  <c r="H342" i="57"/>
  <c r="AA327" i="43"/>
  <c r="G39" i="57"/>
  <c r="H39" i="57"/>
  <c r="AA38" i="43"/>
  <c r="AC150" i="43"/>
  <c r="G158" i="44"/>
  <c r="H158" i="44"/>
  <c r="Z182" i="43"/>
  <c r="G192" i="57"/>
  <c r="G167" i="57"/>
  <c r="H167" i="57"/>
  <c r="AA157" i="43"/>
  <c r="G78" i="57"/>
  <c r="H78" i="57"/>
  <c r="AA76" i="43"/>
  <c r="G302" i="45"/>
  <c r="H302" i="45"/>
  <c r="AB292" i="43"/>
  <c r="G213" i="44"/>
  <c r="H213" i="44"/>
  <c r="AC202" i="43"/>
  <c r="G154" i="57"/>
  <c r="H154" i="57"/>
  <c r="AA146" i="43"/>
  <c r="AC40" i="43"/>
  <c r="G41" i="44"/>
  <c r="H41" i="44"/>
  <c r="G117" i="57"/>
  <c r="H117" i="57"/>
  <c r="AA112" i="43"/>
  <c r="G151" i="45"/>
  <c r="H151" i="45"/>
  <c r="AB143" i="43"/>
  <c r="G250" i="57"/>
  <c r="H250" i="57"/>
  <c r="AA238" i="43"/>
  <c r="G343" i="37"/>
  <c r="H343" i="37"/>
  <c r="AD332" i="43"/>
  <c r="G242" i="45"/>
  <c r="H242" i="45"/>
  <c r="AB230" i="43"/>
  <c r="G305" i="45"/>
  <c r="H305" i="45"/>
  <c r="AB295" i="43"/>
  <c r="G12" i="47"/>
  <c r="H12" i="47"/>
  <c r="Z12" i="43"/>
  <c r="G275" i="45"/>
  <c r="H275" i="45"/>
  <c r="AB264" i="43"/>
  <c r="G267" i="37"/>
  <c r="H267" i="37"/>
  <c r="AD256" i="43"/>
  <c r="G286" i="37"/>
  <c r="H286" i="37"/>
  <c r="AD275" i="43"/>
  <c r="Y32" i="43"/>
  <c r="G54" i="57"/>
  <c r="H54" i="57"/>
  <c r="AA53" i="43"/>
  <c r="G81" i="57"/>
  <c r="H81" i="57"/>
  <c r="AA79" i="43"/>
  <c r="G148" i="45"/>
  <c r="H148" i="45"/>
  <c r="AB140" i="43"/>
  <c r="G108" i="45"/>
  <c r="H108" i="45"/>
  <c r="AB103" i="43"/>
  <c r="G14" i="47"/>
  <c r="H14" i="47"/>
  <c r="Z14" i="43"/>
  <c r="G179" i="45"/>
  <c r="H179" i="45"/>
  <c r="AB169" i="43"/>
  <c r="G23" i="57"/>
  <c r="H23" i="57"/>
  <c r="AA23" i="43"/>
  <c r="G20" i="47"/>
  <c r="H20" i="47"/>
  <c r="Z20" i="43"/>
  <c r="G214" i="57"/>
  <c r="H214" i="57"/>
  <c r="AA203" i="43"/>
  <c r="AD237" i="43"/>
  <c r="AB223" i="43"/>
  <c r="G235" i="45"/>
  <c r="H235" i="45"/>
  <c r="G84" i="57"/>
  <c r="H84" i="57"/>
  <c r="AA82" i="43"/>
  <c r="G246" i="45"/>
  <c r="H246" i="45"/>
  <c r="AB234" i="43"/>
  <c r="G18" i="47"/>
  <c r="H18" i="47"/>
  <c r="Z18" i="43"/>
  <c r="G211" i="45"/>
  <c r="H211" i="45"/>
  <c r="AB200" i="43"/>
  <c r="G145" i="45"/>
  <c r="H145" i="45"/>
  <c r="AB137" i="43"/>
  <c r="G24" i="47"/>
  <c r="H24" i="47"/>
  <c r="Z24" i="43"/>
  <c r="G107" i="37"/>
  <c r="H107" i="37"/>
  <c r="AD102" i="43"/>
  <c r="G46" i="45"/>
  <c r="H46" i="45"/>
  <c r="AB45" i="43"/>
  <c r="AA41" i="43"/>
  <c r="G42" i="57"/>
  <c r="H42" i="57"/>
  <c r="G110" i="57"/>
  <c r="H110" i="57"/>
  <c r="AA105" i="43"/>
  <c r="G47" i="57"/>
  <c r="H47" i="57"/>
  <c r="AA46" i="43"/>
  <c r="G96" i="47"/>
  <c r="Z94" i="43"/>
  <c r="G147" i="57"/>
  <c r="H147" i="57"/>
  <c r="AA139" i="43"/>
  <c r="G204" i="44"/>
  <c r="H204" i="44"/>
  <c r="AC193" i="43"/>
  <c r="G204" i="37"/>
  <c r="H204" i="37"/>
  <c r="AD193" i="43"/>
  <c r="G308" i="45"/>
  <c r="H308" i="45"/>
  <c r="AB298" i="43"/>
  <c r="G77" i="57"/>
  <c r="H77" i="57"/>
  <c r="AA75" i="43"/>
  <c r="G209" i="57"/>
  <c r="H209" i="57"/>
  <c r="AA198" i="43"/>
  <c r="G241" i="45"/>
  <c r="H241" i="45"/>
  <c r="AB229" i="43"/>
  <c r="G175" i="45"/>
  <c r="H175" i="45"/>
  <c r="AB165" i="43"/>
  <c r="G30" i="47"/>
  <c r="H30" i="47"/>
  <c r="Z30" i="43"/>
  <c r="G239" i="45"/>
  <c r="H239" i="45"/>
  <c r="AB227" i="43"/>
  <c r="G53" i="45"/>
  <c r="H53" i="45"/>
  <c r="AB52" i="43"/>
  <c r="G212" i="57"/>
  <c r="H212" i="57"/>
  <c r="AA201" i="43"/>
  <c r="G122" i="45"/>
  <c r="H122" i="45"/>
  <c r="AB117" i="43"/>
  <c r="G247" i="57"/>
  <c r="H247" i="57"/>
  <c r="AA235" i="43"/>
  <c r="AA8" i="43"/>
  <c r="G8" i="57"/>
  <c r="H8" i="57"/>
  <c r="G328" i="45"/>
  <c r="H328" i="45"/>
  <c r="AB317" i="43"/>
  <c r="G82" i="44"/>
  <c r="H82" i="44"/>
  <c r="AC80" i="43"/>
  <c r="G208" i="57"/>
  <c r="H208" i="57"/>
  <c r="AA197" i="43"/>
  <c r="G340" i="57"/>
  <c r="H340" i="57"/>
  <c r="AA325" i="43"/>
  <c r="G217" i="37"/>
  <c r="H217" i="37"/>
  <c r="AD206" i="43"/>
  <c r="G109" i="45"/>
  <c r="H109" i="45"/>
  <c r="AB104" i="43"/>
  <c r="AD286" i="43"/>
  <c r="G104" i="37"/>
  <c r="H104" i="37"/>
  <c r="G45" i="37"/>
  <c r="H45" i="37"/>
  <c r="AD44" i="43"/>
  <c r="G89" i="45"/>
  <c r="H89" i="45"/>
  <c r="AB87" i="43"/>
  <c r="G136" i="45"/>
  <c r="AB128" i="43"/>
  <c r="G150" i="57"/>
  <c r="AA142" i="43"/>
  <c r="G238" i="57"/>
  <c r="H238" i="57"/>
  <c r="AA226" i="43"/>
  <c r="AD253" i="43"/>
  <c r="G90" i="57"/>
  <c r="H90" i="57"/>
  <c r="AA88" i="43"/>
  <c r="G244" i="57"/>
  <c r="H244" i="57"/>
  <c r="AA232" i="43"/>
  <c r="G140" i="57"/>
  <c r="H140" i="57"/>
  <c r="AA132" i="43"/>
  <c r="AC208" i="43"/>
  <c r="G219" i="44"/>
  <c r="H219" i="44"/>
  <c r="AB90" i="43"/>
  <c r="G92" i="45"/>
  <c r="H92" i="45"/>
  <c r="G16" i="47"/>
  <c r="H16" i="47"/>
  <c r="Z16" i="43"/>
  <c r="G181" i="45"/>
  <c r="AB171" i="43"/>
  <c r="G182" i="44"/>
  <c r="H182" i="44"/>
  <c r="AC172" i="43"/>
  <c r="G182" i="37"/>
  <c r="H182" i="37"/>
  <c r="AD172" i="43"/>
  <c r="G22" i="47"/>
  <c r="H22" i="47"/>
  <c r="Z22" i="43"/>
  <c r="G87" i="57"/>
  <c r="H87" i="57"/>
  <c r="AA85" i="43"/>
  <c r="G19" i="44"/>
  <c r="H19" i="44"/>
  <c r="AC19" i="43"/>
  <c r="G174" i="57"/>
  <c r="H174" i="57"/>
  <c r="AA164" i="43"/>
  <c r="G218" i="37"/>
  <c r="H218" i="37"/>
  <c r="AD207" i="43"/>
  <c r="G44" i="57"/>
  <c r="H44" i="57"/>
  <c r="AA43" i="43"/>
  <c r="G85" i="57"/>
  <c r="H85" i="57"/>
  <c r="AA83" i="43"/>
  <c r="G339" i="44"/>
  <c r="H339" i="44"/>
  <c r="AC328" i="43"/>
  <c r="G116" i="45"/>
  <c r="H116" i="45"/>
  <c r="AB111" i="43"/>
  <c r="AA252" i="43"/>
  <c r="G263" i="57"/>
  <c r="H263" i="57"/>
  <c r="G177" i="57"/>
  <c r="H177" i="57"/>
  <c r="AA167" i="43"/>
  <c r="G141" i="57"/>
  <c r="H141" i="57"/>
  <c r="AA133" i="43"/>
  <c r="G88" i="45"/>
  <c r="H88" i="45"/>
  <c r="AB86" i="43"/>
  <c r="G274" i="45"/>
  <c r="H274" i="45"/>
  <c r="AB263" i="43"/>
  <c r="G288" i="47"/>
  <c r="Z277" i="43"/>
  <c r="AD159" i="43"/>
  <c r="G55" i="44"/>
  <c r="H55" i="44"/>
  <c r="AC54" i="43"/>
  <c r="AB314" i="43"/>
  <c r="G325" i="45"/>
  <c r="H325" i="45"/>
  <c r="G176" i="44"/>
  <c r="H176" i="44"/>
  <c r="AC166" i="43"/>
  <c r="G149" i="57"/>
  <c r="H149" i="57"/>
  <c r="AA141" i="43"/>
  <c r="G152" i="45"/>
  <c r="H152" i="45"/>
  <c r="AB144" i="43"/>
  <c r="G248" i="57"/>
  <c r="H248" i="57"/>
  <c r="AA236" i="43"/>
  <c r="G203" i="45"/>
  <c r="H203" i="45"/>
  <c r="AB192" i="43"/>
  <c r="AA222" i="43"/>
  <c r="G234" i="57"/>
  <c r="H234" i="57"/>
  <c r="G153" i="57"/>
  <c r="H153" i="57"/>
  <c r="AA145" i="43"/>
  <c r="G337" i="45"/>
  <c r="H337" i="45"/>
  <c r="AB326" i="43"/>
  <c r="G29" i="57"/>
  <c r="H29" i="57"/>
  <c r="AA29" i="43"/>
  <c r="AD99" i="43"/>
  <c r="G172" i="45"/>
  <c r="H172" i="45"/>
  <c r="AB162" i="43"/>
  <c r="G111" i="44"/>
  <c r="H111" i="44"/>
  <c r="AC106" i="43"/>
  <c r="G183" i="44"/>
  <c r="H183" i="44"/>
  <c r="AC173" i="43"/>
  <c r="G11" i="45"/>
  <c r="H11" i="45"/>
  <c r="AB11" i="43"/>
  <c r="G240" i="45"/>
  <c r="H240" i="45"/>
  <c r="AB228" i="43"/>
  <c r="G304" i="57"/>
  <c r="H304" i="57"/>
  <c r="AA290" i="43"/>
  <c r="G76" i="45"/>
  <c r="H76" i="45"/>
  <c r="AB74" i="43"/>
  <c r="G112" i="57"/>
  <c r="H112" i="57"/>
  <c r="AA107" i="43"/>
  <c r="G276" i="57"/>
  <c r="H276" i="57"/>
  <c r="AA265" i="43"/>
  <c r="G56" i="45"/>
  <c r="H56" i="45"/>
  <c r="AB55" i="43"/>
  <c r="G50" i="57"/>
  <c r="H50" i="57"/>
  <c r="AA49" i="43"/>
  <c r="G48" i="57"/>
  <c r="H48" i="57"/>
  <c r="AA47" i="43"/>
  <c r="G236" i="45"/>
  <c r="H236" i="45"/>
  <c r="AB224" i="43"/>
  <c r="G146" i="57"/>
  <c r="H146" i="57"/>
  <c r="AA138" i="43"/>
  <c r="AB130" i="43"/>
  <c r="G138" i="45"/>
  <c r="H138" i="45"/>
  <c r="G114" i="45"/>
  <c r="H114" i="45"/>
  <c r="AB109" i="43"/>
  <c r="G345" i="57"/>
  <c r="H345" i="57"/>
  <c r="AA330" i="43"/>
  <c r="G304" i="45"/>
  <c r="H304" i="45"/>
  <c r="AB294" i="43"/>
  <c r="G245" i="44"/>
  <c r="H245" i="44"/>
  <c r="AC233" i="43"/>
  <c r="G27" i="44"/>
  <c r="H27" i="44"/>
  <c r="AC27" i="43"/>
  <c r="G9" i="45"/>
  <c r="H9" i="45"/>
  <c r="AB9" i="43"/>
  <c r="G121" i="44"/>
  <c r="H121" i="44"/>
  <c r="AC116" i="43"/>
  <c r="AB339" i="43"/>
  <c r="G350" i="45"/>
  <c r="G180" i="57"/>
  <c r="H180" i="57"/>
  <c r="AA170" i="43"/>
  <c r="G79" i="57"/>
  <c r="H79" i="57"/>
  <c r="AA77" i="43"/>
  <c r="G86" i="57"/>
  <c r="H86" i="57"/>
  <c r="AA84" i="43"/>
  <c r="G143" i="45"/>
  <c r="H143" i="45"/>
  <c r="AB135" i="43"/>
  <c r="G75" i="44"/>
  <c r="AC73" i="43"/>
  <c r="G311" i="37"/>
  <c r="H311" i="37"/>
  <c r="AD301" i="43"/>
  <c r="G335" i="57"/>
  <c r="AA320" i="43"/>
  <c r="G272" i="44"/>
  <c r="H272" i="44"/>
  <c r="AC261" i="43"/>
  <c r="G303" i="57"/>
  <c r="H303" i="57"/>
  <c r="AA289" i="43"/>
  <c r="G313" i="57"/>
  <c r="H313" i="57"/>
  <c r="AA299" i="43"/>
  <c r="G185" i="45"/>
  <c r="H185" i="45"/>
  <c r="AB175" i="43"/>
  <c r="G334" i="45"/>
  <c r="H334" i="45"/>
  <c r="AB323" i="43"/>
  <c r="G231" i="37"/>
  <c r="H231" i="37"/>
  <c r="AD219" i="43"/>
  <c r="G340" i="44"/>
  <c r="H340" i="44"/>
  <c r="AC329" i="43"/>
  <c r="G298" i="45"/>
  <c r="H298" i="45"/>
  <c r="AB288" i="43"/>
  <c r="AA69" i="43"/>
  <c r="G71" i="57"/>
  <c r="H71" i="57"/>
  <c r="AC71" i="43"/>
  <c r="G73" i="44"/>
  <c r="H73" i="44"/>
  <c r="G83" i="44"/>
  <c r="H83" i="44"/>
  <c r="AC81" i="43"/>
  <c r="G178" i="57"/>
  <c r="H178" i="57"/>
  <c r="AA168" i="43"/>
  <c r="G268" i="45"/>
  <c r="H268" i="45"/>
  <c r="AB257" i="43"/>
  <c r="G269" i="57"/>
  <c r="H269" i="57"/>
  <c r="AA258" i="43"/>
  <c r="G216" i="57"/>
  <c r="H216" i="57"/>
  <c r="AA205" i="43"/>
  <c r="G25" i="57"/>
  <c r="H25" i="57"/>
  <c r="AA25" i="43"/>
  <c r="G278" i="45"/>
  <c r="H278" i="45"/>
  <c r="AB267" i="43"/>
  <c r="G210" i="44"/>
  <c r="H210" i="44"/>
  <c r="AC199" i="43"/>
  <c r="G95" i="37"/>
  <c r="H95" i="37"/>
  <c r="AD93" i="43"/>
  <c r="G281" i="37"/>
  <c r="H281" i="37"/>
  <c r="AD270" i="43"/>
  <c r="G348" i="57"/>
  <c r="H348" i="57"/>
  <c r="AA333" i="43"/>
  <c r="G58" i="45"/>
  <c r="H58" i="45"/>
  <c r="AB57" i="43"/>
  <c r="G330" i="45"/>
  <c r="H330" i="45"/>
  <c r="AB319" i="43"/>
  <c r="AA254" i="43"/>
  <c r="G265" i="57"/>
  <c r="H265" i="57"/>
  <c r="G215" i="57"/>
  <c r="H215" i="57"/>
  <c r="AA204" i="43"/>
  <c r="G237" i="57"/>
  <c r="H237" i="57"/>
  <c r="AA225" i="43"/>
  <c r="G120" i="57"/>
  <c r="H120" i="57"/>
  <c r="AA115" i="43"/>
  <c r="G113" i="57"/>
  <c r="H113" i="57"/>
  <c r="AA108" i="43"/>
  <c r="G26" i="45"/>
  <c r="H26" i="45"/>
  <c r="AB26" i="43"/>
  <c r="AB59" i="43"/>
  <c r="G60" i="45"/>
  <c r="H60" i="45"/>
  <c r="G49" i="57"/>
  <c r="H49" i="57"/>
  <c r="AA48" i="43"/>
  <c r="G13" i="57"/>
  <c r="H13" i="57"/>
  <c r="AA13" i="43"/>
  <c r="AC161" i="43"/>
  <c r="G171" i="44"/>
  <c r="H171" i="44"/>
  <c r="AB284" i="43"/>
  <c r="G294" i="45"/>
  <c r="H294" i="45"/>
  <c r="G199" i="37"/>
  <c r="H199" i="37"/>
  <c r="AD188" i="43"/>
  <c r="G118" i="57"/>
  <c r="H118" i="57"/>
  <c r="AA113" i="43"/>
  <c r="G184" i="45"/>
  <c r="H184" i="45"/>
  <c r="AB174" i="43"/>
  <c r="G279" i="57"/>
  <c r="AA268" i="43"/>
  <c r="G144" i="57"/>
  <c r="H144" i="57"/>
  <c r="AA136" i="43"/>
  <c r="G173" i="44"/>
  <c r="H173" i="44"/>
  <c r="AC163" i="43"/>
  <c r="G316" i="57"/>
  <c r="H316" i="57"/>
  <c r="AA302" i="43"/>
  <c r="G170" i="37"/>
  <c r="H170" i="37"/>
  <c r="AD160" i="43"/>
  <c r="Z152" i="43"/>
  <c r="G314" i="57"/>
  <c r="H314" i="57"/>
  <c r="AA300" i="43"/>
  <c r="G28" i="47"/>
  <c r="H28" i="47"/>
  <c r="Z28" i="43"/>
  <c r="G94" i="37"/>
  <c r="H94" i="37"/>
  <c r="AD92" i="43"/>
  <c r="G206" i="57"/>
  <c r="H206" i="57"/>
  <c r="AA195" i="43"/>
  <c r="G15" i="57"/>
  <c r="H15" i="57"/>
  <c r="AA15" i="43"/>
  <c r="G303" i="45"/>
  <c r="H303" i="45"/>
  <c r="AB293" i="43"/>
  <c r="AD260" i="43"/>
  <c r="AD176" i="43"/>
  <c r="G310" i="57"/>
  <c r="H310" i="57"/>
  <c r="AA296" i="43"/>
  <c r="G52" i="44"/>
  <c r="H52" i="44"/>
  <c r="AC51" i="43"/>
  <c r="G17" i="47"/>
  <c r="H17" i="47"/>
  <c r="Z17" i="43"/>
  <c r="G277" i="44"/>
  <c r="H277" i="44"/>
  <c r="AC266" i="43"/>
  <c r="G115" i="57"/>
  <c r="H115" i="57"/>
  <c r="AA110" i="43"/>
  <c r="G346" i="57"/>
  <c r="H346" i="57"/>
  <c r="AA331" i="43"/>
  <c r="G243" i="45"/>
  <c r="H243" i="45"/>
  <c r="AB231" i="43"/>
  <c r="G207" i="45"/>
  <c r="H207" i="45"/>
  <c r="AB196" i="43"/>
  <c r="Z244" i="43"/>
  <c r="G256" i="47"/>
  <c r="H256" i="47"/>
  <c r="G31" i="44"/>
  <c r="H31" i="44"/>
  <c r="AC31" i="43"/>
  <c r="G307" i="44"/>
  <c r="H307" i="44"/>
  <c r="AC297" i="43"/>
  <c r="Z123" i="43"/>
  <c r="G128" i="57"/>
  <c r="G57" i="57"/>
  <c r="H57" i="57"/>
  <c r="AA56" i="43"/>
  <c r="G21" i="47"/>
  <c r="H21" i="47"/>
  <c r="Z21" i="43"/>
  <c r="G335" i="45"/>
  <c r="H335" i="45"/>
  <c r="AB324" i="43"/>
  <c r="G282" i="44"/>
  <c r="H282" i="44"/>
  <c r="AC271" i="43"/>
  <c r="G57" i="45"/>
  <c r="H57" i="45"/>
  <c r="AB56" i="43"/>
  <c r="G173" i="37"/>
  <c r="H173" i="37"/>
  <c r="AD163" i="43"/>
  <c r="G309" i="45"/>
  <c r="H309" i="45"/>
  <c r="AB299" i="43"/>
  <c r="G341" i="45"/>
  <c r="H341" i="45"/>
  <c r="AB330" i="43"/>
  <c r="G337" i="44"/>
  <c r="H337" i="44"/>
  <c r="AC326" i="43"/>
  <c r="G87" i="45"/>
  <c r="H87" i="45"/>
  <c r="AB85" i="43"/>
  <c r="G14" i="57"/>
  <c r="H14" i="57"/>
  <c r="AA14" i="43"/>
  <c r="G171" i="37"/>
  <c r="H171" i="37"/>
  <c r="AD161" i="43"/>
  <c r="G237" i="45"/>
  <c r="H237" i="45"/>
  <c r="AB225" i="43"/>
  <c r="AC314" i="43"/>
  <c r="G325" i="44"/>
  <c r="H325" i="44"/>
  <c r="G88" i="44"/>
  <c r="H88" i="44"/>
  <c r="AC86" i="43"/>
  <c r="G88" i="37"/>
  <c r="H88" i="37"/>
  <c r="AD86" i="43"/>
  <c r="G116" i="44"/>
  <c r="H116" i="44"/>
  <c r="AC111" i="43"/>
  <c r="G150" i="45"/>
  <c r="AB142" i="43"/>
  <c r="G122" i="44"/>
  <c r="H122" i="44"/>
  <c r="AC117" i="43"/>
  <c r="G30" i="57"/>
  <c r="H30" i="57"/>
  <c r="AA30" i="43"/>
  <c r="G77" i="45"/>
  <c r="H77" i="45"/>
  <c r="AB75" i="43"/>
  <c r="G147" i="45"/>
  <c r="H147" i="45"/>
  <c r="AB139" i="43"/>
  <c r="G246" i="44"/>
  <c r="H246" i="44"/>
  <c r="AC234" i="43"/>
  <c r="G54" i="45"/>
  <c r="H54" i="45"/>
  <c r="AB53" i="43"/>
  <c r="G41" i="37"/>
  <c r="H41" i="37"/>
  <c r="AD40" i="43"/>
  <c r="G78" i="45"/>
  <c r="H78" i="45"/>
  <c r="AB76" i="43"/>
  <c r="G51" i="44"/>
  <c r="H51" i="44"/>
  <c r="AC50" i="43"/>
  <c r="G51" i="37"/>
  <c r="H51" i="37"/>
  <c r="AD50" i="43"/>
  <c r="G273" i="44"/>
  <c r="H273" i="44"/>
  <c r="AC262" i="43"/>
  <c r="G342" i="45"/>
  <c r="H342" i="45"/>
  <c r="AB331" i="43"/>
  <c r="G236" i="44"/>
  <c r="H236" i="44"/>
  <c r="AC224" i="43"/>
  <c r="G248" i="45"/>
  <c r="H248" i="45"/>
  <c r="AB236" i="43"/>
  <c r="AC317" i="43"/>
  <c r="G328" i="44"/>
  <c r="H328" i="44"/>
  <c r="G110" i="45"/>
  <c r="H110" i="45"/>
  <c r="AB105" i="43"/>
  <c r="AB38" i="43"/>
  <c r="G39" i="45"/>
  <c r="H39" i="45"/>
  <c r="G310" i="45"/>
  <c r="H310" i="45"/>
  <c r="AB300" i="43"/>
  <c r="G115" i="45"/>
  <c r="H115" i="45"/>
  <c r="AB110" i="43"/>
  <c r="G306" i="45"/>
  <c r="H306" i="45"/>
  <c r="AB296" i="43"/>
  <c r="G206" i="45"/>
  <c r="H206" i="45"/>
  <c r="AB195" i="43"/>
  <c r="G144" i="45"/>
  <c r="H144" i="45"/>
  <c r="AB136" i="43"/>
  <c r="G118" i="45"/>
  <c r="H118" i="45"/>
  <c r="AB113" i="43"/>
  <c r="G26" i="44"/>
  <c r="H26" i="44"/>
  <c r="AC26" i="43"/>
  <c r="G58" i="44"/>
  <c r="H58" i="44"/>
  <c r="AC57" i="43"/>
  <c r="G210" i="37"/>
  <c r="H210" i="37"/>
  <c r="AD199" i="43"/>
  <c r="G269" i="45"/>
  <c r="H269" i="45"/>
  <c r="AB258" i="43"/>
  <c r="G299" i="45"/>
  <c r="H299" i="45"/>
  <c r="AB289" i="43"/>
  <c r="G75" i="37"/>
  <c r="H75" i="37"/>
  <c r="AD73" i="43"/>
  <c r="G180" i="45"/>
  <c r="H180" i="45"/>
  <c r="AB170" i="43"/>
  <c r="G27" i="37"/>
  <c r="H27" i="37"/>
  <c r="AD27" i="43"/>
  <c r="G114" i="44"/>
  <c r="H114" i="44"/>
  <c r="AC109" i="43"/>
  <c r="G48" i="45"/>
  <c r="H48" i="45"/>
  <c r="AB47" i="43"/>
  <c r="G112" i="45"/>
  <c r="H112" i="45"/>
  <c r="AB107" i="43"/>
  <c r="G240" i="44"/>
  <c r="H240" i="44"/>
  <c r="AC228" i="43"/>
  <c r="G172" i="44"/>
  <c r="H172" i="44"/>
  <c r="AC162" i="43"/>
  <c r="G153" i="45"/>
  <c r="H153" i="45"/>
  <c r="AB145" i="43"/>
  <c r="G152" i="44"/>
  <c r="H152" i="44"/>
  <c r="AC144" i="43"/>
  <c r="G55" i="37"/>
  <c r="H55" i="37"/>
  <c r="AD54" i="43"/>
  <c r="G22" i="57"/>
  <c r="H22" i="57"/>
  <c r="AA22" i="43"/>
  <c r="G16" i="57"/>
  <c r="H16" i="57"/>
  <c r="AA16" i="43"/>
  <c r="G244" i="45"/>
  <c r="H244" i="45"/>
  <c r="AB232" i="43"/>
  <c r="G336" i="45"/>
  <c r="H336" i="45"/>
  <c r="AB325" i="43"/>
  <c r="G145" i="44"/>
  <c r="H145" i="44"/>
  <c r="AC137" i="43"/>
  <c r="G20" i="57"/>
  <c r="H20" i="57"/>
  <c r="AA20" i="43"/>
  <c r="AA123" i="43"/>
  <c r="G128" i="45"/>
  <c r="G12" i="57"/>
  <c r="H12" i="57"/>
  <c r="AA12" i="43"/>
  <c r="G250" i="45"/>
  <c r="H250" i="45"/>
  <c r="AB238" i="43"/>
  <c r="G338" i="45"/>
  <c r="H338" i="45"/>
  <c r="AB327" i="43"/>
  <c r="G333" i="44"/>
  <c r="H333" i="44"/>
  <c r="AC322" i="43"/>
  <c r="G15" i="45"/>
  <c r="H15" i="45"/>
  <c r="AB15" i="43"/>
  <c r="G330" i="44"/>
  <c r="H330" i="44"/>
  <c r="AC319" i="43"/>
  <c r="G330" i="37"/>
  <c r="H330" i="37"/>
  <c r="G340" i="37"/>
  <c r="H340" i="37"/>
  <c r="AD329" i="43"/>
  <c r="G276" i="45"/>
  <c r="H276" i="45"/>
  <c r="AB265" i="43"/>
  <c r="G140" i="45"/>
  <c r="H140" i="45"/>
  <c r="AB132" i="43"/>
  <c r="AB152" i="43"/>
  <c r="G160" i="44"/>
  <c r="G275" i="44"/>
  <c r="H275" i="44"/>
  <c r="AC264" i="43"/>
  <c r="G207" i="44"/>
  <c r="H207" i="44"/>
  <c r="AC196" i="43"/>
  <c r="G160" i="57"/>
  <c r="G13" i="45"/>
  <c r="H13" i="45"/>
  <c r="AB13" i="43"/>
  <c r="G215" i="45"/>
  <c r="H215" i="45"/>
  <c r="AB204" i="43"/>
  <c r="G73" i="37"/>
  <c r="H73" i="37"/>
  <c r="AD71" i="43"/>
  <c r="G141" i="45"/>
  <c r="H141" i="45"/>
  <c r="AB133" i="43"/>
  <c r="G339" i="37"/>
  <c r="H339" i="37"/>
  <c r="AD328" i="43"/>
  <c r="G136" i="44"/>
  <c r="H136" i="44"/>
  <c r="AC128" i="43"/>
  <c r="Z32" i="43"/>
  <c r="G212" i="45"/>
  <c r="H212" i="45"/>
  <c r="AB201" i="43"/>
  <c r="G175" i="44"/>
  <c r="H175" i="44"/>
  <c r="AC165" i="43"/>
  <c r="G308" i="44"/>
  <c r="H308" i="44"/>
  <c r="AC298" i="43"/>
  <c r="G96" i="57"/>
  <c r="AA94" i="43"/>
  <c r="G42" i="45"/>
  <c r="H42" i="45"/>
  <c r="AB41" i="43"/>
  <c r="G84" i="45"/>
  <c r="H84" i="45"/>
  <c r="AB82" i="43"/>
  <c r="G108" i="44"/>
  <c r="H108" i="44"/>
  <c r="AC103" i="43"/>
  <c r="AD103" i="43"/>
  <c r="G32" i="47"/>
  <c r="G154" i="45"/>
  <c r="H154" i="45"/>
  <c r="AB146" i="43"/>
  <c r="G167" i="45"/>
  <c r="H167" i="45"/>
  <c r="AA182" i="43"/>
  <c r="G192" i="45"/>
  <c r="AB157" i="43"/>
  <c r="G280" i="45"/>
  <c r="H280" i="45"/>
  <c r="AB269" i="43"/>
  <c r="G301" i="44"/>
  <c r="H301" i="44"/>
  <c r="AC291" i="43"/>
  <c r="AB252" i="43"/>
  <c r="G263" i="45"/>
  <c r="H263" i="45"/>
  <c r="G24" i="57"/>
  <c r="H24" i="57"/>
  <c r="AA24" i="43"/>
  <c r="G119" i="45"/>
  <c r="H119" i="45"/>
  <c r="AB114" i="43"/>
  <c r="G277" i="37"/>
  <c r="H277" i="37"/>
  <c r="AD266" i="43"/>
  <c r="G279" i="45"/>
  <c r="AB268" i="43"/>
  <c r="G113" i="45"/>
  <c r="H113" i="45"/>
  <c r="AB108" i="43"/>
  <c r="G344" i="45"/>
  <c r="H344" i="45"/>
  <c r="AB333" i="43"/>
  <c r="G278" i="44"/>
  <c r="H278" i="44"/>
  <c r="AC267" i="43"/>
  <c r="G268" i="44"/>
  <c r="H268" i="44"/>
  <c r="AC257" i="43"/>
  <c r="G334" i="44"/>
  <c r="H334" i="44"/>
  <c r="AC323" i="43"/>
  <c r="G272" i="37"/>
  <c r="H272" i="37"/>
  <c r="AD261" i="43"/>
  <c r="G143" i="44"/>
  <c r="H143" i="44"/>
  <c r="AC135" i="43"/>
  <c r="G245" i="37"/>
  <c r="H245" i="37"/>
  <c r="AD233" i="43"/>
  <c r="G50" i="45"/>
  <c r="H50" i="45"/>
  <c r="AB49" i="43"/>
  <c r="G76" i="44"/>
  <c r="H76" i="44"/>
  <c r="AC74" i="43"/>
  <c r="G11" i="44"/>
  <c r="H11" i="44"/>
  <c r="AC11" i="43"/>
  <c r="G149" i="45"/>
  <c r="H149" i="45"/>
  <c r="AB141" i="43"/>
  <c r="G174" i="45"/>
  <c r="H174" i="45"/>
  <c r="AB164" i="43"/>
  <c r="G90" i="45"/>
  <c r="H90" i="45"/>
  <c r="AB88" i="43"/>
  <c r="AA152" i="43"/>
  <c r="G160" i="45"/>
  <c r="G208" i="45"/>
  <c r="H208" i="45"/>
  <c r="AB197" i="43"/>
  <c r="G46" i="44"/>
  <c r="H46" i="44"/>
  <c r="AC45" i="43"/>
  <c r="G211" i="44"/>
  <c r="H211" i="44"/>
  <c r="AC200" i="43"/>
  <c r="G23" i="45"/>
  <c r="H23" i="45"/>
  <c r="AB23" i="43"/>
  <c r="G305" i="44"/>
  <c r="H305" i="44"/>
  <c r="AC295" i="43"/>
  <c r="G151" i="44"/>
  <c r="H151" i="44"/>
  <c r="AC143" i="43"/>
  <c r="G151" i="37"/>
  <c r="H151" i="37"/>
  <c r="G52" i="37"/>
  <c r="H52" i="37"/>
  <c r="AD51" i="43"/>
  <c r="G60" i="44"/>
  <c r="H60" i="44"/>
  <c r="AC59" i="43"/>
  <c r="G60" i="37"/>
  <c r="H60" i="37"/>
  <c r="G216" i="45"/>
  <c r="H216" i="45"/>
  <c r="AB205" i="43"/>
  <c r="G9" i="44"/>
  <c r="H9" i="44"/>
  <c r="AC9" i="43"/>
  <c r="G111" i="37"/>
  <c r="H111" i="37"/>
  <c r="AD106" i="43"/>
  <c r="G181" i="44"/>
  <c r="AC171" i="43"/>
  <c r="G181" i="37"/>
  <c r="G214" i="45"/>
  <c r="H214" i="45"/>
  <c r="AB203" i="43"/>
  <c r="AB63" i="43"/>
  <c r="G64" i="45"/>
  <c r="H64" i="45"/>
  <c r="G49" i="45"/>
  <c r="H49" i="45"/>
  <c r="AB48" i="43"/>
  <c r="AB69" i="43"/>
  <c r="G71" i="45"/>
  <c r="H71" i="45"/>
  <c r="G350" i="44"/>
  <c r="H350" i="44"/>
  <c r="AC339" i="43"/>
  <c r="G138" i="44"/>
  <c r="H138" i="44"/>
  <c r="AC130" i="43"/>
  <c r="G234" i="45"/>
  <c r="H234" i="45"/>
  <c r="AB222" i="43"/>
  <c r="G288" i="57"/>
  <c r="AA277" i="43"/>
  <c r="G177" i="45"/>
  <c r="H177" i="45"/>
  <c r="AB167" i="43"/>
  <c r="G85" i="45"/>
  <c r="H85" i="45"/>
  <c r="AB83" i="43"/>
  <c r="AC90" i="43"/>
  <c r="G92" i="44"/>
  <c r="H92" i="44"/>
  <c r="G8" i="45"/>
  <c r="H8" i="45"/>
  <c r="AB8" i="43"/>
  <c r="G53" i="44"/>
  <c r="H53" i="44"/>
  <c r="AC52" i="43"/>
  <c r="G241" i="44"/>
  <c r="H241" i="44"/>
  <c r="AC229" i="43"/>
  <c r="G47" i="45"/>
  <c r="H47" i="45"/>
  <c r="AB46" i="43"/>
  <c r="G148" i="44"/>
  <c r="H148" i="44"/>
  <c r="AC140" i="43"/>
  <c r="G213" i="37"/>
  <c r="H213" i="37"/>
  <c r="AD202" i="43"/>
  <c r="G205" i="45"/>
  <c r="H205" i="45"/>
  <c r="AB194" i="43"/>
  <c r="G184" i="44"/>
  <c r="H184" i="44"/>
  <c r="AC174" i="43"/>
  <c r="G184" i="37"/>
  <c r="H184" i="37"/>
  <c r="G83" i="37"/>
  <c r="H83" i="37"/>
  <c r="AD81" i="43"/>
  <c r="G282" i="37"/>
  <c r="H282" i="37"/>
  <c r="AD271" i="43"/>
  <c r="G256" i="57"/>
  <c r="AA244" i="43"/>
  <c r="G335" i="44"/>
  <c r="H335" i="44"/>
  <c r="AC324" i="43"/>
  <c r="G307" i="37"/>
  <c r="H307" i="37"/>
  <c r="AD297" i="43"/>
  <c r="G21" i="57"/>
  <c r="H21" i="57"/>
  <c r="AA21" i="43"/>
  <c r="G31" i="37"/>
  <c r="H31" i="37"/>
  <c r="AD31" i="43"/>
  <c r="G243" i="44"/>
  <c r="H243" i="44"/>
  <c r="AC231" i="43"/>
  <c r="G17" i="57"/>
  <c r="H17" i="57"/>
  <c r="AA17" i="43"/>
  <c r="G303" i="44"/>
  <c r="H303" i="44"/>
  <c r="AC293" i="43"/>
  <c r="G28" i="57"/>
  <c r="H28" i="57"/>
  <c r="AA28" i="43"/>
  <c r="G312" i="45"/>
  <c r="H312" i="45"/>
  <c r="AB302" i="43"/>
  <c r="G120" i="45"/>
  <c r="H120" i="45"/>
  <c r="AB115" i="43"/>
  <c r="G265" i="45"/>
  <c r="H265" i="45"/>
  <c r="AB254" i="43"/>
  <c r="G25" i="45"/>
  <c r="H25" i="45"/>
  <c r="AB25" i="43"/>
  <c r="G178" i="45"/>
  <c r="H178" i="45"/>
  <c r="AB168" i="43"/>
  <c r="G298" i="44"/>
  <c r="H298" i="44"/>
  <c r="AC288" i="43"/>
  <c r="G185" i="44"/>
  <c r="H185" i="44"/>
  <c r="AC175" i="43"/>
  <c r="G331" i="45"/>
  <c r="H331" i="45"/>
  <c r="AB320" i="43"/>
  <c r="G86" i="45"/>
  <c r="H86" i="45"/>
  <c r="AB84" i="43"/>
  <c r="G121" i="37"/>
  <c r="H121" i="37"/>
  <c r="AD116" i="43"/>
  <c r="G304" i="44"/>
  <c r="H304" i="44"/>
  <c r="AC294" i="43"/>
  <c r="G146" i="45"/>
  <c r="H146" i="45"/>
  <c r="AB138" i="43"/>
  <c r="G56" i="44"/>
  <c r="H56" i="44"/>
  <c r="AC55" i="43"/>
  <c r="G183" i="37"/>
  <c r="H183" i="37"/>
  <c r="AD173" i="43"/>
  <c r="G29" i="45"/>
  <c r="H29" i="45"/>
  <c r="AB29" i="43"/>
  <c r="AC192" i="43"/>
  <c r="G203" i="44"/>
  <c r="H203" i="44"/>
  <c r="G176" i="37"/>
  <c r="H176" i="37"/>
  <c r="AD166" i="43"/>
  <c r="G19" i="37"/>
  <c r="H19" i="37"/>
  <c r="AD19" i="43"/>
  <c r="G89" i="44"/>
  <c r="H89" i="44"/>
  <c r="AC87" i="43"/>
  <c r="G109" i="44"/>
  <c r="H109" i="44"/>
  <c r="AC104" i="43"/>
  <c r="G82" i="37"/>
  <c r="H82" i="37"/>
  <c r="AD80" i="43"/>
  <c r="G247" i="45"/>
  <c r="H247" i="45"/>
  <c r="AB235" i="43"/>
  <c r="G18" i="57"/>
  <c r="H18" i="57"/>
  <c r="AA18" i="43"/>
  <c r="G235" i="44"/>
  <c r="H235" i="44"/>
  <c r="AC223" i="43"/>
  <c r="G179" i="44"/>
  <c r="H179" i="44"/>
  <c r="AC169" i="43"/>
  <c r="G242" i="44"/>
  <c r="H242" i="44"/>
  <c r="AC230" i="43"/>
  <c r="G117" i="45"/>
  <c r="H117" i="45"/>
  <c r="AB112" i="43"/>
  <c r="G80" i="45"/>
  <c r="H80" i="45"/>
  <c r="AB78" i="43"/>
  <c r="G79" i="45"/>
  <c r="H79" i="45"/>
  <c r="AB77" i="43"/>
  <c r="AD174" i="43"/>
  <c r="AC284" i="43"/>
  <c r="G294" i="44"/>
  <c r="H294" i="44"/>
  <c r="AD319" i="43"/>
  <c r="G300" i="45"/>
  <c r="H300" i="45"/>
  <c r="AB290" i="43"/>
  <c r="G274" i="44"/>
  <c r="H274" i="44"/>
  <c r="AC263" i="43"/>
  <c r="G44" i="45"/>
  <c r="H44" i="45"/>
  <c r="AB43" i="43"/>
  <c r="AD171" i="43"/>
  <c r="G219" i="37"/>
  <c r="H219" i="37"/>
  <c r="AD208" i="43"/>
  <c r="G238" i="45"/>
  <c r="H238" i="45"/>
  <c r="AB226" i="43"/>
  <c r="G239" i="44"/>
  <c r="H239" i="44"/>
  <c r="AC227" i="43"/>
  <c r="G209" i="45"/>
  <c r="H209" i="45"/>
  <c r="AB198" i="43"/>
  <c r="G81" i="45"/>
  <c r="H81" i="45"/>
  <c r="AB79" i="43"/>
  <c r="G302" i="44"/>
  <c r="H302" i="44"/>
  <c r="AC292" i="43"/>
  <c r="G158" i="37"/>
  <c r="H158" i="37"/>
  <c r="AD150" i="43"/>
  <c r="G120" i="44"/>
  <c r="H120" i="44"/>
  <c r="AC115" i="43"/>
  <c r="G350" i="37"/>
  <c r="AD339" i="43"/>
  <c r="G24" i="45"/>
  <c r="H24" i="45"/>
  <c r="AB24" i="43"/>
  <c r="G96" i="45"/>
  <c r="AB94" i="43"/>
  <c r="G48" i="44"/>
  <c r="H48" i="44"/>
  <c r="AC47" i="43"/>
  <c r="G58" i="37"/>
  <c r="H58" i="37"/>
  <c r="AD57" i="43"/>
  <c r="G17" i="45"/>
  <c r="H17" i="45"/>
  <c r="AB17" i="43"/>
  <c r="G46" i="37"/>
  <c r="H46" i="37"/>
  <c r="AD45" i="43"/>
  <c r="G113" i="44"/>
  <c r="H113" i="44"/>
  <c r="AC108" i="43"/>
  <c r="G20" i="45"/>
  <c r="H20" i="45"/>
  <c r="AB20" i="43"/>
  <c r="G153" i="44"/>
  <c r="H153" i="44"/>
  <c r="AC145" i="43"/>
  <c r="G206" i="44"/>
  <c r="H206" i="44"/>
  <c r="AC195" i="43"/>
  <c r="G236" i="37"/>
  <c r="H236" i="37"/>
  <c r="AD224" i="43"/>
  <c r="G87" i="44"/>
  <c r="H87" i="44"/>
  <c r="AC85" i="43"/>
  <c r="G79" i="44"/>
  <c r="H79" i="44"/>
  <c r="AC77" i="43"/>
  <c r="G179" i="37"/>
  <c r="H179" i="37"/>
  <c r="AD169" i="43"/>
  <c r="G148" i="37"/>
  <c r="H148" i="37"/>
  <c r="AD140" i="43"/>
  <c r="AC8" i="43"/>
  <c r="G8" i="37"/>
  <c r="H8" i="37"/>
  <c r="G8" i="44"/>
  <c r="H8" i="44"/>
  <c r="G149" i="44"/>
  <c r="H149" i="44"/>
  <c r="AC141" i="43"/>
  <c r="G268" i="37"/>
  <c r="H268" i="37"/>
  <c r="AD257" i="43"/>
  <c r="G167" i="44"/>
  <c r="H167" i="44"/>
  <c r="AB182" i="43"/>
  <c r="G192" i="44"/>
  <c r="AC157" i="43"/>
  <c r="AB123" i="43"/>
  <c r="G128" i="44"/>
  <c r="G32" i="57"/>
  <c r="AA32" i="43"/>
  <c r="G207" i="37"/>
  <c r="H207" i="37"/>
  <c r="AD196" i="43"/>
  <c r="G338" i="44"/>
  <c r="H338" i="44"/>
  <c r="AC327" i="43"/>
  <c r="AC38" i="43"/>
  <c r="G39" i="44"/>
  <c r="H39" i="44"/>
  <c r="G78" i="44"/>
  <c r="H78" i="44"/>
  <c r="AC76" i="43"/>
  <c r="G147" i="44"/>
  <c r="H147" i="44"/>
  <c r="AC139" i="43"/>
  <c r="G147" i="37"/>
  <c r="H147" i="37"/>
  <c r="G150" i="44"/>
  <c r="AC142" i="43"/>
  <c r="G325" i="37"/>
  <c r="H325" i="37"/>
  <c r="AD314" i="43"/>
  <c r="G214" i="44"/>
  <c r="H214" i="44"/>
  <c r="AC203" i="43"/>
  <c r="G16" i="45"/>
  <c r="H16" i="45"/>
  <c r="AB16" i="43"/>
  <c r="G302" i="37"/>
  <c r="H302" i="37"/>
  <c r="AD292" i="43"/>
  <c r="G274" i="37"/>
  <c r="H274" i="37"/>
  <c r="AD263" i="43"/>
  <c r="G238" i="44"/>
  <c r="H238" i="44"/>
  <c r="AC226" i="43"/>
  <c r="G56" i="37"/>
  <c r="H56" i="37"/>
  <c r="AD55" i="43"/>
  <c r="G86" i="44"/>
  <c r="H86" i="44"/>
  <c r="AC84" i="43"/>
  <c r="G178" i="44"/>
  <c r="H178" i="44"/>
  <c r="AC168" i="43"/>
  <c r="G312" i="44"/>
  <c r="H312" i="44"/>
  <c r="AC302" i="43"/>
  <c r="G243" i="37"/>
  <c r="H243" i="37"/>
  <c r="AD231" i="43"/>
  <c r="G335" i="37"/>
  <c r="H335" i="37"/>
  <c r="AD324" i="43"/>
  <c r="G288" i="45"/>
  <c r="AB277" i="43"/>
  <c r="AD59" i="43"/>
  <c r="G305" i="37"/>
  <c r="H305" i="37"/>
  <c r="AD295" i="43"/>
  <c r="G208" i="44"/>
  <c r="H208" i="44"/>
  <c r="AC197" i="43"/>
  <c r="G279" i="44"/>
  <c r="AC268" i="43"/>
  <c r="G108" i="37"/>
  <c r="H108" i="37"/>
  <c r="G308" i="37"/>
  <c r="H308" i="37"/>
  <c r="AD298" i="43"/>
  <c r="G145" i="37"/>
  <c r="H145" i="37"/>
  <c r="AD137" i="43"/>
  <c r="G22" i="45"/>
  <c r="H22" i="45"/>
  <c r="AB22" i="43"/>
  <c r="G172" i="37"/>
  <c r="H172" i="37"/>
  <c r="AD162" i="43"/>
  <c r="G114" i="37"/>
  <c r="H114" i="37"/>
  <c r="AD109" i="43"/>
  <c r="G299" i="44"/>
  <c r="H299" i="44"/>
  <c r="AC289" i="43"/>
  <c r="G26" i="37"/>
  <c r="H26" i="37"/>
  <c r="AD26" i="43"/>
  <c r="G306" i="44"/>
  <c r="H306" i="44"/>
  <c r="AC296" i="43"/>
  <c r="G110" i="44"/>
  <c r="H110" i="44"/>
  <c r="AC105" i="43"/>
  <c r="G342" i="44"/>
  <c r="H342" i="44"/>
  <c r="AC331" i="43"/>
  <c r="G237" i="44"/>
  <c r="H237" i="44"/>
  <c r="AC225" i="43"/>
  <c r="G237" i="37"/>
  <c r="H237" i="37"/>
  <c r="G337" i="37"/>
  <c r="H337" i="37"/>
  <c r="AD326" i="43"/>
  <c r="G57" i="44"/>
  <c r="H57" i="44"/>
  <c r="AC56" i="43"/>
  <c r="G216" i="44"/>
  <c r="H216" i="44"/>
  <c r="AC205" i="43"/>
  <c r="G81" i="44"/>
  <c r="H81" i="44"/>
  <c r="AC79" i="43"/>
  <c r="G300" i="44"/>
  <c r="H300" i="44"/>
  <c r="AC290" i="43"/>
  <c r="G80" i="44"/>
  <c r="H80" i="44"/>
  <c r="AC78" i="43"/>
  <c r="G80" i="37"/>
  <c r="H80" i="37"/>
  <c r="AD78" i="43"/>
  <c r="G235" i="37"/>
  <c r="H235" i="37"/>
  <c r="AD223" i="43"/>
  <c r="G47" i="44"/>
  <c r="H47" i="44"/>
  <c r="AC46" i="43"/>
  <c r="G71" i="44"/>
  <c r="H71" i="44"/>
  <c r="AC69" i="43"/>
  <c r="G11" i="37"/>
  <c r="H11" i="37"/>
  <c r="AD11" i="43"/>
  <c r="G143" i="37"/>
  <c r="H143" i="37"/>
  <c r="AD135" i="43"/>
  <c r="G278" i="37"/>
  <c r="H278" i="37"/>
  <c r="AD267" i="43"/>
  <c r="AC252" i="43"/>
  <c r="G263" i="44"/>
  <c r="H263" i="44"/>
  <c r="G136" i="37"/>
  <c r="H136" i="37"/>
  <c r="AD128" i="43"/>
  <c r="G215" i="44"/>
  <c r="H215" i="44"/>
  <c r="AC204" i="43"/>
  <c r="G275" i="37"/>
  <c r="H275" i="37"/>
  <c r="AD264" i="43"/>
  <c r="G250" i="44"/>
  <c r="H250" i="44"/>
  <c r="AC238" i="43"/>
  <c r="G77" i="44"/>
  <c r="H77" i="44"/>
  <c r="AC75" i="43"/>
  <c r="G116" i="37"/>
  <c r="H116" i="37"/>
  <c r="AD111" i="43"/>
  <c r="G239" i="37"/>
  <c r="H239" i="37"/>
  <c r="AD227" i="43"/>
  <c r="G154" i="44"/>
  <c r="H154" i="44"/>
  <c r="AC146" i="43"/>
  <c r="G84" i="44"/>
  <c r="H84" i="44"/>
  <c r="AC82" i="43"/>
  <c r="G336" i="44"/>
  <c r="H336" i="44"/>
  <c r="AC325" i="43"/>
  <c r="G240" i="37"/>
  <c r="H240" i="37"/>
  <c r="AD228" i="43"/>
  <c r="G269" i="44"/>
  <c r="H269" i="44"/>
  <c r="AC258" i="43"/>
  <c r="G118" i="44"/>
  <c r="H118" i="44"/>
  <c r="AC113" i="43"/>
  <c r="G115" i="44"/>
  <c r="H115" i="44"/>
  <c r="AC110" i="43"/>
  <c r="G273" i="37"/>
  <c r="H273" i="37"/>
  <c r="AD262" i="43"/>
  <c r="G341" i="44"/>
  <c r="H341" i="44"/>
  <c r="AC330" i="43"/>
  <c r="G298" i="37"/>
  <c r="H298" i="37"/>
  <c r="AD288" i="43"/>
  <c r="G331" i="44"/>
  <c r="H331" i="44"/>
  <c r="AC320" i="43"/>
  <c r="G117" i="44"/>
  <c r="H117" i="44"/>
  <c r="AC112" i="43"/>
  <c r="G203" i="37"/>
  <c r="H203" i="37"/>
  <c r="AD192" i="43"/>
  <c r="G256" i="45"/>
  <c r="AB244" i="43"/>
  <c r="G205" i="44"/>
  <c r="H205" i="44"/>
  <c r="AC194" i="43"/>
  <c r="G241" i="37"/>
  <c r="H241" i="37"/>
  <c r="AD229" i="43"/>
  <c r="G85" i="44"/>
  <c r="H85" i="44"/>
  <c r="AC83" i="43"/>
  <c r="G90" i="44"/>
  <c r="H90" i="44"/>
  <c r="AC88" i="43"/>
  <c r="G76" i="37"/>
  <c r="H76" i="37"/>
  <c r="AD74" i="43"/>
  <c r="G13" i="44"/>
  <c r="H13" i="44"/>
  <c r="AC13" i="43"/>
  <c r="G140" i="44"/>
  <c r="H140" i="44"/>
  <c r="AC132" i="43"/>
  <c r="G15" i="44"/>
  <c r="H15" i="44"/>
  <c r="AC15" i="43"/>
  <c r="G12" i="45"/>
  <c r="H12" i="45"/>
  <c r="AB12" i="43"/>
  <c r="G328" i="37"/>
  <c r="H328" i="37"/>
  <c r="AD317" i="43"/>
  <c r="G54" i="44"/>
  <c r="H54" i="44"/>
  <c r="AC53" i="43"/>
  <c r="G30" i="45"/>
  <c r="H30" i="45"/>
  <c r="AB30" i="43"/>
  <c r="G247" i="44"/>
  <c r="H247" i="44"/>
  <c r="AC235" i="43"/>
  <c r="G25" i="44"/>
  <c r="H25" i="44"/>
  <c r="AC25" i="43"/>
  <c r="G234" i="44"/>
  <c r="H234" i="44"/>
  <c r="AC222" i="43"/>
  <c r="G23" i="44"/>
  <c r="H23" i="44"/>
  <c r="AC23" i="43"/>
  <c r="G301" i="37"/>
  <c r="H301" i="37"/>
  <c r="AD291" i="43"/>
  <c r="G209" i="44"/>
  <c r="H209" i="44"/>
  <c r="AC198" i="43"/>
  <c r="G18" i="45"/>
  <c r="H18" i="45"/>
  <c r="AB18" i="43"/>
  <c r="G89" i="37"/>
  <c r="H89" i="37"/>
  <c r="AD87" i="43"/>
  <c r="G29" i="44"/>
  <c r="H29" i="44"/>
  <c r="AC29" i="43"/>
  <c r="G29" i="37"/>
  <c r="H29" i="37"/>
  <c r="AD29" i="43"/>
  <c r="G304" i="37"/>
  <c r="H304" i="37"/>
  <c r="AD294" i="43"/>
  <c r="G185" i="37"/>
  <c r="H185" i="37"/>
  <c r="AD175" i="43"/>
  <c r="G265" i="44"/>
  <c r="H265" i="44"/>
  <c r="AC254" i="43"/>
  <c r="G303" i="37"/>
  <c r="H303" i="37"/>
  <c r="AD293" i="43"/>
  <c r="G21" i="45"/>
  <c r="H21" i="45"/>
  <c r="AB21" i="43"/>
  <c r="G138" i="37"/>
  <c r="H138" i="37"/>
  <c r="AD130" i="43"/>
  <c r="G9" i="37"/>
  <c r="H9" i="37"/>
  <c r="AD9" i="43"/>
  <c r="G211" i="37"/>
  <c r="H211" i="37"/>
  <c r="AD200" i="43"/>
  <c r="G344" i="44"/>
  <c r="H344" i="44"/>
  <c r="AC333" i="43"/>
  <c r="G119" i="44"/>
  <c r="H119" i="44"/>
  <c r="AC114" i="43"/>
  <c r="G280" i="44"/>
  <c r="H280" i="44"/>
  <c r="AC269" i="43"/>
  <c r="AC41" i="43"/>
  <c r="G42" i="44"/>
  <c r="H42" i="44"/>
  <c r="G244" i="44"/>
  <c r="H244" i="44"/>
  <c r="AC232" i="43"/>
  <c r="G152" i="37"/>
  <c r="H152" i="37"/>
  <c r="AD144" i="43"/>
  <c r="G112" i="44"/>
  <c r="H112" i="44"/>
  <c r="AC107" i="43"/>
  <c r="AC123" i="43"/>
  <c r="G180" i="44"/>
  <c r="H180" i="44"/>
  <c r="AC170" i="43"/>
  <c r="G144" i="44"/>
  <c r="H144" i="44"/>
  <c r="AC136" i="43"/>
  <c r="G310" i="44"/>
  <c r="H310" i="44"/>
  <c r="AC300" i="43"/>
  <c r="G310" i="37"/>
  <c r="H310" i="37"/>
  <c r="G248" i="44"/>
  <c r="H248" i="44"/>
  <c r="AC236" i="43"/>
  <c r="G14" i="45"/>
  <c r="H14" i="45"/>
  <c r="AB14" i="43"/>
  <c r="G309" i="44"/>
  <c r="H309" i="44"/>
  <c r="AC299" i="43"/>
  <c r="G109" i="37"/>
  <c r="H109" i="37"/>
  <c r="AD104" i="43"/>
  <c r="G146" i="44"/>
  <c r="H146" i="44"/>
  <c r="AC138" i="43"/>
  <c r="G28" i="45"/>
  <c r="H28" i="45"/>
  <c r="AB28" i="43"/>
  <c r="G92" i="37"/>
  <c r="AD90" i="43"/>
  <c r="G49" i="44"/>
  <c r="H49" i="44"/>
  <c r="AC48" i="43"/>
  <c r="G175" i="37"/>
  <c r="H175" i="37"/>
  <c r="AD165" i="43"/>
  <c r="G44" i="44"/>
  <c r="H44" i="44"/>
  <c r="AC43" i="43"/>
  <c r="G294" i="37"/>
  <c r="H294" i="37"/>
  <c r="AD284" i="43"/>
  <c r="G242" i="37"/>
  <c r="H242" i="37"/>
  <c r="AD230" i="43"/>
  <c r="G53" i="37"/>
  <c r="H53" i="37"/>
  <c r="AD52" i="43"/>
  <c r="G177" i="44"/>
  <c r="H177" i="44"/>
  <c r="AC167" i="43"/>
  <c r="AC63" i="43"/>
  <c r="G64" i="44"/>
  <c r="AD143" i="43"/>
  <c r="G174" i="44"/>
  <c r="H174" i="44"/>
  <c r="AC164" i="43"/>
  <c r="G50" i="44"/>
  <c r="H50" i="44"/>
  <c r="AC49" i="43"/>
  <c r="G334" i="37"/>
  <c r="H334" i="37"/>
  <c r="AD323" i="43"/>
  <c r="G212" i="44"/>
  <c r="H212" i="44"/>
  <c r="AC201" i="43"/>
  <c r="G141" i="44"/>
  <c r="H141" i="44"/>
  <c r="AC133" i="43"/>
  <c r="G276" i="44"/>
  <c r="H276" i="44"/>
  <c r="AC265" i="43"/>
  <c r="G333" i="37"/>
  <c r="H333" i="37"/>
  <c r="AD322" i="43"/>
  <c r="G246" i="37"/>
  <c r="H246" i="37"/>
  <c r="AD234" i="43"/>
  <c r="G122" i="37"/>
  <c r="H122" i="37"/>
  <c r="AD117" i="43"/>
  <c r="G128" i="37"/>
  <c r="AD123" i="43"/>
  <c r="G144" i="37"/>
  <c r="H144" i="37"/>
  <c r="AD136" i="43"/>
  <c r="G244" i="37"/>
  <c r="H244" i="37"/>
  <c r="AD232" i="43"/>
  <c r="G21" i="44"/>
  <c r="H21" i="44"/>
  <c r="AC21" i="43"/>
  <c r="G177" i="37"/>
  <c r="H177" i="37"/>
  <c r="AD167" i="43"/>
  <c r="G44" i="37"/>
  <c r="H44" i="37"/>
  <c r="AD43" i="43"/>
  <c r="G28" i="44"/>
  <c r="H28" i="44"/>
  <c r="AC28" i="43"/>
  <c r="G14" i="44"/>
  <c r="H14" i="44"/>
  <c r="AC14" i="43"/>
  <c r="G209" i="37"/>
  <c r="H209" i="37"/>
  <c r="AD198" i="43"/>
  <c r="G25" i="37"/>
  <c r="H25" i="37"/>
  <c r="AD25" i="43"/>
  <c r="G13" i="37"/>
  <c r="H13" i="37"/>
  <c r="AD13" i="43"/>
  <c r="G117" i="37"/>
  <c r="H117" i="37"/>
  <c r="AD112" i="43"/>
  <c r="G263" i="37"/>
  <c r="H263" i="37"/>
  <c r="AD252" i="43"/>
  <c r="G300" i="37"/>
  <c r="H300" i="37"/>
  <c r="AD290" i="43"/>
  <c r="G312" i="37"/>
  <c r="H312" i="37"/>
  <c r="AD302" i="43"/>
  <c r="G238" i="37"/>
  <c r="H238" i="37"/>
  <c r="AD226" i="43"/>
  <c r="G214" i="37"/>
  <c r="H214" i="37"/>
  <c r="AD203" i="43"/>
  <c r="G206" i="37"/>
  <c r="H206" i="37"/>
  <c r="AD195" i="43"/>
  <c r="G96" i="44"/>
  <c r="AC94" i="43"/>
  <c r="G50" i="37"/>
  <c r="H50" i="37"/>
  <c r="AD49" i="43"/>
  <c r="G180" i="37"/>
  <c r="H180" i="37"/>
  <c r="AD170" i="43"/>
  <c r="G47" i="37"/>
  <c r="H47" i="37"/>
  <c r="AD46" i="43"/>
  <c r="G78" i="37"/>
  <c r="H78" i="37"/>
  <c r="AD76" i="43"/>
  <c r="G32" i="45"/>
  <c r="H32" i="45"/>
  <c r="AB32" i="43"/>
  <c r="G149" i="37"/>
  <c r="H149" i="37"/>
  <c r="AD141" i="43"/>
  <c r="G276" i="37"/>
  <c r="H276" i="37"/>
  <c r="AD265" i="43"/>
  <c r="G306" i="37"/>
  <c r="H306" i="37"/>
  <c r="AD296" i="43"/>
  <c r="G146" i="37"/>
  <c r="H146" i="37"/>
  <c r="AD138" i="43"/>
  <c r="G248" i="37"/>
  <c r="H248" i="37"/>
  <c r="AD236" i="43"/>
  <c r="G42" i="37"/>
  <c r="H42" i="37"/>
  <c r="AD41" i="43"/>
  <c r="G247" i="37"/>
  <c r="H247" i="37"/>
  <c r="AD235" i="43"/>
  <c r="G12" i="44"/>
  <c r="H12" i="44"/>
  <c r="AC12" i="43"/>
  <c r="G205" i="37"/>
  <c r="H205" i="37"/>
  <c r="AD194" i="43"/>
  <c r="G331" i="37"/>
  <c r="H331" i="37"/>
  <c r="AD320" i="43"/>
  <c r="G115" i="37"/>
  <c r="H115" i="37"/>
  <c r="AD110" i="43"/>
  <c r="G336" i="37"/>
  <c r="H336" i="37"/>
  <c r="AD325" i="43"/>
  <c r="G215" i="37"/>
  <c r="H215" i="37"/>
  <c r="AD204" i="43"/>
  <c r="G81" i="37"/>
  <c r="H81" i="37"/>
  <c r="AD79" i="43"/>
  <c r="AD225" i="43"/>
  <c r="AC277" i="43"/>
  <c r="G288" i="44"/>
  <c r="G178" i="37"/>
  <c r="H178" i="37"/>
  <c r="AD168" i="43"/>
  <c r="G79" i="37"/>
  <c r="H79" i="37"/>
  <c r="AD77" i="43"/>
  <c r="G153" i="37"/>
  <c r="H153" i="37"/>
  <c r="AD145" i="43"/>
  <c r="G17" i="44"/>
  <c r="H17" i="44"/>
  <c r="AC17" i="43"/>
  <c r="G24" i="44"/>
  <c r="H24" i="44"/>
  <c r="AC24" i="43"/>
  <c r="G141" i="37"/>
  <c r="H141" i="37"/>
  <c r="AD133" i="43"/>
  <c r="G112" i="37"/>
  <c r="H112" i="37"/>
  <c r="AD107" i="43"/>
  <c r="G265" i="37"/>
  <c r="H265" i="37"/>
  <c r="AD254" i="43"/>
  <c r="G22" i="44"/>
  <c r="H22" i="44"/>
  <c r="AC22" i="43"/>
  <c r="G279" i="37"/>
  <c r="AD268" i="43"/>
  <c r="AD8" i="43"/>
  <c r="G174" i="37"/>
  <c r="H174" i="37"/>
  <c r="AD164" i="43"/>
  <c r="G280" i="37"/>
  <c r="H280" i="37"/>
  <c r="AD269" i="43"/>
  <c r="G49" i="37"/>
  <c r="H49" i="37"/>
  <c r="AD48" i="43"/>
  <c r="AD300" i="43"/>
  <c r="G23" i="37"/>
  <c r="H23" i="37"/>
  <c r="AD23" i="43"/>
  <c r="G30" i="44"/>
  <c r="H30" i="44"/>
  <c r="AC30" i="43"/>
  <c r="G15" i="37"/>
  <c r="H15" i="37"/>
  <c r="AD15" i="43"/>
  <c r="G90" i="37"/>
  <c r="H90" i="37"/>
  <c r="AD88" i="43"/>
  <c r="AC244" i="43"/>
  <c r="G256" i="44"/>
  <c r="H256" i="44"/>
  <c r="G118" i="37"/>
  <c r="H118" i="37"/>
  <c r="AD113" i="43"/>
  <c r="G84" i="37"/>
  <c r="H84" i="37"/>
  <c r="AD82" i="43"/>
  <c r="G77" i="37"/>
  <c r="H77" i="37"/>
  <c r="AD75" i="43"/>
  <c r="G216" i="37"/>
  <c r="H216" i="37"/>
  <c r="AD205" i="43"/>
  <c r="G86" i="37"/>
  <c r="H86" i="37"/>
  <c r="AD84" i="43"/>
  <c r="G150" i="37"/>
  <c r="AD142" i="43"/>
  <c r="G39" i="37"/>
  <c r="H39" i="37"/>
  <c r="AD38" i="43"/>
  <c r="AC182" i="43"/>
  <c r="G192" i="37"/>
  <c r="G167" i="37"/>
  <c r="H167" i="37"/>
  <c r="AD157" i="43"/>
  <c r="AD182" i="43"/>
  <c r="G87" i="37"/>
  <c r="H87" i="37"/>
  <c r="AD85" i="43"/>
  <c r="G20" i="44"/>
  <c r="H20" i="44"/>
  <c r="AC20" i="43"/>
  <c r="AC152" i="43"/>
  <c r="G119" i="37"/>
  <c r="H119" i="37"/>
  <c r="AD114" i="43"/>
  <c r="G342" i="37"/>
  <c r="H342" i="37"/>
  <c r="AD331" i="43"/>
  <c r="G299" i="37"/>
  <c r="H299" i="37"/>
  <c r="AD289" i="43"/>
  <c r="G208" i="37"/>
  <c r="H208" i="37"/>
  <c r="AD197" i="43"/>
  <c r="G338" i="37"/>
  <c r="H338" i="37"/>
  <c r="AD327" i="43"/>
  <c r="G309" i="37"/>
  <c r="H309" i="37"/>
  <c r="AD299" i="43"/>
  <c r="G18" i="44"/>
  <c r="H18" i="44"/>
  <c r="AC18" i="43"/>
  <c r="G234" i="37"/>
  <c r="H234" i="37"/>
  <c r="AD222" i="43"/>
  <c r="G54" i="37"/>
  <c r="H54" i="37"/>
  <c r="AD53" i="43"/>
  <c r="G140" i="37"/>
  <c r="H140" i="37"/>
  <c r="AD132" i="43"/>
  <c r="G85" i="37"/>
  <c r="H85" i="37"/>
  <c r="AD83" i="43"/>
  <c r="G341" i="37"/>
  <c r="H341" i="37"/>
  <c r="AD330" i="43"/>
  <c r="G269" i="37"/>
  <c r="H269" i="37"/>
  <c r="AD258" i="43"/>
  <c r="G154" i="37"/>
  <c r="H154" i="37"/>
  <c r="AD146" i="43"/>
  <c r="G250" i="37"/>
  <c r="H250" i="37"/>
  <c r="AD238" i="43"/>
  <c r="G57" i="37"/>
  <c r="H57" i="37"/>
  <c r="AD56" i="43"/>
  <c r="G16" i="44"/>
  <c r="H16" i="44"/>
  <c r="AC16" i="43"/>
  <c r="AD139" i="43"/>
  <c r="G113" i="37"/>
  <c r="H113" i="37"/>
  <c r="AD108" i="43"/>
  <c r="G48" i="37"/>
  <c r="H48" i="37"/>
  <c r="AD47" i="43"/>
  <c r="G120" i="37"/>
  <c r="H120" i="37"/>
  <c r="AD115" i="43"/>
  <c r="G212" i="37"/>
  <c r="H212" i="37"/>
  <c r="AD201" i="43"/>
  <c r="G64" i="37"/>
  <c r="H64" i="37"/>
  <c r="AD63" i="43"/>
  <c r="G344" i="37"/>
  <c r="H344" i="37"/>
  <c r="AD333" i="43"/>
  <c r="G71" i="37"/>
  <c r="H71" i="37"/>
  <c r="AD69" i="43"/>
  <c r="G110" i="37"/>
  <c r="H110" i="37"/>
  <c r="AD105" i="43"/>
  <c r="G288" i="37"/>
  <c r="AD277" i="43"/>
  <c r="G17" i="37"/>
  <c r="H17" i="37"/>
  <c r="AD17" i="43"/>
  <c r="G16" i="37"/>
  <c r="H16" i="37"/>
  <c r="AD16" i="43"/>
  <c r="G96" i="37"/>
  <c r="AD94" i="43"/>
  <c r="G28" i="37"/>
  <c r="H28" i="37"/>
  <c r="AD28" i="43"/>
  <c r="G21" i="37"/>
  <c r="H21" i="37"/>
  <c r="AD21" i="43"/>
  <c r="G256" i="37"/>
  <c r="H256" i="37"/>
  <c r="AD244" i="43"/>
  <c r="G160" i="37"/>
  <c r="AD152" i="43"/>
  <c r="G14" i="37"/>
  <c r="H14" i="37"/>
  <c r="AD14" i="43"/>
  <c r="G20" i="37"/>
  <c r="H20" i="37"/>
  <c r="AD20" i="43"/>
  <c r="G30" i="37"/>
  <c r="H30" i="37"/>
  <c r="AD30" i="43"/>
  <c r="G18" i="37"/>
  <c r="H18" i="37"/>
  <c r="AD18" i="43"/>
  <c r="G22" i="37"/>
  <c r="H22" i="37"/>
  <c r="AD22" i="43"/>
  <c r="G24" i="37"/>
  <c r="H24" i="37"/>
  <c r="AD24" i="43"/>
  <c r="G32" i="44"/>
  <c r="AC32" i="43"/>
  <c r="G12" i="37"/>
  <c r="H12" i="37"/>
  <c r="AD12" i="43"/>
  <c r="G32" i="37"/>
  <c r="AD32" i="43"/>
  <c r="H56" i="52" l="1"/>
  <c r="H335" i="57"/>
  <c r="H35" i="39"/>
  <c r="C140" i="39"/>
  <c r="H140" i="39" s="1"/>
  <c r="C175" i="39"/>
  <c r="H175" i="39" s="1"/>
  <c r="C105" i="39"/>
  <c r="H105" i="39" s="1"/>
  <c r="C128" i="37"/>
  <c r="H128" i="37" s="1"/>
  <c r="C128" i="48"/>
  <c r="H128" i="48" s="1"/>
  <c r="C96" i="37"/>
  <c r="H96" i="37" s="1"/>
  <c r="C160" i="48"/>
  <c r="H160" i="48" s="1"/>
  <c r="H7" i="53"/>
  <c r="C128" i="45"/>
  <c r="H128" i="45" s="1"/>
  <c r="H32" i="47"/>
  <c r="C128" i="52"/>
  <c r="H128" i="52" s="1"/>
  <c r="C160" i="52"/>
  <c r="H160" i="52" s="1"/>
  <c r="H32" i="52"/>
  <c r="H7" i="52"/>
  <c r="C128" i="47"/>
  <c r="H128" i="47" s="1"/>
  <c r="C318" i="37"/>
  <c r="H318" i="37" s="1"/>
  <c r="C32" i="44"/>
  <c r="C32" i="51"/>
  <c r="C96" i="51" s="1"/>
  <c r="H96" i="51" s="1"/>
  <c r="C160" i="47"/>
  <c r="H160" i="47" s="1"/>
  <c r="H279" i="44"/>
  <c r="H277" i="48"/>
  <c r="H247" i="52"/>
  <c r="C224" i="51"/>
  <c r="H224" i="51" s="1"/>
  <c r="C192" i="37"/>
  <c r="H192" i="37" s="1"/>
  <c r="C192" i="51"/>
  <c r="H192" i="51" s="1"/>
  <c r="C288" i="37"/>
  <c r="H288" i="37" s="1"/>
  <c r="H279" i="45"/>
  <c r="H181" i="57"/>
  <c r="C280" i="39"/>
  <c r="H280" i="39" s="1"/>
  <c r="C192" i="44"/>
  <c r="H192" i="44" s="1"/>
  <c r="H251" i="57"/>
  <c r="C288" i="57"/>
  <c r="H288" i="57" s="1"/>
  <c r="H32" i="49"/>
  <c r="C96" i="49"/>
  <c r="H96" i="49" s="1"/>
  <c r="C160" i="49"/>
  <c r="H160" i="49" s="1"/>
  <c r="C128" i="49"/>
  <c r="H128" i="49" s="1"/>
  <c r="C96" i="50"/>
  <c r="H96" i="50" s="1"/>
  <c r="H32" i="50"/>
  <c r="C128" i="50"/>
  <c r="H128" i="50" s="1"/>
  <c r="C160" i="50"/>
  <c r="H160" i="50" s="1"/>
  <c r="H32" i="51"/>
  <c r="H32" i="57"/>
  <c r="C96" i="57"/>
  <c r="H96" i="57" s="1"/>
  <c r="C128" i="57"/>
  <c r="H128" i="57" s="1"/>
  <c r="C160" i="57"/>
  <c r="H160" i="57" s="1"/>
  <c r="C95" i="53"/>
  <c r="H95" i="53" s="1"/>
  <c r="H32" i="53"/>
  <c r="C158" i="53"/>
  <c r="H158" i="53" s="1"/>
  <c r="C126" i="53"/>
  <c r="H126" i="53" s="1"/>
  <c r="C96" i="52"/>
  <c r="H96" i="52" s="1"/>
  <c r="C128" i="51" l="1"/>
  <c r="H128" i="51" s="1"/>
  <c r="C160" i="51"/>
  <c r="H160" i="51" s="1"/>
  <c r="C128" i="44"/>
  <c r="H128" i="44" s="1"/>
  <c r="C96" i="44"/>
  <c r="H96" i="44" s="1"/>
  <c r="C160" i="44"/>
  <c r="H160" i="44" s="1"/>
  <c r="H32" i="44"/>
</calcChain>
</file>

<file path=xl/sharedStrings.xml><?xml version="1.0" encoding="utf-8"?>
<sst xmlns="http://schemas.openxmlformats.org/spreadsheetml/2006/main" count="1749" uniqueCount="89">
  <si>
    <t xml:space="preserve"> </t>
  </si>
  <si>
    <t>NO.</t>
  </si>
  <si>
    <t>JUMLAH</t>
  </si>
  <si>
    <t>APRIL</t>
  </si>
  <si>
    <t>MEI</t>
  </si>
  <si>
    <t>JUNI</t>
  </si>
  <si>
    <t>AGST</t>
  </si>
  <si>
    <t>SEP</t>
  </si>
  <si>
    <t>OKT</t>
  </si>
  <si>
    <t>NOP</t>
  </si>
  <si>
    <t>DES</t>
  </si>
  <si>
    <t>JAN</t>
  </si>
  <si>
    <t>PEB</t>
  </si>
  <si>
    <t>MARET</t>
  </si>
  <si>
    <t>MRT</t>
  </si>
  <si>
    <t>%</t>
  </si>
  <si>
    <t>KUMULATIF</t>
  </si>
  <si>
    <t>ABS</t>
  </si>
  <si>
    <t>JULI</t>
  </si>
  <si>
    <t>SASARAN BUMIL</t>
  </si>
  <si>
    <t>BULAN LALU</t>
  </si>
  <si>
    <t>BULAN INI</t>
  </si>
  <si>
    <t>TARGET S/D BLN INI</t>
  </si>
  <si>
    <t>SASARAN 20% BUMIL</t>
  </si>
  <si>
    <t>SASARAN BULIN</t>
  </si>
  <si>
    <t>K 1</t>
  </si>
  <si>
    <t>K 4</t>
  </si>
  <si>
    <t>DETEKSI FAKTOR RESIKO DAN KOMPLIKASI OLEH MASYARAKAT</t>
  </si>
  <si>
    <t>KOMPLIKASI MATERNAL TERTANGANI</t>
  </si>
  <si>
    <t>KOMPLIKASI MATERNAL DITEMUKAN</t>
  </si>
  <si>
    <t>LINAKES</t>
  </si>
  <si>
    <t>LIN NON NAKES</t>
  </si>
  <si>
    <t>LIN FASKES</t>
  </si>
  <si>
    <t>KUNJUNGAN NIFAS</t>
  </si>
  <si>
    <t>LIN NAKES</t>
  </si>
  <si>
    <t>20% SASARAN BUMIL</t>
  </si>
  <si>
    <t>PELAYANAN KOMPLIKASI MATERNAL DITEMUKAN        ( )</t>
  </si>
  <si>
    <t>PELAYANAN KOMPLIKASI MATERNAL DITEMUKAN</t>
  </si>
  <si>
    <t>LINAKES    ( 90 )</t>
  </si>
  <si>
    <t>PUSKESMAS</t>
  </si>
  <si>
    <t>PUSKESAMS</t>
  </si>
  <si>
    <t>NO</t>
  </si>
  <si>
    <t>20 % SASARAN BUMIL</t>
  </si>
  <si>
    <t xml:space="preserve">BULAN </t>
  </si>
  <si>
    <t>LIN. NON NAKES</t>
  </si>
  <si>
    <t xml:space="preserve">PELAYANAN KOMPLIKASI MATERNAL DITEMUKAN </t>
  </si>
  <si>
    <t xml:space="preserve">PELAYANAN KOMPLIKASI MATERNAL DITEMUKAN  </t>
  </si>
  <si>
    <t xml:space="preserve">LIN. NON NAKES  </t>
  </si>
  <si>
    <t xml:space="preserve">LIN. NON NAKES </t>
  </si>
  <si>
    <t xml:space="preserve">PELAYANAN KOMPLIKASI MATERNAL DITEMUKAN        </t>
  </si>
  <si>
    <t>AKSES PELAYANAN KIA    K.1 ( 100 )</t>
  </si>
  <si>
    <t>KUNJUNGAN NIFAS    (  95  )</t>
  </si>
  <si>
    <t>KUNJUNGAN NIFAS    ( 95 )</t>
  </si>
  <si>
    <t>REKAPITULASI PWS IBU - KIA PROVINSI NTB</t>
  </si>
  <si>
    <t>BUMIL ANEMIA</t>
  </si>
  <si>
    <t>BUMIL KEK</t>
  </si>
  <si>
    <t xml:space="preserve">         </t>
  </si>
  <si>
    <t>update mei 2015</t>
  </si>
  <si>
    <t>TAHUN 2017</t>
  </si>
  <si>
    <t>JANUARI 2017</t>
  </si>
  <si>
    <t>FEBRURI 2017</t>
  </si>
  <si>
    <t>MARET 2017</t>
  </si>
  <si>
    <t>APRIL 2017</t>
  </si>
  <si>
    <t>MEI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</si>
  <si>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</si>
  <si>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</si>
  <si>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</si>
  <si>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</si>
  <si>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</si>
  <si>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</si>
  <si>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</si>
  <si>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PELAYANAN KIA    K.4 ( 98 )</t>
  </si>
  <si>
    <t>PELAYANAN KOMPLIKASI MATERNAL TERTANGANI         (90)</t>
  </si>
  <si>
    <t>LIN. FASKES    ( 85 )</t>
  </si>
  <si>
    <t>DESA</t>
  </si>
  <si>
    <t>PERSALINAN GAMELLI</t>
  </si>
  <si>
    <t>REKAPITULASI PWS IBU - KABUPATEN LOMBOK TENGAH</t>
  </si>
  <si>
    <t>PUSKESMAS    :</t>
  </si>
  <si>
    <t>BULAN               :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</si>
  <si>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</si>
  <si>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</si>
  <si>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</si>
  <si>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</si>
  <si>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FORM.PWS IBU 1</t>
  </si>
  <si>
    <t>FORM.PWS IBU 2</t>
  </si>
  <si>
    <t>FORM.PWS IBU 3</t>
  </si>
  <si>
    <t xml:space="preserve">DETEKSI FAKTOR RESIKO DAN KOMPLIKASI                </t>
  </si>
  <si>
    <t xml:space="preserve">DETEKSI FAKTOR RESIKO DAN KOMPLIKASI       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</si>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</sst>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Continuous" vertical="center"/>
    </xf>
    <xf numFmtId="0" fontId="0" fillId="0" borderId="0" xfId="0" applyBorder="1"/>
    <xf numFmtId="3" fontId="0" fillId="0" borderId="0" xfId="0" applyNumberFormat="1"/>
    <xf numFmtId="2" fontId="2" fillId="0" borderId="0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3" fontId="2" fillId="0" borderId="0" xfId="0" applyNumberFormat="1" applyFont="1" applyBorder="1"/>
    <xf numFmtId="0" fontId="2" fillId="0" borderId="5" xfId="0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0" fontId="2" fillId="0" borderId="8" xfId="0" applyFont="1" applyBorder="1" applyAlignment="1">
      <alignment horizontal="centerContinuous" vertic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right"/>
    </xf>
    <xf numFmtId="0" fontId="0" fillId="0" borderId="9" xfId="0" applyBorder="1"/>
    <xf numFmtId="3" fontId="2" fillId="0" borderId="9" xfId="0" applyNumberFormat="1" applyFont="1" applyBorder="1"/>
    <xf numFmtId="2" fontId="2" fillId="0" borderId="9" xfId="0" applyNumberFormat="1" applyFont="1" applyBorder="1"/>
    <xf numFmtId="0" fontId="0" fillId="0" borderId="4" xfId="0" applyBorder="1"/>
    <xf numFmtId="2" fontId="2" fillId="0" borderId="4" xfId="0" applyNumberFormat="1" applyFont="1" applyBorder="1"/>
    <xf numFmtId="0" fontId="2" fillId="0" borderId="10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3" fontId="2" fillId="0" borderId="10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0" fillId="0" borderId="7" xfId="0" applyBorder="1"/>
    <xf numFmtId="2" fontId="2" fillId="0" borderId="16" xfId="0" applyNumberFormat="1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3" fontId="2" fillId="0" borderId="18" xfId="0" applyNumberFormat="1" applyFont="1" applyBorder="1"/>
    <xf numFmtId="2" fontId="2" fillId="0" borderId="19" xfId="0" applyNumberFormat="1" applyFont="1" applyBorder="1"/>
    <xf numFmtId="0" fontId="2" fillId="0" borderId="20" xfId="0" applyFont="1" applyBorder="1" applyAlignment="1">
      <alignment horizontal="center"/>
    </xf>
    <xf numFmtId="0" fontId="6" fillId="0" borderId="10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9" xfId="0" applyFont="1" applyBorder="1"/>
    <xf numFmtId="3" fontId="2" fillId="0" borderId="21" xfId="0" applyNumberFormat="1" applyFont="1" applyBorder="1"/>
    <xf numFmtId="2" fontId="2" fillId="0" borderId="21" xfId="0" applyNumberFormat="1" applyFont="1" applyBorder="1"/>
    <xf numFmtId="2" fontId="2" fillId="0" borderId="22" xfId="0" applyNumberFormat="1" applyFont="1" applyBorder="1"/>
    <xf numFmtId="2" fontId="2" fillId="0" borderId="23" xfId="0" applyNumberFormat="1" applyFont="1" applyBorder="1"/>
    <xf numFmtId="0" fontId="2" fillId="0" borderId="24" xfId="0" applyFont="1" applyBorder="1"/>
    <xf numFmtId="3" fontId="2" fillId="0" borderId="23" xfId="0" applyNumberFormat="1" applyFont="1" applyBorder="1"/>
    <xf numFmtId="2" fontId="2" fillId="0" borderId="25" xfId="0" applyNumberFormat="1" applyFont="1" applyBorder="1"/>
    <xf numFmtId="2" fontId="2" fillId="0" borderId="7" xfId="0" applyNumberFormat="1" applyFont="1" applyBorder="1"/>
    <xf numFmtId="0" fontId="8" fillId="0" borderId="0" xfId="0" applyFont="1"/>
    <xf numFmtId="0" fontId="2" fillId="0" borderId="23" xfId="0" applyFont="1" applyBorder="1"/>
    <xf numFmtId="0" fontId="2" fillId="0" borderId="26" xfId="0" applyFon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/>
    <xf numFmtId="17" fontId="10" fillId="0" borderId="0" xfId="0" quotePrefix="1" applyNumberFormat="1" applyFont="1"/>
    <xf numFmtId="0" fontId="10" fillId="0" borderId="0" xfId="0" quotePrefix="1" applyFont="1"/>
    <xf numFmtId="0" fontId="8" fillId="0" borderId="0" xfId="0" applyFont="1" applyFill="1" applyAlignment="1">
      <alignment vertical="top"/>
    </xf>
    <xf numFmtId="17" fontId="5" fillId="0" borderId="0" xfId="0" applyNumberFormat="1" applyFont="1" applyAlignment="1">
      <alignment vertical="center"/>
    </xf>
    <xf numFmtId="0" fontId="8" fillId="0" borderId="27" xfId="0" applyFont="1" applyBorder="1" applyAlignment="1" applyProtection="1">
      <alignment horizontal="center" vertical="center" wrapText="1"/>
      <protection locked="0"/>
    </xf>
    <xf numFmtId="0" fontId="8" fillId="0" borderId="21" xfId="0" applyFont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0" fillId="0" borderId="28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Continuous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Continuous" vertical="center"/>
      <protection locked="0"/>
    </xf>
    <xf numFmtId="0" fontId="2" fillId="0" borderId="29" xfId="0" applyFont="1" applyBorder="1" applyAlignment="1" applyProtection="1">
      <alignment horizontal="centerContinuous" vertical="center"/>
      <protection locked="0"/>
    </xf>
    <xf numFmtId="0" fontId="2" fillId="0" borderId="24" xfId="0" applyFont="1" applyBorder="1" applyAlignment="1" applyProtection="1">
      <alignment horizontal="centerContinuous" vertical="center"/>
      <protection locked="0"/>
    </xf>
    <xf numFmtId="0" fontId="2" fillId="0" borderId="3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2" fillId="0" borderId="33" xfId="0" applyFont="1" applyBorder="1" applyAlignment="1" applyProtection="1">
      <alignment horizontal="center"/>
      <protection locked="0"/>
    </xf>
    <xf numFmtId="3" fontId="2" fillId="0" borderId="13" xfId="0" applyNumberFormat="1" applyFont="1" applyBorder="1" applyProtection="1">
      <protection locked="0"/>
    </xf>
    <xf numFmtId="3" fontId="2" fillId="0" borderId="0" xfId="0" applyNumberFormat="1" applyFont="1" applyBorder="1" applyProtection="1">
      <protection locked="0"/>
    </xf>
    <xf numFmtId="3" fontId="2" fillId="0" borderId="1" xfId="0" applyNumberFormat="1" applyFont="1" applyBorder="1" applyProtection="1">
      <protection locked="0"/>
    </xf>
    <xf numFmtId="3" fontId="2" fillId="0" borderId="34" xfId="0" applyNumberFormat="1" applyFont="1" applyBorder="1" applyProtection="1">
      <protection locked="0"/>
    </xf>
    <xf numFmtId="3" fontId="2" fillId="0" borderId="31" xfId="0" applyNumberFormat="1" applyFont="1" applyBorder="1" applyProtection="1">
      <protection locked="0"/>
    </xf>
    <xf numFmtId="0" fontId="2" fillId="0" borderId="27" xfId="0" applyFont="1" applyBorder="1" applyProtection="1">
      <protection locked="0"/>
    </xf>
    <xf numFmtId="3" fontId="2" fillId="0" borderId="2" xfId="0" applyNumberFormat="1" applyFont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9" xfId="0" applyNumberFormat="1" applyBorder="1" applyProtection="1">
      <protection locked="0"/>
    </xf>
    <xf numFmtId="3" fontId="0" fillId="0" borderId="0" xfId="0" applyNumberFormat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4" xfId="0" applyNumberForma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Continuous" vertical="center"/>
      <protection locked="0"/>
    </xf>
    <xf numFmtId="3" fontId="2" fillId="0" borderId="24" xfId="0" applyNumberFormat="1" applyFont="1" applyBorder="1" applyAlignment="1" applyProtection="1">
      <alignment horizontal="centerContinuous" vertical="center"/>
      <protection locked="0"/>
    </xf>
    <xf numFmtId="3" fontId="2" fillId="0" borderId="35" xfId="0" applyNumberFormat="1" applyFont="1" applyBorder="1" applyProtection="1">
      <protection locked="0"/>
    </xf>
    <xf numFmtId="0" fontId="2" fillId="0" borderId="28" xfId="0" applyFont="1" applyBorder="1" applyAlignment="1" applyProtection="1">
      <alignment horizontal="center"/>
      <protection locked="0"/>
    </xf>
    <xf numFmtId="3" fontId="2" fillId="0" borderId="3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0" fillId="0" borderId="37" xfId="0" applyBorder="1" applyProtection="1">
      <protection locked="0"/>
    </xf>
    <xf numFmtId="3" fontId="2" fillId="0" borderId="7" xfId="0" applyNumberFormat="1" applyFont="1" applyBorder="1" applyProtection="1">
      <protection locked="0"/>
    </xf>
    <xf numFmtId="3" fontId="2" fillId="0" borderId="2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29" xfId="0" applyBorder="1" applyAlignment="1" applyProtection="1">
      <protection locked="0"/>
    </xf>
    <xf numFmtId="0" fontId="0" fillId="0" borderId="24" xfId="0" applyBorder="1" applyAlignment="1" applyProtection="1">
      <protection locked="0"/>
    </xf>
    <xf numFmtId="3" fontId="2" fillId="0" borderId="29" xfId="0" applyNumberFormat="1" applyFont="1" applyBorder="1" applyAlignment="1" applyProtection="1">
      <alignment horizontal="center" vertical="center"/>
      <protection locked="0"/>
    </xf>
    <xf numFmtId="3" fontId="2" fillId="0" borderId="24" xfId="0" applyNumberFormat="1" applyFont="1" applyBorder="1" applyAlignment="1" applyProtection="1">
      <alignment horizontal="center" vertical="center"/>
      <protection locked="0"/>
    </xf>
    <xf numFmtId="3" fontId="2" fillId="0" borderId="30" xfId="0" applyNumberFormat="1" applyFont="1" applyBorder="1" applyProtection="1">
      <protection locked="0"/>
    </xf>
    <xf numFmtId="3" fontId="2" fillId="0" borderId="32" xfId="0" applyNumberFormat="1" applyFont="1" applyBorder="1" applyProtection="1">
      <protection locked="0"/>
    </xf>
    <xf numFmtId="3" fontId="0" fillId="0" borderId="38" xfId="0" applyNumberFormat="1" applyBorder="1" applyProtection="1">
      <protection locked="0"/>
    </xf>
    <xf numFmtId="3" fontId="2" fillId="0" borderId="39" xfId="0" applyNumberFormat="1" applyFont="1" applyBorder="1" applyAlignment="1" applyProtection="1">
      <alignment horizontal="centerContinuous" vertical="center"/>
      <protection locked="0"/>
    </xf>
    <xf numFmtId="3" fontId="2" fillId="0" borderId="13" xfId="0" applyNumberFormat="1" applyFont="1" applyBorder="1" applyProtection="1"/>
    <xf numFmtId="3" fontId="2" fillId="0" borderId="40" xfId="0" applyNumberFormat="1" applyFont="1" applyBorder="1" applyProtection="1"/>
    <xf numFmtId="3" fontId="2" fillId="0" borderId="1" xfId="0" applyNumberFormat="1" applyFont="1" applyBorder="1" applyProtection="1"/>
    <xf numFmtId="3" fontId="2" fillId="0" borderId="34" xfId="0" applyNumberFormat="1" applyFont="1" applyBorder="1" applyProtection="1"/>
    <xf numFmtId="3" fontId="2" fillId="0" borderId="41" xfId="0" applyNumberFormat="1" applyFont="1" applyBorder="1" applyProtection="1"/>
    <xf numFmtId="3" fontId="2" fillId="0" borderId="31" xfId="0" applyNumberFormat="1" applyFont="1" applyBorder="1" applyProtection="1"/>
    <xf numFmtId="3" fontId="2" fillId="0" borderId="6" xfId="0" applyNumberFormat="1" applyFont="1" applyBorder="1" applyProtection="1"/>
    <xf numFmtId="3" fontId="2" fillId="0" borderId="42" xfId="0" applyNumberFormat="1" applyFont="1" applyBorder="1" applyProtection="1"/>
    <xf numFmtId="3" fontId="0" fillId="0" borderId="0" xfId="0" applyNumberFormat="1" applyBorder="1" applyProtection="1"/>
    <xf numFmtId="3" fontId="0" fillId="0" borderId="0" xfId="0" applyNumberFormat="1" applyProtection="1"/>
    <xf numFmtId="3" fontId="2" fillId="0" borderId="0" xfId="0" applyNumberFormat="1" applyFont="1" applyProtection="1"/>
    <xf numFmtId="3" fontId="2" fillId="0" borderId="0" xfId="0" applyNumberFormat="1" applyFont="1" applyBorder="1" applyProtection="1"/>
    <xf numFmtId="3" fontId="0" fillId="0" borderId="4" xfId="0" applyNumberFormat="1" applyBorder="1" applyProtection="1"/>
    <xf numFmtId="3" fontId="2" fillId="0" borderId="29" xfId="0" applyNumberFormat="1" applyFont="1" applyBorder="1" applyAlignment="1" applyProtection="1">
      <alignment horizontal="centerContinuous" vertical="center"/>
    </xf>
    <xf numFmtId="3" fontId="2" fillId="0" borderId="24" xfId="0" applyNumberFormat="1" applyFont="1" applyBorder="1" applyAlignment="1" applyProtection="1">
      <alignment horizontal="centerContinuous" vertical="center"/>
    </xf>
    <xf numFmtId="3" fontId="2" fillId="0" borderId="35" xfId="0" applyNumberFormat="1" applyFont="1" applyBorder="1" applyProtection="1"/>
    <xf numFmtId="3" fontId="2" fillId="0" borderId="3" xfId="0" applyNumberFormat="1" applyFont="1" applyBorder="1" applyProtection="1"/>
    <xf numFmtId="0" fontId="2" fillId="0" borderId="3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3" fontId="2" fillId="0" borderId="21" xfId="0" applyNumberFormat="1" applyFont="1" applyBorder="1" applyProtection="1"/>
    <xf numFmtId="0" fontId="0" fillId="0" borderId="0" xfId="0" applyProtection="1"/>
    <xf numFmtId="3" fontId="2" fillId="0" borderId="30" xfId="0" applyNumberFormat="1" applyFont="1" applyBorder="1" applyProtection="1"/>
    <xf numFmtId="3" fontId="2" fillId="0" borderId="43" xfId="0" applyNumberFormat="1" applyFont="1" applyBorder="1" applyProtection="1"/>
    <xf numFmtId="3" fontId="2" fillId="0" borderId="32" xfId="0" applyNumberFormat="1" applyFont="1" applyBorder="1" applyProtection="1"/>
    <xf numFmtId="3" fontId="2" fillId="0" borderId="7" xfId="0" applyNumberFormat="1" applyFont="1" applyBorder="1" applyProtection="1"/>
    <xf numFmtId="3" fontId="2" fillId="0" borderId="37" xfId="0" applyNumberFormat="1" applyFont="1" applyBorder="1" applyProtection="1"/>
    <xf numFmtId="3" fontId="0" fillId="0" borderId="37" xfId="0" applyNumberFormat="1" applyBorder="1" applyProtection="1"/>
    <xf numFmtId="3" fontId="2" fillId="0" borderId="9" xfId="0" applyNumberFormat="1" applyFont="1" applyBorder="1" applyProtection="1"/>
    <xf numFmtId="3" fontId="2" fillId="0" borderId="44" xfId="0" applyNumberFormat="1" applyFont="1" applyBorder="1" applyProtection="1"/>
    <xf numFmtId="0" fontId="5" fillId="0" borderId="0" xfId="0" applyFont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23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0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15" xfId="0" applyFont="1" applyBorder="1" applyProtection="1">
      <protection locked="0"/>
    </xf>
    <xf numFmtId="0" fontId="0" fillId="0" borderId="7" xfId="0" applyBorder="1" applyProtection="1">
      <protection locked="0"/>
    </xf>
    <xf numFmtId="0" fontId="2" fillId="0" borderId="26" xfId="0" applyFont="1" applyBorder="1" applyProtection="1">
      <protection locked="0"/>
    </xf>
    <xf numFmtId="3" fontId="2" fillId="0" borderId="23" xfId="0" applyNumberFormat="1" applyFont="1" applyBorder="1" applyProtection="1"/>
    <xf numFmtId="3" fontId="2" fillId="0" borderId="10" xfId="0" applyNumberFormat="1" applyFont="1" applyBorder="1" applyProtection="1"/>
    <xf numFmtId="0" fontId="2" fillId="0" borderId="13" xfId="0" applyFont="1" applyBorder="1" applyAlignment="1" applyProtection="1">
      <alignment horizontal="center"/>
    </xf>
    <xf numFmtId="3" fontId="2" fillId="0" borderId="18" xfId="0" applyNumberFormat="1" applyFont="1" applyBorder="1" applyProtection="1"/>
    <xf numFmtId="0" fontId="2" fillId="0" borderId="10" xfId="0" applyFont="1" applyBorder="1" applyAlignment="1" applyProtection="1">
      <alignment horizontal="centerContinuous" vertical="center"/>
    </xf>
    <xf numFmtId="0" fontId="2" fillId="0" borderId="3" xfId="0" applyFont="1" applyBorder="1" applyAlignment="1" applyProtection="1">
      <alignment horizontal="centerContinuous" vertical="center"/>
    </xf>
    <xf numFmtId="0" fontId="2" fillId="0" borderId="1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Continuous" vertical="center"/>
    </xf>
    <xf numFmtId="0" fontId="6" fillId="0" borderId="13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Continuous" vertical="center"/>
    </xf>
    <xf numFmtId="0" fontId="2" fillId="0" borderId="14" xfId="0" applyFont="1" applyBorder="1" applyAlignment="1" applyProtection="1">
      <alignment horizontal="center"/>
    </xf>
    <xf numFmtId="2" fontId="2" fillId="0" borderId="18" xfId="0" applyNumberFormat="1" applyFont="1" applyBorder="1" applyProtection="1"/>
    <xf numFmtId="2" fontId="2" fillId="0" borderId="19" xfId="0" applyNumberFormat="1" applyFont="1" applyBorder="1" applyProtection="1"/>
    <xf numFmtId="2" fontId="2" fillId="0" borderId="10" xfId="0" applyNumberFormat="1" applyFont="1" applyBorder="1" applyProtection="1"/>
    <xf numFmtId="2" fontId="2" fillId="0" borderId="11" xfId="0" applyNumberFormat="1" applyFont="1" applyBorder="1" applyProtection="1"/>
    <xf numFmtId="2" fontId="2" fillId="0" borderId="21" xfId="0" applyNumberFormat="1" applyFont="1" applyBorder="1" applyProtection="1"/>
    <xf numFmtId="2" fontId="2" fillId="0" borderId="22" xfId="0" applyNumberFormat="1" applyFont="1" applyBorder="1" applyProtection="1"/>
    <xf numFmtId="2" fontId="2" fillId="0" borderId="9" xfId="0" applyNumberFormat="1" applyFont="1" applyBorder="1" applyProtection="1"/>
    <xf numFmtId="2" fontId="2" fillId="0" borderId="0" xfId="0" applyNumberFormat="1" applyFont="1" applyBorder="1" applyProtection="1"/>
    <xf numFmtId="2" fontId="2" fillId="0" borderId="4" xfId="0" applyNumberFormat="1" applyFont="1" applyBorder="1" applyProtection="1"/>
    <xf numFmtId="0" fontId="2" fillId="0" borderId="8" xfId="0" applyFont="1" applyBorder="1" applyAlignment="1" applyProtection="1">
      <alignment horizontal="centerContinuous" vertical="center"/>
    </xf>
    <xf numFmtId="0" fontId="2" fillId="0" borderId="20" xfId="0" applyFont="1" applyBorder="1" applyAlignment="1" applyProtection="1">
      <alignment horizontal="center"/>
    </xf>
    <xf numFmtId="2" fontId="2" fillId="0" borderId="23" xfId="0" applyNumberFormat="1" applyFont="1" applyBorder="1" applyProtection="1"/>
    <xf numFmtId="2" fontId="2" fillId="0" borderId="25" xfId="0" applyNumberFormat="1" applyFont="1" applyBorder="1" applyProtection="1"/>
    <xf numFmtId="2" fontId="2" fillId="0" borderId="0" xfId="0" applyNumberFormat="1" applyFont="1" applyBorder="1" applyAlignment="1" applyProtection="1">
      <alignment horizontal="right"/>
    </xf>
    <xf numFmtId="0" fontId="6" fillId="0" borderId="11" xfId="0" applyFont="1" applyBorder="1" applyAlignment="1" applyProtection="1">
      <alignment horizontal="centerContinuous" vertical="center"/>
    </xf>
    <xf numFmtId="0" fontId="6" fillId="0" borderId="14" xfId="0" applyFont="1" applyBorder="1" applyAlignment="1" applyProtection="1">
      <alignment horizontal="center"/>
    </xf>
    <xf numFmtId="0" fontId="0" fillId="0" borderId="0" xfId="0" applyBorder="1" applyProtection="1"/>
    <xf numFmtId="2" fontId="2" fillId="0" borderId="45" xfId="0" applyNumberFormat="1" applyFont="1" applyBorder="1" applyProtection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/>
    <xf numFmtId="0" fontId="0" fillId="0" borderId="0" xfId="0" applyFill="1"/>
    <xf numFmtId="0" fontId="2" fillId="0" borderId="18" xfId="0" applyFont="1" applyBorder="1" applyProtection="1">
      <protection locked="0"/>
    </xf>
    <xf numFmtId="3" fontId="2" fillId="0" borderId="41" xfId="0" applyNumberFormat="1" applyFont="1" applyBorder="1" applyProtection="1">
      <protection locked="0"/>
    </xf>
    <xf numFmtId="3" fontId="0" fillId="0" borderId="31" xfId="0" applyNumberFormat="1" applyBorder="1" applyProtection="1">
      <protection locked="0"/>
    </xf>
    <xf numFmtId="0" fontId="0" fillId="0" borderId="6" xfId="0" applyBorder="1"/>
    <xf numFmtId="0" fontId="0" fillId="0" borderId="46" xfId="0" applyBorder="1" applyProtection="1">
      <protection locked="0"/>
    </xf>
    <xf numFmtId="3" fontId="2" fillId="0" borderId="42" xfId="0" applyNumberFormat="1" applyFont="1" applyBorder="1" applyProtection="1">
      <protection locked="0"/>
    </xf>
    <xf numFmtId="3" fontId="2" fillId="0" borderId="27" xfId="0" applyNumberFormat="1" applyFont="1" applyBorder="1" applyProtection="1">
      <protection locked="0"/>
    </xf>
    <xf numFmtId="3" fontId="2" fillId="0" borderId="37" xfId="0" applyNumberFormat="1" applyFont="1" applyBorder="1" applyProtection="1">
      <protection locked="0"/>
    </xf>
    <xf numFmtId="3" fontId="0" fillId="0" borderId="37" xfId="0" applyNumberFormat="1" applyBorder="1" applyProtection="1">
      <protection locked="0"/>
    </xf>
    <xf numFmtId="3" fontId="2" fillId="0" borderId="47" xfId="0" applyNumberFormat="1" applyFont="1" applyBorder="1" applyProtection="1">
      <protection locked="0"/>
    </xf>
    <xf numFmtId="3" fontId="2" fillId="0" borderId="9" xfId="0" applyNumberFormat="1" applyFont="1" applyBorder="1" applyAlignment="1" applyProtection="1">
      <alignment horizontal="centerContinuous" vertical="center"/>
    </xf>
    <xf numFmtId="3" fontId="2" fillId="0" borderId="26" xfId="0" applyNumberFormat="1" applyFont="1" applyBorder="1" applyAlignment="1" applyProtection="1">
      <alignment horizontal="centerContinuous" vertical="center"/>
    </xf>
    <xf numFmtId="0" fontId="2" fillId="0" borderId="10" xfId="0" applyFont="1" applyBorder="1" applyProtection="1"/>
    <xf numFmtId="3" fontId="2" fillId="0" borderId="1" xfId="0" quotePrefix="1" applyNumberFormat="1" applyFont="1" applyBorder="1" applyProtection="1">
      <protection locked="0"/>
    </xf>
    <xf numFmtId="0" fontId="8" fillId="0" borderId="0" xfId="0" applyFont="1" applyAlignment="1">
      <alignment horizontal="center"/>
    </xf>
    <xf numFmtId="0" fontId="2" fillId="0" borderId="48" xfId="0" applyFont="1" applyFill="1" applyBorder="1" applyAlignment="1" applyProtection="1">
      <protection locked="0"/>
    </xf>
    <xf numFmtId="0" fontId="0" fillId="3" borderId="34" xfId="0" applyFill="1" applyBorder="1" applyProtection="1">
      <protection locked="0"/>
    </xf>
    <xf numFmtId="2" fontId="2" fillId="0" borderId="18" xfId="0" applyNumberFormat="1" applyFont="1" applyBorder="1"/>
    <xf numFmtId="3" fontId="2" fillId="0" borderId="10" xfId="0" applyNumberFormat="1" applyFont="1" applyBorder="1" applyProtection="1">
      <protection locked="0"/>
    </xf>
    <xf numFmtId="3" fontId="1" fillId="0" borderId="0" xfId="0" quotePrefix="1" applyNumberFormat="1" applyFont="1"/>
    <xf numFmtId="3" fontId="2" fillId="0" borderId="13" xfId="0" applyNumberFormat="1" applyFont="1" applyBorder="1"/>
    <xf numFmtId="2" fontId="2" fillId="0" borderId="6" xfId="0" applyNumberFormat="1" applyFont="1" applyBorder="1" applyProtection="1"/>
    <xf numFmtId="0" fontId="2" fillId="0" borderId="49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2" fontId="2" fillId="0" borderId="13" xfId="0" applyNumberFormat="1" applyFont="1" applyBorder="1" applyProtection="1"/>
    <xf numFmtId="2" fontId="2" fillId="0" borderId="14" xfId="0" applyNumberFormat="1" applyFont="1" applyBorder="1" applyProtection="1"/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2" fontId="2" fillId="0" borderId="6" xfId="0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50" xfId="0" applyNumberFormat="1" applyFont="1" applyBorder="1"/>
    <xf numFmtId="0" fontId="2" fillId="0" borderId="51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6" xfId="0" applyFont="1" applyBorder="1"/>
    <xf numFmtId="0" fontId="2" fillId="0" borderId="27" xfId="0" applyFont="1" applyBorder="1"/>
    <xf numFmtId="0" fontId="0" fillId="0" borderId="21" xfId="0" applyBorder="1"/>
    <xf numFmtId="0" fontId="2" fillId="0" borderId="13" xfId="0" applyFont="1" applyBorder="1"/>
    <xf numFmtId="0" fontId="2" fillId="0" borderId="51" xfId="0" applyFont="1" applyBorder="1" applyProtection="1">
      <protection locked="0"/>
    </xf>
    <xf numFmtId="0" fontId="0" fillId="0" borderId="6" xfId="0" applyBorder="1" applyProtection="1">
      <protection locked="0"/>
    </xf>
    <xf numFmtId="2" fontId="2" fillId="0" borderId="50" xfId="0" applyNumberFormat="1" applyFont="1" applyBorder="1" applyProtection="1"/>
    <xf numFmtId="0" fontId="2" fillId="0" borderId="13" xfId="0" applyFont="1" applyFill="1" applyBorder="1" applyProtection="1">
      <protection locked="0"/>
    </xf>
    <xf numFmtId="3" fontId="2" fillId="0" borderId="13" xfId="0" applyNumberFormat="1" applyFont="1" applyFill="1" applyBorder="1" applyProtection="1">
      <protection locked="0"/>
    </xf>
    <xf numFmtId="0" fontId="2" fillId="0" borderId="34" xfId="0" applyFont="1" applyFill="1" applyBorder="1" applyProtection="1">
      <protection locked="0"/>
    </xf>
    <xf numFmtId="3" fontId="2" fillId="0" borderId="34" xfId="0" applyNumberFormat="1" applyFont="1" applyFill="1" applyBorder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13" fillId="0" borderId="0" xfId="0" applyFont="1"/>
    <xf numFmtId="0" fontId="13" fillId="0" borderId="0" xfId="0" applyFont="1" applyProtection="1">
      <protection locked="0"/>
    </xf>
    <xf numFmtId="0" fontId="13" fillId="0" borderId="0" xfId="0" applyFont="1" applyBorder="1" applyProtection="1">
      <protection locked="0"/>
    </xf>
    <xf numFmtId="0" fontId="1" fillId="0" borderId="0" xfId="0" applyFont="1"/>
    <xf numFmtId="0" fontId="14" fillId="0" borderId="0" xfId="0" applyFont="1" applyProtection="1">
      <protection locked="0"/>
    </xf>
    <xf numFmtId="0" fontId="11" fillId="0" borderId="0" xfId="0" applyFont="1" applyAlignment="1" applyProtection="1">
      <alignment horizontal="centerContinuous" vertical="center"/>
      <protection locked="0"/>
    </xf>
    <xf numFmtId="0" fontId="0" fillId="0" borderId="10" xfId="0" applyFill="1" applyBorder="1"/>
    <xf numFmtId="0" fontId="0" fillId="0" borderId="10" xfId="0" applyBorder="1"/>
    <xf numFmtId="0" fontId="0" fillId="0" borderId="52" xfId="0" applyBorder="1"/>
    <xf numFmtId="3" fontId="12" fillId="0" borderId="10" xfId="1" applyNumberFormat="1" applyFon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21" xfId="0" applyNumberFormat="1" applyFill="1" applyBorder="1" applyProtection="1"/>
    <xf numFmtId="0" fontId="2" fillId="0" borderId="34" xfId="0" applyFont="1" applyBorder="1" applyProtection="1">
      <protection locked="0"/>
    </xf>
    <xf numFmtId="2" fontId="2" fillId="0" borderId="34" xfId="0" applyNumberFormat="1" applyFont="1" applyBorder="1" applyProtection="1"/>
    <xf numFmtId="2" fontId="2" fillId="0" borderId="53" xfId="0" applyNumberFormat="1" applyFont="1" applyBorder="1" applyProtection="1"/>
    <xf numFmtId="0" fontId="2" fillId="0" borderId="54" xfId="0" applyFont="1" applyBorder="1" applyAlignment="1" applyProtection="1">
      <alignment horizontal="center"/>
      <protection locked="0"/>
    </xf>
    <xf numFmtId="3" fontId="0" fillId="0" borderId="22" xfId="0" applyNumberFormat="1" applyBorder="1" applyProtection="1"/>
    <xf numFmtId="3" fontId="0" fillId="0" borderId="21" xfId="0" applyNumberFormat="1" applyBorder="1" applyProtection="1"/>
    <xf numFmtId="0" fontId="8" fillId="0" borderId="0" xfId="0" applyFont="1" applyAlignment="1">
      <alignment horizontal="center"/>
    </xf>
    <xf numFmtId="0" fontId="8" fillId="0" borderId="36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2" fillId="2" borderId="48" xfId="0" applyFont="1" applyFill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/>
    </xf>
    <xf numFmtId="0" fontId="0" fillId="0" borderId="29" xfId="0" applyBorder="1" applyProtection="1">
      <protection locked="0"/>
    </xf>
    <xf numFmtId="0" fontId="0" fillId="0" borderId="24" xfId="0" applyBorder="1" applyProtection="1"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4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wrapText="1"/>
    </xf>
    <xf numFmtId="3" fontId="8" fillId="0" borderId="48" xfId="0" applyNumberFormat="1" applyFont="1" applyBorder="1" applyAlignment="1" applyProtection="1">
      <alignment horizontal="center" vertical="center" wrapText="1"/>
    </xf>
    <xf numFmtId="3" fontId="8" fillId="0" borderId="29" xfId="0" applyNumberFormat="1" applyFont="1" applyBorder="1" applyAlignment="1" applyProtection="1">
      <alignment horizontal="center" vertical="center" wrapText="1"/>
    </xf>
    <xf numFmtId="3" fontId="8" fillId="0" borderId="55" xfId="0" applyNumberFormat="1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3" fontId="1" fillId="0" borderId="48" xfId="0" applyNumberFormat="1" applyFont="1" applyBorder="1" applyAlignment="1" applyProtection="1">
      <alignment horizontal="center" vertical="center"/>
    </xf>
    <xf numFmtId="3" fontId="1" fillId="0" borderId="29" xfId="0" applyNumberFormat="1" applyFont="1" applyBorder="1" applyAlignment="1" applyProtection="1">
      <alignment horizontal="center" vertical="center"/>
    </xf>
    <xf numFmtId="3" fontId="1" fillId="0" borderId="55" xfId="0" applyNumberFormat="1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6" fillId="0" borderId="1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3" fontId="8" fillId="0" borderId="18" xfId="0" applyNumberFormat="1" applyFont="1" applyBorder="1" applyAlignment="1">
      <alignment horizontal="center" vertical="center"/>
    </xf>
    <xf numFmtId="3" fontId="8" fillId="0" borderId="1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7" fillId="0" borderId="48" xfId="0" applyNumberFormat="1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center" vertical="center" wrapText="1"/>
    </xf>
    <xf numFmtId="3" fontId="7" fillId="0" borderId="5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6" zoomScaleSheetLayoutView="6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343" zoomScaleNormal="100" workbookViewId="0">
      <selection activeCell="B325" sqref="B325"/>
    </sheetView>
  </sheetViews>
  <sheetFormatPr defaultRowHeight="13.2" x14ac:dyDescent="0.25"/>
  <cols>
    <col min="1" max="1" width="7.44140625" customWidth="1"/>
    <col min="2" max="2" width="15.6640625" customWidth="1"/>
    <col min="3" max="3" width="10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A'!B39</f>
        <v>JULI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ht="12.75" customHeight="1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DATA!I7</f>
        <v>0</v>
      </c>
      <c r="E7" s="49">
        <f>DATA!J7</f>
        <v>0</v>
      </c>
      <c r="F7" s="47">
        <f>100/12*7</f>
        <v>58.333333333333336</v>
      </c>
      <c r="G7" s="49">
        <f>DATA!X7</f>
        <v>0</v>
      </c>
      <c r="H7" s="50" t="e">
        <f>G7/C7*100</f>
        <v>#DIV/0!</v>
      </c>
    </row>
    <row r="8" spans="1:8" ht="13.8" thickBot="1" x14ac:dyDescent="0.3">
      <c r="A8" s="24">
        <v>2</v>
      </c>
      <c r="B8" s="35">
        <f>'DATA A'!B7</f>
        <v>0</v>
      </c>
      <c r="C8" s="36">
        <f>'DATA A'!C7</f>
        <v>0</v>
      </c>
      <c r="D8" s="26">
        <f>DATA!I8</f>
        <v>0</v>
      </c>
      <c r="E8" s="26">
        <f>DATA!J8</f>
        <v>0</v>
      </c>
      <c r="F8" s="47">
        <f t="shared" ref="F8:F32" si="0">100/12*7</f>
        <v>58.333333333333336</v>
      </c>
      <c r="G8" s="26">
        <f>DATA!X8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DATA!I9</f>
        <v>0</v>
      </c>
      <c r="E9" s="26">
        <f>DATA!J9</f>
        <v>0</v>
      </c>
      <c r="F9" s="47">
        <f t="shared" si="0"/>
        <v>58.333333333333336</v>
      </c>
      <c r="G9" s="26">
        <f>DATA!X9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DATA!I10</f>
        <v>0</v>
      </c>
      <c r="E10" s="26">
        <f>DATA!J10</f>
        <v>0</v>
      </c>
      <c r="F10" s="47">
        <f t="shared" si="0"/>
        <v>58.333333333333336</v>
      </c>
      <c r="G10" s="26">
        <f>DATA!X10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DATA!I11</f>
        <v>0</v>
      </c>
      <c r="E11" s="26">
        <f>DATA!J11</f>
        <v>0</v>
      </c>
      <c r="F11" s="47">
        <f t="shared" si="0"/>
        <v>58.333333333333336</v>
      </c>
      <c r="G11" s="26">
        <f>DATA!X11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DATA!I12</f>
        <v>0</v>
      </c>
      <c r="E12" s="26">
        <f>DATA!J12</f>
        <v>0</v>
      </c>
      <c r="F12" s="47">
        <f t="shared" si="0"/>
        <v>58.333333333333336</v>
      </c>
      <c r="G12" s="26">
        <f>DATA!X12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DATA!I13</f>
        <v>0</v>
      </c>
      <c r="E13" s="26">
        <f>DATA!J13</f>
        <v>0</v>
      </c>
      <c r="F13" s="47">
        <f t="shared" si="0"/>
        <v>58.333333333333336</v>
      </c>
      <c r="G13" s="26">
        <f>DATA!X13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DATA!I14</f>
        <v>0</v>
      </c>
      <c r="E14" s="26">
        <f>DATA!J14</f>
        <v>0</v>
      </c>
      <c r="F14" s="47">
        <f t="shared" si="0"/>
        <v>58.333333333333336</v>
      </c>
      <c r="G14" s="26">
        <f>DATA!X14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DATA!I15</f>
        <v>0</v>
      </c>
      <c r="E15" s="26">
        <f>DATA!J15</f>
        <v>0</v>
      </c>
      <c r="F15" s="47">
        <f t="shared" si="0"/>
        <v>58.333333333333336</v>
      </c>
      <c r="G15" s="26">
        <f>DATA!X15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DATA!I16</f>
        <v>0</v>
      </c>
      <c r="E16" s="26">
        <f>DATA!J16</f>
        <v>0</v>
      </c>
      <c r="F16" s="47">
        <f t="shared" si="0"/>
        <v>58.333333333333336</v>
      </c>
      <c r="G16" s="26">
        <f>DATA!X16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DATA!I17</f>
        <v>0</v>
      </c>
      <c r="E17" s="26">
        <f>DATA!J17</f>
        <v>0</v>
      </c>
      <c r="F17" s="47">
        <f t="shared" si="0"/>
        <v>58.333333333333336</v>
      </c>
      <c r="G17" s="26">
        <f>DATA!X17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DATA!I18</f>
        <v>0</v>
      </c>
      <c r="E18" s="26">
        <f>DATA!J18</f>
        <v>0</v>
      </c>
      <c r="F18" s="47">
        <f t="shared" si="0"/>
        <v>58.333333333333336</v>
      </c>
      <c r="G18" s="26">
        <f>DATA!X18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DATA!I19</f>
        <v>0</v>
      </c>
      <c r="E19" s="26">
        <f>DATA!J19</f>
        <v>0</v>
      </c>
      <c r="F19" s="47">
        <f t="shared" si="0"/>
        <v>58.333333333333336</v>
      </c>
      <c r="G19" s="26">
        <f>DATA!X19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DATA!I20</f>
        <v>0</v>
      </c>
      <c r="E20" s="26">
        <f>DATA!J20</f>
        <v>0</v>
      </c>
      <c r="F20" s="47">
        <f t="shared" si="0"/>
        <v>58.333333333333336</v>
      </c>
      <c r="G20" s="26">
        <f>DATA!X20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DATA!I21</f>
        <v>0</v>
      </c>
      <c r="E21" s="26">
        <f>DATA!J21</f>
        <v>0</v>
      </c>
      <c r="F21" s="47">
        <f t="shared" si="0"/>
        <v>58.333333333333336</v>
      </c>
      <c r="G21" s="26">
        <f>DATA!X21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DATA!I22</f>
        <v>0</v>
      </c>
      <c r="E22" s="26">
        <f>DATA!J22</f>
        <v>0</v>
      </c>
      <c r="F22" s="47">
        <f t="shared" si="0"/>
        <v>58.333333333333336</v>
      </c>
      <c r="G22" s="26">
        <f>DATA!X22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DATA!I23</f>
        <v>0</v>
      </c>
      <c r="E23" s="26">
        <f>DATA!J23</f>
        <v>0</v>
      </c>
      <c r="F23" s="47">
        <f t="shared" si="0"/>
        <v>58.333333333333336</v>
      </c>
      <c r="G23" s="26">
        <f>DATA!X23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DATA!I24</f>
        <v>0</v>
      </c>
      <c r="E24" s="26">
        <f>DATA!J24</f>
        <v>0</v>
      </c>
      <c r="F24" s="47">
        <f t="shared" si="0"/>
        <v>58.333333333333336</v>
      </c>
      <c r="G24" s="26">
        <f>DATA!X24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DATA!I25</f>
        <v>0</v>
      </c>
      <c r="E25" s="26">
        <f>DATA!J25</f>
        <v>0</v>
      </c>
      <c r="F25" s="47">
        <f t="shared" si="0"/>
        <v>58.333333333333336</v>
      </c>
      <c r="G25" s="26">
        <f>DATA!X25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DATA!I26</f>
        <v>0</v>
      </c>
      <c r="E26" s="26">
        <f>DATA!J26</f>
        <v>0</v>
      </c>
      <c r="F26" s="47">
        <f t="shared" si="0"/>
        <v>58.333333333333336</v>
      </c>
      <c r="G26" s="26">
        <f>DATA!X26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DATA!I27</f>
        <v>0</v>
      </c>
      <c r="E27" s="26">
        <f>DATA!J27</f>
        <v>0</v>
      </c>
      <c r="F27" s="47">
        <f t="shared" si="0"/>
        <v>58.333333333333336</v>
      </c>
      <c r="G27" s="26">
        <f>DATA!X27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DATA!I28</f>
        <v>0</v>
      </c>
      <c r="E28" s="26">
        <f>DATA!J28</f>
        <v>0</v>
      </c>
      <c r="F28" s="47">
        <f t="shared" si="0"/>
        <v>58.333333333333336</v>
      </c>
      <c r="G28" s="26">
        <f>DATA!X28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DATA!I29</f>
        <v>0</v>
      </c>
      <c r="E29" s="26">
        <f>DATA!J29</f>
        <v>0</v>
      </c>
      <c r="F29" s="47">
        <f t="shared" si="0"/>
        <v>58.333333333333336</v>
      </c>
      <c r="G29" s="26">
        <f>DATA!X29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DATA!I30</f>
        <v>0</v>
      </c>
      <c r="E30" s="26">
        <f>DATA!J30</f>
        <v>0</v>
      </c>
      <c r="F30" s="47">
        <f t="shared" si="0"/>
        <v>58.333333333333336</v>
      </c>
      <c r="G30" s="26">
        <f>DATA!X30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DATA!I31</f>
        <v>0</v>
      </c>
      <c r="E31" s="26">
        <f>DATA!J31</f>
        <v>0</v>
      </c>
      <c r="F31" s="47">
        <f t="shared" si="0"/>
        <v>58.333333333333336</v>
      </c>
      <c r="G31" s="26">
        <f>DATA!X31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DATA!I32</f>
        <v>0</v>
      </c>
      <c r="E32" s="44">
        <f>DATA!J32</f>
        <v>0</v>
      </c>
      <c r="F32" s="47">
        <f t="shared" si="0"/>
        <v>58.333333333333336</v>
      </c>
      <c r="G32" s="44">
        <f>DATA!X32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DATA!I38</f>
        <v>0</v>
      </c>
      <c r="E39" s="49">
        <f>DATA!J38</f>
        <v>0</v>
      </c>
      <c r="F39" s="207">
        <f>98/12*7</f>
        <v>57.166666666666664</v>
      </c>
      <c r="G39" s="49">
        <f>DATA!X38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DATA!I39</f>
        <v>0</v>
      </c>
      <c r="E40" s="26">
        <f>DATA!J39</f>
        <v>0</v>
      </c>
      <c r="F40" s="27">
        <f t="shared" ref="F40:F64" si="2">98/12*7</f>
        <v>57.166666666666664</v>
      </c>
      <c r="G40" s="26">
        <f>DATA!X39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DATA!I40</f>
        <v>0</v>
      </c>
      <c r="E41" s="26">
        <f>DATA!J40</f>
        <v>0</v>
      </c>
      <c r="F41" s="27">
        <f t="shared" si="2"/>
        <v>57.166666666666664</v>
      </c>
      <c r="G41" s="26">
        <f>DATA!X40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DATA!I41</f>
        <v>0</v>
      </c>
      <c r="E42" s="26">
        <f>DATA!J41</f>
        <v>0</v>
      </c>
      <c r="F42" s="27">
        <f t="shared" si="2"/>
        <v>57.166666666666664</v>
      </c>
      <c r="G42" s="26">
        <f>DATA!X41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DATA!I42</f>
        <v>0</v>
      </c>
      <c r="E43" s="26">
        <f>DATA!J42</f>
        <v>0</v>
      </c>
      <c r="F43" s="27">
        <f t="shared" si="2"/>
        <v>57.166666666666664</v>
      </c>
      <c r="G43" s="26">
        <f>DATA!X42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DATA!I43</f>
        <v>0</v>
      </c>
      <c r="E44" s="26">
        <f>DATA!J43</f>
        <v>0</v>
      </c>
      <c r="F44" s="27">
        <f t="shared" si="2"/>
        <v>57.166666666666664</v>
      </c>
      <c r="G44" s="26">
        <f>DATA!X43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DATA!I44</f>
        <v>0</v>
      </c>
      <c r="E45" s="26">
        <f>DATA!J44</f>
        <v>0</v>
      </c>
      <c r="F45" s="27">
        <f t="shared" si="2"/>
        <v>57.166666666666664</v>
      </c>
      <c r="G45" s="26">
        <f>DATA!X44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DATA!I45</f>
        <v>0</v>
      </c>
      <c r="E46" s="26">
        <f>DATA!J45</f>
        <v>0</v>
      </c>
      <c r="F46" s="27">
        <f t="shared" si="2"/>
        <v>57.166666666666664</v>
      </c>
      <c r="G46" s="26">
        <f>DATA!X45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DATA!I46</f>
        <v>0</v>
      </c>
      <c r="E47" s="26">
        <f>DATA!J46</f>
        <v>0</v>
      </c>
      <c r="F47" s="27">
        <f t="shared" si="2"/>
        <v>57.166666666666664</v>
      </c>
      <c r="G47" s="26">
        <f>DATA!X46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DATA!I47</f>
        <v>0</v>
      </c>
      <c r="E48" s="26">
        <f>DATA!J47</f>
        <v>0</v>
      </c>
      <c r="F48" s="27">
        <f t="shared" si="2"/>
        <v>57.166666666666664</v>
      </c>
      <c r="G48" s="26">
        <f>DATA!X47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DATA!I48</f>
        <v>0</v>
      </c>
      <c r="E49" s="26">
        <f>DATA!J48</f>
        <v>0</v>
      </c>
      <c r="F49" s="27">
        <f t="shared" si="2"/>
        <v>57.166666666666664</v>
      </c>
      <c r="G49" s="26">
        <f>DATA!X48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DATA!I49</f>
        <v>0</v>
      </c>
      <c r="E50" s="26">
        <f>DATA!J49</f>
        <v>0</v>
      </c>
      <c r="F50" s="27">
        <f t="shared" si="2"/>
        <v>57.166666666666664</v>
      </c>
      <c r="G50" s="26">
        <f>DATA!X49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DATA!I50</f>
        <v>0</v>
      </c>
      <c r="E51" s="26">
        <f>DATA!J50</f>
        <v>0</v>
      </c>
      <c r="F51" s="27">
        <f t="shared" si="2"/>
        <v>57.166666666666664</v>
      </c>
      <c r="G51" s="26">
        <f>DATA!X50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DATA!I51</f>
        <v>0</v>
      </c>
      <c r="E52" s="26">
        <f>DATA!J51</f>
        <v>0</v>
      </c>
      <c r="F52" s="27">
        <f t="shared" si="2"/>
        <v>57.166666666666664</v>
      </c>
      <c r="G52" s="26">
        <f>DATA!X51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DATA!I52</f>
        <v>0</v>
      </c>
      <c r="E53" s="26">
        <f>DATA!J52</f>
        <v>0</v>
      </c>
      <c r="F53" s="27">
        <f t="shared" si="2"/>
        <v>57.166666666666664</v>
      </c>
      <c r="G53" s="26">
        <f>DATA!X52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DATA!I53</f>
        <v>0</v>
      </c>
      <c r="E54" s="26">
        <f>DATA!J53</f>
        <v>0</v>
      </c>
      <c r="F54" s="27">
        <f t="shared" si="2"/>
        <v>57.166666666666664</v>
      </c>
      <c r="G54" s="26">
        <f>DATA!X53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DATA!I54</f>
        <v>0</v>
      </c>
      <c r="E55" s="26">
        <f>DATA!J54</f>
        <v>0</v>
      </c>
      <c r="F55" s="27">
        <f t="shared" si="2"/>
        <v>57.166666666666664</v>
      </c>
      <c r="G55" s="26">
        <f>DATA!X54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DATA!I55</f>
        <v>0</v>
      </c>
      <c r="E56" s="26">
        <f>DATA!J55</f>
        <v>0</v>
      </c>
      <c r="F56" s="27">
        <f t="shared" si="2"/>
        <v>57.166666666666664</v>
      </c>
      <c r="G56" s="26">
        <f>DATA!X55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DATA!I56</f>
        <v>0</v>
      </c>
      <c r="E57" s="26">
        <f>DATA!J56</f>
        <v>0</v>
      </c>
      <c r="F57" s="27">
        <f t="shared" si="2"/>
        <v>57.166666666666664</v>
      </c>
      <c r="G57" s="26">
        <f>DATA!X56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DATA!I57</f>
        <v>0</v>
      </c>
      <c r="E58" s="26">
        <f>DATA!J57</f>
        <v>0</v>
      </c>
      <c r="F58" s="27">
        <f t="shared" si="2"/>
        <v>57.166666666666664</v>
      </c>
      <c r="G58" s="26">
        <f>DATA!X57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DATA!I58</f>
        <v>0</v>
      </c>
      <c r="E59" s="26">
        <f>DATA!J58</f>
        <v>0</v>
      </c>
      <c r="F59" s="27">
        <f t="shared" si="2"/>
        <v>57.166666666666664</v>
      </c>
      <c r="G59" s="26">
        <f>DATA!X58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DATA!I59</f>
        <v>0</v>
      </c>
      <c r="E60" s="26">
        <f>DATA!J59</f>
        <v>0</v>
      </c>
      <c r="F60" s="27">
        <f t="shared" si="2"/>
        <v>57.166666666666664</v>
      </c>
      <c r="G60" s="26">
        <f>DATA!X59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DATA!I60</f>
        <v>0</v>
      </c>
      <c r="E61" s="26">
        <f>DATA!J60</f>
        <v>0</v>
      </c>
      <c r="F61" s="27">
        <f t="shared" si="2"/>
        <v>57.166666666666664</v>
      </c>
      <c r="G61" s="26">
        <f>DATA!X60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DATA!I61</f>
        <v>0</v>
      </c>
      <c r="E62" s="26">
        <f>DATA!J61</f>
        <v>0</v>
      </c>
      <c r="F62" s="27">
        <f t="shared" si="2"/>
        <v>57.166666666666664</v>
      </c>
      <c r="G62" s="26">
        <f>DATA!X61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DATA!I62</f>
        <v>0</v>
      </c>
      <c r="E63" s="26">
        <f>DATA!J62</f>
        <v>0</v>
      </c>
      <c r="F63" s="27">
        <f t="shared" si="2"/>
        <v>57.166666666666664</v>
      </c>
      <c r="G63" s="26">
        <f>DATA!X62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DATA!I63</f>
        <v>0</v>
      </c>
      <c r="E64" s="44">
        <f>DATA!J63</f>
        <v>0</v>
      </c>
      <c r="F64" s="217">
        <f t="shared" si="2"/>
        <v>57.166666666666664</v>
      </c>
      <c r="G64" s="44">
        <f>DATA!X63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.7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86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DATA!I69</f>
        <v>0</v>
      </c>
      <c r="E71" s="49">
        <f>DATA!J69</f>
        <v>0</v>
      </c>
      <c r="F71" s="47"/>
      <c r="G71" s="49">
        <f>DATA!X69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DATA!I70</f>
        <v>0</v>
      </c>
      <c r="E72" s="26">
        <f>DATA!J70</f>
        <v>0</v>
      </c>
      <c r="F72" s="27"/>
      <c r="G72" s="26">
        <f>DATA!X70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DATA!I71</f>
        <v>0</v>
      </c>
      <c r="E73" s="26">
        <f>DATA!J71</f>
        <v>0</v>
      </c>
      <c r="F73" s="27"/>
      <c r="G73" s="26">
        <f>DATA!X71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DATA!I72</f>
        <v>0</v>
      </c>
      <c r="E74" s="26">
        <f>DATA!J72</f>
        <v>0</v>
      </c>
      <c r="F74" s="27"/>
      <c r="G74" s="26">
        <f>DATA!X72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DATA!I73</f>
        <v>0</v>
      </c>
      <c r="E75" s="26">
        <f>DATA!J73</f>
        <v>0</v>
      </c>
      <c r="F75" s="27"/>
      <c r="G75" s="26">
        <f>DATA!X73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DATA!I74</f>
        <v>0</v>
      </c>
      <c r="E76" s="26">
        <f>DATA!J74</f>
        <v>0</v>
      </c>
      <c r="F76" s="27"/>
      <c r="G76" s="26">
        <f>DATA!X74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DATA!I75</f>
        <v>0</v>
      </c>
      <c r="E77" s="26">
        <f>DATA!J75</f>
        <v>0</v>
      </c>
      <c r="F77" s="27"/>
      <c r="G77" s="26">
        <f>DATA!X75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DATA!I76</f>
        <v>0</v>
      </c>
      <c r="E78" s="26">
        <f>DATA!J76</f>
        <v>0</v>
      </c>
      <c r="F78" s="27"/>
      <c r="G78" s="26">
        <f>DATA!X76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DATA!I77</f>
        <v>0</v>
      </c>
      <c r="E79" s="26">
        <f>DATA!J77</f>
        <v>0</v>
      </c>
      <c r="F79" s="27"/>
      <c r="G79" s="26">
        <f>DATA!X77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DATA!I78</f>
        <v>0</v>
      </c>
      <c r="E80" s="26">
        <f>DATA!J78</f>
        <v>0</v>
      </c>
      <c r="F80" s="27"/>
      <c r="G80" s="26">
        <f>DATA!X78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DATA!I79</f>
        <v>0</v>
      </c>
      <c r="E81" s="26">
        <f>DATA!J79</f>
        <v>0</v>
      </c>
      <c r="F81" s="27"/>
      <c r="G81" s="26">
        <f>DATA!X79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DATA!I80</f>
        <v>0</v>
      </c>
      <c r="E82" s="26">
        <f>DATA!J80</f>
        <v>0</v>
      </c>
      <c r="F82" s="27"/>
      <c r="G82" s="26">
        <f>DATA!X80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DATA!I81</f>
        <v>0</v>
      </c>
      <c r="E83" s="26">
        <f>DATA!J81</f>
        <v>0</v>
      </c>
      <c r="F83" s="27"/>
      <c r="G83" s="26">
        <f>DATA!X81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DATA!I82</f>
        <v>0</v>
      </c>
      <c r="E84" s="26">
        <f>DATA!J82</f>
        <v>0</v>
      </c>
      <c r="F84" s="27"/>
      <c r="G84" s="26">
        <f>DATA!X82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DATA!I83</f>
        <v>0</v>
      </c>
      <c r="E85" s="26">
        <f>DATA!J83</f>
        <v>0</v>
      </c>
      <c r="F85" s="27"/>
      <c r="G85" s="26">
        <f>DATA!X83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DATA!I84</f>
        <v>0</v>
      </c>
      <c r="E86" s="26">
        <f>DATA!J84</f>
        <v>0</v>
      </c>
      <c r="F86" s="27"/>
      <c r="G86" s="26">
        <f>DATA!X84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DATA!I85</f>
        <v>0</v>
      </c>
      <c r="E87" s="26">
        <f>DATA!J85</f>
        <v>0</v>
      </c>
      <c r="F87" s="27"/>
      <c r="G87" s="26">
        <f>DATA!X85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DATA!I86</f>
        <v>0</v>
      </c>
      <c r="E88" s="26">
        <f>DATA!J86</f>
        <v>0</v>
      </c>
      <c r="F88" s="27"/>
      <c r="G88" s="26">
        <f>DATA!X86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DATA!I87</f>
        <v>0</v>
      </c>
      <c r="E89" s="26">
        <f>DATA!J87</f>
        <v>0</v>
      </c>
      <c r="F89" s="27"/>
      <c r="G89" s="26">
        <f>DATA!X87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DATA!I88</f>
        <v>0</v>
      </c>
      <c r="E90" s="26">
        <f>DATA!J88</f>
        <v>0</v>
      </c>
      <c r="F90" s="27"/>
      <c r="G90" s="26">
        <f>DATA!X88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DATA!I89</f>
        <v>0</v>
      </c>
      <c r="E91" s="26">
        <f>DATA!J89</f>
        <v>0</v>
      </c>
      <c r="F91" s="27"/>
      <c r="G91" s="26">
        <f>DATA!X89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DATA!I90</f>
        <v>0</v>
      </c>
      <c r="E92" s="26">
        <f>DATA!J90</f>
        <v>0</v>
      </c>
      <c r="F92" s="27"/>
      <c r="G92" s="26">
        <f>DATA!X90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DATA!I91</f>
        <v>0</v>
      </c>
      <c r="E93" s="26">
        <f>DATA!J91</f>
        <v>0</v>
      </c>
      <c r="F93" s="27"/>
      <c r="G93" s="26">
        <f>DATA!X91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DATA!I92</f>
        <v>0</v>
      </c>
      <c r="E94" s="26">
        <f>DATA!J92</f>
        <v>0</v>
      </c>
      <c r="F94" s="27"/>
      <c r="G94" s="26">
        <f>DATA!X92</f>
        <v>0</v>
      </c>
      <c r="H94" s="28" t="e">
        <f t="shared" si="6"/>
        <v>#DIV/0!</v>
      </c>
    </row>
    <row r="95" spans="1:8" x14ac:dyDescent="0.25">
      <c r="A95" s="24">
        <v>25</v>
      </c>
      <c r="B95" s="25">
        <f>'DATA A'!B30</f>
        <v>0</v>
      </c>
      <c r="C95" s="26">
        <f>'DATA A'!D30</f>
        <v>0</v>
      </c>
      <c r="D95" s="26">
        <f>DATA!I93</f>
        <v>0</v>
      </c>
      <c r="E95" s="26">
        <f>DATA!J93</f>
        <v>0</v>
      </c>
      <c r="F95" s="27"/>
      <c r="G95" s="26">
        <f>DATA!X93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2">
        <f>C32*20%</f>
        <v>0</v>
      </c>
      <c r="D96" s="13">
        <f>DATA!I94</f>
        <v>0</v>
      </c>
      <c r="E96" s="13">
        <f>DATA!J94</f>
        <v>0</v>
      </c>
      <c r="F96" s="51"/>
      <c r="G96" s="13">
        <f>DATA!X94</f>
        <v>0</v>
      </c>
      <c r="H96" s="33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12.75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36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DATA!I98</f>
        <v>0</v>
      </c>
      <c r="E103" s="49">
        <f>DATA!J98</f>
        <v>0</v>
      </c>
      <c r="F103" s="47"/>
      <c r="G103" s="49">
        <f>DATA!X98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DATA!I99</f>
        <v>0</v>
      </c>
      <c r="E104" s="26">
        <f>DATA!J99</f>
        <v>0</v>
      </c>
      <c r="F104" s="27"/>
      <c r="G104" s="26">
        <f>DATA!X99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DATA!I100</f>
        <v>0</v>
      </c>
      <c r="E105" s="26">
        <f>DATA!J100</f>
        <v>0</v>
      </c>
      <c r="F105" s="27"/>
      <c r="G105" s="26">
        <f>DATA!X100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DATA!I101</f>
        <v>0</v>
      </c>
      <c r="E106" s="26">
        <f>DATA!J101</f>
        <v>0</v>
      </c>
      <c r="F106" s="27"/>
      <c r="G106" s="26">
        <f>DATA!X101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DATA!I102</f>
        <v>0</v>
      </c>
      <c r="E107" s="26">
        <f>DATA!J102</f>
        <v>0</v>
      </c>
      <c r="F107" s="27"/>
      <c r="G107" s="26">
        <f>DATA!X102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DATA!I103</f>
        <v>0</v>
      </c>
      <c r="E108" s="26">
        <f>DATA!J103</f>
        <v>0</v>
      </c>
      <c r="F108" s="27"/>
      <c r="G108" s="26">
        <f>DATA!X103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DATA!I104</f>
        <v>0</v>
      </c>
      <c r="E109" s="26">
        <f>DATA!J104</f>
        <v>0</v>
      </c>
      <c r="F109" s="27"/>
      <c r="G109" s="26">
        <f>DATA!X104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DATA!I105</f>
        <v>0</v>
      </c>
      <c r="E110" s="26">
        <f>DATA!J105</f>
        <v>0</v>
      </c>
      <c r="F110" s="27"/>
      <c r="G110" s="26">
        <f>DATA!X105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DATA!I106</f>
        <v>0</v>
      </c>
      <c r="E111" s="26">
        <f>DATA!J106</f>
        <v>0</v>
      </c>
      <c r="F111" s="27"/>
      <c r="G111" s="26">
        <f>DATA!X106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DATA!I107</f>
        <v>0</v>
      </c>
      <c r="E112" s="26">
        <f>DATA!J107</f>
        <v>0</v>
      </c>
      <c r="F112" s="27"/>
      <c r="G112" s="26">
        <f>DATA!X107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DATA!I108</f>
        <v>0</v>
      </c>
      <c r="E113" s="26">
        <f>DATA!J108</f>
        <v>0</v>
      </c>
      <c r="F113" s="27"/>
      <c r="G113" s="26">
        <f>DATA!X108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DATA!I109</f>
        <v>0</v>
      </c>
      <c r="E114" s="26">
        <f>DATA!J109</f>
        <v>0</v>
      </c>
      <c r="F114" s="27"/>
      <c r="G114" s="26">
        <f>DATA!X109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DATA!I110</f>
        <v>0</v>
      </c>
      <c r="E115" s="26">
        <f>DATA!J110</f>
        <v>0</v>
      </c>
      <c r="F115" s="27"/>
      <c r="G115" s="26">
        <f>DATA!X110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DATA!I111</f>
        <v>0</v>
      </c>
      <c r="E116" s="26">
        <f>DATA!J111</f>
        <v>0</v>
      </c>
      <c r="F116" s="27"/>
      <c r="G116" s="26">
        <f>DATA!X111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DATA!I112</f>
        <v>0</v>
      </c>
      <c r="E117" s="26">
        <f>DATA!J112</f>
        <v>0</v>
      </c>
      <c r="F117" s="27"/>
      <c r="G117" s="26">
        <f>DATA!X112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DATA!I113</f>
        <v>0</v>
      </c>
      <c r="E118" s="26">
        <f>DATA!J113</f>
        <v>0</v>
      </c>
      <c r="F118" s="27"/>
      <c r="G118" s="26">
        <f>DATA!X113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DATA!I114</f>
        <v>0</v>
      </c>
      <c r="E119" s="26">
        <f>DATA!J114</f>
        <v>0</v>
      </c>
      <c r="F119" s="27"/>
      <c r="G119" s="26">
        <f>DATA!X114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DATA!I115</f>
        <v>0</v>
      </c>
      <c r="E120" s="26">
        <f>DATA!J115</f>
        <v>0</v>
      </c>
      <c r="F120" s="27"/>
      <c r="G120" s="26">
        <f>DATA!X115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DATA!I116</f>
        <v>0</v>
      </c>
      <c r="E121" s="26">
        <f>DATA!J116</f>
        <v>0</v>
      </c>
      <c r="F121" s="27"/>
      <c r="G121" s="26">
        <f>DATA!X116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DATA!I117</f>
        <v>0</v>
      </c>
      <c r="E122" s="26">
        <f>DATA!J117</f>
        <v>0</v>
      </c>
      <c r="F122" s="27"/>
      <c r="G122" s="26">
        <f>DATA!X117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DATA!I118</f>
        <v>0</v>
      </c>
      <c r="E123" s="26">
        <f>DATA!J118</f>
        <v>0</v>
      </c>
      <c r="F123" s="27"/>
      <c r="G123" s="26">
        <f>DATA!X118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DATA!I119</f>
        <v>0</v>
      </c>
      <c r="E124" s="26">
        <f>DATA!J119</f>
        <v>0</v>
      </c>
      <c r="F124" s="27"/>
      <c r="G124" s="26">
        <f>DATA!X119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DATA!I120</f>
        <v>0</v>
      </c>
      <c r="E125" s="26">
        <f>DATA!J120</f>
        <v>0</v>
      </c>
      <c r="F125" s="27"/>
      <c r="G125" s="26">
        <f>DATA!X120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DATA!I121</f>
        <v>0</v>
      </c>
      <c r="E126" s="26">
        <f>DATA!J121</f>
        <v>0</v>
      </c>
      <c r="F126" s="27"/>
      <c r="G126" s="26">
        <f>DATA!X121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DATA!I122</f>
        <v>0</v>
      </c>
      <c r="E127" s="26">
        <f>DATA!J122</f>
        <v>0</v>
      </c>
      <c r="F127" s="27"/>
      <c r="G127" s="26">
        <f>DATA!X122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DATA!I123</f>
        <v>0</v>
      </c>
      <c r="E128" s="44">
        <f>DATA!J123</f>
        <v>0</v>
      </c>
      <c r="F128" s="45"/>
      <c r="G128" s="44">
        <f>DATA!X123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DATA!I127</f>
        <v>0</v>
      </c>
      <c r="E135" s="49">
        <f>DATA!J127</f>
        <v>0</v>
      </c>
      <c r="F135" s="47">
        <f>90/12*7</f>
        <v>52.5</v>
      </c>
      <c r="G135" s="49">
        <f>DATA!X127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DATA!I128</f>
        <v>0</v>
      </c>
      <c r="E136" s="26">
        <f>DATA!J128</f>
        <v>0</v>
      </c>
      <c r="F136" s="27">
        <f t="shared" ref="F136:F159" si="9">90/12*7</f>
        <v>52.5</v>
      </c>
      <c r="G136" s="26">
        <f>DATA!X128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DATA!I129</f>
        <v>0</v>
      </c>
      <c r="E137" s="26">
        <f>DATA!J129</f>
        <v>0</v>
      </c>
      <c r="F137" s="27">
        <f t="shared" si="9"/>
        <v>52.5</v>
      </c>
      <c r="G137" s="26">
        <f>DATA!X129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DATA!I130</f>
        <v>0</v>
      </c>
      <c r="E138" s="26">
        <f>DATA!J130</f>
        <v>0</v>
      </c>
      <c r="F138" s="27">
        <f t="shared" si="9"/>
        <v>52.5</v>
      </c>
      <c r="G138" s="26">
        <f>DATA!X130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DATA!I131</f>
        <v>0</v>
      </c>
      <c r="E139" s="26">
        <f>DATA!J131</f>
        <v>0</v>
      </c>
      <c r="F139" s="27">
        <f t="shared" si="9"/>
        <v>52.5</v>
      </c>
      <c r="G139" s="26">
        <f>DATA!X131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DATA!I132</f>
        <v>0</v>
      </c>
      <c r="E140" s="26">
        <f>DATA!J132</f>
        <v>0</v>
      </c>
      <c r="F140" s="27">
        <f t="shared" si="9"/>
        <v>52.5</v>
      </c>
      <c r="G140" s="26">
        <f>DATA!X132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DATA!I133</f>
        <v>0</v>
      </c>
      <c r="E141" s="26">
        <f>DATA!J133</f>
        <v>0</v>
      </c>
      <c r="F141" s="27">
        <f t="shared" si="9"/>
        <v>52.5</v>
      </c>
      <c r="G141" s="26">
        <f>DATA!X133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DATA!I134</f>
        <v>0</v>
      </c>
      <c r="E142" s="26">
        <f>DATA!J134</f>
        <v>0</v>
      </c>
      <c r="F142" s="27">
        <f t="shared" si="9"/>
        <v>52.5</v>
      </c>
      <c r="G142" s="26">
        <f>DATA!X134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DATA!I135</f>
        <v>0</v>
      </c>
      <c r="E143" s="26">
        <f>DATA!J135</f>
        <v>0</v>
      </c>
      <c r="F143" s="27">
        <f t="shared" si="9"/>
        <v>52.5</v>
      </c>
      <c r="G143" s="26">
        <f>DATA!X135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DATA!I136</f>
        <v>0</v>
      </c>
      <c r="E144" s="26">
        <f>DATA!J136</f>
        <v>0</v>
      </c>
      <c r="F144" s="27">
        <f t="shared" si="9"/>
        <v>52.5</v>
      </c>
      <c r="G144" s="26">
        <f>DATA!X136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DATA!I137</f>
        <v>0</v>
      </c>
      <c r="E145" s="26">
        <f>DATA!J137</f>
        <v>0</v>
      </c>
      <c r="F145" s="27">
        <f t="shared" si="9"/>
        <v>52.5</v>
      </c>
      <c r="G145" s="26">
        <f>DATA!X137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DATA!I138</f>
        <v>0</v>
      </c>
      <c r="E146" s="26">
        <f>DATA!J138</f>
        <v>0</v>
      </c>
      <c r="F146" s="27">
        <f t="shared" si="9"/>
        <v>52.5</v>
      </c>
      <c r="G146" s="26">
        <f>DATA!X138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DATA!I139</f>
        <v>0</v>
      </c>
      <c r="E147" s="26">
        <f>DATA!J139</f>
        <v>0</v>
      </c>
      <c r="F147" s="27">
        <f t="shared" si="9"/>
        <v>52.5</v>
      </c>
      <c r="G147" s="26">
        <f>DATA!X139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DATA!I140</f>
        <v>0</v>
      </c>
      <c r="E148" s="26">
        <f>DATA!J140</f>
        <v>0</v>
      </c>
      <c r="F148" s="27">
        <f t="shared" si="9"/>
        <v>52.5</v>
      </c>
      <c r="G148" s="26">
        <f>DATA!X140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DATA!I141</f>
        <v>0</v>
      </c>
      <c r="E149" s="26">
        <f>DATA!J141</f>
        <v>0</v>
      </c>
      <c r="F149" s="27">
        <f t="shared" si="9"/>
        <v>52.5</v>
      </c>
      <c r="G149" s="26">
        <f>DATA!X141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DATA!I142</f>
        <v>0</v>
      </c>
      <c r="E150" s="26">
        <f>DATA!J142</f>
        <v>0</v>
      </c>
      <c r="F150" s="27">
        <f t="shared" si="9"/>
        <v>52.5</v>
      </c>
      <c r="G150" s="26">
        <f>DATA!X142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DATA!I143</f>
        <v>0</v>
      </c>
      <c r="E151" s="26">
        <f>DATA!J143</f>
        <v>0</v>
      </c>
      <c r="F151" s="27">
        <f t="shared" si="9"/>
        <v>52.5</v>
      </c>
      <c r="G151" s="26">
        <f>DATA!X143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DATA!I144</f>
        <v>0</v>
      </c>
      <c r="E152" s="26">
        <f>DATA!J144</f>
        <v>0</v>
      </c>
      <c r="F152" s="27">
        <f t="shared" si="9"/>
        <v>52.5</v>
      </c>
      <c r="G152" s="26">
        <f>DATA!X144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DATA!I145</f>
        <v>0</v>
      </c>
      <c r="E153" s="26">
        <f>DATA!J145</f>
        <v>0</v>
      </c>
      <c r="F153" s="27">
        <f t="shared" si="9"/>
        <v>52.5</v>
      </c>
      <c r="G153" s="26">
        <f>DATA!X145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DATA!I146</f>
        <v>0</v>
      </c>
      <c r="E154" s="26">
        <f>DATA!J146</f>
        <v>0</v>
      </c>
      <c r="F154" s="27">
        <f t="shared" si="9"/>
        <v>52.5</v>
      </c>
      <c r="G154" s="26">
        <f>DATA!X146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DATA!I147</f>
        <v>0</v>
      </c>
      <c r="E155" s="26">
        <f>DATA!J147</f>
        <v>0</v>
      </c>
      <c r="F155" s="27">
        <f t="shared" si="9"/>
        <v>52.5</v>
      </c>
      <c r="G155" s="26">
        <f>DATA!X147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DATA!I148</f>
        <v>0</v>
      </c>
      <c r="E156" s="26">
        <f>DATA!J148</f>
        <v>0</v>
      </c>
      <c r="F156" s="27">
        <f t="shared" si="9"/>
        <v>52.5</v>
      </c>
      <c r="G156" s="26">
        <f>DATA!X148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DATA!I149</f>
        <v>0</v>
      </c>
      <c r="E157" s="26">
        <f>DATA!J149</f>
        <v>0</v>
      </c>
      <c r="F157" s="27">
        <f t="shared" si="9"/>
        <v>52.5</v>
      </c>
      <c r="G157" s="26">
        <f>DATA!X149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DATA!I150</f>
        <v>0</v>
      </c>
      <c r="E158" s="26">
        <f>DATA!J150</f>
        <v>0</v>
      </c>
      <c r="F158" s="27">
        <f t="shared" si="9"/>
        <v>52.5</v>
      </c>
      <c r="G158" s="26">
        <f>DATA!X150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DATA!I151</f>
        <v>0</v>
      </c>
      <c r="E159" s="26">
        <f>DATA!J151</f>
        <v>0</v>
      </c>
      <c r="F159" s="27">
        <f t="shared" si="9"/>
        <v>52.5</v>
      </c>
      <c r="G159" s="26">
        <f>DATA!X151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DATA!I152</f>
        <v>0</v>
      </c>
      <c r="E160" s="44">
        <f>DATA!J152</f>
        <v>0</v>
      </c>
      <c r="F160" s="45">
        <f>90/12*7</f>
        <v>52.5</v>
      </c>
      <c r="G160" s="44">
        <f>DATA!X152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DATA!I157</f>
        <v>0</v>
      </c>
      <c r="E167" s="49">
        <f>DATA!J157</f>
        <v>0</v>
      </c>
      <c r="F167" s="47">
        <f>90/12*7</f>
        <v>52.5</v>
      </c>
      <c r="G167" s="49">
        <f>DATA!X157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DATA!I158</f>
        <v>0</v>
      </c>
      <c r="E168" s="26">
        <f>DATA!J158</f>
        <v>0</v>
      </c>
      <c r="F168" s="27">
        <f t="shared" ref="F168:F191" si="12">90/12*7</f>
        <v>52.5</v>
      </c>
      <c r="G168" s="26">
        <f>DATA!X158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DATA!I159</f>
        <v>0</v>
      </c>
      <c r="E169" s="26">
        <f>DATA!J159</f>
        <v>0</v>
      </c>
      <c r="F169" s="27">
        <f t="shared" si="12"/>
        <v>52.5</v>
      </c>
      <c r="G169" s="26">
        <f>DATA!X159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DATA!I160</f>
        <v>0</v>
      </c>
      <c r="E170" s="26">
        <f>DATA!J160</f>
        <v>0</v>
      </c>
      <c r="F170" s="27">
        <f t="shared" si="12"/>
        <v>52.5</v>
      </c>
      <c r="G170" s="26">
        <f>DATA!X160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DATA!I161</f>
        <v>0</v>
      </c>
      <c r="E171" s="26">
        <f>DATA!J161</f>
        <v>0</v>
      </c>
      <c r="F171" s="27">
        <f t="shared" si="12"/>
        <v>52.5</v>
      </c>
      <c r="G171" s="26">
        <f>DATA!X161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DATA!I162</f>
        <v>0</v>
      </c>
      <c r="E172" s="26">
        <f>DATA!J162</f>
        <v>0</v>
      </c>
      <c r="F172" s="27">
        <f t="shared" si="12"/>
        <v>52.5</v>
      </c>
      <c r="G172" s="26">
        <f>DATA!X162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DATA!I163</f>
        <v>0</v>
      </c>
      <c r="E173" s="26">
        <f>DATA!J163</f>
        <v>0</v>
      </c>
      <c r="F173" s="27">
        <f t="shared" si="12"/>
        <v>52.5</v>
      </c>
      <c r="G173" s="26">
        <f>DATA!X163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DATA!I164</f>
        <v>0</v>
      </c>
      <c r="E174" s="26">
        <f>DATA!J164</f>
        <v>0</v>
      </c>
      <c r="F174" s="27">
        <f t="shared" si="12"/>
        <v>52.5</v>
      </c>
      <c r="G174" s="26">
        <f>DATA!X164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DATA!I165</f>
        <v>0</v>
      </c>
      <c r="E175" s="26">
        <f>DATA!J165</f>
        <v>0</v>
      </c>
      <c r="F175" s="27">
        <f t="shared" si="12"/>
        <v>52.5</v>
      </c>
      <c r="G175" s="26">
        <f>DATA!X165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DATA!I166</f>
        <v>0</v>
      </c>
      <c r="E176" s="26">
        <f>DATA!J166</f>
        <v>0</v>
      </c>
      <c r="F176" s="27">
        <f t="shared" si="12"/>
        <v>52.5</v>
      </c>
      <c r="G176" s="26">
        <f>DATA!X166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DATA!I167</f>
        <v>0</v>
      </c>
      <c r="E177" s="26">
        <f>DATA!J167</f>
        <v>0</v>
      </c>
      <c r="F177" s="27">
        <f t="shared" si="12"/>
        <v>52.5</v>
      </c>
      <c r="G177" s="26">
        <f>DATA!X167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DATA!I168</f>
        <v>0</v>
      </c>
      <c r="E178" s="26">
        <f>DATA!J168</f>
        <v>0</v>
      </c>
      <c r="F178" s="27">
        <f t="shared" si="12"/>
        <v>52.5</v>
      </c>
      <c r="G178" s="26">
        <f>DATA!X168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DATA!I169</f>
        <v>0</v>
      </c>
      <c r="E179" s="26">
        <f>DATA!J169</f>
        <v>0</v>
      </c>
      <c r="F179" s="27">
        <f t="shared" si="12"/>
        <v>52.5</v>
      </c>
      <c r="G179" s="26">
        <f>DATA!X169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DATA!I170</f>
        <v>0</v>
      </c>
      <c r="E180" s="26">
        <f>DATA!J170</f>
        <v>0</v>
      </c>
      <c r="F180" s="27">
        <f t="shared" si="12"/>
        <v>52.5</v>
      </c>
      <c r="G180" s="26">
        <f>DATA!X170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DATA!I171</f>
        <v>0</v>
      </c>
      <c r="E181" s="26">
        <f>DATA!J171</f>
        <v>0</v>
      </c>
      <c r="F181" s="27">
        <f t="shared" si="12"/>
        <v>52.5</v>
      </c>
      <c r="G181" s="26">
        <f>DATA!X171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DATA!I172</f>
        <v>0</v>
      </c>
      <c r="E182" s="26">
        <f>DATA!J172</f>
        <v>0</v>
      </c>
      <c r="F182" s="27">
        <f t="shared" si="12"/>
        <v>52.5</v>
      </c>
      <c r="G182" s="26">
        <f>DATA!X172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DATA!I173</f>
        <v>0</v>
      </c>
      <c r="E183" s="26">
        <f>DATA!J173</f>
        <v>0</v>
      </c>
      <c r="F183" s="27">
        <f t="shared" si="12"/>
        <v>52.5</v>
      </c>
      <c r="G183" s="26">
        <f>DATA!X173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DATA!I174</f>
        <v>0</v>
      </c>
      <c r="E184" s="26">
        <f>DATA!J174</f>
        <v>0</v>
      </c>
      <c r="F184" s="27">
        <f t="shared" si="12"/>
        <v>52.5</v>
      </c>
      <c r="G184" s="26">
        <f>DATA!X174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DATA!I175</f>
        <v>0</v>
      </c>
      <c r="E185" s="26">
        <f>DATA!J175</f>
        <v>0</v>
      </c>
      <c r="F185" s="27">
        <f t="shared" si="12"/>
        <v>52.5</v>
      </c>
      <c r="G185" s="26">
        <f>DATA!X175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DATA!I176</f>
        <v>0</v>
      </c>
      <c r="E186" s="26">
        <f>DATA!J176</f>
        <v>0</v>
      </c>
      <c r="F186" s="27">
        <f t="shared" si="12"/>
        <v>52.5</v>
      </c>
      <c r="G186" s="26">
        <f>DATA!X176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DATA!I177</f>
        <v>0</v>
      </c>
      <c r="E187" s="26">
        <f>DATA!J177</f>
        <v>0</v>
      </c>
      <c r="F187" s="27">
        <f t="shared" si="12"/>
        <v>52.5</v>
      </c>
      <c r="G187" s="26">
        <f>DATA!X177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DATA!I178</f>
        <v>0</v>
      </c>
      <c r="E188" s="26">
        <f>DATA!J178</f>
        <v>0</v>
      </c>
      <c r="F188" s="27">
        <f t="shared" si="12"/>
        <v>52.5</v>
      </c>
      <c r="G188" s="26">
        <f>DATA!X178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DATA!I179</f>
        <v>0</v>
      </c>
      <c r="E189" s="26">
        <f>DATA!J179</f>
        <v>0</v>
      </c>
      <c r="F189" s="27">
        <f t="shared" si="12"/>
        <v>52.5</v>
      </c>
      <c r="G189" s="26">
        <f>DATA!X179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DATA!I180</f>
        <v>0</v>
      </c>
      <c r="E190" s="26">
        <f>DATA!J180</f>
        <v>0</v>
      </c>
      <c r="F190" s="27">
        <f t="shared" si="12"/>
        <v>52.5</v>
      </c>
      <c r="G190" s="26">
        <f>DATA!X180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DATA!I181</f>
        <v>0</v>
      </c>
      <c r="E191" s="26">
        <f>DATA!J181</f>
        <v>0</v>
      </c>
      <c r="F191" s="27">
        <f t="shared" si="12"/>
        <v>52.5</v>
      </c>
      <c r="G191" s="26">
        <f>DATA!X181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DATA!I182</f>
        <v>0</v>
      </c>
      <c r="E192" s="44">
        <f>DATA!J182</f>
        <v>0</v>
      </c>
      <c r="F192" s="45">
        <f>90/12*7</f>
        <v>52.5</v>
      </c>
      <c r="G192" s="44">
        <f>DATA!X182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48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DATA!I188</f>
        <v>0</v>
      </c>
      <c r="E199" s="49">
        <f>DATA!J188</f>
        <v>0</v>
      </c>
      <c r="F199" s="47"/>
      <c r="G199" s="49">
        <f>DATA!X188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DATA!I189</f>
        <v>0</v>
      </c>
      <c r="E200" s="26">
        <f>DATA!J189</f>
        <v>0</v>
      </c>
      <c r="F200" s="27"/>
      <c r="G200" s="26">
        <f>DATA!X189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DATA!I190</f>
        <v>0</v>
      </c>
      <c r="E201" s="26">
        <f>DATA!J190</f>
        <v>0</v>
      </c>
      <c r="F201" s="27"/>
      <c r="G201" s="26">
        <f>DATA!X190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DATA!I191</f>
        <v>0</v>
      </c>
      <c r="E202" s="26">
        <f>DATA!J191</f>
        <v>0</v>
      </c>
      <c r="F202" s="27"/>
      <c r="G202" s="26">
        <f>DATA!X191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DATA!I192</f>
        <v>0</v>
      </c>
      <c r="E203" s="26">
        <f>DATA!J192</f>
        <v>0</v>
      </c>
      <c r="F203" s="27"/>
      <c r="G203" s="26">
        <f>DATA!X192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DATA!I193</f>
        <v>0</v>
      </c>
      <c r="E204" s="26">
        <f>DATA!J193</f>
        <v>0</v>
      </c>
      <c r="F204" s="27"/>
      <c r="G204" s="26">
        <f>DATA!X193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DATA!I194</f>
        <v>0</v>
      </c>
      <c r="E205" s="26">
        <f>DATA!J194</f>
        <v>0</v>
      </c>
      <c r="F205" s="27"/>
      <c r="G205" s="26">
        <f>DATA!X194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DATA!I195</f>
        <v>0</v>
      </c>
      <c r="E206" s="26">
        <f>DATA!J195</f>
        <v>0</v>
      </c>
      <c r="F206" s="27"/>
      <c r="G206" s="26">
        <f>DATA!X195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DATA!I196</f>
        <v>0</v>
      </c>
      <c r="E207" s="26">
        <f>DATA!J196</f>
        <v>0</v>
      </c>
      <c r="F207" s="27"/>
      <c r="G207" s="26">
        <f>DATA!X196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DATA!I197</f>
        <v>0</v>
      </c>
      <c r="E208" s="26">
        <f>DATA!J197</f>
        <v>0</v>
      </c>
      <c r="F208" s="27"/>
      <c r="G208" s="26">
        <f>DATA!X197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DATA!I198</f>
        <v>0</v>
      </c>
      <c r="E209" s="26">
        <f>DATA!J198</f>
        <v>0</v>
      </c>
      <c r="F209" s="27"/>
      <c r="G209" s="26">
        <f>DATA!X198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DATA!I199</f>
        <v>0</v>
      </c>
      <c r="E210" s="26">
        <f>DATA!J199</f>
        <v>0</v>
      </c>
      <c r="F210" s="27"/>
      <c r="G210" s="26">
        <f>DATA!X199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DATA!I200</f>
        <v>0</v>
      </c>
      <c r="E211" s="26">
        <f>DATA!J200</f>
        <v>0</v>
      </c>
      <c r="F211" s="27"/>
      <c r="G211" s="26">
        <f>DATA!X200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DATA!I201</f>
        <v>0</v>
      </c>
      <c r="E212" s="26">
        <f>DATA!J201</f>
        <v>0</v>
      </c>
      <c r="F212" s="27"/>
      <c r="G212" s="26">
        <f>DATA!X201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DATA!I202</f>
        <v>0</v>
      </c>
      <c r="E213" s="26">
        <f>DATA!J202</f>
        <v>0</v>
      </c>
      <c r="F213" s="27"/>
      <c r="G213" s="26">
        <f>DATA!X202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DATA!I203</f>
        <v>0</v>
      </c>
      <c r="E214" s="26">
        <f>DATA!J203</f>
        <v>0</v>
      </c>
      <c r="F214" s="27"/>
      <c r="G214" s="26">
        <f>DATA!X203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DATA!I204</f>
        <v>0</v>
      </c>
      <c r="E215" s="26">
        <f>DATA!J204</f>
        <v>0</v>
      </c>
      <c r="F215" s="27"/>
      <c r="G215" s="26">
        <f>DATA!X204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DATA!I205</f>
        <v>0</v>
      </c>
      <c r="E216" s="26">
        <f>DATA!J205</f>
        <v>0</v>
      </c>
      <c r="F216" s="27"/>
      <c r="G216" s="26">
        <f>DATA!X205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DATA!I206</f>
        <v>0</v>
      </c>
      <c r="E217" s="26">
        <f>DATA!J206</f>
        <v>0</v>
      </c>
      <c r="F217" s="27"/>
      <c r="G217" s="26">
        <f>DATA!X206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DATA!I207</f>
        <v>0</v>
      </c>
      <c r="E218" s="26">
        <f>DATA!J207</f>
        <v>0</v>
      </c>
      <c r="F218" s="27"/>
      <c r="G218" s="26">
        <f>DATA!X207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DATA!I208</f>
        <v>0</v>
      </c>
      <c r="E219" s="26">
        <f>DATA!J208</f>
        <v>0</v>
      </c>
      <c r="F219" s="27"/>
      <c r="G219" s="26">
        <f>DATA!X208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DATA!I209</f>
        <v>0</v>
      </c>
      <c r="E220" s="26">
        <f>DATA!J209</f>
        <v>0</v>
      </c>
      <c r="F220" s="27"/>
      <c r="G220" s="26">
        <f>DATA!X209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DATA!I210</f>
        <v>0</v>
      </c>
      <c r="E221" s="26">
        <f>DATA!J210</f>
        <v>0</v>
      </c>
      <c r="F221" s="27"/>
      <c r="G221" s="26">
        <f>DATA!X210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DATA!I211</f>
        <v>0</v>
      </c>
      <c r="E222" s="26">
        <f>DATA!J211</f>
        <v>0</v>
      </c>
      <c r="F222" s="27"/>
      <c r="G222" s="26">
        <f>DATA!X211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DATA!I212</f>
        <v>0</v>
      </c>
      <c r="E223" s="26">
        <f>DATA!J212</f>
        <v>0</v>
      </c>
      <c r="F223" s="27"/>
      <c r="G223" s="26">
        <f>DATA!X212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DATA!I213</f>
        <v>0</v>
      </c>
      <c r="E224" s="44">
        <f>DATA!J213</f>
        <v>0</v>
      </c>
      <c r="F224" s="45"/>
      <c r="G224" s="44">
        <f>DATA!X213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DATA!I219</f>
        <v>0</v>
      </c>
      <c r="E231" s="49">
        <f>DATA!J219</f>
        <v>0</v>
      </c>
      <c r="F231" s="207">
        <f>85/12*7</f>
        <v>49.583333333333329</v>
      </c>
      <c r="G231" s="49">
        <f>DATA!X219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DATA!I220</f>
        <v>0</v>
      </c>
      <c r="E232" s="26">
        <f>DATA!J220</f>
        <v>0</v>
      </c>
      <c r="F232" s="27">
        <f t="shared" ref="F232:F256" si="17">85/12*7</f>
        <v>49.583333333333329</v>
      </c>
      <c r="G232" s="26">
        <f>DATA!X220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DATA!I221</f>
        <v>0</v>
      </c>
      <c r="E233" s="26">
        <f>DATA!J221</f>
        <v>0</v>
      </c>
      <c r="F233" s="27">
        <f t="shared" si="17"/>
        <v>49.583333333333329</v>
      </c>
      <c r="G233" s="26">
        <f>DATA!X221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DATA!I222</f>
        <v>0</v>
      </c>
      <c r="E234" s="26">
        <f>DATA!J222</f>
        <v>0</v>
      </c>
      <c r="F234" s="27">
        <f t="shared" si="17"/>
        <v>49.583333333333329</v>
      </c>
      <c r="G234" s="26">
        <f>DATA!X222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DATA!I223</f>
        <v>0</v>
      </c>
      <c r="E235" s="26">
        <f>DATA!J223</f>
        <v>0</v>
      </c>
      <c r="F235" s="27">
        <f t="shared" si="17"/>
        <v>49.583333333333329</v>
      </c>
      <c r="G235" s="26">
        <f>DATA!X223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DATA!I224</f>
        <v>0</v>
      </c>
      <c r="E236" s="26">
        <f>DATA!J224</f>
        <v>0</v>
      </c>
      <c r="F236" s="27">
        <f t="shared" si="17"/>
        <v>49.583333333333329</v>
      </c>
      <c r="G236" s="26">
        <f>DATA!X224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DATA!I225</f>
        <v>0</v>
      </c>
      <c r="E237" s="26">
        <f>DATA!J225</f>
        <v>0</v>
      </c>
      <c r="F237" s="27">
        <f t="shared" si="17"/>
        <v>49.583333333333329</v>
      </c>
      <c r="G237" s="26">
        <f>DATA!X225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DATA!I226</f>
        <v>0</v>
      </c>
      <c r="E238" s="26">
        <f>DATA!J226</f>
        <v>0</v>
      </c>
      <c r="F238" s="27">
        <f t="shared" si="17"/>
        <v>49.583333333333329</v>
      </c>
      <c r="G238" s="26">
        <f>DATA!X226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DATA!I227</f>
        <v>0</v>
      </c>
      <c r="E239" s="26">
        <f>DATA!J227</f>
        <v>0</v>
      </c>
      <c r="F239" s="27">
        <f t="shared" si="17"/>
        <v>49.583333333333329</v>
      </c>
      <c r="G239" s="26">
        <f>DATA!X227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DATA!I228</f>
        <v>0</v>
      </c>
      <c r="E240" s="26">
        <f>DATA!J228</f>
        <v>0</v>
      </c>
      <c r="F240" s="27">
        <f t="shared" si="17"/>
        <v>49.583333333333329</v>
      </c>
      <c r="G240" s="26">
        <f>DATA!X228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DATA!I229</f>
        <v>0</v>
      </c>
      <c r="E241" s="26">
        <f>DATA!J229</f>
        <v>0</v>
      </c>
      <c r="F241" s="27">
        <f t="shared" si="17"/>
        <v>49.583333333333329</v>
      </c>
      <c r="G241" s="26">
        <f>DATA!X229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DATA!I230</f>
        <v>0</v>
      </c>
      <c r="E242" s="26">
        <f>DATA!J230</f>
        <v>0</v>
      </c>
      <c r="F242" s="27">
        <f t="shared" si="17"/>
        <v>49.583333333333329</v>
      </c>
      <c r="G242" s="26">
        <f>DATA!X230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DATA!I231</f>
        <v>0</v>
      </c>
      <c r="E243" s="26">
        <f>DATA!J231</f>
        <v>0</v>
      </c>
      <c r="F243" s="27">
        <f t="shared" si="17"/>
        <v>49.583333333333329</v>
      </c>
      <c r="G243" s="26">
        <f>DATA!X231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DATA!I232</f>
        <v>0</v>
      </c>
      <c r="E244" s="26">
        <f>DATA!J232</f>
        <v>0</v>
      </c>
      <c r="F244" s="27">
        <f t="shared" si="17"/>
        <v>49.583333333333329</v>
      </c>
      <c r="G244" s="26">
        <f>DATA!X232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DATA!I233</f>
        <v>0</v>
      </c>
      <c r="E245" s="26">
        <f>DATA!J233</f>
        <v>0</v>
      </c>
      <c r="F245" s="27">
        <f t="shared" si="17"/>
        <v>49.583333333333329</v>
      </c>
      <c r="G245" s="26">
        <f>DATA!X233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DATA!I234</f>
        <v>0</v>
      </c>
      <c r="E246" s="26">
        <f>DATA!J234</f>
        <v>0</v>
      </c>
      <c r="F246" s="27">
        <f t="shared" si="17"/>
        <v>49.583333333333329</v>
      </c>
      <c r="G246" s="26">
        <f>DATA!X234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DATA!I235</f>
        <v>0</v>
      </c>
      <c r="E247" s="26">
        <f>DATA!J235</f>
        <v>0</v>
      </c>
      <c r="F247" s="27">
        <f t="shared" si="17"/>
        <v>49.583333333333329</v>
      </c>
      <c r="G247" s="26">
        <f>DATA!X235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DATA!I236</f>
        <v>0</v>
      </c>
      <c r="E248" s="26">
        <f>DATA!J236</f>
        <v>0</v>
      </c>
      <c r="F248" s="27">
        <f t="shared" si="17"/>
        <v>49.583333333333329</v>
      </c>
      <c r="G248" s="26">
        <f>DATA!X236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DATA!I237</f>
        <v>0</v>
      </c>
      <c r="E249" s="26">
        <f>DATA!J237</f>
        <v>0</v>
      </c>
      <c r="F249" s="27">
        <f t="shared" si="17"/>
        <v>49.583333333333329</v>
      </c>
      <c r="G249" s="26">
        <f>DATA!X237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DATA!I238</f>
        <v>0</v>
      </c>
      <c r="E250" s="26">
        <f>DATA!J238</f>
        <v>0</v>
      </c>
      <c r="F250" s="27">
        <f t="shared" si="17"/>
        <v>49.583333333333329</v>
      </c>
      <c r="G250" s="26">
        <f>DATA!X238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DATA!I239</f>
        <v>0</v>
      </c>
      <c r="E251" s="26">
        <f>DATA!J239</f>
        <v>0</v>
      </c>
      <c r="F251" s="27">
        <f t="shared" si="17"/>
        <v>49.583333333333329</v>
      </c>
      <c r="G251" s="26">
        <f>DATA!X239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DATA!I240</f>
        <v>0</v>
      </c>
      <c r="E252" s="26">
        <f>DATA!J240</f>
        <v>0</v>
      </c>
      <c r="F252" s="27">
        <f t="shared" si="17"/>
        <v>49.583333333333329</v>
      </c>
      <c r="G252" s="26">
        <f>DATA!X240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DATA!I241</f>
        <v>0</v>
      </c>
      <c r="E253" s="26">
        <f>DATA!J241</f>
        <v>0</v>
      </c>
      <c r="F253" s="27">
        <f t="shared" si="17"/>
        <v>49.583333333333329</v>
      </c>
      <c r="G253" s="26">
        <f>DATA!X241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DATA!I242</f>
        <v>0</v>
      </c>
      <c r="E254" s="26">
        <f>DATA!J242</f>
        <v>0</v>
      </c>
      <c r="F254" s="27">
        <f t="shared" si="17"/>
        <v>49.583333333333329</v>
      </c>
      <c r="G254" s="26">
        <f>DATA!X242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DATA!I243</f>
        <v>0</v>
      </c>
      <c r="E255" s="26">
        <f>DATA!J243</f>
        <v>0</v>
      </c>
      <c r="F255" s="27">
        <f t="shared" si="17"/>
        <v>49.583333333333329</v>
      </c>
      <c r="G255" s="26">
        <f>DATA!X243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DATA!I244</f>
        <v>0</v>
      </c>
      <c r="E256" s="44">
        <f>DATA!J244</f>
        <v>0</v>
      </c>
      <c r="F256" s="217">
        <f t="shared" si="17"/>
        <v>49.583333333333329</v>
      </c>
      <c r="G256" s="44">
        <f>DATA!X244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30" customHeight="1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DATA!I252</f>
        <v>0</v>
      </c>
      <c r="E263" s="49">
        <f>DATA!J252</f>
        <v>0</v>
      </c>
      <c r="F263" s="47">
        <f>95/12*7</f>
        <v>55.416666666666671</v>
      </c>
      <c r="G263" s="49">
        <f>DATA!X252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35">
        <f>'DATA A'!B7</f>
        <v>0</v>
      </c>
      <c r="C264" s="36">
        <f>'DATA A'!E7</f>
        <v>0</v>
      </c>
      <c r="D264" s="26">
        <f>DATA!I253</f>
        <v>0</v>
      </c>
      <c r="E264" s="26">
        <f>DATA!J253</f>
        <v>0</v>
      </c>
      <c r="F264" s="47">
        <f t="shared" ref="F264:F288" si="20">95/12*7</f>
        <v>55.416666666666671</v>
      </c>
      <c r="G264" s="26">
        <f>DATA!X253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DATA!I254</f>
        <v>0</v>
      </c>
      <c r="E265" s="26">
        <f>DATA!J254</f>
        <v>0</v>
      </c>
      <c r="F265" s="47">
        <f t="shared" si="20"/>
        <v>55.416666666666671</v>
      </c>
      <c r="G265" s="26">
        <f>DATA!X254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DATA!I255</f>
        <v>0</v>
      </c>
      <c r="E266" s="26">
        <f>DATA!J255</f>
        <v>0</v>
      </c>
      <c r="F266" s="47">
        <f t="shared" si="20"/>
        <v>55.416666666666671</v>
      </c>
      <c r="G266" s="26">
        <f>DATA!X255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DATA!I256</f>
        <v>0</v>
      </c>
      <c r="E267" s="26">
        <f>DATA!J256</f>
        <v>0</v>
      </c>
      <c r="F267" s="47">
        <f t="shared" si="20"/>
        <v>55.416666666666671</v>
      </c>
      <c r="G267" s="26">
        <f>DATA!X256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DATA!I257</f>
        <v>0</v>
      </c>
      <c r="E268" s="26">
        <f>DATA!J257</f>
        <v>0</v>
      </c>
      <c r="F268" s="47">
        <f t="shared" si="20"/>
        <v>55.416666666666671</v>
      </c>
      <c r="G268" s="26">
        <f>DATA!X257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DATA!I258</f>
        <v>0</v>
      </c>
      <c r="E269" s="26">
        <f>DATA!J258</f>
        <v>0</v>
      </c>
      <c r="F269" s="47">
        <f t="shared" si="20"/>
        <v>55.416666666666671</v>
      </c>
      <c r="G269" s="26">
        <f>DATA!X258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DATA!I259</f>
        <v>0</v>
      </c>
      <c r="E270" s="26">
        <f>DATA!J259</f>
        <v>0</v>
      </c>
      <c r="F270" s="47">
        <f t="shared" si="20"/>
        <v>55.416666666666671</v>
      </c>
      <c r="G270" s="26">
        <f>DATA!X259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DATA!I260</f>
        <v>0</v>
      </c>
      <c r="E271" s="26">
        <f>DATA!J260</f>
        <v>0</v>
      </c>
      <c r="F271" s="47">
        <f t="shared" si="20"/>
        <v>55.416666666666671</v>
      </c>
      <c r="G271" s="26">
        <f>DATA!X260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DATA!I261</f>
        <v>0</v>
      </c>
      <c r="E272" s="26">
        <f>DATA!J261</f>
        <v>0</v>
      </c>
      <c r="F272" s="47">
        <f t="shared" si="20"/>
        <v>55.416666666666671</v>
      </c>
      <c r="G272" s="26">
        <f>DATA!X261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DATA!I262</f>
        <v>0</v>
      </c>
      <c r="E273" s="26">
        <f>DATA!J262</f>
        <v>0</v>
      </c>
      <c r="F273" s="47">
        <f t="shared" si="20"/>
        <v>55.416666666666671</v>
      </c>
      <c r="G273" s="26">
        <f>DATA!X262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DATA!I263</f>
        <v>0</v>
      </c>
      <c r="E274" s="26">
        <f>DATA!J263</f>
        <v>0</v>
      </c>
      <c r="F274" s="47">
        <f t="shared" si="20"/>
        <v>55.416666666666671</v>
      </c>
      <c r="G274" s="26">
        <f>DATA!X263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DATA!I264</f>
        <v>0</v>
      </c>
      <c r="E275" s="26">
        <f>DATA!J264</f>
        <v>0</v>
      </c>
      <c r="F275" s="47">
        <f t="shared" si="20"/>
        <v>55.416666666666671</v>
      </c>
      <c r="G275" s="26">
        <f>DATA!X264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DATA!I265</f>
        <v>0</v>
      </c>
      <c r="E276" s="26">
        <f>DATA!J265</f>
        <v>0</v>
      </c>
      <c r="F276" s="47">
        <f t="shared" si="20"/>
        <v>55.416666666666671</v>
      </c>
      <c r="G276" s="26">
        <f>DATA!X265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DATA!I266</f>
        <v>0</v>
      </c>
      <c r="E277" s="26">
        <f>DATA!J266</f>
        <v>0</v>
      </c>
      <c r="F277" s="47">
        <f t="shared" si="20"/>
        <v>55.416666666666671</v>
      </c>
      <c r="G277" s="26">
        <f>DATA!X266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DATA!I267</f>
        <v>0</v>
      </c>
      <c r="E278" s="26">
        <f>DATA!J267</f>
        <v>0</v>
      </c>
      <c r="F278" s="47">
        <f t="shared" si="20"/>
        <v>55.416666666666671</v>
      </c>
      <c r="G278" s="26">
        <f>DATA!X267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DATA!I268</f>
        <v>0</v>
      </c>
      <c r="E279" s="26">
        <f>DATA!J268</f>
        <v>0</v>
      </c>
      <c r="F279" s="47">
        <f t="shared" si="20"/>
        <v>55.416666666666671</v>
      </c>
      <c r="G279" s="26">
        <f>DATA!X268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DATA!I269</f>
        <v>0</v>
      </c>
      <c r="E280" s="26">
        <f>DATA!J269</f>
        <v>0</v>
      </c>
      <c r="F280" s="47">
        <f t="shared" si="20"/>
        <v>55.416666666666671</v>
      </c>
      <c r="G280" s="26">
        <f>DATA!X269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DATA!I270</f>
        <v>0</v>
      </c>
      <c r="E281" s="26">
        <f>DATA!J270</f>
        <v>0</v>
      </c>
      <c r="F281" s="47">
        <f t="shared" si="20"/>
        <v>55.416666666666671</v>
      </c>
      <c r="G281" s="26">
        <f>DATA!X270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DATA!I271</f>
        <v>0</v>
      </c>
      <c r="E282" s="26">
        <f>DATA!J271</f>
        <v>0</v>
      </c>
      <c r="F282" s="47">
        <f t="shared" si="20"/>
        <v>55.416666666666671</v>
      </c>
      <c r="G282" s="26">
        <f>DATA!X271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DATA!I272</f>
        <v>0</v>
      </c>
      <c r="E283" s="26">
        <f>DATA!J272</f>
        <v>0</v>
      </c>
      <c r="F283" s="47">
        <f t="shared" si="20"/>
        <v>55.416666666666671</v>
      </c>
      <c r="G283" s="26">
        <f>DATA!X272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DATA!I273</f>
        <v>0</v>
      </c>
      <c r="E284" s="26">
        <f>DATA!J273</f>
        <v>0</v>
      </c>
      <c r="F284" s="47">
        <f t="shared" si="20"/>
        <v>55.416666666666671</v>
      </c>
      <c r="G284" s="26">
        <f>DATA!X273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DATA!I274</f>
        <v>0</v>
      </c>
      <c r="E285" s="26">
        <f>DATA!J274</f>
        <v>0</v>
      </c>
      <c r="F285" s="47">
        <f t="shared" si="20"/>
        <v>55.416666666666671</v>
      </c>
      <c r="G285" s="26">
        <f>DATA!X274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DATA!I275</f>
        <v>0</v>
      </c>
      <c r="E286" s="26">
        <f>DATA!J275</f>
        <v>0</v>
      </c>
      <c r="F286" s="47">
        <f t="shared" si="20"/>
        <v>55.416666666666671</v>
      </c>
      <c r="G286" s="26">
        <f>DATA!X275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DATA!I276</f>
        <v>0</v>
      </c>
      <c r="E287" s="26">
        <f>DATA!J276</f>
        <v>0</v>
      </c>
      <c r="F287" s="47">
        <f t="shared" si="20"/>
        <v>55.416666666666671</v>
      </c>
      <c r="G287" s="26">
        <f>DATA!X276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DATA!I277</f>
        <v>0</v>
      </c>
      <c r="E288" s="44">
        <f>DATA!J277</f>
        <v>0</v>
      </c>
      <c r="F288" s="45">
        <f t="shared" si="20"/>
        <v>55.416666666666671</v>
      </c>
      <c r="G288" s="44">
        <f>DATA!X277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DATA!I283</f>
        <v>0</v>
      </c>
      <c r="E293" s="36">
        <f>DATA!J283</f>
        <v>0</v>
      </c>
      <c r="F293" s="207"/>
      <c r="G293" s="36">
        <f>DATA!X283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DATA!I284</f>
        <v>0</v>
      </c>
      <c r="E294" s="26">
        <f>DATA!J284</f>
        <v>0</v>
      </c>
      <c r="F294" s="27"/>
      <c r="G294" s="26">
        <f>DATA!X284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DATA!I285</f>
        <v>0</v>
      </c>
      <c r="E295" s="26">
        <f>DATA!J285</f>
        <v>0</v>
      </c>
      <c r="F295" s="27"/>
      <c r="G295" s="26">
        <f>DATA!X285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DATA!I286</f>
        <v>0</v>
      </c>
      <c r="E296" s="26">
        <f>DATA!J286</f>
        <v>0</v>
      </c>
      <c r="F296" s="27"/>
      <c r="G296" s="26">
        <f>DATA!X286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DATA!I287</f>
        <v>0</v>
      </c>
      <c r="E297" s="26">
        <f>DATA!J287</f>
        <v>0</v>
      </c>
      <c r="F297" s="27"/>
      <c r="G297" s="26">
        <f>DATA!X287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DATA!I288</f>
        <v>0</v>
      </c>
      <c r="E298" s="26">
        <f>DATA!J288</f>
        <v>0</v>
      </c>
      <c r="F298" s="27"/>
      <c r="G298" s="26">
        <f>DATA!X288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DATA!I289</f>
        <v>0</v>
      </c>
      <c r="E299" s="26">
        <f>DATA!J289</f>
        <v>0</v>
      </c>
      <c r="F299" s="27"/>
      <c r="G299" s="26">
        <f>DATA!X289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DATA!I290</f>
        <v>0</v>
      </c>
      <c r="E300" s="26">
        <f>DATA!J290</f>
        <v>0</v>
      </c>
      <c r="F300" s="27"/>
      <c r="G300" s="26">
        <f>DATA!X290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DATA!I291</f>
        <v>0</v>
      </c>
      <c r="E301" s="26">
        <f>DATA!J291</f>
        <v>0</v>
      </c>
      <c r="F301" s="27"/>
      <c r="G301" s="26">
        <f>DATA!X291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DATA!I292</f>
        <v>0</v>
      </c>
      <c r="E302" s="26">
        <f>DATA!J292</f>
        <v>0</v>
      </c>
      <c r="F302" s="27"/>
      <c r="G302" s="26">
        <f>DATA!X292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DATA!I293</f>
        <v>0</v>
      </c>
      <c r="E303" s="26">
        <f>DATA!J293</f>
        <v>0</v>
      </c>
      <c r="F303" s="27"/>
      <c r="G303" s="26">
        <f>DATA!X293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DATA!I294</f>
        <v>0</v>
      </c>
      <c r="E304" s="26">
        <f>DATA!J294</f>
        <v>0</v>
      </c>
      <c r="F304" s="27"/>
      <c r="G304" s="26">
        <f>DATA!X294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DATA!I295</f>
        <v>0</v>
      </c>
      <c r="E305" s="26">
        <f>DATA!J295</f>
        <v>0</v>
      </c>
      <c r="F305" s="27"/>
      <c r="G305" s="26">
        <f>DATA!X295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DATA!I296</f>
        <v>0</v>
      </c>
      <c r="E306" s="26">
        <f>DATA!J296</f>
        <v>0</v>
      </c>
      <c r="F306" s="27"/>
      <c r="G306" s="26">
        <f>DATA!X296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DATA!I297</f>
        <v>0</v>
      </c>
      <c r="E307" s="26">
        <f>DATA!J297</f>
        <v>0</v>
      </c>
      <c r="F307" s="27"/>
      <c r="G307" s="26">
        <f>DATA!X297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DATA!I298</f>
        <v>0</v>
      </c>
      <c r="E308" s="26">
        <f>DATA!J298</f>
        <v>0</v>
      </c>
      <c r="F308" s="27"/>
      <c r="G308" s="26">
        <f>DATA!X298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DATA!I299</f>
        <v>0</v>
      </c>
      <c r="E309" s="26">
        <f>DATA!J299</f>
        <v>0</v>
      </c>
      <c r="F309" s="27"/>
      <c r="G309" s="26">
        <f>DATA!X299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DATA!I300</f>
        <v>0</v>
      </c>
      <c r="E310" s="26">
        <f>DATA!J300</f>
        <v>0</v>
      </c>
      <c r="F310" s="27"/>
      <c r="G310" s="26">
        <f>DATA!X300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DATA!I301</f>
        <v>0</v>
      </c>
      <c r="E311" s="26">
        <f>DATA!J301</f>
        <v>0</v>
      </c>
      <c r="F311" s="27"/>
      <c r="G311" s="26">
        <f>DATA!X301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DATA!I302</f>
        <v>0</v>
      </c>
      <c r="E312" s="26">
        <f>DATA!J302</f>
        <v>0</v>
      </c>
      <c r="F312" s="27"/>
      <c r="G312" s="26">
        <f>DATA!X302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DATA!I303</f>
        <v>0</v>
      </c>
      <c r="E313" s="26">
        <f>DATA!J303</f>
        <v>0</v>
      </c>
      <c r="F313" s="27"/>
      <c r="G313" s="26">
        <f>DATA!X303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DATA!I304</f>
        <v>0</v>
      </c>
      <c r="E314" s="26">
        <f>DATA!J304</f>
        <v>0</v>
      </c>
      <c r="F314" s="27"/>
      <c r="G314" s="26">
        <f>DATA!X304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DATA!I305</f>
        <v>0</v>
      </c>
      <c r="E315" s="26">
        <f>DATA!J305</f>
        <v>0</v>
      </c>
      <c r="F315" s="27"/>
      <c r="G315" s="26">
        <f>DATA!X305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DATA!I306</f>
        <v>0</v>
      </c>
      <c r="E316" s="26">
        <f>DATA!J306</f>
        <v>0</v>
      </c>
      <c r="F316" s="27"/>
      <c r="G316" s="26">
        <f>DATA!X306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DATA!I307</f>
        <v>0</v>
      </c>
      <c r="E317" s="26">
        <f>DATA!J307</f>
        <v>0</v>
      </c>
      <c r="F317" s="27"/>
      <c r="G317" s="26">
        <f>DATA!X307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DATA!I308</f>
        <v>0</v>
      </c>
      <c r="E318" s="12">
        <f>DATA!J308</f>
        <v>0</v>
      </c>
      <c r="F318" s="217"/>
      <c r="G318" s="12">
        <f>DATA!X308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DATA!I314</f>
        <v>0</v>
      </c>
      <c r="E325" s="36">
        <f>DATA!J314</f>
        <v>0</v>
      </c>
      <c r="F325" s="207"/>
      <c r="G325" s="36">
        <f>DATA!X314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DATA!I315</f>
        <v>0</v>
      </c>
      <c r="E326" s="26">
        <f>DATA!J315</f>
        <v>0</v>
      </c>
      <c r="F326" s="27"/>
      <c r="G326" s="26">
        <f>DATA!X315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DATA!I316</f>
        <v>0</v>
      </c>
      <c r="E327" s="26">
        <f>DATA!J316</f>
        <v>0</v>
      </c>
      <c r="F327" s="27"/>
      <c r="G327" s="26">
        <f>DATA!X316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DATA!I317</f>
        <v>0</v>
      </c>
      <c r="E328" s="26">
        <f>DATA!J317</f>
        <v>0</v>
      </c>
      <c r="F328" s="27"/>
      <c r="G328" s="26">
        <f>DATA!X317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DATA!I318</f>
        <v>0</v>
      </c>
      <c r="E329" s="26">
        <f>DATA!J318</f>
        <v>0</v>
      </c>
      <c r="F329" s="27"/>
      <c r="G329" s="26">
        <f>DATA!X318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DATA!I319</f>
        <v>0</v>
      </c>
      <c r="E330" s="26">
        <f>DATA!J319</f>
        <v>0</v>
      </c>
      <c r="F330" s="27"/>
      <c r="G330" s="26">
        <f>DATA!X319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DATA!I320</f>
        <v>0</v>
      </c>
      <c r="E331" s="26">
        <f>DATA!J320</f>
        <v>0</v>
      </c>
      <c r="F331" s="27"/>
      <c r="G331" s="26">
        <f>DATA!X320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DATA!I321</f>
        <v>0</v>
      </c>
      <c r="E332" s="26">
        <f>DATA!J321</f>
        <v>0</v>
      </c>
      <c r="F332" s="27"/>
      <c r="G332" s="26">
        <f>DATA!X321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DATA!I322</f>
        <v>0</v>
      </c>
      <c r="E333" s="26">
        <f>DATA!J322</f>
        <v>0</v>
      </c>
      <c r="F333" s="27"/>
      <c r="G333" s="26">
        <f>DATA!X322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DATA!I323</f>
        <v>0</v>
      </c>
      <c r="E334" s="26">
        <f>DATA!J323</f>
        <v>0</v>
      </c>
      <c r="F334" s="27"/>
      <c r="G334" s="26">
        <f>DATA!X323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DATA!I324</f>
        <v>0</v>
      </c>
      <c r="E335" s="26">
        <f>DATA!J324</f>
        <v>0</v>
      </c>
      <c r="F335" s="27"/>
      <c r="G335" s="26">
        <f>DATA!X324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DATA!I325</f>
        <v>0</v>
      </c>
      <c r="E336" s="26">
        <f>DATA!J325</f>
        <v>0</v>
      </c>
      <c r="F336" s="27"/>
      <c r="G336" s="26">
        <f>DATA!X325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DATA!I326</f>
        <v>0</v>
      </c>
      <c r="E337" s="26">
        <f>DATA!J326</f>
        <v>0</v>
      </c>
      <c r="F337" s="27"/>
      <c r="G337" s="26">
        <f>DATA!X326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DATA!I327</f>
        <v>0</v>
      </c>
      <c r="E338" s="26">
        <f>DATA!J327</f>
        <v>0</v>
      </c>
      <c r="F338" s="27"/>
      <c r="G338" s="26">
        <f>DATA!X327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DATA!I328</f>
        <v>0</v>
      </c>
      <c r="E339" s="26">
        <f>DATA!J328</f>
        <v>0</v>
      </c>
      <c r="F339" s="27"/>
      <c r="G339" s="26">
        <f>DATA!X328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DATA!I329</f>
        <v>0</v>
      </c>
      <c r="E340" s="26">
        <f>DATA!J329</f>
        <v>0</v>
      </c>
      <c r="F340" s="27"/>
      <c r="G340" s="26">
        <f>DATA!X329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DATA!I330</f>
        <v>0</v>
      </c>
      <c r="E341" s="26">
        <f>DATA!J330</f>
        <v>0</v>
      </c>
      <c r="F341" s="27"/>
      <c r="G341" s="26">
        <f>DATA!X330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DATA!I331</f>
        <v>0</v>
      </c>
      <c r="E342" s="26">
        <f>DATA!J331</f>
        <v>0</v>
      </c>
      <c r="F342" s="27"/>
      <c r="G342" s="26">
        <f>DATA!X331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DATA!I332</f>
        <v>0</v>
      </c>
      <c r="E343" s="26">
        <f>DATA!J332</f>
        <v>0</v>
      </c>
      <c r="F343" s="27"/>
      <c r="G343" s="26">
        <f>DATA!X332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DATA!I333</f>
        <v>0</v>
      </c>
      <c r="E344" s="26">
        <f>DATA!J333</f>
        <v>0</v>
      </c>
      <c r="F344" s="27"/>
      <c r="G344" s="26">
        <f>DATA!X333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DATA!I334</f>
        <v>0</v>
      </c>
      <c r="E345" s="26">
        <f>DATA!J334</f>
        <v>0</v>
      </c>
      <c r="F345" s="27"/>
      <c r="G345" s="26">
        <f>DATA!X334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DATA!I335</f>
        <v>0</v>
      </c>
      <c r="E346" s="26">
        <f>DATA!J335</f>
        <v>0</v>
      </c>
      <c r="F346" s="27"/>
      <c r="G346" s="26">
        <f>DATA!X335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DATA!I336</f>
        <v>0</v>
      </c>
      <c r="E347" s="26">
        <f>DATA!J336</f>
        <v>0</v>
      </c>
      <c r="F347" s="27"/>
      <c r="G347" s="26">
        <f>DATA!X336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DATA!I337</f>
        <v>0</v>
      </c>
      <c r="E348" s="26">
        <f>DATA!J337</f>
        <v>0</v>
      </c>
      <c r="F348" s="27"/>
      <c r="G348" s="26">
        <f>DATA!X337</f>
        <v>0</v>
      </c>
      <c r="H348" s="28" t="e">
        <f t="shared" si="25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DATA!I338</f>
        <v>0</v>
      </c>
      <c r="E349" s="26">
        <f>DATA!J338</f>
        <v>0</v>
      </c>
      <c r="F349" s="27"/>
      <c r="G349" s="26">
        <f>DATA!X338</f>
        <v>0</v>
      </c>
      <c r="H349" s="28" t="e">
        <f t="shared" si="25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DATA!I339</f>
        <v>0</v>
      </c>
      <c r="E350" s="12">
        <f>DATA!J339</f>
        <v>0</v>
      </c>
      <c r="F350" s="217"/>
      <c r="G350" s="12">
        <f>DATA!X339</f>
        <v>0</v>
      </c>
      <c r="H350" s="220" t="e">
        <f t="shared" si="25"/>
        <v>#DIV/0!</v>
      </c>
    </row>
  </sheetData>
  <mergeCells count="78"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75" right="0.75" top="0.25" bottom="0.66" header="0.22" footer="0.5"/>
  <pageSetup paperSize="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337" zoomScale="90" zoomScaleNormal="90" workbookViewId="0">
      <selection activeCell="B325" sqref="B325"/>
    </sheetView>
  </sheetViews>
  <sheetFormatPr defaultRowHeight="13.2" x14ac:dyDescent="0.25"/>
  <cols>
    <col min="2" max="2" width="15.10937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A'!B40</f>
        <v>AGUSTUS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tr">
        <f>'DATA A'!B5</f>
        <v>PUSKESMAS</v>
      </c>
      <c r="C4" s="326" t="s">
        <v>19</v>
      </c>
      <c r="D4" s="311" t="s">
        <v>50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DATA!J7</f>
        <v>0</v>
      </c>
      <c r="E7" s="49">
        <f>DATA!K7</f>
        <v>0</v>
      </c>
      <c r="F7" s="47">
        <f>100/12*8</f>
        <v>66.666666666666671</v>
      </c>
      <c r="G7" s="49">
        <f>DATA!Y7</f>
        <v>0</v>
      </c>
      <c r="H7" s="50" t="e">
        <f>G7/C7*100</f>
        <v>#DIV/0!</v>
      </c>
    </row>
    <row r="8" spans="1:8" ht="13.8" thickBot="1" x14ac:dyDescent="0.3">
      <c r="A8" s="24">
        <v>2</v>
      </c>
      <c r="B8" s="35">
        <f>'DATA A'!B7</f>
        <v>0</v>
      </c>
      <c r="C8" s="36">
        <f>'DATA A'!C7</f>
        <v>0</v>
      </c>
      <c r="D8" s="26">
        <f>DATA!J8</f>
        <v>0</v>
      </c>
      <c r="E8" s="26">
        <f>DATA!K8</f>
        <v>0</v>
      </c>
      <c r="F8" s="47">
        <f t="shared" ref="F8:F32" si="0">100/12*8</f>
        <v>66.666666666666671</v>
      </c>
      <c r="G8" s="26">
        <f>DATA!Y8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DATA!J9</f>
        <v>0</v>
      </c>
      <c r="E9" s="26">
        <f>DATA!K9</f>
        <v>0</v>
      </c>
      <c r="F9" s="47">
        <f t="shared" si="0"/>
        <v>66.666666666666671</v>
      </c>
      <c r="G9" s="26">
        <f>DATA!Y9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DATA!J10</f>
        <v>0</v>
      </c>
      <c r="E10" s="26">
        <f>DATA!K10</f>
        <v>0</v>
      </c>
      <c r="F10" s="47">
        <f t="shared" si="0"/>
        <v>66.666666666666671</v>
      </c>
      <c r="G10" s="26">
        <f>DATA!Y10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DATA!J11</f>
        <v>0</v>
      </c>
      <c r="E11" s="26">
        <f>DATA!K11</f>
        <v>0</v>
      </c>
      <c r="F11" s="47">
        <f t="shared" si="0"/>
        <v>66.666666666666671</v>
      </c>
      <c r="G11" s="26">
        <f>DATA!Y11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DATA!J12</f>
        <v>0</v>
      </c>
      <c r="E12" s="26">
        <f>DATA!K12</f>
        <v>0</v>
      </c>
      <c r="F12" s="47">
        <f t="shared" si="0"/>
        <v>66.666666666666671</v>
      </c>
      <c r="G12" s="26">
        <f>DATA!Y12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DATA!J13</f>
        <v>0</v>
      </c>
      <c r="E13" s="26">
        <f>DATA!K13</f>
        <v>0</v>
      </c>
      <c r="F13" s="47">
        <f t="shared" si="0"/>
        <v>66.666666666666671</v>
      </c>
      <c r="G13" s="26">
        <f>DATA!Y13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DATA!J14</f>
        <v>0</v>
      </c>
      <c r="E14" s="26">
        <f>DATA!K14</f>
        <v>0</v>
      </c>
      <c r="F14" s="47">
        <f t="shared" si="0"/>
        <v>66.666666666666671</v>
      </c>
      <c r="G14" s="26">
        <f>DATA!Y14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DATA!J15</f>
        <v>0</v>
      </c>
      <c r="E15" s="26">
        <f>DATA!K15</f>
        <v>0</v>
      </c>
      <c r="F15" s="47">
        <f t="shared" si="0"/>
        <v>66.666666666666671</v>
      </c>
      <c r="G15" s="26">
        <f>DATA!Y15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DATA!J16</f>
        <v>0</v>
      </c>
      <c r="E16" s="26">
        <f>DATA!K16</f>
        <v>0</v>
      </c>
      <c r="F16" s="47">
        <f t="shared" si="0"/>
        <v>66.666666666666671</v>
      </c>
      <c r="G16" s="26">
        <f>DATA!Y16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DATA!J17</f>
        <v>0</v>
      </c>
      <c r="E17" s="26">
        <f>DATA!K17</f>
        <v>0</v>
      </c>
      <c r="F17" s="47">
        <f t="shared" si="0"/>
        <v>66.666666666666671</v>
      </c>
      <c r="G17" s="26">
        <f>DATA!Y17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DATA!J18</f>
        <v>0</v>
      </c>
      <c r="E18" s="26">
        <f>DATA!K18</f>
        <v>0</v>
      </c>
      <c r="F18" s="47">
        <f t="shared" si="0"/>
        <v>66.666666666666671</v>
      </c>
      <c r="G18" s="26">
        <f>DATA!Y18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DATA!J19</f>
        <v>0</v>
      </c>
      <c r="E19" s="26">
        <f>DATA!K19</f>
        <v>0</v>
      </c>
      <c r="F19" s="47">
        <f t="shared" si="0"/>
        <v>66.666666666666671</v>
      </c>
      <c r="G19" s="26">
        <f>DATA!Y19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DATA!J20</f>
        <v>0</v>
      </c>
      <c r="E20" s="26">
        <f>DATA!K20</f>
        <v>0</v>
      </c>
      <c r="F20" s="47">
        <f t="shared" si="0"/>
        <v>66.666666666666671</v>
      </c>
      <c r="G20" s="26">
        <f>DATA!Y20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DATA!J21</f>
        <v>0</v>
      </c>
      <c r="E21" s="26">
        <f>DATA!K21</f>
        <v>0</v>
      </c>
      <c r="F21" s="47">
        <f t="shared" si="0"/>
        <v>66.666666666666671</v>
      </c>
      <c r="G21" s="26">
        <f>DATA!Y21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DATA!J22</f>
        <v>0</v>
      </c>
      <c r="E22" s="26">
        <f>DATA!K22</f>
        <v>0</v>
      </c>
      <c r="F22" s="47">
        <f t="shared" si="0"/>
        <v>66.666666666666671</v>
      </c>
      <c r="G22" s="26">
        <f>DATA!Y22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DATA!J23</f>
        <v>0</v>
      </c>
      <c r="E23" s="26">
        <f>DATA!K23</f>
        <v>0</v>
      </c>
      <c r="F23" s="47">
        <f t="shared" si="0"/>
        <v>66.666666666666671</v>
      </c>
      <c r="G23" s="26">
        <f>DATA!Y23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DATA!J24</f>
        <v>0</v>
      </c>
      <c r="E24" s="26">
        <f>DATA!K24</f>
        <v>0</v>
      </c>
      <c r="F24" s="47">
        <f t="shared" si="0"/>
        <v>66.666666666666671</v>
      </c>
      <c r="G24" s="26">
        <f>DATA!Y24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DATA!J25</f>
        <v>0</v>
      </c>
      <c r="E25" s="26">
        <f>DATA!K25</f>
        <v>0</v>
      </c>
      <c r="F25" s="47">
        <f t="shared" si="0"/>
        <v>66.666666666666671</v>
      </c>
      <c r="G25" s="26">
        <f>DATA!Y25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DATA!J26</f>
        <v>0</v>
      </c>
      <c r="E26" s="26">
        <f>DATA!K26</f>
        <v>0</v>
      </c>
      <c r="F26" s="47">
        <f t="shared" si="0"/>
        <v>66.666666666666671</v>
      </c>
      <c r="G26" s="26">
        <f>DATA!Y26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DATA!J27</f>
        <v>0</v>
      </c>
      <c r="E27" s="26">
        <f>DATA!K27</f>
        <v>0</v>
      </c>
      <c r="F27" s="47">
        <f t="shared" si="0"/>
        <v>66.666666666666671</v>
      </c>
      <c r="G27" s="26">
        <f>DATA!Y27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DATA!J28</f>
        <v>0</v>
      </c>
      <c r="E28" s="26">
        <f>DATA!K28</f>
        <v>0</v>
      </c>
      <c r="F28" s="47">
        <f t="shared" si="0"/>
        <v>66.666666666666671</v>
      </c>
      <c r="G28" s="26">
        <f>DATA!Y28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DATA!J29</f>
        <v>0</v>
      </c>
      <c r="E29" s="26">
        <f>DATA!K29</f>
        <v>0</v>
      </c>
      <c r="F29" s="47">
        <f t="shared" si="0"/>
        <v>66.666666666666671</v>
      </c>
      <c r="G29" s="26">
        <f>DATA!Y29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DATA!J30</f>
        <v>0</v>
      </c>
      <c r="E30" s="26">
        <f>DATA!K30</f>
        <v>0</v>
      </c>
      <c r="F30" s="47">
        <f t="shared" si="0"/>
        <v>66.666666666666671</v>
      </c>
      <c r="G30" s="26">
        <f>DATA!Y30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DATA!J31</f>
        <v>0</v>
      </c>
      <c r="E31" s="26">
        <f>DATA!K31</f>
        <v>0</v>
      </c>
      <c r="F31" s="47">
        <f t="shared" si="0"/>
        <v>66.666666666666671</v>
      </c>
      <c r="G31" s="26">
        <f>DATA!Y31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DATA!J32</f>
        <v>0</v>
      </c>
      <c r="E32" s="44">
        <f>DATA!K32</f>
        <v>0</v>
      </c>
      <c r="F32" s="47">
        <f t="shared" si="0"/>
        <v>66.666666666666671</v>
      </c>
      <c r="G32" s="44">
        <f>DATA!Y32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24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DATA!J38</f>
        <v>0</v>
      </c>
      <c r="E39" s="49">
        <f>DATA!K38</f>
        <v>0</v>
      </c>
      <c r="F39" s="207">
        <f>98/12*8</f>
        <v>65.333333333333329</v>
      </c>
      <c r="G39" s="49">
        <f>DATA!Y38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DATA!J39</f>
        <v>0</v>
      </c>
      <c r="E40" s="26">
        <f>DATA!K39</f>
        <v>0</v>
      </c>
      <c r="F40" s="27">
        <f t="shared" ref="F40:F64" si="2">98/12*8</f>
        <v>65.333333333333329</v>
      </c>
      <c r="G40" s="26">
        <f>DATA!Y39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DATA!J40</f>
        <v>0</v>
      </c>
      <c r="E41" s="26">
        <f>DATA!K40</f>
        <v>0</v>
      </c>
      <c r="F41" s="27">
        <f t="shared" si="2"/>
        <v>65.333333333333329</v>
      </c>
      <c r="G41" s="26">
        <f>DATA!Y40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DATA!J41</f>
        <v>0</v>
      </c>
      <c r="E42" s="26">
        <f>DATA!K41</f>
        <v>0</v>
      </c>
      <c r="F42" s="27">
        <f t="shared" si="2"/>
        <v>65.333333333333329</v>
      </c>
      <c r="G42" s="26">
        <f>DATA!Y41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DATA!J42</f>
        <v>0</v>
      </c>
      <c r="E43" s="26">
        <f>DATA!K42</f>
        <v>0</v>
      </c>
      <c r="F43" s="27">
        <f t="shared" si="2"/>
        <v>65.333333333333329</v>
      </c>
      <c r="G43" s="26">
        <f>DATA!Y42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DATA!J43</f>
        <v>0</v>
      </c>
      <c r="E44" s="26">
        <f>DATA!K43</f>
        <v>0</v>
      </c>
      <c r="F44" s="27">
        <f t="shared" si="2"/>
        <v>65.333333333333329</v>
      </c>
      <c r="G44" s="26">
        <f>DATA!Y43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DATA!J44</f>
        <v>0</v>
      </c>
      <c r="E45" s="26">
        <f>DATA!K44</f>
        <v>0</v>
      </c>
      <c r="F45" s="27">
        <f t="shared" si="2"/>
        <v>65.333333333333329</v>
      </c>
      <c r="G45" s="26">
        <f>DATA!Y44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DATA!J45</f>
        <v>0</v>
      </c>
      <c r="E46" s="26">
        <f>DATA!K45</f>
        <v>0</v>
      </c>
      <c r="F46" s="27">
        <f t="shared" si="2"/>
        <v>65.333333333333329</v>
      </c>
      <c r="G46" s="26">
        <f>DATA!Y45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DATA!J46</f>
        <v>0</v>
      </c>
      <c r="E47" s="26">
        <f>DATA!K46</f>
        <v>0</v>
      </c>
      <c r="F47" s="27">
        <f t="shared" si="2"/>
        <v>65.333333333333329</v>
      </c>
      <c r="G47" s="26">
        <f>DATA!Y46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DATA!J47</f>
        <v>0</v>
      </c>
      <c r="E48" s="26">
        <f>DATA!K47</f>
        <v>0</v>
      </c>
      <c r="F48" s="27">
        <f t="shared" si="2"/>
        <v>65.333333333333329</v>
      </c>
      <c r="G48" s="26">
        <f>DATA!Y47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DATA!J48</f>
        <v>0</v>
      </c>
      <c r="E49" s="26">
        <f>DATA!K48</f>
        <v>0</v>
      </c>
      <c r="F49" s="27">
        <f t="shared" si="2"/>
        <v>65.333333333333329</v>
      </c>
      <c r="G49" s="26">
        <f>DATA!Y48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DATA!J49</f>
        <v>0</v>
      </c>
      <c r="E50" s="26">
        <f>DATA!K49</f>
        <v>0</v>
      </c>
      <c r="F50" s="27">
        <f t="shared" si="2"/>
        <v>65.333333333333329</v>
      </c>
      <c r="G50" s="26">
        <f>DATA!Y49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DATA!J50</f>
        <v>0</v>
      </c>
      <c r="E51" s="26">
        <f>DATA!K50</f>
        <v>0</v>
      </c>
      <c r="F51" s="27">
        <f t="shared" si="2"/>
        <v>65.333333333333329</v>
      </c>
      <c r="G51" s="26">
        <f>DATA!Y50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DATA!J51</f>
        <v>0</v>
      </c>
      <c r="E52" s="26">
        <f>DATA!K51</f>
        <v>0</v>
      </c>
      <c r="F52" s="27">
        <f t="shared" si="2"/>
        <v>65.333333333333329</v>
      </c>
      <c r="G52" s="26">
        <f>DATA!Y51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DATA!J52</f>
        <v>0</v>
      </c>
      <c r="E53" s="26">
        <f>DATA!K52</f>
        <v>0</v>
      </c>
      <c r="F53" s="27">
        <f t="shared" si="2"/>
        <v>65.333333333333329</v>
      </c>
      <c r="G53" s="26">
        <f>DATA!Y52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DATA!J53</f>
        <v>0</v>
      </c>
      <c r="E54" s="26">
        <f>DATA!K53</f>
        <v>0</v>
      </c>
      <c r="F54" s="27">
        <f t="shared" si="2"/>
        <v>65.333333333333329</v>
      </c>
      <c r="G54" s="26">
        <f>DATA!Y53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DATA!J54</f>
        <v>0</v>
      </c>
      <c r="E55" s="26">
        <f>DATA!K54</f>
        <v>0</v>
      </c>
      <c r="F55" s="27">
        <f t="shared" si="2"/>
        <v>65.333333333333329</v>
      </c>
      <c r="G55" s="26">
        <f>DATA!Y54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DATA!J55</f>
        <v>0</v>
      </c>
      <c r="E56" s="26">
        <f>DATA!K55</f>
        <v>0</v>
      </c>
      <c r="F56" s="27">
        <f t="shared" si="2"/>
        <v>65.333333333333329</v>
      </c>
      <c r="G56" s="26">
        <f>DATA!Y55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DATA!J56</f>
        <v>0</v>
      </c>
      <c r="E57" s="26">
        <f>DATA!K56</f>
        <v>0</v>
      </c>
      <c r="F57" s="27">
        <f t="shared" si="2"/>
        <v>65.333333333333329</v>
      </c>
      <c r="G57" s="26">
        <f>DATA!Y56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DATA!J57</f>
        <v>0</v>
      </c>
      <c r="E58" s="26">
        <f>DATA!K57</f>
        <v>0</v>
      </c>
      <c r="F58" s="27">
        <f t="shared" si="2"/>
        <v>65.333333333333329</v>
      </c>
      <c r="G58" s="26">
        <f>DATA!Y57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DATA!J58</f>
        <v>0</v>
      </c>
      <c r="E59" s="26">
        <f>DATA!K58</f>
        <v>0</v>
      </c>
      <c r="F59" s="27">
        <f t="shared" si="2"/>
        <v>65.333333333333329</v>
      </c>
      <c r="G59" s="26">
        <f>DATA!Y58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DATA!J59</f>
        <v>0</v>
      </c>
      <c r="E60" s="26">
        <f>DATA!K59</f>
        <v>0</v>
      </c>
      <c r="F60" s="27">
        <f t="shared" si="2"/>
        <v>65.333333333333329</v>
      </c>
      <c r="G60" s="26">
        <f>DATA!Y59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DATA!J60</f>
        <v>0</v>
      </c>
      <c r="E61" s="26">
        <f>DATA!K60</f>
        <v>0</v>
      </c>
      <c r="F61" s="27">
        <f t="shared" si="2"/>
        <v>65.333333333333329</v>
      </c>
      <c r="G61" s="26">
        <f>DATA!Y60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DATA!J61</f>
        <v>0</v>
      </c>
      <c r="E62" s="26">
        <f>DATA!K61</f>
        <v>0</v>
      </c>
      <c r="F62" s="27">
        <f t="shared" si="2"/>
        <v>65.333333333333329</v>
      </c>
      <c r="G62" s="26">
        <f>DATA!Y61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DATA!J62</f>
        <v>0</v>
      </c>
      <c r="E63" s="26">
        <f>DATA!K62</f>
        <v>0</v>
      </c>
      <c r="F63" s="27">
        <f t="shared" si="2"/>
        <v>65.333333333333329</v>
      </c>
      <c r="G63" s="26">
        <f>DATA!Y62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DATA!J63</f>
        <v>0</v>
      </c>
      <c r="E64" s="44">
        <f>DATA!K63</f>
        <v>0</v>
      </c>
      <c r="F64" s="217">
        <f t="shared" si="2"/>
        <v>65.333333333333329</v>
      </c>
      <c r="G64" s="44">
        <f>DATA!Y63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5.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DATA!J69</f>
        <v>0</v>
      </c>
      <c r="E71" s="49">
        <f>DATA!K69</f>
        <v>0</v>
      </c>
      <c r="F71" s="47"/>
      <c r="G71" s="49">
        <f>DATA!Y69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DATA!J70</f>
        <v>0</v>
      </c>
      <c r="E72" s="26">
        <f>DATA!K70</f>
        <v>0</v>
      </c>
      <c r="F72" s="27"/>
      <c r="G72" s="26">
        <f>DATA!Y70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DATA!J71</f>
        <v>0</v>
      </c>
      <c r="E73" s="26">
        <f>DATA!K71</f>
        <v>0</v>
      </c>
      <c r="F73" s="27"/>
      <c r="G73" s="26">
        <f>DATA!Y71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DATA!J72</f>
        <v>0</v>
      </c>
      <c r="E74" s="26">
        <f>DATA!K72</f>
        <v>0</v>
      </c>
      <c r="F74" s="27"/>
      <c r="G74" s="26">
        <f>DATA!Y72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DATA!J73</f>
        <v>0</v>
      </c>
      <c r="E75" s="26">
        <f>DATA!K73</f>
        <v>0</v>
      </c>
      <c r="F75" s="27"/>
      <c r="G75" s="26">
        <f>DATA!Y73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DATA!J74</f>
        <v>0</v>
      </c>
      <c r="E76" s="26">
        <f>DATA!K74</f>
        <v>0</v>
      </c>
      <c r="F76" s="27"/>
      <c r="G76" s="26">
        <f>DATA!Y74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DATA!J75</f>
        <v>0</v>
      </c>
      <c r="E77" s="26">
        <f>DATA!K75</f>
        <v>0</v>
      </c>
      <c r="F77" s="27"/>
      <c r="G77" s="26">
        <f>DATA!Y75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DATA!J76</f>
        <v>0</v>
      </c>
      <c r="E78" s="26">
        <f>DATA!K76</f>
        <v>0</v>
      </c>
      <c r="F78" s="27"/>
      <c r="G78" s="26">
        <f>DATA!Y76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DATA!J77</f>
        <v>0</v>
      </c>
      <c r="E79" s="26">
        <f>DATA!K77</f>
        <v>0</v>
      </c>
      <c r="F79" s="27"/>
      <c r="G79" s="26">
        <f>DATA!Y77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DATA!J78</f>
        <v>0</v>
      </c>
      <c r="E80" s="26">
        <f>DATA!K78</f>
        <v>0</v>
      </c>
      <c r="F80" s="27"/>
      <c r="G80" s="26">
        <f>DATA!Y78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DATA!J79</f>
        <v>0</v>
      </c>
      <c r="E81" s="26">
        <f>DATA!K79</f>
        <v>0</v>
      </c>
      <c r="F81" s="27"/>
      <c r="G81" s="26">
        <f>DATA!Y79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DATA!J80</f>
        <v>0</v>
      </c>
      <c r="E82" s="26">
        <f>DATA!K80</f>
        <v>0</v>
      </c>
      <c r="F82" s="27"/>
      <c r="G82" s="26">
        <f>DATA!Y80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DATA!J81</f>
        <v>0</v>
      </c>
      <c r="E83" s="26">
        <f>DATA!K81</f>
        <v>0</v>
      </c>
      <c r="F83" s="27"/>
      <c r="G83" s="26">
        <f>DATA!Y81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DATA!J82</f>
        <v>0</v>
      </c>
      <c r="E84" s="26">
        <f>DATA!K82</f>
        <v>0</v>
      </c>
      <c r="F84" s="27"/>
      <c r="G84" s="26">
        <f>DATA!Y82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DATA!J83</f>
        <v>0</v>
      </c>
      <c r="E85" s="26">
        <f>DATA!K83</f>
        <v>0</v>
      </c>
      <c r="F85" s="27"/>
      <c r="G85" s="26">
        <f>DATA!Y83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DATA!J84</f>
        <v>0</v>
      </c>
      <c r="E86" s="26">
        <f>DATA!K84</f>
        <v>0</v>
      </c>
      <c r="F86" s="27"/>
      <c r="G86" s="26">
        <f>DATA!Y84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DATA!J85</f>
        <v>0</v>
      </c>
      <c r="E87" s="26">
        <f>DATA!K85</f>
        <v>0</v>
      </c>
      <c r="F87" s="27"/>
      <c r="G87" s="26">
        <f>DATA!Y85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DATA!J86</f>
        <v>0</v>
      </c>
      <c r="E88" s="26">
        <f>DATA!K86</f>
        <v>0</v>
      </c>
      <c r="F88" s="27"/>
      <c r="G88" s="26">
        <f>DATA!Y86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DATA!J87</f>
        <v>0</v>
      </c>
      <c r="E89" s="26">
        <f>DATA!K87</f>
        <v>0</v>
      </c>
      <c r="F89" s="27"/>
      <c r="G89" s="26">
        <f>DATA!Y87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DATA!J88</f>
        <v>0</v>
      </c>
      <c r="E90" s="26">
        <f>DATA!K88</f>
        <v>0</v>
      </c>
      <c r="F90" s="27"/>
      <c r="G90" s="26">
        <f>DATA!Y88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DATA!J89</f>
        <v>0</v>
      </c>
      <c r="E91" s="26">
        <f>DATA!K89</f>
        <v>0</v>
      </c>
      <c r="F91" s="27"/>
      <c r="G91" s="26">
        <f>DATA!Y89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DATA!J90</f>
        <v>0</v>
      </c>
      <c r="E92" s="26">
        <f>DATA!K90</f>
        <v>0</v>
      </c>
      <c r="F92" s="27"/>
      <c r="G92" s="26">
        <f>DATA!Y90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DATA!J91</f>
        <v>0</v>
      </c>
      <c r="E93" s="26">
        <f>DATA!K91</f>
        <v>0</v>
      </c>
      <c r="F93" s="27"/>
      <c r="G93" s="26">
        <f>DATA!Y91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DATA!J92</f>
        <v>0</v>
      </c>
      <c r="E94" s="26">
        <f>DATA!K92</f>
        <v>0</v>
      </c>
      <c r="F94" s="27"/>
      <c r="G94" s="26">
        <f>DATA!Y92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DATA!J93</f>
        <v>0</v>
      </c>
      <c r="E95" s="26">
        <f>DATA!K93</f>
        <v>0</v>
      </c>
      <c r="F95" s="27"/>
      <c r="G95" s="26">
        <f>DATA!Y93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DATA!J94</f>
        <v>0</v>
      </c>
      <c r="E96" s="44">
        <f>DATA!K94</f>
        <v>0</v>
      </c>
      <c r="F96" s="45"/>
      <c r="G96" s="44">
        <f>DATA!Y94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49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DATA!J98</f>
        <v>0</v>
      </c>
      <c r="E103" s="49">
        <f>DATA!K98</f>
        <v>0</v>
      </c>
      <c r="F103" s="47"/>
      <c r="G103" s="49">
        <f>DATA!Y98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DATA!J99</f>
        <v>0</v>
      </c>
      <c r="E104" s="26">
        <f>DATA!K99</f>
        <v>0</v>
      </c>
      <c r="F104" s="27"/>
      <c r="G104" s="26">
        <f>DATA!Y99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DATA!J100</f>
        <v>0</v>
      </c>
      <c r="E105" s="26">
        <f>DATA!K100</f>
        <v>0</v>
      </c>
      <c r="F105" s="27"/>
      <c r="G105" s="26">
        <f>DATA!Y100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DATA!J101</f>
        <v>0</v>
      </c>
      <c r="E106" s="26">
        <f>DATA!K101</f>
        <v>0</v>
      </c>
      <c r="F106" s="27"/>
      <c r="G106" s="26">
        <f>DATA!Y101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DATA!J102</f>
        <v>0</v>
      </c>
      <c r="E107" s="26">
        <f>DATA!K102</f>
        <v>0</v>
      </c>
      <c r="F107" s="27"/>
      <c r="G107" s="26">
        <f>DATA!Y102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DATA!J103</f>
        <v>0</v>
      </c>
      <c r="E108" s="26">
        <f>DATA!K103</f>
        <v>0</v>
      </c>
      <c r="F108" s="27"/>
      <c r="G108" s="26">
        <f>DATA!Y103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DATA!J104</f>
        <v>0</v>
      </c>
      <c r="E109" s="26">
        <f>DATA!K104</f>
        <v>0</v>
      </c>
      <c r="F109" s="27"/>
      <c r="G109" s="26">
        <f>DATA!Y104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DATA!J105</f>
        <v>0</v>
      </c>
      <c r="E110" s="26">
        <f>DATA!K105</f>
        <v>0</v>
      </c>
      <c r="F110" s="27"/>
      <c r="G110" s="26">
        <f>DATA!Y105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DATA!J106</f>
        <v>0</v>
      </c>
      <c r="E111" s="26">
        <f>DATA!K106</f>
        <v>0</v>
      </c>
      <c r="F111" s="27"/>
      <c r="G111" s="26">
        <f>DATA!Y106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DATA!J107</f>
        <v>0</v>
      </c>
      <c r="E112" s="26">
        <f>DATA!K107</f>
        <v>0</v>
      </c>
      <c r="F112" s="27"/>
      <c r="G112" s="26">
        <f>DATA!Y107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DATA!J108</f>
        <v>0</v>
      </c>
      <c r="E113" s="26">
        <f>DATA!K108</f>
        <v>0</v>
      </c>
      <c r="F113" s="27"/>
      <c r="G113" s="26">
        <f>DATA!Y108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DATA!J109</f>
        <v>0</v>
      </c>
      <c r="E114" s="26">
        <f>DATA!K109</f>
        <v>0</v>
      </c>
      <c r="F114" s="27"/>
      <c r="G114" s="26">
        <f>DATA!Y109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DATA!J110</f>
        <v>0</v>
      </c>
      <c r="E115" s="26">
        <f>DATA!K110</f>
        <v>0</v>
      </c>
      <c r="F115" s="27"/>
      <c r="G115" s="26">
        <f>DATA!Y110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DATA!J111</f>
        <v>0</v>
      </c>
      <c r="E116" s="26">
        <f>DATA!K111</f>
        <v>0</v>
      </c>
      <c r="F116" s="27"/>
      <c r="G116" s="26">
        <f>DATA!Y111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DATA!J112</f>
        <v>0</v>
      </c>
      <c r="E117" s="26">
        <f>DATA!K112</f>
        <v>0</v>
      </c>
      <c r="F117" s="27"/>
      <c r="G117" s="26">
        <f>DATA!Y112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DATA!J113</f>
        <v>0</v>
      </c>
      <c r="E118" s="26">
        <f>DATA!K113</f>
        <v>0</v>
      </c>
      <c r="F118" s="27"/>
      <c r="G118" s="26">
        <f>DATA!Y113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DATA!J114</f>
        <v>0</v>
      </c>
      <c r="E119" s="26">
        <f>DATA!K114</f>
        <v>0</v>
      </c>
      <c r="F119" s="27"/>
      <c r="G119" s="26">
        <f>DATA!Y114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DATA!J115</f>
        <v>0</v>
      </c>
      <c r="E120" s="26">
        <f>DATA!K115</f>
        <v>0</v>
      </c>
      <c r="F120" s="27"/>
      <c r="G120" s="26">
        <f>DATA!Y115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DATA!J116</f>
        <v>0</v>
      </c>
      <c r="E121" s="26">
        <f>DATA!K116</f>
        <v>0</v>
      </c>
      <c r="F121" s="27"/>
      <c r="G121" s="26">
        <f>DATA!Y116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DATA!J117</f>
        <v>0</v>
      </c>
      <c r="E122" s="26">
        <f>DATA!K117</f>
        <v>0</v>
      </c>
      <c r="F122" s="27"/>
      <c r="G122" s="26">
        <f>DATA!Y117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DATA!J118</f>
        <v>0</v>
      </c>
      <c r="E123" s="26">
        <f>DATA!K118</f>
        <v>0</v>
      </c>
      <c r="F123" s="27"/>
      <c r="G123" s="26">
        <f>DATA!Y118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DATA!J119</f>
        <v>0</v>
      </c>
      <c r="E124" s="26">
        <f>DATA!K119</f>
        <v>0</v>
      </c>
      <c r="F124" s="27"/>
      <c r="G124" s="26">
        <f>DATA!Y119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DATA!J120</f>
        <v>0</v>
      </c>
      <c r="E125" s="26">
        <f>DATA!K120</f>
        <v>0</v>
      </c>
      <c r="F125" s="27"/>
      <c r="G125" s="26">
        <f>DATA!Y120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DATA!J121</f>
        <v>0</v>
      </c>
      <c r="E126" s="26">
        <f>DATA!K121</f>
        <v>0</v>
      </c>
      <c r="F126" s="27"/>
      <c r="G126" s="26">
        <f>DATA!Y121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DATA!J122</f>
        <v>0</v>
      </c>
      <c r="E127" s="26">
        <f>DATA!K122</f>
        <v>0</v>
      </c>
      <c r="F127" s="27"/>
      <c r="G127" s="26">
        <f>DATA!Y122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DATA!J123</f>
        <v>0</v>
      </c>
      <c r="E128" s="44">
        <f>DATA!K123</f>
        <v>0</v>
      </c>
      <c r="F128" s="45"/>
      <c r="G128" s="44">
        <f>DATA!Y123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DATA!J127</f>
        <v>0</v>
      </c>
      <c r="E135" s="49">
        <f>DATA!K127</f>
        <v>0</v>
      </c>
      <c r="F135" s="207">
        <f>90/12*8</f>
        <v>60</v>
      </c>
      <c r="G135" s="49">
        <f>DATA!Y127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DATA!J128</f>
        <v>0</v>
      </c>
      <c r="E136" s="26">
        <f>DATA!K128</f>
        <v>0</v>
      </c>
      <c r="F136" s="27">
        <f t="shared" ref="F136:F160" si="9">90/12*8</f>
        <v>60</v>
      </c>
      <c r="G136" s="26">
        <f>DATA!Y128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DATA!J129</f>
        <v>0</v>
      </c>
      <c r="E137" s="26">
        <f>DATA!K129</f>
        <v>0</v>
      </c>
      <c r="F137" s="27">
        <f t="shared" si="9"/>
        <v>60</v>
      </c>
      <c r="G137" s="26">
        <f>DATA!Y129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DATA!J130</f>
        <v>0</v>
      </c>
      <c r="E138" s="26">
        <f>DATA!K130</f>
        <v>0</v>
      </c>
      <c r="F138" s="27">
        <f t="shared" si="9"/>
        <v>60</v>
      </c>
      <c r="G138" s="26">
        <f>DATA!Y130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DATA!J131</f>
        <v>0</v>
      </c>
      <c r="E139" s="26">
        <f>DATA!K131</f>
        <v>0</v>
      </c>
      <c r="F139" s="27">
        <f t="shared" si="9"/>
        <v>60</v>
      </c>
      <c r="G139" s="26">
        <f>DATA!Y131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DATA!J132</f>
        <v>0</v>
      </c>
      <c r="E140" s="26">
        <f>DATA!K132</f>
        <v>0</v>
      </c>
      <c r="F140" s="27">
        <f t="shared" si="9"/>
        <v>60</v>
      </c>
      <c r="G140" s="26">
        <f>DATA!Y132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DATA!J133</f>
        <v>0</v>
      </c>
      <c r="E141" s="26">
        <f>DATA!K133</f>
        <v>0</v>
      </c>
      <c r="F141" s="27">
        <f t="shared" si="9"/>
        <v>60</v>
      </c>
      <c r="G141" s="26">
        <f>DATA!Y133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DATA!J134</f>
        <v>0</v>
      </c>
      <c r="E142" s="26">
        <f>DATA!K134</f>
        <v>0</v>
      </c>
      <c r="F142" s="27">
        <f t="shared" si="9"/>
        <v>60</v>
      </c>
      <c r="G142" s="26">
        <f>DATA!Y134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DATA!J135</f>
        <v>0</v>
      </c>
      <c r="E143" s="26">
        <f>DATA!K135</f>
        <v>0</v>
      </c>
      <c r="F143" s="27">
        <f t="shared" si="9"/>
        <v>60</v>
      </c>
      <c r="G143" s="26">
        <f>DATA!Y135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DATA!J136</f>
        <v>0</v>
      </c>
      <c r="E144" s="26">
        <f>DATA!K136</f>
        <v>0</v>
      </c>
      <c r="F144" s="27">
        <f t="shared" si="9"/>
        <v>60</v>
      </c>
      <c r="G144" s="26">
        <f>DATA!Y136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DATA!J137</f>
        <v>0</v>
      </c>
      <c r="E145" s="26">
        <f>DATA!K137</f>
        <v>0</v>
      </c>
      <c r="F145" s="27">
        <f t="shared" si="9"/>
        <v>60</v>
      </c>
      <c r="G145" s="26">
        <f>DATA!Y137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DATA!J138</f>
        <v>0</v>
      </c>
      <c r="E146" s="26">
        <f>DATA!K138</f>
        <v>0</v>
      </c>
      <c r="F146" s="27">
        <f t="shared" si="9"/>
        <v>60</v>
      </c>
      <c r="G146" s="26">
        <f>DATA!Y138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DATA!J139</f>
        <v>0</v>
      </c>
      <c r="E147" s="26">
        <f>DATA!K139</f>
        <v>0</v>
      </c>
      <c r="F147" s="27">
        <f t="shared" si="9"/>
        <v>60</v>
      </c>
      <c r="G147" s="26">
        <f>DATA!Y139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DATA!J140</f>
        <v>0</v>
      </c>
      <c r="E148" s="26">
        <f>DATA!K140</f>
        <v>0</v>
      </c>
      <c r="F148" s="27">
        <f t="shared" si="9"/>
        <v>60</v>
      </c>
      <c r="G148" s="26">
        <f>DATA!Y140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DATA!J141</f>
        <v>0</v>
      </c>
      <c r="E149" s="26">
        <f>DATA!K141</f>
        <v>0</v>
      </c>
      <c r="F149" s="27">
        <f t="shared" si="9"/>
        <v>60</v>
      </c>
      <c r="G149" s="26">
        <f>DATA!Y141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DATA!J142</f>
        <v>0</v>
      </c>
      <c r="E150" s="26">
        <f>DATA!K142</f>
        <v>0</v>
      </c>
      <c r="F150" s="27">
        <f t="shared" si="9"/>
        <v>60</v>
      </c>
      <c r="G150" s="26">
        <f>DATA!Y142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DATA!J143</f>
        <v>0</v>
      </c>
      <c r="E151" s="26">
        <f>DATA!K143</f>
        <v>0</v>
      </c>
      <c r="F151" s="27">
        <f t="shared" si="9"/>
        <v>60</v>
      </c>
      <c r="G151" s="26">
        <f>DATA!Y143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DATA!J144</f>
        <v>0</v>
      </c>
      <c r="E152" s="26">
        <f>DATA!K144</f>
        <v>0</v>
      </c>
      <c r="F152" s="27">
        <f t="shared" si="9"/>
        <v>60</v>
      </c>
      <c r="G152" s="26">
        <f>DATA!Y144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DATA!J145</f>
        <v>0</v>
      </c>
      <c r="E153" s="26">
        <f>DATA!K145</f>
        <v>0</v>
      </c>
      <c r="F153" s="27">
        <f t="shared" si="9"/>
        <v>60</v>
      </c>
      <c r="G153" s="26">
        <f>DATA!Y145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DATA!J146</f>
        <v>0</v>
      </c>
      <c r="E154" s="26">
        <f>DATA!K146</f>
        <v>0</v>
      </c>
      <c r="F154" s="27">
        <f t="shared" si="9"/>
        <v>60</v>
      </c>
      <c r="G154" s="26">
        <f>DATA!Y146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DATA!J147</f>
        <v>0</v>
      </c>
      <c r="E155" s="26">
        <f>DATA!K147</f>
        <v>0</v>
      </c>
      <c r="F155" s="27">
        <f t="shared" si="9"/>
        <v>60</v>
      </c>
      <c r="G155" s="26">
        <f>DATA!Y147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DATA!J148</f>
        <v>0</v>
      </c>
      <c r="E156" s="26">
        <f>DATA!K148</f>
        <v>0</v>
      </c>
      <c r="F156" s="27">
        <f t="shared" si="9"/>
        <v>60</v>
      </c>
      <c r="G156" s="26">
        <f>DATA!Y148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DATA!J149</f>
        <v>0</v>
      </c>
      <c r="E157" s="26">
        <f>DATA!K149</f>
        <v>0</v>
      </c>
      <c r="F157" s="27">
        <f t="shared" si="9"/>
        <v>60</v>
      </c>
      <c r="G157" s="26">
        <f>DATA!Y149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DATA!J150</f>
        <v>0</v>
      </c>
      <c r="E158" s="26">
        <f>DATA!K150</f>
        <v>0</v>
      </c>
      <c r="F158" s="27">
        <f t="shared" si="9"/>
        <v>60</v>
      </c>
      <c r="G158" s="26">
        <f>DATA!Y150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DATA!J151</f>
        <v>0</v>
      </c>
      <c r="E159" s="26">
        <f>DATA!K151</f>
        <v>0</v>
      </c>
      <c r="F159" s="27">
        <f t="shared" si="9"/>
        <v>60</v>
      </c>
      <c r="G159" s="26">
        <f>DATA!Y151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DATA!J152</f>
        <v>0</v>
      </c>
      <c r="E160" s="44">
        <f>DATA!K152</f>
        <v>0</v>
      </c>
      <c r="F160" s="217">
        <f t="shared" si="9"/>
        <v>60</v>
      </c>
      <c r="G160" s="44">
        <f>DATA!Y152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24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DATA!J157</f>
        <v>0</v>
      </c>
      <c r="E167" s="49">
        <f>DATA!K157</f>
        <v>0</v>
      </c>
      <c r="F167" s="47">
        <f>90/12*8</f>
        <v>60</v>
      </c>
      <c r="G167" s="49">
        <f>DATA!Y157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DATA!J158</f>
        <v>0</v>
      </c>
      <c r="E168" s="26">
        <f>DATA!K158</f>
        <v>0</v>
      </c>
      <c r="F168" s="27">
        <f t="shared" ref="F168:F191" si="12">90/12*8</f>
        <v>60</v>
      </c>
      <c r="G168" s="26">
        <f>DATA!Y158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DATA!J159</f>
        <v>0</v>
      </c>
      <c r="E169" s="26">
        <f>DATA!K159</f>
        <v>0</v>
      </c>
      <c r="F169" s="27">
        <f t="shared" si="12"/>
        <v>60</v>
      </c>
      <c r="G169" s="26">
        <f>DATA!Y159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DATA!J160</f>
        <v>0</v>
      </c>
      <c r="E170" s="26">
        <f>DATA!K160</f>
        <v>0</v>
      </c>
      <c r="F170" s="27">
        <f t="shared" si="12"/>
        <v>60</v>
      </c>
      <c r="G170" s="26">
        <f>DATA!Y160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DATA!J161</f>
        <v>0</v>
      </c>
      <c r="E171" s="26">
        <f>DATA!K161</f>
        <v>0</v>
      </c>
      <c r="F171" s="27">
        <f t="shared" si="12"/>
        <v>60</v>
      </c>
      <c r="G171" s="26">
        <f>DATA!Y161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DATA!J162</f>
        <v>0</v>
      </c>
      <c r="E172" s="26">
        <f>DATA!K162</f>
        <v>0</v>
      </c>
      <c r="F172" s="27">
        <f t="shared" si="12"/>
        <v>60</v>
      </c>
      <c r="G172" s="26">
        <f>DATA!Y162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DATA!J163</f>
        <v>0</v>
      </c>
      <c r="E173" s="26">
        <f>DATA!K163</f>
        <v>0</v>
      </c>
      <c r="F173" s="27">
        <f t="shared" si="12"/>
        <v>60</v>
      </c>
      <c r="G173" s="26">
        <f>DATA!Y163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DATA!J164</f>
        <v>0</v>
      </c>
      <c r="E174" s="26">
        <f>DATA!K164</f>
        <v>0</v>
      </c>
      <c r="F174" s="27">
        <f t="shared" si="12"/>
        <v>60</v>
      </c>
      <c r="G174" s="26">
        <f>DATA!Y164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DATA!J165</f>
        <v>0</v>
      </c>
      <c r="E175" s="26">
        <f>DATA!K165</f>
        <v>0</v>
      </c>
      <c r="F175" s="27">
        <f t="shared" si="12"/>
        <v>60</v>
      </c>
      <c r="G175" s="26">
        <f>DATA!Y165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DATA!J166</f>
        <v>0</v>
      </c>
      <c r="E176" s="26">
        <f>DATA!K166</f>
        <v>0</v>
      </c>
      <c r="F176" s="27">
        <f t="shared" si="12"/>
        <v>60</v>
      </c>
      <c r="G176" s="26">
        <f>DATA!Y166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DATA!J167</f>
        <v>0</v>
      </c>
      <c r="E177" s="26">
        <f>DATA!K167</f>
        <v>0</v>
      </c>
      <c r="F177" s="27">
        <f t="shared" si="12"/>
        <v>60</v>
      </c>
      <c r="G177" s="26">
        <f>DATA!Y167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DATA!J168</f>
        <v>0</v>
      </c>
      <c r="E178" s="26">
        <f>DATA!K168</f>
        <v>0</v>
      </c>
      <c r="F178" s="27">
        <f t="shared" si="12"/>
        <v>60</v>
      </c>
      <c r="G178" s="26">
        <f>DATA!Y168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DATA!J169</f>
        <v>0</v>
      </c>
      <c r="E179" s="26">
        <f>DATA!K169</f>
        <v>0</v>
      </c>
      <c r="F179" s="27">
        <f t="shared" si="12"/>
        <v>60</v>
      </c>
      <c r="G179" s="26">
        <f>DATA!Y169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DATA!J170</f>
        <v>0</v>
      </c>
      <c r="E180" s="26">
        <f>DATA!K170</f>
        <v>0</v>
      </c>
      <c r="F180" s="27">
        <f t="shared" si="12"/>
        <v>60</v>
      </c>
      <c r="G180" s="26">
        <f>DATA!Y170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DATA!J171</f>
        <v>0</v>
      </c>
      <c r="E181" s="26">
        <f>DATA!K171</f>
        <v>0</v>
      </c>
      <c r="F181" s="27">
        <f t="shared" si="12"/>
        <v>60</v>
      </c>
      <c r="G181" s="26">
        <f>DATA!Y171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DATA!J172</f>
        <v>0</v>
      </c>
      <c r="E182" s="26">
        <f>DATA!K172</f>
        <v>0</v>
      </c>
      <c r="F182" s="27">
        <f t="shared" si="12"/>
        <v>60</v>
      </c>
      <c r="G182" s="26">
        <f>DATA!Y172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DATA!J173</f>
        <v>0</v>
      </c>
      <c r="E183" s="26">
        <f>DATA!K173</f>
        <v>0</v>
      </c>
      <c r="F183" s="27">
        <f t="shared" si="12"/>
        <v>60</v>
      </c>
      <c r="G183" s="26">
        <f>DATA!Y173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DATA!J174</f>
        <v>0</v>
      </c>
      <c r="E184" s="26">
        <f>DATA!K174</f>
        <v>0</v>
      </c>
      <c r="F184" s="27">
        <f t="shared" si="12"/>
        <v>60</v>
      </c>
      <c r="G184" s="26">
        <f>DATA!Y174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DATA!J175</f>
        <v>0</v>
      </c>
      <c r="E185" s="26">
        <f>DATA!K175</f>
        <v>0</v>
      </c>
      <c r="F185" s="27">
        <f t="shared" si="12"/>
        <v>60</v>
      </c>
      <c r="G185" s="26">
        <f>DATA!Y175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DATA!J176</f>
        <v>0</v>
      </c>
      <c r="E186" s="26">
        <f>DATA!K176</f>
        <v>0</v>
      </c>
      <c r="F186" s="27">
        <f t="shared" si="12"/>
        <v>60</v>
      </c>
      <c r="G186" s="26">
        <f>DATA!Y176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DATA!J177</f>
        <v>0</v>
      </c>
      <c r="E187" s="26">
        <f>DATA!K177</f>
        <v>0</v>
      </c>
      <c r="F187" s="27">
        <f t="shared" si="12"/>
        <v>60</v>
      </c>
      <c r="G187" s="26">
        <f>DATA!Y177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DATA!J178</f>
        <v>0</v>
      </c>
      <c r="E188" s="26">
        <f>DATA!K178</f>
        <v>0</v>
      </c>
      <c r="F188" s="27">
        <f t="shared" si="12"/>
        <v>60</v>
      </c>
      <c r="G188" s="26">
        <f>DATA!Y178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DATA!J179</f>
        <v>0</v>
      </c>
      <c r="E189" s="26">
        <f>DATA!K179</f>
        <v>0</v>
      </c>
      <c r="F189" s="27">
        <f t="shared" si="12"/>
        <v>60</v>
      </c>
      <c r="G189" s="26">
        <f>DATA!Y179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DATA!J180</f>
        <v>0</v>
      </c>
      <c r="E190" s="26">
        <f>DATA!K180</f>
        <v>0</v>
      </c>
      <c r="F190" s="27">
        <f t="shared" si="12"/>
        <v>60</v>
      </c>
      <c r="G190" s="26">
        <f>DATA!Y180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DATA!J181</f>
        <v>0</v>
      </c>
      <c r="E191" s="26">
        <f>DATA!K181</f>
        <v>0</v>
      </c>
      <c r="F191" s="27">
        <f t="shared" si="12"/>
        <v>60</v>
      </c>
      <c r="G191" s="26">
        <f>DATA!Y181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DATA!J182</f>
        <v>0</v>
      </c>
      <c r="E192" s="44">
        <f>DATA!K182</f>
        <v>0</v>
      </c>
      <c r="F192" s="45">
        <f>90/12*8</f>
        <v>60</v>
      </c>
      <c r="G192" s="44">
        <f>DATA!Y182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22.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DATA!J188</f>
        <v>0</v>
      </c>
      <c r="E199" s="49">
        <f>DATA!K188</f>
        <v>0</v>
      </c>
      <c r="F199" s="47"/>
      <c r="G199" s="49">
        <f>DATA!Y188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DATA!J189</f>
        <v>0</v>
      </c>
      <c r="E200" s="26">
        <f>DATA!K189</f>
        <v>0</v>
      </c>
      <c r="F200" s="27"/>
      <c r="G200" s="26">
        <f>DATA!Y189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DATA!J190</f>
        <v>0</v>
      </c>
      <c r="E201" s="26">
        <f>DATA!K190</f>
        <v>0</v>
      </c>
      <c r="F201" s="27"/>
      <c r="G201" s="26">
        <f>DATA!Y190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DATA!J191</f>
        <v>0</v>
      </c>
      <c r="E202" s="26">
        <f>DATA!K191</f>
        <v>0</v>
      </c>
      <c r="F202" s="27"/>
      <c r="G202" s="26">
        <f>DATA!Y191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DATA!J192</f>
        <v>0</v>
      </c>
      <c r="E203" s="26">
        <f>DATA!K192</f>
        <v>0</v>
      </c>
      <c r="F203" s="27"/>
      <c r="G203" s="26">
        <f>DATA!Y192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DATA!J193</f>
        <v>0</v>
      </c>
      <c r="E204" s="26">
        <f>DATA!K193</f>
        <v>0</v>
      </c>
      <c r="F204" s="27"/>
      <c r="G204" s="26">
        <f>DATA!Y193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DATA!J194</f>
        <v>0</v>
      </c>
      <c r="E205" s="26">
        <f>DATA!K194</f>
        <v>0</v>
      </c>
      <c r="F205" s="27"/>
      <c r="G205" s="26">
        <f>DATA!Y194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DATA!J195</f>
        <v>0</v>
      </c>
      <c r="E206" s="26">
        <f>DATA!K195</f>
        <v>0</v>
      </c>
      <c r="F206" s="27"/>
      <c r="G206" s="26">
        <f>DATA!Y195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DATA!J196</f>
        <v>0</v>
      </c>
      <c r="E207" s="26">
        <f>DATA!K196</f>
        <v>0</v>
      </c>
      <c r="F207" s="27"/>
      <c r="G207" s="26">
        <f>DATA!Y196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DATA!J197</f>
        <v>0</v>
      </c>
      <c r="E208" s="26">
        <f>DATA!K197</f>
        <v>0</v>
      </c>
      <c r="F208" s="27"/>
      <c r="G208" s="26">
        <f>DATA!Y197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DATA!J198</f>
        <v>0</v>
      </c>
      <c r="E209" s="26">
        <f>DATA!K198</f>
        <v>0</v>
      </c>
      <c r="F209" s="27"/>
      <c r="G209" s="26">
        <f>DATA!Y198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DATA!J199</f>
        <v>0</v>
      </c>
      <c r="E210" s="26">
        <f>DATA!K199</f>
        <v>0</v>
      </c>
      <c r="F210" s="27"/>
      <c r="G210" s="26">
        <f>DATA!Y199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DATA!J200</f>
        <v>0</v>
      </c>
      <c r="E211" s="26">
        <f>DATA!K200</f>
        <v>0</v>
      </c>
      <c r="F211" s="27"/>
      <c r="G211" s="26">
        <f>DATA!Y200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DATA!J201</f>
        <v>0</v>
      </c>
      <c r="E212" s="26">
        <f>DATA!K201</f>
        <v>0</v>
      </c>
      <c r="F212" s="27"/>
      <c r="G212" s="26">
        <f>DATA!Y201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DATA!J202</f>
        <v>0</v>
      </c>
      <c r="E213" s="26">
        <f>DATA!K202</f>
        <v>0</v>
      </c>
      <c r="F213" s="27"/>
      <c r="G213" s="26">
        <f>DATA!Y202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DATA!J203</f>
        <v>0</v>
      </c>
      <c r="E214" s="26">
        <f>DATA!K203</f>
        <v>0</v>
      </c>
      <c r="F214" s="27"/>
      <c r="G214" s="26">
        <f>DATA!Y203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DATA!J204</f>
        <v>0</v>
      </c>
      <c r="E215" s="26">
        <f>DATA!K204</f>
        <v>0</v>
      </c>
      <c r="F215" s="27"/>
      <c r="G215" s="26">
        <f>DATA!Y204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DATA!J205</f>
        <v>0</v>
      </c>
      <c r="E216" s="26">
        <f>DATA!K205</f>
        <v>0</v>
      </c>
      <c r="F216" s="27"/>
      <c r="G216" s="26">
        <f>DATA!Y205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DATA!J206</f>
        <v>0</v>
      </c>
      <c r="E217" s="26">
        <f>DATA!K206</f>
        <v>0</v>
      </c>
      <c r="F217" s="27"/>
      <c r="G217" s="26">
        <f>DATA!Y206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DATA!J207</f>
        <v>0</v>
      </c>
      <c r="E218" s="26">
        <f>DATA!K207</f>
        <v>0</v>
      </c>
      <c r="F218" s="27"/>
      <c r="G218" s="26">
        <f>DATA!Y207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DATA!J208</f>
        <v>0</v>
      </c>
      <c r="E219" s="26">
        <f>DATA!K208</f>
        <v>0</v>
      </c>
      <c r="F219" s="27"/>
      <c r="G219" s="26">
        <f>DATA!Y208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DATA!J209</f>
        <v>0</v>
      </c>
      <c r="E220" s="26">
        <f>DATA!K209</f>
        <v>0</v>
      </c>
      <c r="F220" s="27"/>
      <c r="G220" s="26">
        <f>DATA!Y209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DATA!J210</f>
        <v>0</v>
      </c>
      <c r="E221" s="26">
        <f>DATA!K210</f>
        <v>0</v>
      </c>
      <c r="F221" s="27"/>
      <c r="G221" s="26">
        <f>DATA!Y210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DATA!J211</f>
        <v>0</v>
      </c>
      <c r="E222" s="26">
        <f>DATA!K211</f>
        <v>0</v>
      </c>
      <c r="F222" s="27"/>
      <c r="G222" s="26">
        <f>DATA!Y211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DATA!J212</f>
        <v>0</v>
      </c>
      <c r="E223" s="26">
        <f>DATA!K212</f>
        <v>0</v>
      </c>
      <c r="F223" s="27"/>
      <c r="G223" s="26">
        <f>DATA!Y212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DATA!J213</f>
        <v>0</v>
      </c>
      <c r="E224" s="44">
        <f>DATA!K213</f>
        <v>0</v>
      </c>
      <c r="F224" s="45"/>
      <c r="G224" s="44">
        <f>DATA!Y213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DATA!J219</f>
        <v>0</v>
      </c>
      <c r="E231" s="49">
        <f>DATA!K219</f>
        <v>0</v>
      </c>
      <c r="F231" s="207">
        <f>85/12*8</f>
        <v>56.666666666666664</v>
      </c>
      <c r="G231" s="49">
        <f>DATA!Y219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DATA!J220</f>
        <v>0</v>
      </c>
      <c r="E232" s="26">
        <f>DATA!K220</f>
        <v>0</v>
      </c>
      <c r="F232" s="27">
        <f t="shared" ref="F232:F256" si="17">85/12*8</f>
        <v>56.666666666666664</v>
      </c>
      <c r="G232" s="26">
        <f>DATA!Y220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DATA!J221</f>
        <v>0</v>
      </c>
      <c r="E233" s="26">
        <f>DATA!K221</f>
        <v>0</v>
      </c>
      <c r="F233" s="27">
        <f t="shared" si="17"/>
        <v>56.666666666666664</v>
      </c>
      <c r="G233" s="26">
        <f>DATA!Y221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DATA!J222</f>
        <v>0</v>
      </c>
      <c r="E234" s="26">
        <f>DATA!K222</f>
        <v>0</v>
      </c>
      <c r="F234" s="27">
        <f t="shared" si="17"/>
        <v>56.666666666666664</v>
      </c>
      <c r="G234" s="26">
        <f>DATA!Y222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DATA!J223</f>
        <v>0</v>
      </c>
      <c r="E235" s="26">
        <f>DATA!K223</f>
        <v>0</v>
      </c>
      <c r="F235" s="27">
        <f t="shared" si="17"/>
        <v>56.666666666666664</v>
      </c>
      <c r="G235" s="26">
        <f>DATA!Y223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DATA!J224</f>
        <v>0</v>
      </c>
      <c r="E236" s="26">
        <f>DATA!K224</f>
        <v>0</v>
      </c>
      <c r="F236" s="27">
        <f t="shared" si="17"/>
        <v>56.666666666666664</v>
      </c>
      <c r="G236" s="26">
        <f>DATA!Y224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DATA!J225</f>
        <v>0</v>
      </c>
      <c r="E237" s="26">
        <f>DATA!K225</f>
        <v>0</v>
      </c>
      <c r="F237" s="27">
        <f t="shared" si="17"/>
        <v>56.666666666666664</v>
      </c>
      <c r="G237" s="26">
        <f>DATA!Y225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DATA!J226</f>
        <v>0</v>
      </c>
      <c r="E238" s="26">
        <f>DATA!K226</f>
        <v>0</v>
      </c>
      <c r="F238" s="27">
        <f t="shared" si="17"/>
        <v>56.666666666666664</v>
      </c>
      <c r="G238" s="26">
        <f>DATA!Y226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DATA!J227</f>
        <v>0</v>
      </c>
      <c r="E239" s="26">
        <f>DATA!K227</f>
        <v>0</v>
      </c>
      <c r="F239" s="27">
        <f t="shared" si="17"/>
        <v>56.666666666666664</v>
      </c>
      <c r="G239" s="26">
        <f>DATA!Y227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DATA!J228</f>
        <v>0</v>
      </c>
      <c r="E240" s="26">
        <f>DATA!K228</f>
        <v>0</v>
      </c>
      <c r="F240" s="27">
        <f t="shared" si="17"/>
        <v>56.666666666666664</v>
      </c>
      <c r="G240" s="26">
        <f>DATA!Y228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DATA!J229</f>
        <v>0</v>
      </c>
      <c r="E241" s="26">
        <f>DATA!K229</f>
        <v>0</v>
      </c>
      <c r="F241" s="27">
        <f t="shared" si="17"/>
        <v>56.666666666666664</v>
      </c>
      <c r="G241" s="26">
        <f>DATA!Y229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DATA!J230</f>
        <v>0</v>
      </c>
      <c r="E242" s="26">
        <f>DATA!K230</f>
        <v>0</v>
      </c>
      <c r="F242" s="27">
        <f t="shared" si="17"/>
        <v>56.666666666666664</v>
      </c>
      <c r="G242" s="26">
        <f>DATA!Y230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DATA!J231</f>
        <v>0</v>
      </c>
      <c r="E243" s="26">
        <f>DATA!K231</f>
        <v>0</v>
      </c>
      <c r="F243" s="27">
        <f t="shared" si="17"/>
        <v>56.666666666666664</v>
      </c>
      <c r="G243" s="26">
        <f>DATA!Y231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DATA!J232</f>
        <v>0</v>
      </c>
      <c r="E244" s="26">
        <f>DATA!K232</f>
        <v>0</v>
      </c>
      <c r="F244" s="27">
        <f t="shared" si="17"/>
        <v>56.666666666666664</v>
      </c>
      <c r="G244" s="26">
        <f>DATA!Y232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DATA!J233</f>
        <v>0</v>
      </c>
      <c r="E245" s="26">
        <f>DATA!K233</f>
        <v>0</v>
      </c>
      <c r="F245" s="27">
        <f t="shared" si="17"/>
        <v>56.666666666666664</v>
      </c>
      <c r="G245" s="26">
        <f>DATA!Y233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DATA!J234</f>
        <v>0</v>
      </c>
      <c r="E246" s="26">
        <f>DATA!K234</f>
        <v>0</v>
      </c>
      <c r="F246" s="27">
        <f t="shared" si="17"/>
        <v>56.666666666666664</v>
      </c>
      <c r="G246" s="26">
        <f>DATA!Y234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DATA!J235</f>
        <v>0</v>
      </c>
      <c r="E247" s="26">
        <f>DATA!K235</f>
        <v>0</v>
      </c>
      <c r="F247" s="27">
        <f t="shared" si="17"/>
        <v>56.666666666666664</v>
      </c>
      <c r="G247" s="26">
        <f>DATA!Y235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DATA!J236</f>
        <v>0</v>
      </c>
      <c r="E248" s="26">
        <f>DATA!K236</f>
        <v>0</v>
      </c>
      <c r="F248" s="27">
        <f t="shared" si="17"/>
        <v>56.666666666666664</v>
      </c>
      <c r="G248" s="26">
        <f>DATA!Y236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DATA!J237</f>
        <v>0</v>
      </c>
      <c r="E249" s="26">
        <f>DATA!K237</f>
        <v>0</v>
      </c>
      <c r="F249" s="27">
        <f t="shared" si="17"/>
        <v>56.666666666666664</v>
      </c>
      <c r="G249" s="26">
        <f>DATA!Y237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DATA!J238</f>
        <v>0</v>
      </c>
      <c r="E250" s="26">
        <f>DATA!K238</f>
        <v>0</v>
      </c>
      <c r="F250" s="27">
        <f t="shared" si="17"/>
        <v>56.666666666666664</v>
      </c>
      <c r="G250" s="26">
        <f>DATA!Y238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DATA!J239</f>
        <v>0</v>
      </c>
      <c r="E251" s="26">
        <f>DATA!K239</f>
        <v>0</v>
      </c>
      <c r="F251" s="27">
        <f t="shared" si="17"/>
        <v>56.666666666666664</v>
      </c>
      <c r="G251" s="26">
        <f>DATA!Y239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DATA!J240</f>
        <v>0</v>
      </c>
      <c r="E252" s="26">
        <f>DATA!K240</f>
        <v>0</v>
      </c>
      <c r="F252" s="27">
        <f t="shared" si="17"/>
        <v>56.666666666666664</v>
      </c>
      <c r="G252" s="26">
        <f>DATA!Y240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DATA!J241</f>
        <v>0</v>
      </c>
      <c r="E253" s="26">
        <f>DATA!K241</f>
        <v>0</v>
      </c>
      <c r="F253" s="27">
        <f t="shared" si="17"/>
        <v>56.666666666666664</v>
      </c>
      <c r="G253" s="26">
        <f>DATA!Y241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DATA!J242</f>
        <v>0</v>
      </c>
      <c r="E254" s="26">
        <f>DATA!K242</f>
        <v>0</v>
      </c>
      <c r="F254" s="27">
        <f t="shared" si="17"/>
        <v>56.666666666666664</v>
      </c>
      <c r="G254" s="26">
        <f>DATA!Y242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DATA!J243</f>
        <v>0</v>
      </c>
      <c r="E255" s="26">
        <f>DATA!K243</f>
        <v>0</v>
      </c>
      <c r="F255" s="27">
        <f t="shared" si="17"/>
        <v>56.666666666666664</v>
      </c>
      <c r="G255" s="26">
        <f>DATA!Y243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DATA!J244</f>
        <v>0</v>
      </c>
      <c r="E256" s="44">
        <f>DATA!K244</f>
        <v>0</v>
      </c>
      <c r="F256" s="217">
        <f t="shared" si="17"/>
        <v>56.666666666666664</v>
      </c>
      <c r="G256" s="44">
        <f>DATA!Y244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23.2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DATA!J252</f>
        <v>0</v>
      </c>
      <c r="E263" s="49">
        <f>DATA!K252</f>
        <v>0</v>
      </c>
      <c r="F263" s="207">
        <f>95/12*8</f>
        <v>63.333333333333336</v>
      </c>
      <c r="G263" s="49">
        <f>DATA!Y252</f>
        <v>0</v>
      </c>
      <c r="H263" s="50" t="e">
        <f>G263/C263*100</f>
        <v>#DIV/0!</v>
      </c>
    </row>
    <row r="264" spans="1:8" x14ac:dyDescent="0.25">
      <c r="A264" s="24">
        <v>2</v>
      </c>
      <c r="B264" s="35">
        <f>'DATA A'!B7</f>
        <v>0</v>
      </c>
      <c r="C264" s="36">
        <f>'DATA A'!E7</f>
        <v>0</v>
      </c>
      <c r="D264" s="26">
        <f>DATA!J253</f>
        <v>0</v>
      </c>
      <c r="E264" s="26">
        <f>DATA!K253</f>
        <v>0</v>
      </c>
      <c r="F264" s="27">
        <f t="shared" ref="F264:F288" si="20">95/12*8</f>
        <v>63.333333333333336</v>
      </c>
      <c r="G264" s="26">
        <f>DATA!Y253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DATA!J254</f>
        <v>0</v>
      </c>
      <c r="E265" s="26">
        <f>DATA!K254</f>
        <v>0</v>
      </c>
      <c r="F265" s="27">
        <f t="shared" si="20"/>
        <v>63.333333333333336</v>
      </c>
      <c r="G265" s="26">
        <f>DATA!Y254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DATA!J255</f>
        <v>0</v>
      </c>
      <c r="E266" s="26">
        <f>DATA!K255</f>
        <v>0</v>
      </c>
      <c r="F266" s="27">
        <f t="shared" si="20"/>
        <v>63.333333333333336</v>
      </c>
      <c r="G266" s="26">
        <f>DATA!Y255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DATA!J256</f>
        <v>0</v>
      </c>
      <c r="E267" s="26">
        <f>DATA!K256</f>
        <v>0</v>
      </c>
      <c r="F267" s="27">
        <f t="shared" si="20"/>
        <v>63.333333333333336</v>
      </c>
      <c r="G267" s="26">
        <f>DATA!Y256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DATA!J257</f>
        <v>0</v>
      </c>
      <c r="E268" s="26">
        <f>DATA!K257</f>
        <v>0</v>
      </c>
      <c r="F268" s="27">
        <f t="shared" si="20"/>
        <v>63.333333333333336</v>
      </c>
      <c r="G268" s="26">
        <f>DATA!Y257</f>
        <v>0</v>
      </c>
      <c r="H268" s="28" t="e">
        <f t="shared" ref="H268:H282" si="21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DATA!J258</f>
        <v>0</v>
      </c>
      <c r="E269" s="26">
        <f>DATA!K258</f>
        <v>0</v>
      </c>
      <c r="F269" s="27">
        <f t="shared" si="20"/>
        <v>63.333333333333336</v>
      </c>
      <c r="G269" s="26">
        <f>DATA!Y258</f>
        <v>0</v>
      </c>
      <c r="H269" s="28" t="e">
        <f t="shared" si="21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DATA!J259</f>
        <v>0</v>
      </c>
      <c r="E270" s="26">
        <f>DATA!K259</f>
        <v>0</v>
      </c>
      <c r="F270" s="27">
        <f t="shared" si="20"/>
        <v>63.333333333333336</v>
      </c>
      <c r="G270" s="26">
        <f>DATA!Y259</f>
        <v>0</v>
      </c>
      <c r="H270" s="28" t="e">
        <f t="shared" si="21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DATA!J260</f>
        <v>0</v>
      </c>
      <c r="E271" s="26">
        <f>DATA!K260</f>
        <v>0</v>
      </c>
      <c r="F271" s="27">
        <f t="shared" si="20"/>
        <v>63.333333333333336</v>
      </c>
      <c r="G271" s="26">
        <f>DATA!Y260</f>
        <v>0</v>
      </c>
      <c r="H271" s="28" t="e">
        <f t="shared" si="21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DATA!J261</f>
        <v>0</v>
      </c>
      <c r="E272" s="26">
        <f>DATA!K261</f>
        <v>0</v>
      </c>
      <c r="F272" s="27">
        <f t="shared" si="20"/>
        <v>63.333333333333336</v>
      </c>
      <c r="G272" s="26">
        <f>DATA!Y261</f>
        <v>0</v>
      </c>
      <c r="H272" s="28" t="e">
        <f t="shared" si="21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DATA!J262</f>
        <v>0</v>
      </c>
      <c r="E273" s="26">
        <f>DATA!K262</f>
        <v>0</v>
      </c>
      <c r="F273" s="27">
        <f t="shared" si="20"/>
        <v>63.333333333333336</v>
      </c>
      <c r="G273" s="26">
        <f>DATA!Y262</f>
        <v>0</v>
      </c>
      <c r="H273" s="28" t="e">
        <f t="shared" si="21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DATA!J263</f>
        <v>0</v>
      </c>
      <c r="E274" s="26">
        <f>DATA!K263</f>
        <v>0</v>
      </c>
      <c r="F274" s="27">
        <f t="shared" si="20"/>
        <v>63.333333333333336</v>
      </c>
      <c r="G274" s="26">
        <f>DATA!Y263</f>
        <v>0</v>
      </c>
      <c r="H274" s="28" t="e">
        <f t="shared" si="21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DATA!J264</f>
        <v>0</v>
      </c>
      <c r="E275" s="26">
        <f>DATA!K264</f>
        <v>0</v>
      </c>
      <c r="F275" s="27">
        <f t="shared" si="20"/>
        <v>63.333333333333336</v>
      </c>
      <c r="G275" s="26">
        <f>DATA!Y264</f>
        <v>0</v>
      </c>
      <c r="H275" s="28" t="e">
        <f t="shared" si="21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DATA!J265</f>
        <v>0</v>
      </c>
      <c r="E276" s="26">
        <f>DATA!K265</f>
        <v>0</v>
      </c>
      <c r="F276" s="27">
        <f t="shared" si="20"/>
        <v>63.333333333333336</v>
      </c>
      <c r="G276" s="26">
        <f>DATA!Y265</f>
        <v>0</v>
      </c>
      <c r="H276" s="28" t="e">
        <f t="shared" si="21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DATA!J266</f>
        <v>0</v>
      </c>
      <c r="E277" s="26">
        <f>DATA!K266</f>
        <v>0</v>
      </c>
      <c r="F277" s="27">
        <f t="shared" si="20"/>
        <v>63.333333333333336</v>
      </c>
      <c r="G277" s="26">
        <f>DATA!Y266</f>
        <v>0</v>
      </c>
      <c r="H277" s="28" t="e">
        <f t="shared" si="21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DATA!J267</f>
        <v>0</v>
      </c>
      <c r="E278" s="26">
        <f>DATA!K267</f>
        <v>0</v>
      </c>
      <c r="F278" s="27">
        <f t="shared" si="20"/>
        <v>63.333333333333336</v>
      </c>
      <c r="G278" s="26">
        <f>DATA!Y267</f>
        <v>0</v>
      </c>
      <c r="H278" s="28" t="e">
        <f t="shared" si="21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DATA!J268</f>
        <v>0</v>
      </c>
      <c r="E279" s="26">
        <f>DATA!K268</f>
        <v>0</v>
      </c>
      <c r="F279" s="27">
        <f t="shared" si="20"/>
        <v>63.333333333333336</v>
      </c>
      <c r="G279" s="26">
        <f>DATA!Y268</f>
        <v>0</v>
      </c>
      <c r="H279" s="28" t="e">
        <f t="shared" si="21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DATA!J269</f>
        <v>0</v>
      </c>
      <c r="E280" s="26">
        <f>DATA!K269</f>
        <v>0</v>
      </c>
      <c r="F280" s="27">
        <f t="shared" si="20"/>
        <v>63.333333333333336</v>
      </c>
      <c r="G280" s="26">
        <f>DATA!Y269</f>
        <v>0</v>
      </c>
      <c r="H280" s="28" t="e">
        <f t="shared" si="21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DATA!J270</f>
        <v>0</v>
      </c>
      <c r="E281" s="26">
        <f>DATA!K270</f>
        <v>0</v>
      </c>
      <c r="F281" s="27">
        <f t="shared" si="20"/>
        <v>63.333333333333336</v>
      </c>
      <c r="G281" s="26">
        <f>DATA!Y270</f>
        <v>0</v>
      </c>
      <c r="H281" s="28" t="e">
        <f t="shared" si="21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DATA!J271</f>
        <v>0</v>
      </c>
      <c r="E282" s="26">
        <f>DATA!K271</f>
        <v>0</v>
      </c>
      <c r="F282" s="27">
        <f t="shared" si="20"/>
        <v>63.333333333333336</v>
      </c>
      <c r="G282" s="26">
        <f>DATA!Y271</f>
        <v>0</v>
      </c>
      <c r="H282" s="28" t="e">
        <f t="shared" si="21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DATA!J272</f>
        <v>0</v>
      </c>
      <c r="E283" s="26">
        <f>DATA!K272</f>
        <v>0</v>
      </c>
      <c r="F283" s="27">
        <f t="shared" si="20"/>
        <v>63.333333333333336</v>
      </c>
      <c r="G283" s="26">
        <f>DATA!Y272</f>
        <v>0</v>
      </c>
      <c r="H283" s="28" t="e">
        <f t="shared" ref="H283:H288" si="22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DATA!J273</f>
        <v>0</v>
      </c>
      <c r="E284" s="26">
        <f>DATA!K273</f>
        <v>0</v>
      </c>
      <c r="F284" s="27">
        <f t="shared" si="20"/>
        <v>63.333333333333336</v>
      </c>
      <c r="G284" s="26">
        <f>DATA!Y273</f>
        <v>0</v>
      </c>
      <c r="H284" s="28" t="e">
        <f t="shared" si="22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DATA!J274</f>
        <v>0</v>
      </c>
      <c r="E285" s="26">
        <f>DATA!K274</f>
        <v>0</v>
      </c>
      <c r="F285" s="27">
        <f t="shared" si="20"/>
        <v>63.333333333333336</v>
      </c>
      <c r="G285" s="26">
        <f>DATA!Y274</f>
        <v>0</v>
      </c>
      <c r="H285" s="28" t="e">
        <f t="shared" si="22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DATA!J275</f>
        <v>0</v>
      </c>
      <c r="E286" s="26">
        <f>DATA!K275</f>
        <v>0</v>
      </c>
      <c r="F286" s="27">
        <f t="shared" si="20"/>
        <v>63.333333333333336</v>
      </c>
      <c r="G286" s="26">
        <f>DATA!Y275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DATA!J276</f>
        <v>0</v>
      </c>
      <c r="E287" s="26">
        <f>DATA!K276</f>
        <v>0</v>
      </c>
      <c r="F287" s="27">
        <f t="shared" si="20"/>
        <v>63.333333333333336</v>
      </c>
      <c r="G287" s="26">
        <f>DATA!Y276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DATA!J277</f>
        <v>0</v>
      </c>
      <c r="E288" s="44">
        <f>DATA!K277</f>
        <v>0</v>
      </c>
      <c r="F288" s="217">
        <f t="shared" si="20"/>
        <v>63.333333333333336</v>
      </c>
      <c r="G288" s="44">
        <f>DATA!Y277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DATA!J283</f>
        <v>0</v>
      </c>
      <c r="E293" s="36">
        <f>DATA!K283</f>
        <v>0</v>
      </c>
      <c r="F293" s="207"/>
      <c r="G293" s="36">
        <f>DATA!Y283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DATA!J284</f>
        <v>0</v>
      </c>
      <c r="E294" s="26">
        <f>DATA!K284</f>
        <v>0</v>
      </c>
      <c r="F294" s="27"/>
      <c r="G294" s="26">
        <f>DATA!Y284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DATA!J285</f>
        <v>0</v>
      </c>
      <c r="E295" s="26">
        <f>DATA!K285</f>
        <v>0</v>
      </c>
      <c r="F295" s="27"/>
      <c r="G295" s="26">
        <f>DATA!Y285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DATA!J286</f>
        <v>0</v>
      </c>
      <c r="E296" s="26">
        <f>DATA!K286</f>
        <v>0</v>
      </c>
      <c r="F296" s="27"/>
      <c r="G296" s="26">
        <f>DATA!Y286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DATA!J287</f>
        <v>0</v>
      </c>
      <c r="E297" s="26">
        <f>DATA!K287</f>
        <v>0</v>
      </c>
      <c r="F297" s="27"/>
      <c r="G297" s="26">
        <f>DATA!Y287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DATA!J288</f>
        <v>0</v>
      </c>
      <c r="E298" s="26">
        <f>DATA!K288</f>
        <v>0</v>
      </c>
      <c r="F298" s="27"/>
      <c r="G298" s="26">
        <f>DATA!Y288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DATA!J289</f>
        <v>0</v>
      </c>
      <c r="E299" s="26">
        <f>DATA!K289</f>
        <v>0</v>
      </c>
      <c r="F299" s="27"/>
      <c r="G299" s="26">
        <f>DATA!Y289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DATA!J290</f>
        <v>0</v>
      </c>
      <c r="E300" s="26">
        <f>DATA!K290</f>
        <v>0</v>
      </c>
      <c r="F300" s="27"/>
      <c r="G300" s="26">
        <f>DATA!Y290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DATA!J291</f>
        <v>0</v>
      </c>
      <c r="E301" s="26">
        <f>DATA!K291</f>
        <v>0</v>
      </c>
      <c r="F301" s="27"/>
      <c r="G301" s="26">
        <f>DATA!Y291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DATA!J292</f>
        <v>0</v>
      </c>
      <c r="E302" s="26">
        <f>DATA!K292</f>
        <v>0</v>
      </c>
      <c r="F302" s="27"/>
      <c r="G302" s="26">
        <f>DATA!Y292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DATA!J293</f>
        <v>0</v>
      </c>
      <c r="E303" s="26">
        <f>DATA!K293</f>
        <v>0</v>
      </c>
      <c r="F303" s="27"/>
      <c r="G303" s="26">
        <f>DATA!Y293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DATA!J294</f>
        <v>0</v>
      </c>
      <c r="E304" s="26">
        <f>DATA!K294</f>
        <v>0</v>
      </c>
      <c r="F304" s="27"/>
      <c r="G304" s="26">
        <f>DATA!Y294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DATA!J295</f>
        <v>0</v>
      </c>
      <c r="E305" s="26">
        <f>DATA!K295</f>
        <v>0</v>
      </c>
      <c r="F305" s="27"/>
      <c r="G305" s="26">
        <f>DATA!Y295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DATA!J296</f>
        <v>0</v>
      </c>
      <c r="E306" s="26">
        <f>DATA!K296</f>
        <v>0</v>
      </c>
      <c r="F306" s="27"/>
      <c r="G306" s="26">
        <f>DATA!Y296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DATA!J297</f>
        <v>0</v>
      </c>
      <c r="E307" s="26">
        <f>DATA!K297</f>
        <v>0</v>
      </c>
      <c r="F307" s="27"/>
      <c r="G307" s="26">
        <f>DATA!Y297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DATA!J298</f>
        <v>0</v>
      </c>
      <c r="E308" s="26">
        <f>DATA!K298</f>
        <v>0</v>
      </c>
      <c r="F308" s="27"/>
      <c r="G308" s="26">
        <f>DATA!Y298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DATA!J299</f>
        <v>0</v>
      </c>
      <c r="E309" s="26">
        <f>DATA!K299</f>
        <v>0</v>
      </c>
      <c r="F309" s="27"/>
      <c r="G309" s="26">
        <f>DATA!Y299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DATA!J300</f>
        <v>0</v>
      </c>
      <c r="E310" s="26">
        <f>DATA!K300</f>
        <v>0</v>
      </c>
      <c r="F310" s="27"/>
      <c r="G310" s="26">
        <f>DATA!Y300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DATA!J301</f>
        <v>0</v>
      </c>
      <c r="E311" s="26">
        <f>DATA!K301</f>
        <v>0</v>
      </c>
      <c r="F311" s="27"/>
      <c r="G311" s="26">
        <f>DATA!Y301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DATA!J302</f>
        <v>0</v>
      </c>
      <c r="E312" s="26">
        <f>DATA!K302</f>
        <v>0</v>
      </c>
      <c r="F312" s="27"/>
      <c r="G312" s="26">
        <f>DATA!Y302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DATA!J303</f>
        <v>0</v>
      </c>
      <c r="E313" s="26">
        <f>DATA!K303</f>
        <v>0</v>
      </c>
      <c r="F313" s="27"/>
      <c r="G313" s="26">
        <f>DATA!Y303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DATA!J304</f>
        <v>0</v>
      </c>
      <c r="E314" s="26">
        <f>DATA!K304</f>
        <v>0</v>
      </c>
      <c r="F314" s="27"/>
      <c r="G314" s="26">
        <f>DATA!Y304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DATA!J305</f>
        <v>0</v>
      </c>
      <c r="E315" s="26">
        <f>DATA!K305</f>
        <v>0</v>
      </c>
      <c r="F315" s="27"/>
      <c r="G315" s="26">
        <f>DATA!Y305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DATA!J306</f>
        <v>0</v>
      </c>
      <c r="E316" s="26">
        <f>DATA!K306</f>
        <v>0</v>
      </c>
      <c r="F316" s="27"/>
      <c r="G316" s="26">
        <f>DATA!Y306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DATA!J307</f>
        <v>0</v>
      </c>
      <c r="E317" s="26">
        <f>DATA!K307</f>
        <v>0</v>
      </c>
      <c r="F317" s="27"/>
      <c r="G317" s="26">
        <f>DATA!Y307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DATA!J308</f>
        <v>0</v>
      </c>
      <c r="E318" s="12">
        <f>DATA!K308</f>
        <v>0</v>
      </c>
      <c r="F318" s="217"/>
      <c r="G318" s="12">
        <f>DATA!Y308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DATA!J314</f>
        <v>0</v>
      </c>
      <c r="E325" s="36">
        <f>DATA!K314</f>
        <v>0</v>
      </c>
      <c r="F325" s="207"/>
      <c r="G325" s="36">
        <f>DATA!Y314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DATA!J315</f>
        <v>0</v>
      </c>
      <c r="E326" s="26">
        <f>DATA!K315</f>
        <v>0</v>
      </c>
      <c r="F326" s="27"/>
      <c r="G326" s="26">
        <f>DATA!Y315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DATA!J316</f>
        <v>0</v>
      </c>
      <c r="E327" s="26">
        <f>DATA!K316</f>
        <v>0</v>
      </c>
      <c r="F327" s="27"/>
      <c r="G327" s="26">
        <f>DATA!Y316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DATA!J317</f>
        <v>0</v>
      </c>
      <c r="E328" s="26">
        <f>DATA!K317</f>
        <v>0</v>
      </c>
      <c r="F328" s="27"/>
      <c r="G328" s="26">
        <f>DATA!Y317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DATA!J318</f>
        <v>0</v>
      </c>
      <c r="E329" s="26">
        <f>DATA!K318</f>
        <v>0</v>
      </c>
      <c r="F329" s="27"/>
      <c r="G329" s="26">
        <f>DATA!Y318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DATA!J319</f>
        <v>0</v>
      </c>
      <c r="E330" s="26">
        <f>DATA!K319</f>
        <v>0</v>
      </c>
      <c r="F330" s="27"/>
      <c r="G330" s="26">
        <f>DATA!Y319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DATA!J320</f>
        <v>0</v>
      </c>
      <c r="E331" s="26">
        <f>DATA!K320</f>
        <v>0</v>
      </c>
      <c r="F331" s="27"/>
      <c r="G331" s="26">
        <f>DATA!Y320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DATA!J321</f>
        <v>0</v>
      </c>
      <c r="E332" s="26">
        <f>DATA!K321</f>
        <v>0</v>
      </c>
      <c r="F332" s="27"/>
      <c r="G332" s="26">
        <f>DATA!Y321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DATA!J322</f>
        <v>0</v>
      </c>
      <c r="E333" s="26">
        <f>DATA!K322</f>
        <v>0</v>
      </c>
      <c r="F333" s="27"/>
      <c r="G333" s="26">
        <f>DATA!Y322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DATA!J323</f>
        <v>0</v>
      </c>
      <c r="E334" s="26">
        <f>DATA!K323</f>
        <v>0</v>
      </c>
      <c r="F334" s="27"/>
      <c r="G334" s="26">
        <f>DATA!Y323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DATA!J324</f>
        <v>0</v>
      </c>
      <c r="E335" s="26">
        <f>DATA!K324</f>
        <v>0</v>
      </c>
      <c r="F335" s="27"/>
      <c r="G335" s="26">
        <f>DATA!Y324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DATA!J325</f>
        <v>0</v>
      </c>
      <c r="E336" s="26">
        <f>DATA!K325</f>
        <v>0</v>
      </c>
      <c r="F336" s="27"/>
      <c r="G336" s="26">
        <f>DATA!Y325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DATA!J326</f>
        <v>0</v>
      </c>
      <c r="E337" s="26">
        <f>DATA!K326</f>
        <v>0</v>
      </c>
      <c r="F337" s="27"/>
      <c r="G337" s="26">
        <f>DATA!Y326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DATA!J327</f>
        <v>0</v>
      </c>
      <c r="E338" s="26">
        <f>DATA!K327</f>
        <v>0</v>
      </c>
      <c r="F338" s="27"/>
      <c r="G338" s="26">
        <f>DATA!Y327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DATA!J328</f>
        <v>0</v>
      </c>
      <c r="E339" s="26">
        <f>DATA!K328</f>
        <v>0</v>
      </c>
      <c r="F339" s="27"/>
      <c r="G339" s="26">
        <f>DATA!Y328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DATA!J329</f>
        <v>0</v>
      </c>
      <c r="E340" s="26">
        <f>DATA!K329</f>
        <v>0</v>
      </c>
      <c r="F340" s="27"/>
      <c r="G340" s="26">
        <f>DATA!Y329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DATA!J330</f>
        <v>0</v>
      </c>
      <c r="E341" s="26">
        <f>DATA!K330</f>
        <v>0</v>
      </c>
      <c r="F341" s="27"/>
      <c r="G341" s="26">
        <f>DATA!Y330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DATA!J331</f>
        <v>0</v>
      </c>
      <c r="E342" s="26">
        <f>DATA!K331</f>
        <v>0</v>
      </c>
      <c r="F342" s="27"/>
      <c r="G342" s="26">
        <f>DATA!Y331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DATA!J332</f>
        <v>0</v>
      </c>
      <c r="E343" s="26">
        <f>DATA!K332</f>
        <v>0</v>
      </c>
      <c r="F343" s="27"/>
      <c r="G343" s="26">
        <f>DATA!Y332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DATA!J333</f>
        <v>0</v>
      </c>
      <c r="E344" s="26">
        <f>DATA!K333</f>
        <v>0</v>
      </c>
      <c r="F344" s="27"/>
      <c r="G344" s="26">
        <f>DATA!Y333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DATA!J334</f>
        <v>0</v>
      </c>
      <c r="E345" s="26">
        <f>DATA!K334</f>
        <v>0</v>
      </c>
      <c r="F345" s="27"/>
      <c r="G345" s="26">
        <f>DATA!Y334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DATA!J335</f>
        <v>0</v>
      </c>
      <c r="E346" s="26">
        <f>DATA!K335</f>
        <v>0</v>
      </c>
      <c r="F346" s="27"/>
      <c r="G346" s="26">
        <f>DATA!Y335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DATA!J336</f>
        <v>0</v>
      </c>
      <c r="E347" s="26">
        <f>DATA!K336</f>
        <v>0</v>
      </c>
      <c r="F347" s="27"/>
      <c r="G347" s="26">
        <f>DATA!Y336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DATA!J337</f>
        <v>0</v>
      </c>
      <c r="E348" s="26">
        <f>DATA!K337</f>
        <v>0</v>
      </c>
      <c r="F348" s="27"/>
      <c r="G348" s="26">
        <f>DATA!Y337</f>
        <v>0</v>
      </c>
      <c r="H348" s="28" t="e">
        <f t="shared" si="25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DATA!J338</f>
        <v>0</v>
      </c>
      <c r="E349" s="26">
        <f>DATA!K338</f>
        <v>0</v>
      </c>
      <c r="F349" s="27"/>
      <c r="G349" s="26">
        <f>DATA!Y338</f>
        <v>0</v>
      </c>
      <c r="H349" s="28" t="e">
        <f t="shared" si="25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DATA!J339</f>
        <v>0</v>
      </c>
      <c r="E350" s="12">
        <f>DATA!K339</f>
        <v>0</v>
      </c>
      <c r="F350" s="217"/>
      <c r="G350" s="12">
        <f>DATA!Y339</f>
        <v>0</v>
      </c>
      <c r="H350" s="220" t="e">
        <f t="shared" si="25"/>
        <v>#DIV/0!</v>
      </c>
    </row>
  </sheetData>
  <mergeCells count="78"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75" right="0.75" top="0.33" bottom="0.57999999999999996" header="0.26" footer="0.5"/>
  <pageSetup paperSize="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opLeftCell="A25" zoomScale="90" zoomScaleNormal="90" workbookViewId="0">
      <selection activeCell="B36" sqref="B36:B38"/>
    </sheetView>
  </sheetViews>
  <sheetFormatPr defaultRowHeight="13.2" x14ac:dyDescent="0.25"/>
  <cols>
    <col min="2" max="2" width="15.10937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A'!B40</f>
        <v>AGUSTUS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tr">
        <f>'DATA A'!B5</f>
        <v>PUSKESMAS</v>
      </c>
      <c r="C4" s="326" t="s">
        <v>19</v>
      </c>
      <c r="D4" s="311" t="s">
        <v>50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DATA!J7</f>
        <v>0</v>
      </c>
      <c r="E7" s="49">
        <f>DATA!K7</f>
        <v>0</v>
      </c>
      <c r="F7" s="47">
        <f>100/12*9</f>
        <v>75</v>
      </c>
      <c r="G7" s="49">
        <f>DATA!Z7</f>
        <v>0</v>
      </c>
      <c r="H7" s="50" t="e">
        <f>G7/C7*100</f>
        <v>#DIV/0!</v>
      </c>
    </row>
    <row r="8" spans="1:8" ht="13.8" thickBot="1" x14ac:dyDescent="0.3">
      <c r="A8" s="24">
        <v>2</v>
      </c>
      <c r="B8" s="35">
        <f>'DATA A'!B7</f>
        <v>0</v>
      </c>
      <c r="C8" s="36">
        <f>'DATA A'!C7</f>
        <v>0</v>
      </c>
      <c r="D8" s="26">
        <f>DATA!J8</f>
        <v>0</v>
      </c>
      <c r="E8" s="26">
        <f>DATA!K8</f>
        <v>0</v>
      </c>
      <c r="F8" s="47">
        <f t="shared" ref="F8:F32" si="0">100/12*9</f>
        <v>75</v>
      </c>
      <c r="G8" s="26">
        <f>DATA!Z8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DATA!J9</f>
        <v>0</v>
      </c>
      <c r="E9" s="26">
        <f>DATA!K9</f>
        <v>0</v>
      </c>
      <c r="F9" s="47">
        <f t="shared" si="0"/>
        <v>75</v>
      </c>
      <c r="G9" s="26">
        <f>DATA!Z9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DATA!J10</f>
        <v>0</v>
      </c>
      <c r="E10" s="26">
        <f>DATA!K10</f>
        <v>0</v>
      </c>
      <c r="F10" s="47">
        <f t="shared" si="0"/>
        <v>75</v>
      </c>
      <c r="G10" s="26">
        <f>DATA!Z10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DATA!J11</f>
        <v>0</v>
      </c>
      <c r="E11" s="26">
        <f>DATA!K11</f>
        <v>0</v>
      </c>
      <c r="F11" s="47">
        <f t="shared" si="0"/>
        <v>75</v>
      </c>
      <c r="G11" s="26">
        <f>DATA!Z11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DATA!J12</f>
        <v>0</v>
      </c>
      <c r="E12" s="26">
        <f>DATA!K12</f>
        <v>0</v>
      </c>
      <c r="F12" s="47">
        <f t="shared" si="0"/>
        <v>75</v>
      </c>
      <c r="G12" s="26">
        <f>DATA!Z12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DATA!J13</f>
        <v>0</v>
      </c>
      <c r="E13" s="26">
        <f>DATA!K13</f>
        <v>0</v>
      </c>
      <c r="F13" s="47">
        <f t="shared" si="0"/>
        <v>75</v>
      </c>
      <c r="G13" s="26">
        <f>DATA!Z13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DATA!J14</f>
        <v>0</v>
      </c>
      <c r="E14" s="26">
        <f>DATA!K14</f>
        <v>0</v>
      </c>
      <c r="F14" s="47">
        <f t="shared" si="0"/>
        <v>75</v>
      </c>
      <c r="G14" s="26">
        <f>DATA!Z14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DATA!J15</f>
        <v>0</v>
      </c>
      <c r="E15" s="26">
        <f>DATA!K15</f>
        <v>0</v>
      </c>
      <c r="F15" s="47">
        <f t="shared" si="0"/>
        <v>75</v>
      </c>
      <c r="G15" s="26">
        <f>DATA!Z15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DATA!J16</f>
        <v>0</v>
      </c>
      <c r="E16" s="26">
        <f>DATA!K16</f>
        <v>0</v>
      </c>
      <c r="F16" s="47">
        <f t="shared" si="0"/>
        <v>75</v>
      </c>
      <c r="G16" s="26">
        <f>DATA!Z16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DATA!J17</f>
        <v>0</v>
      </c>
      <c r="E17" s="26">
        <f>DATA!K17</f>
        <v>0</v>
      </c>
      <c r="F17" s="47">
        <f t="shared" si="0"/>
        <v>75</v>
      </c>
      <c r="G17" s="26">
        <f>DATA!Z17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DATA!J18</f>
        <v>0</v>
      </c>
      <c r="E18" s="26">
        <f>DATA!K18</f>
        <v>0</v>
      </c>
      <c r="F18" s="47">
        <f t="shared" si="0"/>
        <v>75</v>
      </c>
      <c r="G18" s="26">
        <f>DATA!Z18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DATA!J19</f>
        <v>0</v>
      </c>
      <c r="E19" s="26">
        <f>DATA!K19</f>
        <v>0</v>
      </c>
      <c r="F19" s="47">
        <f t="shared" si="0"/>
        <v>75</v>
      </c>
      <c r="G19" s="26">
        <f>DATA!Z19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DATA!J20</f>
        <v>0</v>
      </c>
      <c r="E20" s="26">
        <f>DATA!K20</f>
        <v>0</v>
      </c>
      <c r="F20" s="47">
        <f t="shared" si="0"/>
        <v>75</v>
      </c>
      <c r="G20" s="26">
        <f>DATA!Z20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DATA!J21</f>
        <v>0</v>
      </c>
      <c r="E21" s="26">
        <f>DATA!K21</f>
        <v>0</v>
      </c>
      <c r="F21" s="47">
        <f t="shared" si="0"/>
        <v>75</v>
      </c>
      <c r="G21" s="26">
        <f>DATA!Z21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DATA!J22</f>
        <v>0</v>
      </c>
      <c r="E22" s="26">
        <f>DATA!K22</f>
        <v>0</v>
      </c>
      <c r="F22" s="47">
        <f t="shared" si="0"/>
        <v>75</v>
      </c>
      <c r="G22" s="26">
        <f>DATA!Z22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DATA!J23</f>
        <v>0</v>
      </c>
      <c r="E23" s="26">
        <f>DATA!K23</f>
        <v>0</v>
      </c>
      <c r="F23" s="47">
        <f t="shared" si="0"/>
        <v>75</v>
      </c>
      <c r="G23" s="26">
        <f>DATA!Z23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DATA!J24</f>
        <v>0</v>
      </c>
      <c r="E24" s="26">
        <f>DATA!K24</f>
        <v>0</v>
      </c>
      <c r="F24" s="47">
        <f t="shared" si="0"/>
        <v>75</v>
      </c>
      <c r="G24" s="26">
        <f>DATA!Z24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DATA!J25</f>
        <v>0</v>
      </c>
      <c r="E25" s="26">
        <f>DATA!K25</f>
        <v>0</v>
      </c>
      <c r="F25" s="47">
        <f t="shared" si="0"/>
        <v>75</v>
      </c>
      <c r="G25" s="26">
        <f>DATA!Z25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DATA!J26</f>
        <v>0</v>
      </c>
      <c r="E26" s="26">
        <f>DATA!K26</f>
        <v>0</v>
      </c>
      <c r="F26" s="47">
        <f t="shared" si="0"/>
        <v>75</v>
      </c>
      <c r="G26" s="26">
        <f>DATA!Z26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DATA!J27</f>
        <v>0</v>
      </c>
      <c r="E27" s="26">
        <f>DATA!K27</f>
        <v>0</v>
      </c>
      <c r="F27" s="47">
        <f t="shared" si="0"/>
        <v>75</v>
      </c>
      <c r="G27" s="26">
        <f>DATA!Z27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DATA!J28</f>
        <v>0</v>
      </c>
      <c r="E28" s="26">
        <f>DATA!K28</f>
        <v>0</v>
      </c>
      <c r="F28" s="47">
        <f t="shared" si="0"/>
        <v>75</v>
      </c>
      <c r="G28" s="26">
        <f>DATA!Z28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DATA!J29</f>
        <v>0</v>
      </c>
      <c r="E29" s="26">
        <f>DATA!K29</f>
        <v>0</v>
      </c>
      <c r="F29" s="47">
        <f t="shared" si="0"/>
        <v>75</v>
      </c>
      <c r="G29" s="26">
        <f>DATA!Z29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DATA!J30</f>
        <v>0</v>
      </c>
      <c r="E30" s="26">
        <f>DATA!K30</f>
        <v>0</v>
      </c>
      <c r="F30" s="47">
        <f t="shared" si="0"/>
        <v>75</v>
      </c>
      <c r="G30" s="26">
        <f>DATA!Z30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DATA!J31</f>
        <v>0</v>
      </c>
      <c r="E31" s="26">
        <f>DATA!K31</f>
        <v>0</v>
      </c>
      <c r="F31" s="47">
        <f t="shared" si="0"/>
        <v>75</v>
      </c>
      <c r="G31" s="26">
        <f>DATA!Z31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DATA!J32</f>
        <v>0</v>
      </c>
      <c r="E32" s="44">
        <f>DATA!K32</f>
        <v>0</v>
      </c>
      <c r="F32" s="47">
        <f t="shared" si="0"/>
        <v>75</v>
      </c>
      <c r="G32" s="44">
        <f>DATA!Z32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DATA!J38</f>
        <v>0</v>
      </c>
      <c r="E39" s="49">
        <f>DATA!K38</f>
        <v>0</v>
      </c>
      <c r="F39" s="207">
        <f>98/12*9</f>
        <v>73.5</v>
      </c>
      <c r="G39" s="49">
        <f>DATA!Z38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DATA!J39</f>
        <v>0</v>
      </c>
      <c r="E40" s="26">
        <f>DATA!K39</f>
        <v>0</v>
      </c>
      <c r="F40" s="27">
        <f t="shared" ref="F40:F64" si="2">98/12*9</f>
        <v>73.5</v>
      </c>
      <c r="G40" s="26">
        <f>DATA!Z39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DATA!J40</f>
        <v>0</v>
      </c>
      <c r="E41" s="26">
        <f>DATA!K40</f>
        <v>0</v>
      </c>
      <c r="F41" s="27">
        <f t="shared" si="2"/>
        <v>73.5</v>
      </c>
      <c r="G41" s="26">
        <f>DATA!Z40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DATA!J41</f>
        <v>0</v>
      </c>
      <c r="E42" s="26">
        <f>DATA!K41</f>
        <v>0</v>
      </c>
      <c r="F42" s="27">
        <f t="shared" si="2"/>
        <v>73.5</v>
      </c>
      <c r="G42" s="26">
        <f>DATA!Z41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DATA!J42</f>
        <v>0</v>
      </c>
      <c r="E43" s="26">
        <f>DATA!K42</f>
        <v>0</v>
      </c>
      <c r="F43" s="27">
        <f t="shared" si="2"/>
        <v>73.5</v>
      </c>
      <c r="G43" s="26">
        <f>DATA!Z42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DATA!J43</f>
        <v>0</v>
      </c>
      <c r="E44" s="26">
        <f>DATA!K43</f>
        <v>0</v>
      </c>
      <c r="F44" s="27">
        <f t="shared" si="2"/>
        <v>73.5</v>
      </c>
      <c r="G44" s="26">
        <f>DATA!Z43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DATA!J44</f>
        <v>0</v>
      </c>
      <c r="E45" s="26">
        <f>DATA!K44</f>
        <v>0</v>
      </c>
      <c r="F45" s="27">
        <f t="shared" si="2"/>
        <v>73.5</v>
      </c>
      <c r="G45" s="26">
        <f>DATA!Z44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DATA!J45</f>
        <v>0</v>
      </c>
      <c r="E46" s="26">
        <f>DATA!K45</f>
        <v>0</v>
      </c>
      <c r="F46" s="27">
        <f t="shared" si="2"/>
        <v>73.5</v>
      </c>
      <c r="G46" s="26">
        <f>DATA!Z45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DATA!J46</f>
        <v>0</v>
      </c>
      <c r="E47" s="26">
        <f>DATA!K46</f>
        <v>0</v>
      </c>
      <c r="F47" s="27">
        <f t="shared" si="2"/>
        <v>73.5</v>
      </c>
      <c r="G47" s="26">
        <f>DATA!Z46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DATA!J47</f>
        <v>0</v>
      </c>
      <c r="E48" s="26">
        <f>DATA!K47</f>
        <v>0</v>
      </c>
      <c r="F48" s="27">
        <f t="shared" si="2"/>
        <v>73.5</v>
      </c>
      <c r="G48" s="26">
        <f>DATA!Z47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DATA!J48</f>
        <v>0</v>
      </c>
      <c r="E49" s="26">
        <f>DATA!K48</f>
        <v>0</v>
      </c>
      <c r="F49" s="27">
        <f t="shared" si="2"/>
        <v>73.5</v>
      </c>
      <c r="G49" s="26">
        <f>DATA!Z48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DATA!J49</f>
        <v>0</v>
      </c>
      <c r="E50" s="26">
        <f>DATA!K49</f>
        <v>0</v>
      </c>
      <c r="F50" s="27">
        <f t="shared" si="2"/>
        <v>73.5</v>
      </c>
      <c r="G50" s="26">
        <f>DATA!Z49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DATA!J50</f>
        <v>0</v>
      </c>
      <c r="E51" s="26">
        <f>DATA!K50</f>
        <v>0</v>
      </c>
      <c r="F51" s="27">
        <f t="shared" si="2"/>
        <v>73.5</v>
      </c>
      <c r="G51" s="26">
        <f>DATA!Z50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DATA!J51</f>
        <v>0</v>
      </c>
      <c r="E52" s="26">
        <f>DATA!K51</f>
        <v>0</v>
      </c>
      <c r="F52" s="27">
        <f t="shared" si="2"/>
        <v>73.5</v>
      </c>
      <c r="G52" s="26">
        <f>DATA!Z51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DATA!J52</f>
        <v>0</v>
      </c>
      <c r="E53" s="26">
        <f>DATA!K52</f>
        <v>0</v>
      </c>
      <c r="F53" s="27">
        <f t="shared" si="2"/>
        <v>73.5</v>
      </c>
      <c r="G53" s="26">
        <f>DATA!Z52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DATA!J53</f>
        <v>0</v>
      </c>
      <c r="E54" s="26">
        <f>DATA!K53</f>
        <v>0</v>
      </c>
      <c r="F54" s="27">
        <f t="shared" si="2"/>
        <v>73.5</v>
      </c>
      <c r="G54" s="26">
        <f>DATA!Z53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DATA!J54</f>
        <v>0</v>
      </c>
      <c r="E55" s="26">
        <f>DATA!K54</f>
        <v>0</v>
      </c>
      <c r="F55" s="27">
        <f t="shared" si="2"/>
        <v>73.5</v>
      </c>
      <c r="G55" s="26">
        <f>DATA!Z54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DATA!J55</f>
        <v>0</v>
      </c>
      <c r="E56" s="26">
        <f>DATA!K55</f>
        <v>0</v>
      </c>
      <c r="F56" s="27">
        <f t="shared" si="2"/>
        <v>73.5</v>
      </c>
      <c r="G56" s="26">
        <f>DATA!Z55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DATA!J56</f>
        <v>0</v>
      </c>
      <c r="E57" s="26">
        <f>DATA!K56</f>
        <v>0</v>
      </c>
      <c r="F57" s="27">
        <f t="shared" si="2"/>
        <v>73.5</v>
      </c>
      <c r="G57" s="26">
        <f>DATA!Z56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DATA!J57</f>
        <v>0</v>
      </c>
      <c r="E58" s="26">
        <f>DATA!K57</f>
        <v>0</v>
      </c>
      <c r="F58" s="27">
        <f t="shared" si="2"/>
        <v>73.5</v>
      </c>
      <c r="G58" s="26">
        <f>DATA!Z57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DATA!J58</f>
        <v>0</v>
      </c>
      <c r="E59" s="26">
        <f>DATA!K58</f>
        <v>0</v>
      </c>
      <c r="F59" s="27">
        <f t="shared" si="2"/>
        <v>73.5</v>
      </c>
      <c r="G59" s="26">
        <f>DATA!Z58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DATA!J59</f>
        <v>0</v>
      </c>
      <c r="E60" s="26">
        <f>DATA!K59</f>
        <v>0</v>
      </c>
      <c r="F60" s="27">
        <f t="shared" si="2"/>
        <v>73.5</v>
      </c>
      <c r="G60" s="26">
        <f>DATA!Z59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DATA!J60</f>
        <v>0</v>
      </c>
      <c r="E61" s="26">
        <f>DATA!K60</f>
        <v>0</v>
      </c>
      <c r="F61" s="27">
        <f t="shared" si="2"/>
        <v>73.5</v>
      </c>
      <c r="G61" s="26">
        <f>DATA!Z60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DATA!J61</f>
        <v>0</v>
      </c>
      <c r="E62" s="26">
        <f>DATA!K61</f>
        <v>0</v>
      </c>
      <c r="F62" s="27">
        <f t="shared" si="2"/>
        <v>73.5</v>
      </c>
      <c r="G62" s="26">
        <f>DATA!Z61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DATA!J62</f>
        <v>0</v>
      </c>
      <c r="E63" s="26">
        <f>DATA!K62</f>
        <v>0</v>
      </c>
      <c r="F63" s="27">
        <f t="shared" si="2"/>
        <v>73.5</v>
      </c>
      <c r="G63" s="26">
        <f>DATA!Z62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DATA!J63</f>
        <v>0</v>
      </c>
      <c r="E64" s="44">
        <f>DATA!K63</f>
        <v>0</v>
      </c>
      <c r="F64" s="217">
        <f t="shared" si="2"/>
        <v>73.5</v>
      </c>
      <c r="G64" s="44">
        <f>DATA!Z63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5.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DATA!J69</f>
        <v>0</v>
      </c>
      <c r="E71" s="49">
        <f>DATA!K69</f>
        <v>0</v>
      </c>
      <c r="F71" s="47"/>
      <c r="G71" s="49">
        <f>DATA!Z69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DATA!J70</f>
        <v>0</v>
      </c>
      <c r="E72" s="26">
        <f>DATA!K70</f>
        <v>0</v>
      </c>
      <c r="F72" s="27"/>
      <c r="G72" s="26">
        <f>DATA!Z70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DATA!J71</f>
        <v>0</v>
      </c>
      <c r="E73" s="26">
        <f>DATA!K71</f>
        <v>0</v>
      </c>
      <c r="F73" s="27"/>
      <c r="G73" s="26">
        <f>DATA!Z71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DATA!J72</f>
        <v>0</v>
      </c>
      <c r="E74" s="26">
        <f>DATA!K72</f>
        <v>0</v>
      </c>
      <c r="F74" s="27"/>
      <c r="G74" s="26">
        <f>DATA!Z72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DATA!J73</f>
        <v>0</v>
      </c>
      <c r="E75" s="26">
        <f>DATA!K73</f>
        <v>0</v>
      </c>
      <c r="F75" s="27"/>
      <c r="G75" s="26">
        <f>DATA!Z73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DATA!J74</f>
        <v>0</v>
      </c>
      <c r="E76" s="26">
        <f>DATA!K74</f>
        <v>0</v>
      </c>
      <c r="F76" s="27"/>
      <c r="G76" s="26">
        <f>DATA!Z74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DATA!J75</f>
        <v>0</v>
      </c>
      <c r="E77" s="26">
        <f>DATA!K75</f>
        <v>0</v>
      </c>
      <c r="F77" s="27"/>
      <c r="G77" s="26">
        <f>DATA!Z75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DATA!J76</f>
        <v>0</v>
      </c>
      <c r="E78" s="26">
        <f>DATA!K76</f>
        <v>0</v>
      </c>
      <c r="F78" s="27"/>
      <c r="G78" s="26">
        <f>DATA!Z76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DATA!J77</f>
        <v>0</v>
      </c>
      <c r="E79" s="26">
        <f>DATA!K77</f>
        <v>0</v>
      </c>
      <c r="F79" s="27"/>
      <c r="G79" s="26">
        <f>DATA!Z77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DATA!J78</f>
        <v>0</v>
      </c>
      <c r="E80" s="26">
        <f>DATA!K78</f>
        <v>0</v>
      </c>
      <c r="F80" s="27"/>
      <c r="G80" s="26">
        <f>DATA!Z78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DATA!J79</f>
        <v>0</v>
      </c>
      <c r="E81" s="26">
        <f>DATA!K79</f>
        <v>0</v>
      </c>
      <c r="F81" s="27"/>
      <c r="G81" s="26">
        <f>DATA!Z79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DATA!J80</f>
        <v>0</v>
      </c>
      <c r="E82" s="26">
        <f>DATA!K80</f>
        <v>0</v>
      </c>
      <c r="F82" s="27"/>
      <c r="G82" s="26">
        <f>DATA!Z80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DATA!J81</f>
        <v>0</v>
      </c>
      <c r="E83" s="26">
        <f>DATA!K81</f>
        <v>0</v>
      </c>
      <c r="F83" s="27"/>
      <c r="G83" s="26">
        <f>DATA!Z81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DATA!J82</f>
        <v>0</v>
      </c>
      <c r="E84" s="26">
        <f>DATA!K82</f>
        <v>0</v>
      </c>
      <c r="F84" s="27"/>
      <c r="G84" s="26">
        <f>DATA!Z82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DATA!J83</f>
        <v>0</v>
      </c>
      <c r="E85" s="26">
        <f>DATA!K83</f>
        <v>0</v>
      </c>
      <c r="F85" s="27"/>
      <c r="G85" s="26">
        <f>DATA!Z83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DATA!J84</f>
        <v>0</v>
      </c>
      <c r="E86" s="26">
        <f>DATA!K84</f>
        <v>0</v>
      </c>
      <c r="F86" s="27"/>
      <c r="G86" s="26">
        <f>DATA!Z84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DATA!J85</f>
        <v>0</v>
      </c>
      <c r="E87" s="26">
        <f>DATA!K85</f>
        <v>0</v>
      </c>
      <c r="F87" s="27"/>
      <c r="G87" s="26">
        <f>DATA!Z85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DATA!J86</f>
        <v>0</v>
      </c>
      <c r="E88" s="26">
        <f>DATA!K86</f>
        <v>0</v>
      </c>
      <c r="F88" s="27"/>
      <c r="G88" s="26">
        <f>DATA!Z86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DATA!J87</f>
        <v>0</v>
      </c>
      <c r="E89" s="26">
        <f>DATA!K87</f>
        <v>0</v>
      </c>
      <c r="F89" s="27"/>
      <c r="G89" s="26">
        <f>DATA!Z87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DATA!J88</f>
        <v>0</v>
      </c>
      <c r="E90" s="26">
        <f>DATA!K88</f>
        <v>0</v>
      </c>
      <c r="F90" s="27"/>
      <c r="G90" s="26">
        <f>DATA!Z88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DATA!J89</f>
        <v>0</v>
      </c>
      <c r="E91" s="26">
        <f>DATA!K89</f>
        <v>0</v>
      </c>
      <c r="F91" s="27"/>
      <c r="G91" s="26">
        <f>DATA!Z89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DATA!J90</f>
        <v>0</v>
      </c>
      <c r="E92" s="26">
        <f>DATA!K90</f>
        <v>0</v>
      </c>
      <c r="F92" s="27"/>
      <c r="G92" s="26">
        <f>DATA!Z90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DATA!J91</f>
        <v>0</v>
      </c>
      <c r="E93" s="26">
        <f>DATA!K91</f>
        <v>0</v>
      </c>
      <c r="F93" s="27"/>
      <c r="G93" s="26">
        <f>DATA!Z91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DATA!J92</f>
        <v>0</v>
      </c>
      <c r="E94" s="26">
        <f>DATA!K92</f>
        <v>0</v>
      </c>
      <c r="F94" s="27"/>
      <c r="G94" s="26">
        <f>DATA!Z92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DATA!J93</f>
        <v>0</v>
      </c>
      <c r="E95" s="26">
        <f>DATA!K93</f>
        <v>0</v>
      </c>
      <c r="F95" s="27"/>
      <c r="G95" s="26">
        <f>DATA!Z93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DATA!J94</f>
        <v>0</v>
      </c>
      <c r="E96" s="44">
        <f>DATA!K94</f>
        <v>0</v>
      </c>
      <c r="F96" s="45"/>
      <c r="G96" s="44">
        <f>DATA!Z94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49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DATA!J98</f>
        <v>0</v>
      </c>
      <c r="E103" s="49">
        <f>DATA!K98</f>
        <v>0</v>
      </c>
      <c r="F103" s="47"/>
      <c r="G103" s="49">
        <f>DATA!Z98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DATA!J99</f>
        <v>0</v>
      </c>
      <c r="E104" s="26">
        <f>DATA!K99</f>
        <v>0</v>
      </c>
      <c r="F104" s="27"/>
      <c r="G104" s="26">
        <f>DATA!Z99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DATA!J100</f>
        <v>0</v>
      </c>
      <c r="E105" s="26">
        <f>DATA!K100</f>
        <v>0</v>
      </c>
      <c r="F105" s="27"/>
      <c r="G105" s="26">
        <f>DATA!Z100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DATA!J101</f>
        <v>0</v>
      </c>
      <c r="E106" s="26">
        <f>DATA!K101</f>
        <v>0</v>
      </c>
      <c r="F106" s="27"/>
      <c r="G106" s="26">
        <f>DATA!Z101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DATA!J102</f>
        <v>0</v>
      </c>
      <c r="E107" s="26">
        <f>DATA!K102</f>
        <v>0</v>
      </c>
      <c r="F107" s="27"/>
      <c r="G107" s="26">
        <f>DATA!Z102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DATA!J103</f>
        <v>0</v>
      </c>
      <c r="E108" s="26">
        <f>DATA!K103</f>
        <v>0</v>
      </c>
      <c r="F108" s="27"/>
      <c r="G108" s="26">
        <f>DATA!Z103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DATA!J104</f>
        <v>0</v>
      </c>
      <c r="E109" s="26">
        <f>DATA!K104</f>
        <v>0</v>
      </c>
      <c r="F109" s="27"/>
      <c r="G109" s="26">
        <f>DATA!Z104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DATA!J105</f>
        <v>0</v>
      </c>
      <c r="E110" s="26">
        <f>DATA!K105</f>
        <v>0</v>
      </c>
      <c r="F110" s="27"/>
      <c r="G110" s="26">
        <f>DATA!Z105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DATA!J106</f>
        <v>0</v>
      </c>
      <c r="E111" s="26">
        <f>DATA!K106</f>
        <v>0</v>
      </c>
      <c r="F111" s="27"/>
      <c r="G111" s="26">
        <f>DATA!Z106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DATA!J107</f>
        <v>0</v>
      </c>
      <c r="E112" s="26">
        <f>DATA!K107</f>
        <v>0</v>
      </c>
      <c r="F112" s="27"/>
      <c r="G112" s="26">
        <f>DATA!Z107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DATA!J108</f>
        <v>0</v>
      </c>
      <c r="E113" s="26">
        <f>DATA!K108</f>
        <v>0</v>
      </c>
      <c r="F113" s="27"/>
      <c r="G113" s="26">
        <f>DATA!Z108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DATA!J109</f>
        <v>0</v>
      </c>
      <c r="E114" s="26">
        <f>DATA!K109</f>
        <v>0</v>
      </c>
      <c r="F114" s="27"/>
      <c r="G114" s="26">
        <f>DATA!Z109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DATA!J110</f>
        <v>0</v>
      </c>
      <c r="E115" s="26">
        <f>DATA!K110</f>
        <v>0</v>
      </c>
      <c r="F115" s="27"/>
      <c r="G115" s="26">
        <f>DATA!Z110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DATA!J111</f>
        <v>0</v>
      </c>
      <c r="E116" s="26">
        <f>DATA!K111</f>
        <v>0</v>
      </c>
      <c r="F116" s="27"/>
      <c r="G116" s="26">
        <f>DATA!Z111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DATA!J112</f>
        <v>0</v>
      </c>
      <c r="E117" s="26">
        <f>DATA!K112</f>
        <v>0</v>
      </c>
      <c r="F117" s="27"/>
      <c r="G117" s="26">
        <f>DATA!Z112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DATA!J113</f>
        <v>0</v>
      </c>
      <c r="E118" s="26">
        <f>DATA!K113</f>
        <v>0</v>
      </c>
      <c r="F118" s="27"/>
      <c r="G118" s="26">
        <f>DATA!Z113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DATA!J114</f>
        <v>0</v>
      </c>
      <c r="E119" s="26">
        <f>DATA!K114</f>
        <v>0</v>
      </c>
      <c r="F119" s="27"/>
      <c r="G119" s="26">
        <f>DATA!Z114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DATA!J115</f>
        <v>0</v>
      </c>
      <c r="E120" s="26">
        <f>DATA!K115</f>
        <v>0</v>
      </c>
      <c r="F120" s="27"/>
      <c r="G120" s="26">
        <f>DATA!Z115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DATA!J116</f>
        <v>0</v>
      </c>
      <c r="E121" s="26">
        <f>DATA!K116</f>
        <v>0</v>
      </c>
      <c r="F121" s="27"/>
      <c r="G121" s="26">
        <f>DATA!Z116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DATA!J117</f>
        <v>0</v>
      </c>
      <c r="E122" s="26">
        <f>DATA!K117</f>
        <v>0</v>
      </c>
      <c r="F122" s="27"/>
      <c r="G122" s="26">
        <f>DATA!Z117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DATA!J118</f>
        <v>0</v>
      </c>
      <c r="E123" s="26">
        <f>DATA!K118</f>
        <v>0</v>
      </c>
      <c r="F123" s="27"/>
      <c r="G123" s="26">
        <f>DATA!Z118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DATA!J119</f>
        <v>0</v>
      </c>
      <c r="E124" s="26">
        <f>DATA!K119</f>
        <v>0</v>
      </c>
      <c r="F124" s="27"/>
      <c r="G124" s="26">
        <f>DATA!Z119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DATA!J120</f>
        <v>0</v>
      </c>
      <c r="E125" s="26">
        <f>DATA!K120</f>
        <v>0</v>
      </c>
      <c r="F125" s="27"/>
      <c r="G125" s="26">
        <f>DATA!Z120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DATA!J121</f>
        <v>0</v>
      </c>
      <c r="E126" s="26">
        <f>DATA!K121</f>
        <v>0</v>
      </c>
      <c r="F126" s="27"/>
      <c r="G126" s="26">
        <f>DATA!Z121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DATA!J122</f>
        <v>0</v>
      </c>
      <c r="E127" s="26">
        <f>DATA!K122</f>
        <v>0</v>
      </c>
      <c r="F127" s="27"/>
      <c r="G127" s="210">
        <f>DATA!Z122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DATA!J123</f>
        <v>0</v>
      </c>
      <c r="E128" s="44">
        <f>DATA!K123</f>
        <v>0</v>
      </c>
      <c r="F128" s="45"/>
      <c r="G128" s="44">
        <f>DATA!Z123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x14ac:dyDescent="0.25">
      <c r="A135" s="34">
        <v>1</v>
      </c>
      <c r="B135" s="35">
        <f>'DATA A'!B6</f>
        <v>0</v>
      </c>
      <c r="C135" s="36">
        <f>'DATA A'!D6</f>
        <v>0</v>
      </c>
      <c r="D135" s="36">
        <f>DATA!J127</f>
        <v>0</v>
      </c>
      <c r="E135" s="36">
        <f>DATA!K127</f>
        <v>0</v>
      </c>
      <c r="F135" s="207">
        <f>90/12*9</f>
        <v>67.5</v>
      </c>
      <c r="G135" s="36">
        <f>DATA!Z127</f>
        <v>0</v>
      </c>
      <c r="H135" s="37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DATA!J128</f>
        <v>0</v>
      </c>
      <c r="E136" s="26">
        <f>DATA!K128</f>
        <v>0</v>
      </c>
      <c r="F136" s="27">
        <f t="shared" ref="F136:F160" si="9">90/12*9</f>
        <v>67.5</v>
      </c>
      <c r="G136" s="26">
        <f>DATA!Z128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DATA!J129</f>
        <v>0</v>
      </c>
      <c r="E137" s="26">
        <f>DATA!K129</f>
        <v>0</v>
      </c>
      <c r="F137" s="27">
        <f t="shared" si="9"/>
        <v>67.5</v>
      </c>
      <c r="G137" s="26">
        <f>DATA!Z129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DATA!J130</f>
        <v>0</v>
      </c>
      <c r="E138" s="26">
        <f>DATA!K130</f>
        <v>0</v>
      </c>
      <c r="F138" s="27">
        <f t="shared" si="9"/>
        <v>67.5</v>
      </c>
      <c r="G138" s="26">
        <f>DATA!Z130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DATA!J131</f>
        <v>0</v>
      </c>
      <c r="E139" s="26">
        <f>DATA!K131</f>
        <v>0</v>
      </c>
      <c r="F139" s="27">
        <f t="shared" si="9"/>
        <v>67.5</v>
      </c>
      <c r="G139" s="26">
        <f>DATA!Z131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DATA!J132</f>
        <v>0</v>
      </c>
      <c r="E140" s="26">
        <f>DATA!K132</f>
        <v>0</v>
      </c>
      <c r="F140" s="27">
        <f t="shared" si="9"/>
        <v>67.5</v>
      </c>
      <c r="G140" s="26">
        <f>DATA!Z132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DATA!J133</f>
        <v>0</v>
      </c>
      <c r="E141" s="26">
        <f>DATA!K133</f>
        <v>0</v>
      </c>
      <c r="F141" s="27">
        <f t="shared" si="9"/>
        <v>67.5</v>
      </c>
      <c r="G141" s="26">
        <f>DATA!Z133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DATA!J134</f>
        <v>0</v>
      </c>
      <c r="E142" s="26">
        <f>DATA!K134</f>
        <v>0</v>
      </c>
      <c r="F142" s="27">
        <f t="shared" si="9"/>
        <v>67.5</v>
      </c>
      <c r="G142" s="26">
        <f>DATA!Z134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DATA!J135</f>
        <v>0</v>
      </c>
      <c r="E143" s="26">
        <f>DATA!K135</f>
        <v>0</v>
      </c>
      <c r="F143" s="27">
        <f t="shared" si="9"/>
        <v>67.5</v>
      </c>
      <c r="G143" s="26">
        <f>DATA!Z135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DATA!J136</f>
        <v>0</v>
      </c>
      <c r="E144" s="26">
        <f>DATA!K136</f>
        <v>0</v>
      </c>
      <c r="F144" s="27">
        <f t="shared" si="9"/>
        <v>67.5</v>
      </c>
      <c r="G144" s="26">
        <f>DATA!Z136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DATA!J137</f>
        <v>0</v>
      </c>
      <c r="E145" s="26">
        <f>DATA!K137</f>
        <v>0</v>
      </c>
      <c r="F145" s="27">
        <f t="shared" si="9"/>
        <v>67.5</v>
      </c>
      <c r="G145" s="26">
        <f>DATA!Z137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DATA!J138</f>
        <v>0</v>
      </c>
      <c r="E146" s="26">
        <f>DATA!K138</f>
        <v>0</v>
      </c>
      <c r="F146" s="27">
        <f t="shared" si="9"/>
        <v>67.5</v>
      </c>
      <c r="G146" s="26">
        <f>DATA!Z138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DATA!J139</f>
        <v>0</v>
      </c>
      <c r="E147" s="26">
        <f>DATA!K139</f>
        <v>0</v>
      </c>
      <c r="F147" s="27">
        <f t="shared" si="9"/>
        <v>67.5</v>
      </c>
      <c r="G147" s="26">
        <f>DATA!Z139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DATA!J140</f>
        <v>0</v>
      </c>
      <c r="E148" s="26">
        <f>DATA!K140</f>
        <v>0</v>
      </c>
      <c r="F148" s="27">
        <f t="shared" si="9"/>
        <v>67.5</v>
      </c>
      <c r="G148" s="26">
        <f>DATA!Z140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DATA!J141</f>
        <v>0</v>
      </c>
      <c r="E149" s="26">
        <f>DATA!K141</f>
        <v>0</v>
      </c>
      <c r="F149" s="27">
        <f t="shared" si="9"/>
        <v>67.5</v>
      </c>
      <c r="G149" s="26">
        <f>DATA!Z141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DATA!J142</f>
        <v>0</v>
      </c>
      <c r="E150" s="26">
        <f>DATA!K142</f>
        <v>0</v>
      </c>
      <c r="F150" s="27">
        <f t="shared" si="9"/>
        <v>67.5</v>
      </c>
      <c r="G150" s="26">
        <f>DATA!Z142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DATA!J143</f>
        <v>0</v>
      </c>
      <c r="E151" s="26">
        <f>DATA!K143</f>
        <v>0</v>
      </c>
      <c r="F151" s="27">
        <f t="shared" si="9"/>
        <v>67.5</v>
      </c>
      <c r="G151" s="26">
        <f>DATA!Z143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DATA!J144</f>
        <v>0</v>
      </c>
      <c r="E152" s="26">
        <f>DATA!K144</f>
        <v>0</v>
      </c>
      <c r="F152" s="27">
        <f t="shared" si="9"/>
        <v>67.5</v>
      </c>
      <c r="G152" s="26">
        <f>DATA!Z144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DATA!J145</f>
        <v>0</v>
      </c>
      <c r="E153" s="26">
        <f>DATA!K145</f>
        <v>0</v>
      </c>
      <c r="F153" s="27">
        <f t="shared" si="9"/>
        <v>67.5</v>
      </c>
      <c r="G153" s="26">
        <f>DATA!Z145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DATA!J146</f>
        <v>0</v>
      </c>
      <c r="E154" s="26">
        <f>DATA!K146</f>
        <v>0</v>
      </c>
      <c r="F154" s="27">
        <f t="shared" si="9"/>
        <v>67.5</v>
      </c>
      <c r="G154" s="26">
        <f>DATA!Z146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DATA!J147</f>
        <v>0</v>
      </c>
      <c r="E155" s="26">
        <f>DATA!K147</f>
        <v>0</v>
      </c>
      <c r="F155" s="27">
        <f t="shared" si="9"/>
        <v>67.5</v>
      </c>
      <c r="G155" s="26">
        <f>DATA!Z147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DATA!J148</f>
        <v>0</v>
      </c>
      <c r="E156" s="26">
        <f>DATA!K148</f>
        <v>0</v>
      </c>
      <c r="F156" s="27">
        <f t="shared" si="9"/>
        <v>67.5</v>
      </c>
      <c r="G156" s="26">
        <f>DATA!Z148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DATA!J149</f>
        <v>0</v>
      </c>
      <c r="E157" s="26">
        <f>DATA!K149</f>
        <v>0</v>
      </c>
      <c r="F157" s="27">
        <f t="shared" si="9"/>
        <v>67.5</v>
      </c>
      <c r="G157" s="26">
        <f>DATA!Z149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DATA!J150</f>
        <v>0</v>
      </c>
      <c r="E158" s="26">
        <f>DATA!K150</f>
        <v>0</v>
      </c>
      <c r="F158" s="27">
        <f t="shared" si="9"/>
        <v>67.5</v>
      </c>
      <c r="G158" s="26">
        <f>DATA!Z150</f>
        <v>0</v>
      </c>
      <c r="H158" s="28" t="e">
        <f t="shared" si="11"/>
        <v>#DIV/0!</v>
      </c>
    </row>
    <row r="159" spans="1:8" x14ac:dyDescent="0.25">
      <c r="A159" s="24">
        <v>25</v>
      </c>
      <c r="B159" s="25">
        <f>'DATA A'!B30</f>
        <v>0</v>
      </c>
      <c r="C159" s="26">
        <f>'DATA A'!D30</f>
        <v>0</v>
      </c>
      <c r="D159" s="26">
        <f>DATA!J151</f>
        <v>0</v>
      </c>
      <c r="E159" s="26">
        <f>DATA!K151</f>
        <v>0</v>
      </c>
      <c r="F159" s="27">
        <f t="shared" si="9"/>
        <v>67.5</v>
      </c>
      <c r="G159" s="26">
        <f>DATA!Z151</f>
        <v>0</v>
      </c>
      <c r="H159" s="28" t="e">
        <f t="shared" si="11"/>
        <v>#DIV/0!</v>
      </c>
    </row>
    <row r="160" spans="1:8" ht="13.8" thickBot="1" x14ac:dyDescent="0.3">
      <c r="A160" s="221"/>
      <c r="B160" s="193"/>
      <c r="C160" s="12">
        <f>20%*C32</f>
        <v>0</v>
      </c>
      <c r="D160" s="12">
        <f>DATA!J152</f>
        <v>0</v>
      </c>
      <c r="E160" s="12">
        <f>DATA!K152</f>
        <v>0</v>
      </c>
      <c r="F160" s="217">
        <f t="shared" si="9"/>
        <v>67.5</v>
      </c>
      <c r="G160" s="12">
        <f>DATA!Z152</f>
        <v>0</v>
      </c>
      <c r="H160" s="220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x14ac:dyDescent="0.25">
      <c r="A166" s="306"/>
      <c r="B166" s="309"/>
      <c r="C166" s="309"/>
      <c r="D166" s="309"/>
      <c r="E166" s="309"/>
      <c r="F166" s="309"/>
      <c r="G166" s="222" t="s">
        <v>17</v>
      </c>
      <c r="H166" s="223" t="s">
        <v>15</v>
      </c>
    </row>
    <row r="167" spans="1:8" x14ac:dyDescent="0.25">
      <c r="A167" s="24">
        <v>1</v>
      </c>
      <c r="B167" s="25">
        <f>'DATA A'!B6</f>
        <v>0</v>
      </c>
      <c r="C167" s="26">
        <f>'DATA A'!E6</f>
        <v>0</v>
      </c>
      <c r="D167" s="26">
        <f>DATA!J157</f>
        <v>0</v>
      </c>
      <c r="E167" s="26">
        <f>DATA!K157</f>
        <v>0</v>
      </c>
      <c r="F167" s="27">
        <f>90/12*9</f>
        <v>67.5</v>
      </c>
      <c r="G167" s="26">
        <f>DATA!Z157</f>
        <v>0</v>
      </c>
      <c r="H167" s="28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DATA!J158</f>
        <v>0</v>
      </c>
      <c r="E168" s="26">
        <f>DATA!K158</f>
        <v>0</v>
      </c>
      <c r="F168" s="27">
        <f t="shared" ref="F168:F192" si="12">90/12*9</f>
        <v>67.5</v>
      </c>
      <c r="G168" s="26">
        <f>DATA!Z158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DATA!J159</f>
        <v>0</v>
      </c>
      <c r="E169" s="26">
        <f>DATA!K159</f>
        <v>0</v>
      </c>
      <c r="F169" s="27">
        <f t="shared" si="12"/>
        <v>67.5</v>
      </c>
      <c r="G169" s="26">
        <f>DATA!Z159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DATA!J160</f>
        <v>0</v>
      </c>
      <c r="E170" s="26">
        <f>DATA!K160</f>
        <v>0</v>
      </c>
      <c r="F170" s="27">
        <f t="shared" si="12"/>
        <v>67.5</v>
      </c>
      <c r="G170" s="26">
        <f>DATA!Z160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DATA!J161</f>
        <v>0</v>
      </c>
      <c r="E171" s="26">
        <f>DATA!K161</f>
        <v>0</v>
      </c>
      <c r="F171" s="27">
        <f t="shared" si="12"/>
        <v>67.5</v>
      </c>
      <c r="G171" s="26">
        <f>DATA!Z161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DATA!J162</f>
        <v>0</v>
      </c>
      <c r="E172" s="26">
        <f>DATA!K162</f>
        <v>0</v>
      </c>
      <c r="F172" s="27">
        <f t="shared" si="12"/>
        <v>67.5</v>
      </c>
      <c r="G172" s="26">
        <f>DATA!Z162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DATA!J163</f>
        <v>0</v>
      </c>
      <c r="E173" s="26">
        <f>DATA!K163</f>
        <v>0</v>
      </c>
      <c r="F173" s="27">
        <f t="shared" si="12"/>
        <v>67.5</v>
      </c>
      <c r="G173" s="26">
        <f>DATA!Z163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DATA!J164</f>
        <v>0</v>
      </c>
      <c r="E174" s="26">
        <f>DATA!K164</f>
        <v>0</v>
      </c>
      <c r="F174" s="27">
        <f t="shared" si="12"/>
        <v>67.5</v>
      </c>
      <c r="G174" s="26">
        <f>DATA!Z164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DATA!J165</f>
        <v>0</v>
      </c>
      <c r="E175" s="26">
        <f>DATA!K165</f>
        <v>0</v>
      </c>
      <c r="F175" s="27">
        <f t="shared" si="12"/>
        <v>67.5</v>
      </c>
      <c r="G175" s="26">
        <f>DATA!Z165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DATA!J166</f>
        <v>0</v>
      </c>
      <c r="E176" s="26">
        <f>DATA!K166</f>
        <v>0</v>
      </c>
      <c r="F176" s="27">
        <f t="shared" si="12"/>
        <v>67.5</v>
      </c>
      <c r="G176" s="26">
        <f>DATA!Z166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DATA!J167</f>
        <v>0</v>
      </c>
      <c r="E177" s="26">
        <f>DATA!K167</f>
        <v>0</v>
      </c>
      <c r="F177" s="27">
        <f t="shared" si="12"/>
        <v>67.5</v>
      </c>
      <c r="G177" s="26">
        <f>DATA!Z167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DATA!J168</f>
        <v>0</v>
      </c>
      <c r="E178" s="26">
        <f>DATA!K168</f>
        <v>0</v>
      </c>
      <c r="F178" s="27">
        <f t="shared" si="12"/>
        <v>67.5</v>
      </c>
      <c r="G178" s="26">
        <f>DATA!Z168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DATA!J169</f>
        <v>0</v>
      </c>
      <c r="E179" s="26">
        <f>DATA!K169</f>
        <v>0</v>
      </c>
      <c r="F179" s="27">
        <f t="shared" si="12"/>
        <v>67.5</v>
      </c>
      <c r="G179" s="26">
        <f>DATA!Z169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DATA!J170</f>
        <v>0</v>
      </c>
      <c r="E180" s="26">
        <f>DATA!K170</f>
        <v>0</v>
      </c>
      <c r="F180" s="27">
        <f t="shared" si="12"/>
        <v>67.5</v>
      </c>
      <c r="G180" s="26">
        <f>DATA!Z170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DATA!J171</f>
        <v>0</v>
      </c>
      <c r="E181" s="26">
        <f>DATA!K171</f>
        <v>0</v>
      </c>
      <c r="F181" s="27">
        <f t="shared" si="12"/>
        <v>67.5</v>
      </c>
      <c r="G181" s="26">
        <f>DATA!Z171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DATA!J172</f>
        <v>0</v>
      </c>
      <c r="E182" s="26">
        <f>DATA!K172</f>
        <v>0</v>
      </c>
      <c r="F182" s="27">
        <f t="shared" si="12"/>
        <v>67.5</v>
      </c>
      <c r="G182" s="26">
        <f>DATA!Z172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DATA!J173</f>
        <v>0</v>
      </c>
      <c r="E183" s="26">
        <f>DATA!K173</f>
        <v>0</v>
      </c>
      <c r="F183" s="27">
        <f t="shared" si="12"/>
        <v>67.5</v>
      </c>
      <c r="G183" s="26">
        <f>DATA!Z173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DATA!J174</f>
        <v>0</v>
      </c>
      <c r="E184" s="26">
        <f>DATA!K174</f>
        <v>0</v>
      </c>
      <c r="F184" s="27">
        <f t="shared" si="12"/>
        <v>67.5</v>
      </c>
      <c r="G184" s="26">
        <f>DATA!Z174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DATA!J175</f>
        <v>0</v>
      </c>
      <c r="E185" s="26">
        <f>DATA!K175</f>
        <v>0</v>
      </c>
      <c r="F185" s="27">
        <f t="shared" si="12"/>
        <v>67.5</v>
      </c>
      <c r="G185" s="26">
        <f>DATA!Z175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DATA!J176</f>
        <v>0</v>
      </c>
      <c r="E186" s="26">
        <f>DATA!K176</f>
        <v>0</v>
      </c>
      <c r="F186" s="27">
        <f t="shared" si="12"/>
        <v>67.5</v>
      </c>
      <c r="G186" s="26">
        <f>DATA!Z176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DATA!J177</f>
        <v>0</v>
      </c>
      <c r="E187" s="26">
        <f>DATA!K177</f>
        <v>0</v>
      </c>
      <c r="F187" s="27">
        <f t="shared" si="12"/>
        <v>67.5</v>
      </c>
      <c r="G187" s="26">
        <f>DATA!Z177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DATA!J178</f>
        <v>0</v>
      </c>
      <c r="E188" s="26">
        <f>DATA!K178</f>
        <v>0</v>
      </c>
      <c r="F188" s="27">
        <f t="shared" si="12"/>
        <v>67.5</v>
      </c>
      <c r="G188" s="26">
        <f>DATA!Z178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DATA!J179</f>
        <v>0</v>
      </c>
      <c r="E189" s="26">
        <f>DATA!K179</f>
        <v>0</v>
      </c>
      <c r="F189" s="27">
        <f t="shared" si="12"/>
        <v>67.5</v>
      </c>
      <c r="G189" s="26">
        <f>DATA!Z179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DATA!J180</f>
        <v>0</v>
      </c>
      <c r="E190" s="26">
        <f>DATA!K180</f>
        <v>0</v>
      </c>
      <c r="F190" s="27">
        <f t="shared" si="12"/>
        <v>67.5</v>
      </c>
      <c r="G190" s="26">
        <f>DATA!Z180</f>
        <v>0</v>
      </c>
      <c r="H190" s="28" t="e">
        <f t="shared" si="14"/>
        <v>#DIV/0!</v>
      </c>
    </row>
    <row r="191" spans="1:8" x14ac:dyDescent="0.25">
      <c r="A191" s="24">
        <v>25</v>
      </c>
      <c r="B191" s="25">
        <f>'DATA A'!B30</f>
        <v>0</v>
      </c>
      <c r="C191" s="26">
        <f>'DATA A'!E30</f>
        <v>0</v>
      </c>
      <c r="D191" s="26">
        <f>DATA!J181</f>
        <v>0</v>
      </c>
      <c r="E191" s="26">
        <f>DATA!K181</f>
        <v>0</v>
      </c>
      <c r="F191" s="27">
        <f t="shared" si="12"/>
        <v>67.5</v>
      </c>
      <c r="G191" s="26">
        <f>DATA!Z181</f>
        <v>0</v>
      </c>
      <c r="H191" s="28" t="e">
        <f t="shared" si="14"/>
        <v>#DIV/0!</v>
      </c>
    </row>
    <row r="192" spans="1:8" ht="13.8" thickBot="1" x14ac:dyDescent="0.3">
      <c r="A192" s="221"/>
      <c r="B192" s="193"/>
      <c r="C192" s="12">
        <f>SUM(C167:C191)</f>
        <v>0</v>
      </c>
      <c r="D192" s="12">
        <f>DATA!J182</f>
        <v>0</v>
      </c>
      <c r="E192" s="12">
        <f>DATA!K182</f>
        <v>0</v>
      </c>
      <c r="F192" s="217">
        <f t="shared" si="12"/>
        <v>67.5</v>
      </c>
      <c r="G192" s="12">
        <f>DATA!Z182</f>
        <v>0</v>
      </c>
      <c r="H192" s="220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DATA!J188</f>
        <v>0</v>
      </c>
      <c r="E199" s="49">
        <f>DATA!K188</f>
        <v>0</v>
      </c>
      <c r="F199" s="47"/>
      <c r="G199" s="49">
        <f>DATA!Z188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DATA!J189</f>
        <v>0</v>
      </c>
      <c r="E200" s="26">
        <f>DATA!K189</f>
        <v>0</v>
      </c>
      <c r="F200" s="27"/>
      <c r="G200" s="26">
        <f>DATA!Z189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DATA!J190</f>
        <v>0</v>
      </c>
      <c r="E201" s="26">
        <f>DATA!K190</f>
        <v>0</v>
      </c>
      <c r="F201" s="27"/>
      <c r="G201" s="26">
        <f>DATA!Z190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DATA!J191</f>
        <v>0</v>
      </c>
      <c r="E202" s="26">
        <f>DATA!K191</f>
        <v>0</v>
      </c>
      <c r="F202" s="27"/>
      <c r="G202" s="26">
        <f>DATA!Z191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DATA!J192</f>
        <v>0</v>
      </c>
      <c r="E203" s="26">
        <f>DATA!K192</f>
        <v>0</v>
      </c>
      <c r="F203" s="27"/>
      <c r="G203" s="26">
        <f>DATA!Z192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DATA!J193</f>
        <v>0</v>
      </c>
      <c r="E204" s="26">
        <f>DATA!K193</f>
        <v>0</v>
      </c>
      <c r="F204" s="27"/>
      <c r="G204" s="26">
        <f>DATA!Z193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DATA!J194</f>
        <v>0</v>
      </c>
      <c r="E205" s="26">
        <f>DATA!K194</f>
        <v>0</v>
      </c>
      <c r="F205" s="27"/>
      <c r="G205" s="26">
        <f>DATA!Z194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DATA!J195</f>
        <v>0</v>
      </c>
      <c r="E206" s="26">
        <f>DATA!K195</f>
        <v>0</v>
      </c>
      <c r="F206" s="27"/>
      <c r="G206" s="26">
        <f>DATA!Z195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DATA!J196</f>
        <v>0</v>
      </c>
      <c r="E207" s="26">
        <f>DATA!K196</f>
        <v>0</v>
      </c>
      <c r="F207" s="27"/>
      <c r="G207" s="26">
        <f>DATA!Z196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DATA!J197</f>
        <v>0</v>
      </c>
      <c r="E208" s="26">
        <f>DATA!K197</f>
        <v>0</v>
      </c>
      <c r="F208" s="27"/>
      <c r="G208" s="26">
        <f>DATA!Z197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DATA!J198</f>
        <v>0</v>
      </c>
      <c r="E209" s="26">
        <f>DATA!K198</f>
        <v>0</v>
      </c>
      <c r="F209" s="27"/>
      <c r="G209" s="26">
        <f>DATA!Z198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DATA!J199</f>
        <v>0</v>
      </c>
      <c r="E210" s="26">
        <f>DATA!K199</f>
        <v>0</v>
      </c>
      <c r="F210" s="27"/>
      <c r="G210" s="26">
        <f>DATA!Z199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DATA!J200</f>
        <v>0</v>
      </c>
      <c r="E211" s="26">
        <f>DATA!K200</f>
        <v>0</v>
      </c>
      <c r="F211" s="27"/>
      <c r="G211" s="26">
        <f>DATA!Z200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DATA!J201</f>
        <v>0</v>
      </c>
      <c r="E212" s="26">
        <f>DATA!K201</f>
        <v>0</v>
      </c>
      <c r="F212" s="27"/>
      <c r="G212" s="26">
        <f>DATA!Z201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DATA!J202</f>
        <v>0</v>
      </c>
      <c r="E213" s="26">
        <f>DATA!K202</f>
        <v>0</v>
      </c>
      <c r="F213" s="27"/>
      <c r="G213" s="26">
        <f>DATA!Z202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DATA!J203</f>
        <v>0</v>
      </c>
      <c r="E214" s="26">
        <f>DATA!K203</f>
        <v>0</v>
      </c>
      <c r="F214" s="27"/>
      <c r="G214" s="26">
        <f>DATA!Z203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DATA!J204</f>
        <v>0</v>
      </c>
      <c r="E215" s="26">
        <f>DATA!K204</f>
        <v>0</v>
      </c>
      <c r="F215" s="27"/>
      <c r="G215" s="26">
        <f>DATA!Z204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DATA!J205</f>
        <v>0</v>
      </c>
      <c r="E216" s="26">
        <f>DATA!K205</f>
        <v>0</v>
      </c>
      <c r="F216" s="27"/>
      <c r="G216" s="26">
        <f>DATA!Z205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DATA!J206</f>
        <v>0</v>
      </c>
      <c r="E217" s="26">
        <f>DATA!K206</f>
        <v>0</v>
      </c>
      <c r="F217" s="27"/>
      <c r="G217" s="26">
        <f>DATA!Z206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DATA!J207</f>
        <v>0</v>
      </c>
      <c r="E218" s="26">
        <f>DATA!K207</f>
        <v>0</v>
      </c>
      <c r="F218" s="27"/>
      <c r="G218" s="26">
        <f>DATA!Z207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DATA!J208</f>
        <v>0</v>
      </c>
      <c r="E219" s="26">
        <f>DATA!K208</f>
        <v>0</v>
      </c>
      <c r="F219" s="27"/>
      <c r="G219" s="26">
        <f>DATA!Z208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DATA!J209</f>
        <v>0</v>
      </c>
      <c r="E220" s="26">
        <f>DATA!K209</f>
        <v>0</v>
      </c>
      <c r="F220" s="27"/>
      <c r="G220" s="26">
        <f>DATA!Z209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DATA!J210</f>
        <v>0</v>
      </c>
      <c r="E221" s="26">
        <f>DATA!K210</f>
        <v>0</v>
      </c>
      <c r="F221" s="27"/>
      <c r="G221" s="26">
        <f>DATA!Z210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DATA!J211</f>
        <v>0</v>
      </c>
      <c r="E222" s="26">
        <f>DATA!K211</f>
        <v>0</v>
      </c>
      <c r="F222" s="27"/>
      <c r="G222" s="26">
        <f>DATA!Z211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DATA!J212</f>
        <v>0</v>
      </c>
      <c r="E223" s="26">
        <f>DATA!K212</f>
        <v>0</v>
      </c>
      <c r="F223" s="27"/>
      <c r="G223" s="26">
        <f>DATA!Z212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DATA!J213</f>
        <v>0</v>
      </c>
      <c r="E224" s="44">
        <f>DATA!K213</f>
        <v>0</v>
      </c>
      <c r="F224" s="45"/>
      <c r="G224" s="44">
        <f>DATA!Z213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DATA!J219</f>
        <v>0</v>
      </c>
      <c r="E231" s="49">
        <f>DATA!K219</f>
        <v>0</v>
      </c>
      <c r="F231" s="47">
        <f>70/12*8</f>
        <v>46.666666666666664</v>
      </c>
      <c r="G231" s="49">
        <f>DATA!Z219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DATA!J220</f>
        <v>0</v>
      </c>
      <c r="E232" s="26">
        <f>DATA!K220</f>
        <v>0</v>
      </c>
      <c r="F232" s="27">
        <f t="shared" ref="F232:F255" si="17">70/12*8</f>
        <v>46.666666666666664</v>
      </c>
      <c r="G232" s="26">
        <f>DATA!Z220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DATA!J221</f>
        <v>0</v>
      </c>
      <c r="E233" s="26">
        <f>DATA!K221</f>
        <v>0</v>
      </c>
      <c r="F233" s="27">
        <f t="shared" si="17"/>
        <v>46.666666666666664</v>
      </c>
      <c r="G233" s="26">
        <f>DATA!Z221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DATA!J222</f>
        <v>0</v>
      </c>
      <c r="E234" s="26">
        <f>DATA!K222</f>
        <v>0</v>
      </c>
      <c r="F234" s="27">
        <f t="shared" si="17"/>
        <v>46.666666666666664</v>
      </c>
      <c r="G234" s="26">
        <f>DATA!Z222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DATA!J223</f>
        <v>0</v>
      </c>
      <c r="E235" s="26">
        <f>DATA!K223</f>
        <v>0</v>
      </c>
      <c r="F235" s="27">
        <f t="shared" si="17"/>
        <v>46.666666666666664</v>
      </c>
      <c r="G235" s="26">
        <f>DATA!Z223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DATA!J224</f>
        <v>0</v>
      </c>
      <c r="E236" s="26">
        <f>DATA!K224</f>
        <v>0</v>
      </c>
      <c r="F236" s="27">
        <f t="shared" si="17"/>
        <v>46.666666666666664</v>
      </c>
      <c r="G236" s="26">
        <f>DATA!Z224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DATA!J225</f>
        <v>0</v>
      </c>
      <c r="E237" s="26">
        <f>DATA!K225</f>
        <v>0</v>
      </c>
      <c r="F237" s="27">
        <f t="shared" si="17"/>
        <v>46.666666666666664</v>
      </c>
      <c r="G237" s="26">
        <f>DATA!Z225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DATA!J226</f>
        <v>0</v>
      </c>
      <c r="E238" s="26">
        <f>DATA!K226</f>
        <v>0</v>
      </c>
      <c r="F238" s="27">
        <f t="shared" si="17"/>
        <v>46.666666666666664</v>
      </c>
      <c r="G238" s="26">
        <f>DATA!Z226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DATA!J227</f>
        <v>0</v>
      </c>
      <c r="E239" s="26">
        <f>DATA!K227</f>
        <v>0</v>
      </c>
      <c r="F239" s="27">
        <f t="shared" si="17"/>
        <v>46.666666666666664</v>
      </c>
      <c r="G239" s="26">
        <f>DATA!Z227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DATA!J228</f>
        <v>0</v>
      </c>
      <c r="E240" s="26">
        <f>DATA!K228</f>
        <v>0</v>
      </c>
      <c r="F240" s="27">
        <f t="shared" si="17"/>
        <v>46.666666666666664</v>
      </c>
      <c r="G240" s="26">
        <f>DATA!Z228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DATA!J229</f>
        <v>0</v>
      </c>
      <c r="E241" s="26">
        <f>DATA!K229</f>
        <v>0</v>
      </c>
      <c r="F241" s="27">
        <f t="shared" si="17"/>
        <v>46.666666666666664</v>
      </c>
      <c r="G241" s="26">
        <f>DATA!Z229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DATA!J230</f>
        <v>0</v>
      </c>
      <c r="E242" s="26">
        <f>DATA!K230</f>
        <v>0</v>
      </c>
      <c r="F242" s="27">
        <f t="shared" si="17"/>
        <v>46.666666666666664</v>
      </c>
      <c r="G242" s="26">
        <f>DATA!Z230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DATA!J231</f>
        <v>0</v>
      </c>
      <c r="E243" s="26">
        <f>DATA!K231</f>
        <v>0</v>
      </c>
      <c r="F243" s="27">
        <f t="shared" si="17"/>
        <v>46.666666666666664</v>
      </c>
      <c r="G243" s="26">
        <f>DATA!Z231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DATA!J232</f>
        <v>0</v>
      </c>
      <c r="E244" s="26">
        <f>DATA!K232</f>
        <v>0</v>
      </c>
      <c r="F244" s="27">
        <f t="shared" si="17"/>
        <v>46.666666666666664</v>
      </c>
      <c r="G244" s="26">
        <f>DATA!Z232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DATA!J233</f>
        <v>0</v>
      </c>
      <c r="E245" s="26">
        <f>DATA!K233</f>
        <v>0</v>
      </c>
      <c r="F245" s="27">
        <f t="shared" si="17"/>
        <v>46.666666666666664</v>
      </c>
      <c r="G245" s="26">
        <f>DATA!Z233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DATA!J234</f>
        <v>0</v>
      </c>
      <c r="E246" s="26">
        <f>DATA!K234</f>
        <v>0</v>
      </c>
      <c r="F246" s="27">
        <f t="shared" si="17"/>
        <v>46.666666666666664</v>
      </c>
      <c r="G246" s="26">
        <f>DATA!Z234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DATA!J235</f>
        <v>0</v>
      </c>
      <c r="E247" s="26">
        <f>DATA!K235</f>
        <v>0</v>
      </c>
      <c r="F247" s="27">
        <f t="shared" si="17"/>
        <v>46.666666666666664</v>
      </c>
      <c r="G247" s="26">
        <f>DATA!Z235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DATA!J236</f>
        <v>0</v>
      </c>
      <c r="E248" s="26">
        <f>DATA!K236</f>
        <v>0</v>
      </c>
      <c r="F248" s="27">
        <f t="shared" si="17"/>
        <v>46.666666666666664</v>
      </c>
      <c r="G248" s="26">
        <f>DATA!Z236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DATA!J237</f>
        <v>0</v>
      </c>
      <c r="E249" s="26">
        <f>DATA!K237</f>
        <v>0</v>
      </c>
      <c r="F249" s="27">
        <f t="shared" si="17"/>
        <v>46.666666666666664</v>
      </c>
      <c r="G249" s="26">
        <f>DATA!Z237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DATA!J238</f>
        <v>0</v>
      </c>
      <c r="E250" s="26">
        <f>DATA!K238</f>
        <v>0</v>
      </c>
      <c r="F250" s="27">
        <f t="shared" si="17"/>
        <v>46.666666666666664</v>
      </c>
      <c r="G250" s="26">
        <f>DATA!Z238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DATA!J239</f>
        <v>0</v>
      </c>
      <c r="E251" s="26">
        <f>DATA!K239</f>
        <v>0</v>
      </c>
      <c r="F251" s="27">
        <f t="shared" si="17"/>
        <v>46.666666666666664</v>
      </c>
      <c r="G251" s="26">
        <f>DATA!Z239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DATA!J240</f>
        <v>0</v>
      </c>
      <c r="E252" s="26">
        <f>DATA!K240</f>
        <v>0</v>
      </c>
      <c r="F252" s="27">
        <f t="shared" si="17"/>
        <v>46.666666666666664</v>
      </c>
      <c r="G252" s="26">
        <f>DATA!Z240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DATA!J241</f>
        <v>0</v>
      </c>
      <c r="E253" s="26">
        <f>DATA!K241</f>
        <v>0</v>
      </c>
      <c r="F253" s="27">
        <f t="shared" si="17"/>
        <v>46.666666666666664</v>
      </c>
      <c r="G253" s="26">
        <f>DATA!Z241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DATA!J242</f>
        <v>0</v>
      </c>
      <c r="E254" s="26">
        <f>DATA!K242</f>
        <v>0</v>
      </c>
      <c r="F254" s="27">
        <f t="shared" si="17"/>
        <v>46.666666666666664</v>
      </c>
      <c r="G254" s="26">
        <f>DATA!Z242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DATA!J243</f>
        <v>0</v>
      </c>
      <c r="E255" s="26">
        <f>DATA!K243</f>
        <v>0</v>
      </c>
      <c r="F255" s="27">
        <f t="shared" si="17"/>
        <v>46.666666666666664</v>
      </c>
      <c r="G255" s="26">
        <f>DATA!Z243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DATA!J244</f>
        <v>0</v>
      </c>
      <c r="E256" s="44">
        <f>DATA!K244</f>
        <v>0</v>
      </c>
      <c r="F256" s="45">
        <f>70/12*8</f>
        <v>46.666666666666664</v>
      </c>
      <c r="G256" s="44">
        <f>DATA!Z244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DATA!J252</f>
        <v>0</v>
      </c>
      <c r="E263" s="49">
        <f>DATA!K252</f>
        <v>0</v>
      </c>
      <c r="F263" s="47">
        <f>95/12*9</f>
        <v>71.25</v>
      </c>
      <c r="G263" s="49">
        <f>DATA!Z252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35">
        <f>'DATA A'!B7</f>
        <v>0</v>
      </c>
      <c r="C264" s="36">
        <f>'DATA A'!E7</f>
        <v>0</v>
      </c>
      <c r="D264" s="26">
        <f>DATA!J253</f>
        <v>0</v>
      </c>
      <c r="E264" s="26">
        <f>DATA!K253</f>
        <v>0</v>
      </c>
      <c r="F264" s="47">
        <f t="shared" ref="F264:F288" si="20">95/12*9</f>
        <v>71.25</v>
      </c>
      <c r="G264" s="49">
        <f>DATA!Z253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DATA!J254</f>
        <v>0</v>
      </c>
      <c r="E265" s="26">
        <f>DATA!K254</f>
        <v>0</v>
      </c>
      <c r="F265" s="47">
        <f t="shared" si="20"/>
        <v>71.25</v>
      </c>
      <c r="G265" s="49">
        <f>DATA!Z254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DATA!J255</f>
        <v>0</v>
      </c>
      <c r="E266" s="26">
        <f>DATA!K255</f>
        <v>0</v>
      </c>
      <c r="F266" s="47">
        <f t="shared" si="20"/>
        <v>71.25</v>
      </c>
      <c r="G266" s="49">
        <f>DATA!Z255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DATA!J256</f>
        <v>0</v>
      </c>
      <c r="E267" s="26">
        <f>DATA!K256</f>
        <v>0</v>
      </c>
      <c r="F267" s="47">
        <f t="shared" si="20"/>
        <v>71.25</v>
      </c>
      <c r="G267" s="49">
        <f>DATA!Z256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DATA!J257</f>
        <v>0</v>
      </c>
      <c r="E268" s="26">
        <f>DATA!K257</f>
        <v>0</v>
      </c>
      <c r="F268" s="47">
        <f t="shared" si="20"/>
        <v>71.25</v>
      </c>
      <c r="G268" s="49">
        <f>DATA!Z257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DATA!J258</f>
        <v>0</v>
      </c>
      <c r="E269" s="26">
        <f>DATA!K258</f>
        <v>0</v>
      </c>
      <c r="F269" s="47">
        <f t="shared" si="20"/>
        <v>71.25</v>
      </c>
      <c r="G269" s="49">
        <f>DATA!Z258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DATA!J259</f>
        <v>0</v>
      </c>
      <c r="E270" s="26">
        <f>DATA!K259</f>
        <v>0</v>
      </c>
      <c r="F270" s="47">
        <f t="shared" si="20"/>
        <v>71.25</v>
      </c>
      <c r="G270" s="49">
        <f>DATA!Z259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DATA!J260</f>
        <v>0</v>
      </c>
      <c r="E271" s="26">
        <f>DATA!K260</f>
        <v>0</v>
      </c>
      <c r="F271" s="47">
        <f t="shared" si="20"/>
        <v>71.25</v>
      </c>
      <c r="G271" s="49">
        <f>DATA!Z260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DATA!J261</f>
        <v>0</v>
      </c>
      <c r="E272" s="26">
        <f>DATA!K261</f>
        <v>0</v>
      </c>
      <c r="F272" s="47">
        <f t="shared" si="20"/>
        <v>71.25</v>
      </c>
      <c r="G272" s="49">
        <f>DATA!Z261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DATA!J262</f>
        <v>0</v>
      </c>
      <c r="E273" s="26">
        <f>DATA!K262</f>
        <v>0</v>
      </c>
      <c r="F273" s="47">
        <f t="shared" si="20"/>
        <v>71.25</v>
      </c>
      <c r="G273" s="49">
        <f>DATA!Z262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DATA!J263</f>
        <v>0</v>
      </c>
      <c r="E274" s="26">
        <f>DATA!K263</f>
        <v>0</v>
      </c>
      <c r="F274" s="47">
        <f t="shared" si="20"/>
        <v>71.25</v>
      </c>
      <c r="G274" s="49">
        <f>DATA!Z263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DATA!J264</f>
        <v>0</v>
      </c>
      <c r="E275" s="26">
        <f>DATA!K264</f>
        <v>0</v>
      </c>
      <c r="F275" s="47">
        <f t="shared" si="20"/>
        <v>71.25</v>
      </c>
      <c r="G275" s="49">
        <f>DATA!Z264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DATA!J265</f>
        <v>0</v>
      </c>
      <c r="E276" s="26">
        <f>DATA!K265</f>
        <v>0</v>
      </c>
      <c r="F276" s="47">
        <f t="shared" si="20"/>
        <v>71.25</v>
      </c>
      <c r="G276" s="49">
        <f>DATA!Z265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DATA!J266</f>
        <v>0</v>
      </c>
      <c r="E277" s="26">
        <f>DATA!K266</f>
        <v>0</v>
      </c>
      <c r="F277" s="47">
        <f t="shared" si="20"/>
        <v>71.25</v>
      </c>
      <c r="G277" s="49">
        <f>DATA!Z266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DATA!J267</f>
        <v>0</v>
      </c>
      <c r="E278" s="26">
        <f>DATA!K267</f>
        <v>0</v>
      </c>
      <c r="F278" s="47">
        <f t="shared" si="20"/>
        <v>71.25</v>
      </c>
      <c r="G278" s="49">
        <f>DATA!Z267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DATA!J268</f>
        <v>0</v>
      </c>
      <c r="E279" s="26">
        <f>DATA!K268</f>
        <v>0</v>
      </c>
      <c r="F279" s="47">
        <f t="shared" si="20"/>
        <v>71.25</v>
      </c>
      <c r="G279" s="49">
        <f>DATA!Z268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DATA!J269</f>
        <v>0</v>
      </c>
      <c r="E280" s="26">
        <f>DATA!K269</f>
        <v>0</v>
      </c>
      <c r="F280" s="47">
        <f t="shared" si="20"/>
        <v>71.25</v>
      </c>
      <c r="G280" s="49">
        <f>DATA!Z269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DATA!J270</f>
        <v>0</v>
      </c>
      <c r="E281" s="26">
        <f>DATA!K270</f>
        <v>0</v>
      </c>
      <c r="F281" s="47">
        <f t="shared" si="20"/>
        <v>71.25</v>
      </c>
      <c r="G281" s="49">
        <f>DATA!Z270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DATA!J271</f>
        <v>0</v>
      </c>
      <c r="E282" s="26">
        <f>DATA!K271</f>
        <v>0</v>
      </c>
      <c r="F282" s="47">
        <f t="shared" si="20"/>
        <v>71.25</v>
      </c>
      <c r="G282" s="49">
        <f>DATA!Z271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DATA!J272</f>
        <v>0</v>
      </c>
      <c r="E283" s="26">
        <f>DATA!K272</f>
        <v>0</v>
      </c>
      <c r="F283" s="47">
        <f t="shared" si="20"/>
        <v>71.25</v>
      </c>
      <c r="G283" s="49">
        <f>DATA!Z272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DATA!J273</f>
        <v>0</v>
      </c>
      <c r="E284" s="26">
        <f>DATA!K273</f>
        <v>0</v>
      </c>
      <c r="F284" s="47">
        <f t="shared" si="20"/>
        <v>71.25</v>
      </c>
      <c r="G284" s="49">
        <f>DATA!Z273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DATA!J274</f>
        <v>0</v>
      </c>
      <c r="E285" s="26">
        <f>DATA!K274</f>
        <v>0</v>
      </c>
      <c r="F285" s="47">
        <f t="shared" si="20"/>
        <v>71.25</v>
      </c>
      <c r="G285" s="49">
        <f>DATA!Z274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DATA!J275</f>
        <v>0</v>
      </c>
      <c r="E286" s="26">
        <f>DATA!K275</f>
        <v>0</v>
      </c>
      <c r="F286" s="47">
        <f t="shared" si="20"/>
        <v>71.25</v>
      </c>
      <c r="G286" s="49">
        <f>DATA!Z275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DATA!J276</f>
        <v>0</v>
      </c>
      <c r="E287" s="26">
        <f>DATA!K276</f>
        <v>0</v>
      </c>
      <c r="F287" s="47">
        <f t="shared" si="20"/>
        <v>71.25</v>
      </c>
      <c r="G287" s="49">
        <f>DATA!Z276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DATA!J277</f>
        <v>0</v>
      </c>
      <c r="E288" s="44">
        <f>DATA!K277</f>
        <v>0</v>
      </c>
      <c r="F288" s="45">
        <f t="shared" si="20"/>
        <v>71.25</v>
      </c>
      <c r="G288" s="44">
        <f>DATA!Z277</f>
        <v>0</v>
      </c>
      <c r="H288" s="46" t="e">
        <f t="shared" si="22"/>
        <v>#DIV/0!</v>
      </c>
    </row>
    <row r="289" spans="1:8" x14ac:dyDescent="0.25">
      <c r="A289" s="15"/>
      <c r="B289" s="5"/>
      <c r="C289" s="10"/>
      <c r="D289" s="10"/>
      <c r="E289" s="10"/>
      <c r="F289" s="7"/>
      <c r="G289" s="10"/>
      <c r="H289" s="7"/>
    </row>
    <row r="290" spans="1:8" x14ac:dyDescent="0.25">
      <c r="A290" s="15"/>
      <c r="B290" s="5"/>
      <c r="C290" s="10"/>
      <c r="D290" s="10"/>
      <c r="E290" s="10"/>
      <c r="F290" s="7"/>
      <c r="G290" s="10"/>
      <c r="H290" s="7"/>
    </row>
    <row r="291" spans="1:8" x14ac:dyDescent="0.25">
      <c r="A291" s="15"/>
      <c r="B291" s="5"/>
      <c r="C291" s="10"/>
      <c r="D291" s="10"/>
      <c r="E291" s="10"/>
      <c r="F291" s="7"/>
      <c r="G291" s="10"/>
      <c r="H291" s="7"/>
    </row>
    <row r="292" spans="1:8" x14ac:dyDescent="0.25">
      <c r="A292" s="15"/>
      <c r="B292" s="5"/>
      <c r="C292" s="10"/>
      <c r="D292" s="10"/>
      <c r="E292" s="10"/>
      <c r="F292" s="7"/>
      <c r="G292" s="10"/>
      <c r="H292" s="7"/>
    </row>
    <row r="293" spans="1:8" ht="13.8" thickBot="1" x14ac:dyDescent="0.3"/>
    <row r="294" spans="1:8" ht="12.75" customHeight="1" x14ac:dyDescent="0.25">
      <c r="A294" s="305" t="s">
        <v>1</v>
      </c>
      <c r="B294" s="308" t="str">
        <f>'DATA A'!B5</f>
        <v>PUSKESMAS</v>
      </c>
      <c r="C294" s="308" t="s">
        <v>19</v>
      </c>
      <c r="D294" s="311" t="s">
        <v>54</v>
      </c>
      <c r="E294" s="311"/>
      <c r="F294" s="311"/>
      <c r="G294" s="311"/>
      <c r="H294" s="312"/>
    </row>
    <row r="295" spans="1:8" ht="12.75" customHeight="1" x14ac:dyDescent="0.25">
      <c r="A295" s="306"/>
      <c r="B295" s="309"/>
      <c r="C295" s="309"/>
      <c r="D295" s="313" t="s">
        <v>20</v>
      </c>
      <c r="E295" s="313" t="s">
        <v>21</v>
      </c>
      <c r="F295" s="313" t="s">
        <v>22</v>
      </c>
      <c r="G295" s="39" t="s">
        <v>16</v>
      </c>
      <c r="H295" s="40"/>
    </row>
    <row r="296" spans="1:8" ht="13.8" thickBot="1" x14ac:dyDescent="0.3">
      <c r="A296" s="307"/>
      <c r="B296" s="310"/>
      <c r="C296" s="310"/>
      <c r="D296" s="310"/>
      <c r="E296" s="310"/>
      <c r="F296" s="310"/>
      <c r="G296" s="41" t="s">
        <v>17</v>
      </c>
      <c r="H296" s="42" t="s">
        <v>15</v>
      </c>
    </row>
    <row r="297" spans="1:8" x14ac:dyDescent="0.25">
      <c r="A297" s="34">
        <v>1</v>
      </c>
      <c r="B297" s="35">
        <f>'DATA A'!B6</f>
        <v>0</v>
      </c>
      <c r="C297" s="36">
        <f>'DATA A'!C10</f>
        <v>0</v>
      </c>
      <c r="D297" s="36">
        <f>DATA!K283</f>
        <v>0</v>
      </c>
      <c r="E297" s="36">
        <f>DATA!L283</f>
        <v>0</v>
      </c>
      <c r="F297" s="207"/>
      <c r="G297" s="36">
        <f>DATA!Z283</f>
        <v>0</v>
      </c>
      <c r="H297" s="37" t="e">
        <f>G297/C297*100</f>
        <v>#DIV/0!</v>
      </c>
    </row>
    <row r="298" spans="1:8" x14ac:dyDescent="0.25">
      <c r="A298" s="24">
        <v>2</v>
      </c>
      <c r="B298" s="25">
        <f>'DATA A'!B7</f>
        <v>0</v>
      </c>
      <c r="C298" s="26">
        <f>'DATA A'!C26</f>
        <v>0</v>
      </c>
      <c r="D298" s="26">
        <f>DATA!K284</f>
        <v>0</v>
      </c>
      <c r="E298" s="26">
        <f>DATA!L284</f>
        <v>0</v>
      </c>
      <c r="F298" s="27"/>
      <c r="G298" s="26">
        <f>DATA!Z284</f>
        <v>0</v>
      </c>
      <c r="H298" s="28" t="e">
        <f>G298/C298*100</f>
        <v>#DIV/0!</v>
      </c>
    </row>
    <row r="299" spans="1:8" x14ac:dyDescent="0.25">
      <c r="A299" s="24">
        <v>3</v>
      </c>
      <c r="B299" s="25">
        <f>'DATA A'!B8</f>
        <v>0</v>
      </c>
      <c r="C299" s="26">
        <f>'DATA A'!C27</f>
        <v>0</v>
      </c>
      <c r="D299" s="26">
        <f>DATA!K285</f>
        <v>0</v>
      </c>
      <c r="E299" s="26">
        <f>DATA!L285</f>
        <v>0</v>
      </c>
      <c r="F299" s="27"/>
      <c r="G299" s="26">
        <f>DATA!Z285</f>
        <v>0</v>
      </c>
      <c r="H299" s="28" t="e">
        <f>G299/C299*100</f>
        <v>#DIV/0!</v>
      </c>
    </row>
    <row r="300" spans="1:8" x14ac:dyDescent="0.25">
      <c r="A300" s="24">
        <v>4</v>
      </c>
      <c r="B300" s="25">
        <f>'DATA A'!B9</f>
        <v>0</v>
      </c>
      <c r="C300" s="26">
        <f>'DATA A'!C28</f>
        <v>0</v>
      </c>
      <c r="D300" s="26">
        <f>DATA!K286</f>
        <v>0</v>
      </c>
      <c r="E300" s="26">
        <f>DATA!L286</f>
        <v>0</v>
      </c>
      <c r="F300" s="27"/>
      <c r="G300" s="26">
        <f>DATA!Z286</f>
        <v>0</v>
      </c>
      <c r="H300" s="28" t="e">
        <f>G300/C300*100</f>
        <v>#DIV/0!</v>
      </c>
    </row>
    <row r="301" spans="1:8" x14ac:dyDescent="0.25">
      <c r="A301" s="24">
        <v>5</v>
      </c>
      <c r="B301" s="25">
        <f>'DATA A'!B10</f>
        <v>0</v>
      </c>
      <c r="C301" s="26">
        <f>'DATA A'!C29</f>
        <v>0</v>
      </c>
      <c r="D301" s="26">
        <f>DATA!K287</f>
        <v>0</v>
      </c>
      <c r="E301" s="26">
        <f>DATA!L287</f>
        <v>0</v>
      </c>
      <c r="F301" s="27"/>
      <c r="G301" s="26">
        <f>DATA!Z287</f>
        <v>0</v>
      </c>
      <c r="H301" s="28" t="e">
        <f>G301/C301*100</f>
        <v>#DIV/0!</v>
      </c>
    </row>
    <row r="302" spans="1:8" x14ac:dyDescent="0.25">
      <c r="A302" s="24">
        <v>6</v>
      </c>
      <c r="B302" s="25">
        <f>'DATA A'!B11</f>
        <v>0</v>
      </c>
      <c r="C302" s="26">
        <f>'DATA A'!C30</f>
        <v>0</v>
      </c>
      <c r="D302" s="26">
        <f>DATA!K288</f>
        <v>0</v>
      </c>
      <c r="E302" s="26">
        <f>DATA!L288</f>
        <v>0</v>
      </c>
      <c r="F302" s="27"/>
      <c r="G302" s="26">
        <f>DATA!Z288</f>
        <v>0</v>
      </c>
      <c r="H302" s="28" t="e">
        <f t="shared" ref="H302:H316" si="23">G302/C302*100</f>
        <v>#DIV/0!</v>
      </c>
    </row>
    <row r="303" spans="1:8" x14ac:dyDescent="0.25">
      <c r="A303" s="24">
        <v>7</v>
      </c>
      <c r="B303" s="25">
        <f>'DATA A'!B12</f>
        <v>0</v>
      </c>
      <c r="C303" s="26">
        <f>'DATA A'!C31</f>
        <v>0</v>
      </c>
      <c r="D303" s="26">
        <f>DATA!K289</f>
        <v>0</v>
      </c>
      <c r="E303" s="26">
        <f>DATA!L289</f>
        <v>0</v>
      </c>
      <c r="F303" s="27"/>
      <c r="G303" s="26">
        <f>DATA!Z289</f>
        <v>0</v>
      </c>
      <c r="H303" s="28" t="e">
        <f t="shared" si="23"/>
        <v>#DIV/0!</v>
      </c>
    </row>
    <row r="304" spans="1:8" x14ac:dyDescent="0.25">
      <c r="A304" s="24">
        <v>8</v>
      </c>
      <c r="B304" s="25">
        <f>'DATA A'!B13</f>
        <v>0</v>
      </c>
      <c r="C304" s="26">
        <f>'DATA A'!C32</f>
        <v>0</v>
      </c>
      <c r="D304" s="26">
        <f>DATA!K290</f>
        <v>0</v>
      </c>
      <c r="E304" s="26">
        <f>DATA!L290</f>
        <v>0</v>
      </c>
      <c r="F304" s="27"/>
      <c r="G304" s="26">
        <f>DATA!Z290</f>
        <v>0</v>
      </c>
      <c r="H304" s="28" t="e">
        <f t="shared" si="23"/>
        <v>#DIV/0!</v>
      </c>
    </row>
    <row r="305" spans="1:8" x14ac:dyDescent="0.25">
      <c r="A305" s="24">
        <v>9</v>
      </c>
      <c r="B305" s="25">
        <f>'DATA A'!B14</f>
        <v>0</v>
      </c>
      <c r="C305" s="26">
        <f>'DATA A'!C33</f>
        <v>0</v>
      </c>
      <c r="D305" s="26">
        <f>DATA!K291</f>
        <v>0</v>
      </c>
      <c r="E305" s="26">
        <f>DATA!L291</f>
        <v>0</v>
      </c>
      <c r="F305" s="27"/>
      <c r="G305" s="26">
        <f>DATA!Z291</f>
        <v>0</v>
      </c>
      <c r="H305" s="28" t="e">
        <f t="shared" si="23"/>
        <v>#DIV/0!</v>
      </c>
    </row>
    <row r="306" spans="1:8" x14ac:dyDescent="0.25">
      <c r="A306" s="24">
        <v>10</v>
      </c>
      <c r="B306" s="25">
        <f>'DATA A'!B15</f>
        <v>0</v>
      </c>
      <c r="C306" s="26">
        <f>'DATA A'!C34</f>
        <v>0</v>
      </c>
      <c r="D306" s="26">
        <f>DATA!K292</f>
        <v>0</v>
      </c>
      <c r="E306" s="26">
        <f>DATA!L292</f>
        <v>0</v>
      </c>
      <c r="F306" s="27"/>
      <c r="G306" s="26">
        <f>DATA!Z292</f>
        <v>0</v>
      </c>
      <c r="H306" s="28" t="e">
        <f t="shared" si="23"/>
        <v>#DIV/0!</v>
      </c>
    </row>
    <row r="307" spans="1:8" x14ac:dyDescent="0.25">
      <c r="A307" s="24">
        <v>11</v>
      </c>
      <c r="B307" s="25">
        <f>'DATA A'!B16</f>
        <v>0</v>
      </c>
      <c r="C307" s="26">
        <f>'DATA A'!C35</f>
        <v>0</v>
      </c>
      <c r="D307" s="26">
        <f>DATA!K293</f>
        <v>0</v>
      </c>
      <c r="E307" s="26">
        <f>DATA!L293</f>
        <v>0</v>
      </c>
      <c r="F307" s="27"/>
      <c r="G307" s="26">
        <f>DATA!Z293</f>
        <v>0</v>
      </c>
      <c r="H307" s="28" t="e">
        <f t="shared" si="23"/>
        <v>#DIV/0!</v>
      </c>
    </row>
    <row r="308" spans="1:8" x14ac:dyDescent="0.25">
      <c r="A308" s="24">
        <v>12</v>
      </c>
      <c r="B308" s="25">
        <f>'DATA A'!B17</f>
        <v>0</v>
      </c>
      <c r="C308" s="26">
        <f>'DATA A'!C36</f>
        <v>0</v>
      </c>
      <c r="D308" s="26">
        <f>DATA!K294</f>
        <v>0</v>
      </c>
      <c r="E308" s="26">
        <f>DATA!L294</f>
        <v>0</v>
      </c>
      <c r="F308" s="27"/>
      <c r="G308" s="26">
        <f>DATA!Z294</f>
        <v>0</v>
      </c>
      <c r="H308" s="28" t="e">
        <f t="shared" si="23"/>
        <v>#DIV/0!</v>
      </c>
    </row>
    <row r="309" spans="1:8" x14ac:dyDescent="0.25">
      <c r="A309" s="24">
        <v>13</v>
      </c>
      <c r="B309" s="25">
        <f>'DATA A'!B18</f>
        <v>0</v>
      </c>
      <c r="C309" s="26">
        <f>'DATA A'!C37</f>
        <v>0</v>
      </c>
      <c r="D309" s="26">
        <f>DATA!K295</f>
        <v>0</v>
      </c>
      <c r="E309" s="26">
        <f>DATA!L295</f>
        <v>0</v>
      </c>
      <c r="F309" s="27"/>
      <c r="G309" s="26">
        <f>DATA!Z295</f>
        <v>0</v>
      </c>
      <c r="H309" s="28" t="e">
        <f t="shared" si="23"/>
        <v>#DIV/0!</v>
      </c>
    </row>
    <row r="310" spans="1:8" x14ac:dyDescent="0.25">
      <c r="A310" s="24">
        <v>14</v>
      </c>
      <c r="B310" s="25">
        <f>'DATA A'!B19</f>
        <v>0</v>
      </c>
      <c r="C310" s="26">
        <f>'DATA A'!C38</f>
        <v>0</v>
      </c>
      <c r="D310" s="26">
        <f>DATA!K296</f>
        <v>0</v>
      </c>
      <c r="E310" s="26">
        <f>DATA!L296</f>
        <v>0</v>
      </c>
      <c r="F310" s="27"/>
      <c r="G310" s="26">
        <f>DATA!Z296</f>
        <v>0</v>
      </c>
      <c r="H310" s="28" t="e">
        <f t="shared" si="23"/>
        <v>#DIV/0!</v>
      </c>
    </row>
    <row r="311" spans="1:8" x14ac:dyDescent="0.25">
      <c r="A311" s="24">
        <v>15</v>
      </c>
      <c r="B311" s="25">
        <f>'DATA A'!B20</f>
        <v>0</v>
      </c>
      <c r="C311" s="26">
        <f>'DATA A'!C39</f>
        <v>0</v>
      </c>
      <c r="D311" s="26">
        <f>DATA!K297</f>
        <v>0</v>
      </c>
      <c r="E311" s="26">
        <f>DATA!L297</f>
        <v>0</v>
      </c>
      <c r="F311" s="27"/>
      <c r="G311" s="26">
        <f>DATA!Z297</f>
        <v>0</v>
      </c>
      <c r="H311" s="28" t="e">
        <f t="shared" si="23"/>
        <v>#DIV/0!</v>
      </c>
    </row>
    <row r="312" spans="1:8" x14ac:dyDescent="0.25">
      <c r="A312" s="24">
        <v>16</v>
      </c>
      <c r="B312" s="25">
        <f>'DATA A'!B21</f>
        <v>0</v>
      </c>
      <c r="C312" s="26">
        <f>'DATA A'!C40</f>
        <v>0</v>
      </c>
      <c r="D312" s="26">
        <f>DATA!K298</f>
        <v>0</v>
      </c>
      <c r="E312" s="26">
        <f>DATA!L298</f>
        <v>0</v>
      </c>
      <c r="F312" s="27"/>
      <c r="G312" s="26">
        <f>DATA!Z298</f>
        <v>0</v>
      </c>
      <c r="H312" s="28" t="e">
        <f t="shared" si="23"/>
        <v>#DIV/0!</v>
      </c>
    </row>
    <row r="313" spans="1:8" x14ac:dyDescent="0.25">
      <c r="A313" s="24">
        <v>17</v>
      </c>
      <c r="B313" s="25">
        <f>'DATA A'!B22</f>
        <v>0</v>
      </c>
      <c r="C313" s="26">
        <f>'DATA A'!C41</f>
        <v>0</v>
      </c>
      <c r="D313" s="26">
        <f>DATA!K299</f>
        <v>0</v>
      </c>
      <c r="E313" s="26">
        <f>DATA!L299</f>
        <v>0</v>
      </c>
      <c r="F313" s="27"/>
      <c r="G313" s="26">
        <f>DATA!Z299</f>
        <v>0</v>
      </c>
      <c r="H313" s="28" t="e">
        <f t="shared" si="23"/>
        <v>#DIV/0!</v>
      </c>
    </row>
    <row r="314" spans="1:8" x14ac:dyDescent="0.25">
      <c r="A314" s="24">
        <v>18</v>
      </c>
      <c r="B314" s="25">
        <f>'DATA A'!B23</f>
        <v>0</v>
      </c>
      <c r="C314" s="26">
        <f>'DATA A'!C42</f>
        <v>0</v>
      </c>
      <c r="D314" s="26">
        <f>DATA!K300</f>
        <v>0</v>
      </c>
      <c r="E314" s="26">
        <f>DATA!L300</f>
        <v>0</v>
      </c>
      <c r="F314" s="27"/>
      <c r="G314" s="26">
        <f>DATA!Z300</f>
        <v>0</v>
      </c>
      <c r="H314" s="28" t="e">
        <f t="shared" si="23"/>
        <v>#DIV/0!</v>
      </c>
    </row>
    <row r="315" spans="1:8" x14ac:dyDescent="0.25">
      <c r="A315" s="24">
        <v>19</v>
      </c>
      <c r="B315" s="25">
        <f>'DATA A'!B24</f>
        <v>0</v>
      </c>
      <c r="C315" s="26">
        <f>'DATA A'!C43</f>
        <v>0</v>
      </c>
      <c r="D315" s="26">
        <f>DATA!K301</f>
        <v>0</v>
      </c>
      <c r="E315" s="26">
        <f>DATA!L301</f>
        <v>0</v>
      </c>
      <c r="F315" s="27"/>
      <c r="G315" s="26">
        <f>DATA!Z301</f>
        <v>0</v>
      </c>
      <c r="H315" s="28" t="e">
        <f t="shared" si="23"/>
        <v>#DIV/0!</v>
      </c>
    </row>
    <row r="316" spans="1:8" x14ac:dyDescent="0.25">
      <c r="A316" s="24">
        <v>20</v>
      </c>
      <c r="B316" s="25">
        <f>'DATA A'!B25</f>
        <v>0</v>
      </c>
      <c r="C316" s="26">
        <f>'DATA A'!C44</f>
        <v>0</v>
      </c>
      <c r="D316" s="26">
        <f>DATA!K302</f>
        <v>0</v>
      </c>
      <c r="E316" s="26">
        <f>DATA!L302</f>
        <v>0</v>
      </c>
      <c r="F316" s="27"/>
      <c r="G316" s="26">
        <f>DATA!Z302</f>
        <v>0</v>
      </c>
      <c r="H316" s="28" t="e">
        <f t="shared" si="23"/>
        <v>#DIV/0!</v>
      </c>
    </row>
    <row r="317" spans="1:8" x14ac:dyDescent="0.25">
      <c r="A317" s="24">
        <v>21</v>
      </c>
      <c r="B317" s="25">
        <f>'DATA A'!B26</f>
        <v>0</v>
      </c>
      <c r="C317" s="26">
        <f>'DATA A'!C30</f>
        <v>0</v>
      </c>
      <c r="D317" s="26">
        <f>DATA!K303</f>
        <v>0</v>
      </c>
      <c r="E317" s="26">
        <f>DATA!L303</f>
        <v>0</v>
      </c>
      <c r="F317" s="27"/>
      <c r="G317" s="26">
        <f>DATA!Z303</f>
        <v>0</v>
      </c>
      <c r="H317" s="28" t="e">
        <f t="shared" ref="H317:H322" si="24">G317/C317*100</f>
        <v>#DIV/0!</v>
      </c>
    </row>
    <row r="318" spans="1:8" x14ac:dyDescent="0.25">
      <c r="A318" s="24">
        <v>22</v>
      </c>
      <c r="B318" s="25">
        <f>'DATA A'!B27</f>
        <v>0</v>
      </c>
      <c r="C318" s="26">
        <f>'DATA A'!C31</f>
        <v>0</v>
      </c>
      <c r="D318" s="26">
        <f>DATA!K304</f>
        <v>0</v>
      </c>
      <c r="E318" s="26">
        <f>DATA!L304</f>
        <v>0</v>
      </c>
      <c r="F318" s="27"/>
      <c r="G318" s="26">
        <f>DATA!Z304</f>
        <v>0</v>
      </c>
      <c r="H318" s="28" t="e">
        <f t="shared" si="24"/>
        <v>#DIV/0!</v>
      </c>
    </row>
    <row r="319" spans="1:8" x14ac:dyDescent="0.25">
      <c r="A319" s="24">
        <v>23</v>
      </c>
      <c r="B319" s="25">
        <f>'DATA A'!B28</f>
        <v>0</v>
      </c>
      <c r="C319" s="26">
        <f>'DATA A'!C32</f>
        <v>0</v>
      </c>
      <c r="D319" s="26">
        <f>DATA!K305</f>
        <v>0</v>
      </c>
      <c r="E319" s="26">
        <f>DATA!L305</f>
        <v>0</v>
      </c>
      <c r="F319" s="27"/>
      <c r="G319" s="26">
        <f>DATA!Z305</f>
        <v>0</v>
      </c>
      <c r="H319" s="28" t="e">
        <f t="shared" si="24"/>
        <v>#DIV/0!</v>
      </c>
    </row>
    <row r="320" spans="1:8" x14ac:dyDescent="0.25">
      <c r="A320" s="24">
        <v>24</v>
      </c>
      <c r="B320" s="25">
        <f>'DATA A'!B29</f>
        <v>0</v>
      </c>
      <c r="C320" s="26">
        <f>'DATA A'!C33</f>
        <v>0</v>
      </c>
      <c r="D320" s="26">
        <f>DATA!K306</f>
        <v>0</v>
      </c>
      <c r="E320" s="26">
        <f>DATA!L306</f>
        <v>0</v>
      </c>
      <c r="F320" s="27"/>
      <c r="G320" s="26">
        <f>DATA!Z306</f>
        <v>0</v>
      </c>
      <c r="H320" s="28" t="e">
        <f t="shared" si="24"/>
        <v>#DIV/0!</v>
      </c>
    </row>
    <row r="321" spans="1:8" x14ac:dyDescent="0.25">
      <c r="A321" s="24">
        <v>25</v>
      </c>
      <c r="B321" s="25">
        <f>'DATA A'!B30</f>
        <v>0</v>
      </c>
      <c r="C321" s="26">
        <f>'DATA A'!C34</f>
        <v>0</v>
      </c>
      <c r="D321" s="26">
        <f>DATA!K307</f>
        <v>0</v>
      </c>
      <c r="E321" s="26">
        <f>DATA!L307</f>
        <v>0</v>
      </c>
      <c r="F321" s="27"/>
      <c r="G321" s="26">
        <f>DATA!Z307</f>
        <v>0</v>
      </c>
      <c r="H321" s="28" t="e">
        <f t="shared" si="24"/>
        <v>#DIV/0!</v>
      </c>
    </row>
    <row r="322" spans="1:8" ht="13.8" thickBot="1" x14ac:dyDescent="0.3">
      <c r="A322" s="221"/>
      <c r="B322" s="193"/>
      <c r="C322" s="12">
        <f>SUM(C297:C321)</f>
        <v>0</v>
      </c>
      <c r="D322" s="12">
        <f>DATA!K308</f>
        <v>0</v>
      </c>
      <c r="E322" s="12">
        <f>DATA!L308</f>
        <v>0</v>
      </c>
      <c r="F322" s="217"/>
      <c r="G322" s="12">
        <f>DATA!Z308</f>
        <v>0</v>
      </c>
      <c r="H322" s="220" t="e">
        <f t="shared" si="24"/>
        <v>#DIV/0!</v>
      </c>
    </row>
    <row r="325" spans="1:8" ht="13.8" thickBot="1" x14ac:dyDescent="0.3"/>
    <row r="326" spans="1:8" ht="12.75" customHeight="1" x14ac:dyDescent="0.25">
      <c r="A326" s="305" t="s">
        <v>1</v>
      </c>
      <c r="B326" s="308" t="str">
        <f>'DATA A'!B5</f>
        <v>PUSKESMAS</v>
      </c>
      <c r="C326" s="308" t="s">
        <v>19</v>
      </c>
      <c r="D326" s="311" t="s">
        <v>55</v>
      </c>
      <c r="E326" s="311"/>
      <c r="F326" s="311"/>
      <c r="G326" s="311"/>
      <c r="H326" s="312"/>
    </row>
    <row r="327" spans="1:8" ht="12.75" customHeight="1" x14ac:dyDescent="0.25">
      <c r="A327" s="306"/>
      <c r="B327" s="309"/>
      <c r="C327" s="309"/>
      <c r="D327" s="313" t="s">
        <v>20</v>
      </c>
      <c r="E327" s="313" t="s">
        <v>21</v>
      </c>
      <c r="F327" s="313" t="s">
        <v>22</v>
      </c>
      <c r="G327" s="39" t="s">
        <v>16</v>
      </c>
      <c r="H327" s="40"/>
    </row>
    <row r="328" spans="1:8" ht="13.8" thickBot="1" x14ac:dyDescent="0.3">
      <c r="A328" s="307"/>
      <c r="B328" s="310"/>
      <c r="C328" s="310"/>
      <c r="D328" s="310"/>
      <c r="E328" s="310"/>
      <c r="F328" s="310"/>
      <c r="G328" s="41" t="s">
        <v>17</v>
      </c>
      <c r="H328" s="42" t="s">
        <v>15</v>
      </c>
    </row>
    <row r="329" spans="1:8" x14ac:dyDescent="0.25">
      <c r="A329" s="34">
        <v>1</v>
      </c>
      <c r="B329" s="35">
        <f>'DATA A'!B6</f>
        <v>0</v>
      </c>
      <c r="C329" s="36">
        <f>'DATA A'!C10</f>
        <v>0</v>
      </c>
      <c r="D329" s="36">
        <f>DATA!K314</f>
        <v>0</v>
      </c>
      <c r="E329" s="36">
        <f>DATA!L314</f>
        <v>0</v>
      </c>
      <c r="F329" s="207"/>
      <c r="G329" s="36">
        <f>DATA!Z314</f>
        <v>0</v>
      </c>
      <c r="H329" s="37" t="e">
        <f>G329/C329*100</f>
        <v>#DIV/0!</v>
      </c>
    </row>
    <row r="330" spans="1:8" x14ac:dyDescent="0.25">
      <c r="A330" s="24">
        <v>2</v>
      </c>
      <c r="B330" s="25">
        <f>'DATA A'!B7</f>
        <v>0</v>
      </c>
      <c r="C330" s="26">
        <f>'DATA A'!C26</f>
        <v>0</v>
      </c>
      <c r="D330" s="26">
        <f>DATA!K315</f>
        <v>0</v>
      </c>
      <c r="E330" s="26">
        <f>DATA!L315</f>
        <v>0</v>
      </c>
      <c r="F330" s="27"/>
      <c r="G330" s="26">
        <f>DATA!Z315</f>
        <v>0</v>
      </c>
      <c r="H330" s="28" t="e">
        <f>G330/C330*100</f>
        <v>#DIV/0!</v>
      </c>
    </row>
    <row r="331" spans="1:8" x14ac:dyDescent="0.25">
      <c r="A331" s="24">
        <v>3</v>
      </c>
      <c r="B331" s="25">
        <f>'DATA A'!B8</f>
        <v>0</v>
      </c>
      <c r="C331" s="26">
        <f>'DATA A'!C27</f>
        <v>0</v>
      </c>
      <c r="D331" s="26">
        <f>DATA!K316</f>
        <v>0</v>
      </c>
      <c r="E331" s="26">
        <f>DATA!L316</f>
        <v>0</v>
      </c>
      <c r="F331" s="27"/>
      <c r="G331" s="26">
        <f>DATA!Z316</f>
        <v>0</v>
      </c>
      <c r="H331" s="28" t="e">
        <f>G331/C331*100</f>
        <v>#DIV/0!</v>
      </c>
    </row>
    <row r="332" spans="1:8" x14ac:dyDescent="0.25">
      <c r="A332" s="24">
        <v>4</v>
      </c>
      <c r="B332" s="25">
        <f>'DATA A'!B9</f>
        <v>0</v>
      </c>
      <c r="C332" s="26">
        <f>'DATA A'!C28</f>
        <v>0</v>
      </c>
      <c r="D332" s="26">
        <f>DATA!K317</f>
        <v>0</v>
      </c>
      <c r="E332" s="26">
        <f>DATA!L317</f>
        <v>0</v>
      </c>
      <c r="F332" s="27"/>
      <c r="G332" s="26">
        <f>DATA!Z317</f>
        <v>0</v>
      </c>
      <c r="H332" s="28" t="e">
        <f>G332/C332*100</f>
        <v>#DIV/0!</v>
      </c>
    </row>
    <row r="333" spans="1:8" x14ac:dyDescent="0.25">
      <c r="A333" s="24">
        <v>5</v>
      </c>
      <c r="B333" s="25">
        <f>'DATA A'!B10</f>
        <v>0</v>
      </c>
      <c r="C333" s="26">
        <f>'DATA A'!C29</f>
        <v>0</v>
      </c>
      <c r="D333" s="26">
        <f>DATA!K318</f>
        <v>0</v>
      </c>
      <c r="E333" s="26">
        <f>DATA!L318</f>
        <v>0</v>
      </c>
      <c r="F333" s="27"/>
      <c r="G333" s="26">
        <f>DATA!Z318</f>
        <v>0</v>
      </c>
      <c r="H333" s="28" t="e">
        <f>G333/C333*100</f>
        <v>#DIV/0!</v>
      </c>
    </row>
    <row r="334" spans="1:8" x14ac:dyDescent="0.25">
      <c r="A334" s="24">
        <v>6</v>
      </c>
      <c r="B334" s="25">
        <f>'DATA A'!B11</f>
        <v>0</v>
      </c>
      <c r="C334" s="26">
        <f>'DATA A'!C30</f>
        <v>0</v>
      </c>
      <c r="D334" s="26">
        <f>DATA!K319</f>
        <v>0</v>
      </c>
      <c r="E334" s="26">
        <f>DATA!L319</f>
        <v>0</v>
      </c>
      <c r="F334" s="27"/>
      <c r="G334" s="26">
        <f>DATA!Z319</f>
        <v>0</v>
      </c>
      <c r="H334" s="28" t="e">
        <f t="shared" ref="H334:H348" si="25">G334/C334*100</f>
        <v>#DIV/0!</v>
      </c>
    </row>
    <row r="335" spans="1:8" x14ac:dyDescent="0.25">
      <c r="A335" s="24">
        <v>7</v>
      </c>
      <c r="B335" s="25">
        <f>'DATA A'!B12</f>
        <v>0</v>
      </c>
      <c r="C335" s="26">
        <f>'DATA A'!C31</f>
        <v>0</v>
      </c>
      <c r="D335" s="26">
        <f>DATA!K320</f>
        <v>0</v>
      </c>
      <c r="E335" s="26">
        <f>DATA!L320</f>
        <v>0</v>
      </c>
      <c r="F335" s="27"/>
      <c r="G335" s="26">
        <f>DATA!Z320</f>
        <v>0</v>
      </c>
      <c r="H335" s="28" t="e">
        <f t="shared" si="25"/>
        <v>#DIV/0!</v>
      </c>
    </row>
    <row r="336" spans="1:8" x14ac:dyDescent="0.25">
      <c r="A336" s="24">
        <v>8</v>
      </c>
      <c r="B336" s="25">
        <f>'DATA A'!B13</f>
        <v>0</v>
      </c>
      <c r="C336" s="26">
        <f>'DATA A'!C32</f>
        <v>0</v>
      </c>
      <c r="D336" s="26">
        <f>DATA!K321</f>
        <v>0</v>
      </c>
      <c r="E336" s="26">
        <f>DATA!L321</f>
        <v>0</v>
      </c>
      <c r="F336" s="27"/>
      <c r="G336" s="26">
        <f>DATA!Z321</f>
        <v>0</v>
      </c>
      <c r="H336" s="28" t="e">
        <f t="shared" si="25"/>
        <v>#DIV/0!</v>
      </c>
    </row>
    <row r="337" spans="1:8" x14ac:dyDescent="0.25">
      <c r="A337" s="24">
        <v>9</v>
      </c>
      <c r="B337" s="25">
        <f>'DATA A'!B14</f>
        <v>0</v>
      </c>
      <c r="C337" s="26">
        <f>'DATA A'!C33</f>
        <v>0</v>
      </c>
      <c r="D337" s="26">
        <f>DATA!K322</f>
        <v>0</v>
      </c>
      <c r="E337" s="26">
        <f>DATA!L322</f>
        <v>0</v>
      </c>
      <c r="F337" s="27"/>
      <c r="G337" s="26">
        <f>DATA!Z322</f>
        <v>0</v>
      </c>
      <c r="H337" s="28" t="e">
        <f t="shared" si="25"/>
        <v>#DIV/0!</v>
      </c>
    </row>
    <row r="338" spans="1:8" x14ac:dyDescent="0.25">
      <c r="A338" s="24">
        <v>10</v>
      </c>
      <c r="B338" s="25">
        <f>'DATA A'!B15</f>
        <v>0</v>
      </c>
      <c r="C338" s="26">
        <f>'DATA A'!C34</f>
        <v>0</v>
      </c>
      <c r="D338" s="26">
        <f>DATA!K323</f>
        <v>0</v>
      </c>
      <c r="E338" s="26">
        <f>DATA!L323</f>
        <v>0</v>
      </c>
      <c r="F338" s="27"/>
      <c r="G338" s="26">
        <f>DATA!Z323</f>
        <v>0</v>
      </c>
      <c r="H338" s="28" t="e">
        <f t="shared" si="25"/>
        <v>#DIV/0!</v>
      </c>
    </row>
    <row r="339" spans="1:8" x14ac:dyDescent="0.25">
      <c r="A339" s="24">
        <v>11</v>
      </c>
      <c r="B339" s="25">
        <f>'DATA A'!B16</f>
        <v>0</v>
      </c>
      <c r="C339" s="26">
        <f>'DATA A'!C35</f>
        <v>0</v>
      </c>
      <c r="D339" s="26">
        <f>DATA!K324</f>
        <v>0</v>
      </c>
      <c r="E339" s="26">
        <f>DATA!L324</f>
        <v>0</v>
      </c>
      <c r="F339" s="27"/>
      <c r="G339" s="26">
        <f>DATA!Z324</f>
        <v>0</v>
      </c>
      <c r="H339" s="28" t="e">
        <f t="shared" si="25"/>
        <v>#DIV/0!</v>
      </c>
    </row>
    <row r="340" spans="1:8" x14ac:dyDescent="0.25">
      <c r="A340" s="24">
        <v>12</v>
      </c>
      <c r="B340" s="25">
        <f>'DATA A'!B17</f>
        <v>0</v>
      </c>
      <c r="C340" s="26">
        <f>'DATA A'!C36</f>
        <v>0</v>
      </c>
      <c r="D340" s="26">
        <f>DATA!K325</f>
        <v>0</v>
      </c>
      <c r="E340" s="26">
        <f>DATA!L325</f>
        <v>0</v>
      </c>
      <c r="F340" s="27"/>
      <c r="G340" s="26">
        <f>DATA!Z325</f>
        <v>0</v>
      </c>
      <c r="H340" s="28" t="e">
        <f t="shared" si="25"/>
        <v>#DIV/0!</v>
      </c>
    </row>
    <row r="341" spans="1:8" x14ac:dyDescent="0.25">
      <c r="A341" s="24">
        <v>13</v>
      </c>
      <c r="B341" s="25">
        <f>'DATA A'!B18</f>
        <v>0</v>
      </c>
      <c r="C341" s="26">
        <f>'DATA A'!C37</f>
        <v>0</v>
      </c>
      <c r="D341" s="26">
        <f>DATA!K326</f>
        <v>0</v>
      </c>
      <c r="E341" s="26">
        <f>DATA!L326</f>
        <v>0</v>
      </c>
      <c r="F341" s="27"/>
      <c r="G341" s="26">
        <f>DATA!Z326</f>
        <v>0</v>
      </c>
      <c r="H341" s="28" t="e">
        <f t="shared" si="25"/>
        <v>#DIV/0!</v>
      </c>
    </row>
    <row r="342" spans="1:8" x14ac:dyDescent="0.25">
      <c r="A342" s="24">
        <v>14</v>
      </c>
      <c r="B342" s="25">
        <f>'DATA A'!B19</f>
        <v>0</v>
      </c>
      <c r="C342" s="26">
        <f>'DATA A'!C38</f>
        <v>0</v>
      </c>
      <c r="D342" s="26">
        <f>DATA!K327</f>
        <v>0</v>
      </c>
      <c r="E342" s="26">
        <f>DATA!L327</f>
        <v>0</v>
      </c>
      <c r="F342" s="27"/>
      <c r="G342" s="26">
        <f>DATA!Z327</f>
        <v>0</v>
      </c>
      <c r="H342" s="28" t="e">
        <f t="shared" si="25"/>
        <v>#DIV/0!</v>
      </c>
    </row>
    <row r="343" spans="1:8" x14ac:dyDescent="0.25">
      <c r="A343" s="24">
        <v>15</v>
      </c>
      <c r="B343" s="25">
        <f>'DATA A'!B20</f>
        <v>0</v>
      </c>
      <c r="C343" s="26">
        <f>'DATA A'!C39</f>
        <v>0</v>
      </c>
      <c r="D343" s="26">
        <f>DATA!K328</f>
        <v>0</v>
      </c>
      <c r="E343" s="26">
        <f>DATA!L328</f>
        <v>0</v>
      </c>
      <c r="F343" s="27"/>
      <c r="G343" s="26">
        <f>DATA!Z328</f>
        <v>0</v>
      </c>
      <c r="H343" s="28" t="e">
        <f t="shared" si="25"/>
        <v>#DIV/0!</v>
      </c>
    </row>
    <row r="344" spans="1:8" x14ac:dyDescent="0.25">
      <c r="A344" s="24">
        <v>16</v>
      </c>
      <c r="B344" s="25">
        <f>'DATA A'!B21</f>
        <v>0</v>
      </c>
      <c r="C344" s="26">
        <f>'DATA A'!C40</f>
        <v>0</v>
      </c>
      <c r="D344" s="26">
        <f>DATA!K329</f>
        <v>0</v>
      </c>
      <c r="E344" s="26">
        <f>DATA!L329</f>
        <v>0</v>
      </c>
      <c r="F344" s="27"/>
      <c r="G344" s="26">
        <f>DATA!Z329</f>
        <v>0</v>
      </c>
      <c r="H344" s="28" t="e">
        <f t="shared" si="25"/>
        <v>#DIV/0!</v>
      </c>
    </row>
    <row r="345" spans="1:8" x14ac:dyDescent="0.25">
      <c r="A345" s="24">
        <v>17</v>
      </c>
      <c r="B345" s="25">
        <f>'DATA A'!B22</f>
        <v>0</v>
      </c>
      <c r="C345" s="26">
        <f>'DATA A'!C41</f>
        <v>0</v>
      </c>
      <c r="D345" s="26">
        <f>DATA!K330</f>
        <v>0</v>
      </c>
      <c r="E345" s="26">
        <f>DATA!L330</f>
        <v>0</v>
      </c>
      <c r="F345" s="27"/>
      <c r="G345" s="26">
        <f>DATA!Z330</f>
        <v>0</v>
      </c>
      <c r="H345" s="28" t="e">
        <f t="shared" si="25"/>
        <v>#DIV/0!</v>
      </c>
    </row>
    <row r="346" spans="1:8" x14ac:dyDescent="0.25">
      <c r="A346" s="24">
        <v>18</v>
      </c>
      <c r="B346" s="25">
        <f>'DATA A'!B23</f>
        <v>0</v>
      </c>
      <c r="C346" s="26">
        <f>'DATA A'!C42</f>
        <v>0</v>
      </c>
      <c r="D346" s="26">
        <f>DATA!K331</f>
        <v>0</v>
      </c>
      <c r="E346" s="26">
        <f>DATA!L331</f>
        <v>0</v>
      </c>
      <c r="F346" s="27"/>
      <c r="G346" s="26">
        <f>DATA!Z331</f>
        <v>0</v>
      </c>
      <c r="H346" s="28" t="e">
        <f t="shared" si="25"/>
        <v>#DIV/0!</v>
      </c>
    </row>
    <row r="347" spans="1:8" x14ac:dyDescent="0.25">
      <c r="A347" s="24">
        <v>19</v>
      </c>
      <c r="B347" s="25">
        <f>'DATA A'!B24</f>
        <v>0</v>
      </c>
      <c r="C347" s="26">
        <f>'DATA A'!C43</f>
        <v>0</v>
      </c>
      <c r="D347" s="26">
        <f>DATA!K332</f>
        <v>0</v>
      </c>
      <c r="E347" s="26">
        <f>DATA!L332</f>
        <v>0</v>
      </c>
      <c r="F347" s="27"/>
      <c r="G347" s="26">
        <f>DATA!Z332</f>
        <v>0</v>
      </c>
      <c r="H347" s="28" t="e">
        <f t="shared" si="25"/>
        <v>#DIV/0!</v>
      </c>
    </row>
    <row r="348" spans="1:8" x14ac:dyDescent="0.25">
      <c r="A348" s="24">
        <v>20</v>
      </c>
      <c r="B348" s="25">
        <f>'DATA A'!B25</f>
        <v>0</v>
      </c>
      <c r="C348" s="26">
        <f>'DATA A'!C44</f>
        <v>0</v>
      </c>
      <c r="D348" s="26">
        <f>DATA!K333</f>
        <v>0</v>
      </c>
      <c r="E348" s="26">
        <f>DATA!L333</f>
        <v>0</v>
      </c>
      <c r="F348" s="27"/>
      <c r="G348" s="26">
        <f>DATA!Z333</f>
        <v>0</v>
      </c>
      <c r="H348" s="28" t="e">
        <f t="shared" si="25"/>
        <v>#DIV/0!</v>
      </c>
    </row>
    <row r="349" spans="1:8" x14ac:dyDescent="0.25">
      <c r="A349" s="24">
        <v>21</v>
      </c>
      <c r="B349" s="25">
        <f>'DATA A'!B26</f>
        <v>0</v>
      </c>
      <c r="C349" s="26">
        <f>'DATA A'!C30</f>
        <v>0</v>
      </c>
      <c r="D349" s="26">
        <f>DATA!K334</f>
        <v>0</v>
      </c>
      <c r="E349" s="26">
        <f>DATA!L334</f>
        <v>0</v>
      </c>
      <c r="F349" s="27"/>
      <c r="G349" s="26">
        <f>DATA!Z334</f>
        <v>0</v>
      </c>
      <c r="H349" s="28" t="e">
        <f t="shared" ref="H349:H354" si="26">G349/C349*100</f>
        <v>#DIV/0!</v>
      </c>
    </row>
    <row r="350" spans="1:8" x14ac:dyDescent="0.25">
      <c r="A350" s="24">
        <v>22</v>
      </c>
      <c r="B350" s="25">
        <f>'DATA A'!B27</f>
        <v>0</v>
      </c>
      <c r="C350" s="26">
        <f>'DATA A'!C31</f>
        <v>0</v>
      </c>
      <c r="D350" s="26">
        <f>DATA!K335</f>
        <v>0</v>
      </c>
      <c r="E350" s="26">
        <f>DATA!L335</f>
        <v>0</v>
      </c>
      <c r="F350" s="27"/>
      <c r="G350" s="26">
        <f>DATA!Z335</f>
        <v>0</v>
      </c>
      <c r="H350" s="28" t="e">
        <f t="shared" si="26"/>
        <v>#DIV/0!</v>
      </c>
    </row>
    <row r="351" spans="1:8" x14ac:dyDescent="0.25">
      <c r="A351" s="24">
        <v>23</v>
      </c>
      <c r="B351" s="25">
        <f>'DATA A'!B28</f>
        <v>0</v>
      </c>
      <c r="C351" s="26">
        <f>'DATA A'!C32</f>
        <v>0</v>
      </c>
      <c r="D351" s="26">
        <f>DATA!K336</f>
        <v>0</v>
      </c>
      <c r="E351" s="26">
        <f>DATA!L336</f>
        <v>0</v>
      </c>
      <c r="F351" s="27"/>
      <c r="G351" s="26">
        <f>DATA!Z336</f>
        <v>0</v>
      </c>
      <c r="H351" s="28" t="e">
        <f t="shared" si="26"/>
        <v>#DIV/0!</v>
      </c>
    </row>
    <row r="352" spans="1:8" x14ac:dyDescent="0.25">
      <c r="A352" s="24">
        <v>24</v>
      </c>
      <c r="B352" s="25">
        <f>'DATA A'!B29</f>
        <v>0</v>
      </c>
      <c r="C352" s="26">
        <f>'DATA A'!C33</f>
        <v>0</v>
      </c>
      <c r="D352" s="26">
        <f>DATA!K337</f>
        <v>0</v>
      </c>
      <c r="E352" s="26">
        <f>DATA!L337</f>
        <v>0</v>
      </c>
      <c r="F352" s="27"/>
      <c r="G352" s="26">
        <f>DATA!Z337</f>
        <v>0</v>
      </c>
      <c r="H352" s="28" t="e">
        <f t="shared" si="26"/>
        <v>#DIV/0!</v>
      </c>
    </row>
    <row r="353" spans="1:8" x14ac:dyDescent="0.25">
      <c r="A353" s="24">
        <v>25</v>
      </c>
      <c r="B353" s="25">
        <f>'DATA A'!B30</f>
        <v>0</v>
      </c>
      <c r="C353" s="26">
        <f>'DATA A'!C34</f>
        <v>0</v>
      </c>
      <c r="D353" s="26">
        <f>DATA!K338</f>
        <v>0</v>
      </c>
      <c r="E353" s="26">
        <f>DATA!L338</f>
        <v>0</v>
      </c>
      <c r="F353" s="27"/>
      <c r="G353" s="26">
        <f>DATA!Z338</f>
        <v>0</v>
      </c>
      <c r="H353" s="28" t="e">
        <f t="shared" si="26"/>
        <v>#DIV/0!</v>
      </c>
    </row>
    <row r="354" spans="1:8" ht="13.8" thickBot="1" x14ac:dyDescent="0.3">
      <c r="A354" s="221"/>
      <c r="B354" s="193"/>
      <c r="C354" s="12">
        <f>SUM(C329:C353)</f>
        <v>0</v>
      </c>
      <c r="D354" s="12">
        <f>DATA!K339</f>
        <v>0</v>
      </c>
      <c r="E354" s="12">
        <f>DATA!L339</f>
        <v>0</v>
      </c>
      <c r="F354" s="217"/>
      <c r="G354" s="12">
        <f>DATA!Z339</f>
        <v>0</v>
      </c>
      <c r="H354" s="220" t="e">
        <f t="shared" si="26"/>
        <v>#DIV/0!</v>
      </c>
    </row>
  </sheetData>
  <mergeCells count="78">
    <mergeCell ref="A1:H1"/>
    <mergeCell ref="A4:A6"/>
    <mergeCell ref="B4:B6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  <mergeCell ref="A294:A296"/>
    <mergeCell ref="B294:B296"/>
    <mergeCell ref="C294:C296"/>
    <mergeCell ref="D294:H294"/>
    <mergeCell ref="D295:D296"/>
    <mergeCell ref="E295:E296"/>
    <mergeCell ref="F295:F296"/>
    <mergeCell ref="A326:A328"/>
    <mergeCell ref="B326:B328"/>
    <mergeCell ref="C326:C328"/>
    <mergeCell ref="D326:H326"/>
    <mergeCell ref="D327:D328"/>
    <mergeCell ref="E327:E328"/>
    <mergeCell ref="F327:F328"/>
  </mergeCells>
  <pageMargins left="0.75" right="0.75" top="0.92" bottom="1.1599999999999999" header="0.26" footer="1.15999999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91" zoomScaleNormal="100" workbookViewId="0">
      <selection activeCell="B100" sqref="B100:B102"/>
    </sheetView>
  </sheetViews>
  <sheetFormatPr defaultRowHeight="13.2" x14ac:dyDescent="0.25"/>
  <cols>
    <col min="2" max="2" width="14.8867187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A'!B42</f>
        <v>OKTOBER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tr">
        <f>'DATA A'!B5</f>
        <v>PUSKESMAS</v>
      </c>
      <c r="C4" s="326" t="s">
        <v>19</v>
      </c>
      <c r="D4" s="311" t="s">
        <v>50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DATA!L7</f>
        <v>0</v>
      </c>
      <c r="E7" s="49">
        <f>DATA!M7</f>
        <v>0</v>
      </c>
      <c r="F7" s="207">
        <f>100/12*10</f>
        <v>83.333333333333343</v>
      </c>
      <c r="G7" s="49">
        <f>DATA!AA7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DATA!L8</f>
        <v>0</v>
      </c>
      <c r="E8" s="26">
        <f>DATA!M8</f>
        <v>0</v>
      </c>
      <c r="F8" s="27">
        <f t="shared" ref="F8:F32" si="0">100/12*10</f>
        <v>83.333333333333343</v>
      </c>
      <c r="G8" s="26">
        <f>DATA!AA8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DATA!L9</f>
        <v>0</v>
      </c>
      <c r="E9" s="26">
        <f>DATA!M9</f>
        <v>0</v>
      </c>
      <c r="F9" s="27">
        <f t="shared" si="0"/>
        <v>83.333333333333343</v>
      </c>
      <c r="G9" s="26">
        <f>DATA!AA9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DATA!L10</f>
        <v>0</v>
      </c>
      <c r="E10" s="26">
        <f>DATA!M10</f>
        <v>0</v>
      </c>
      <c r="F10" s="27">
        <f t="shared" si="0"/>
        <v>83.333333333333343</v>
      </c>
      <c r="G10" s="26">
        <f>DATA!AA10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DATA!L11</f>
        <v>0</v>
      </c>
      <c r="E11" s="26">
        <f>DATA!M11</f>
        <v>0</v>
      </c>
      <c r="F11" s="27">
        <f t="shared" si="0"/>
        <v>83.333333333333343</v>
      </c>
      <c r="G11" s="26">
        <f>DATA!AA11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DATA!L12</f>
        <v>0</v>
      </c>
      <c r="E12" s="26">
        <f>DATA!M12</f>
        <v>0</v>
      </c>
      <c r="F12" s="27">
        <f t="shared" si="0"/>
        <v>83.333333333333343</v>
      </c>
      <c r="G12" s="26">
        <f>DATA!AA12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DATA!L13</f>
        <v>0</v>
      </c>
      <c r="E13" s="26">
        <f>DATA!M13</f>
        <v>0</v>
      </c>
      <c r="F13" s="27">
        <f t="shared" si="0"/>
        <v>83.333333333333343</v>
      </c>
      <c r="G13" s="26">
        <f>DATA!AA13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DATA!L14</f>
        <v>0</v>
      </c>
      <c r="E14" s="26">
        <f>DATA!M14</f>
        <v>0</v>
      </c>
      <c r="F14" s="27">
        <f t="shared" si="0"/>
        <v>83.333333333333343</v>
      </c>
      <c r="G14" s="26">
        <f>DATA!AA14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DATA!L15</f>
        <v>0</v>
      </c>
      <c r="E15" s="26">
        <f>DATA!M15</f>
        <v>0</v>
      </c>
      <c r="F15" s="27">
        <f t="shared" si="0"/>
        <v>83.333333333333343</v>
      </c>
      <c r="G15" s="26">
        <f>DATA!AA15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DATA!L16</f>
        <v>0</v>
      </c>
      <c r="E16" s="26">
        <f>DATA!M16</f>
        <v>0</v>
      </c>
      <c r="F16" s="27">
        <f t="shared" si="0"/>
        <v>83.333333333333343</v>
      </c>
      <c r="G16" s="26">
        <f>DATA!AA16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DATA!L17</f>
        <v>0</v>
      </c>
      <c r="E17" s="26">
        <f>DATA!M17</f>
        <v>0</v>
      </c>
      <c r="F17" s="27">
        <f t="shared" si="0"/>
        <v>83.333333333333343</v>
      </c>
      <c r="G17" s="26">
        <f>DATA!AA17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DATA!L18</f>
        <v>0</v>
      </c>
      <c r="E18" s="26">
        <f>DATA!M18</f>
        <v>0</v>
      </c>
      <c r="F18" s="27">
        <f t="shared" si="0"/>
        <v>83.333333333333343</v>
      </c>
      <c r="G18" s="26">
        <f>DATA!AA18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DATA!L19</f>
        <v>0</v>
      </c>
      <c r="E19" s="26">
        <f>DATA!M19</f>
        <v>0</v>
      </c>
      <c r="F19" s="27">
        <f t="shared" si="0"/>
        <v>83.333333333333343</v>
      </c>
      <c r="G19" s="26">
        <f>DATA!AA19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DATA!L20</f>
        <v>0</v>
      </c>
      <c r="E20" s="26">
        <f>DATA!M20</f>
        <v>0</v>
      </c>
      <c r="F20" s="27">
        <f t="shared" si="0"/>
        <v>83.333333333333343</v>
      </c>
      <c r="G20" s="26">
        <f>DATA!AA20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DATA!L21</f>
        <v>0</v>
      </c>
      <c r="E21" s="26">
        <f>DATA!M21</f>
        <v>0</v>
      </c>
      <c r="F21" s="27">
        <f t="shared" si="0"/>
        <v>83.333333333333343</v>
      </c>
      <c r="G21" s="26">
        <f>DATA!AA21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DATA!L22</f>
        <v>0</v>
      </c>
      <c r="E22" s="26">
        <f>DATA!M22</f>
        <v>0</v>
      </c>
      <c r="F22" s="27">
        <f t="shared" si="0"/>
        <v>83.333333333333343</v>
      </c>
      <c r="G22" s="26">
        <f>DATA!AA22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DATA!L23</f>
        <v>0</v>
      </c>
      <c r="E23" s="26">
        <f>DATA!M23</f>
        <v>0</v>
      </c>
      <c r="F23" s="27">
        <f t="shared" si="0"/>
        <v>83.333333333333343</v>
      </c>
      <c r="G23" s="26">
        <f>DATA!AA23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DATA!L24</f>
        <v>0</v>
      </c>
      <c r="E24" s="26">
        <f>DATA!M24</f>
        <v>0</v>
      </c>
      <c r="F24" s="27">
        <f t="shared" si="0"/>
        <v>83.333333333333343</v>
      </c>
      <c r="G24" s="26">
        <f>DATA!AA24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DATA!L25</f>
        <v>0</v>
      </c>
      <c r="E25" s="26">
        <f>DATA!M25</f>
        <v>0</v>
      </c>
      <c r="F25" s="27">
        <f t="shared" si="0"/>
        <v>83.333333333333343</v>
      </c>
      <c r="G25" s="26">
        <f>DATA!AA25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DATA!L26</f>
        <v>0</v>
      </c>
      <c r="E26" s="26">
        <f>DATA!M26</f>
        <v>0</v>
      </c>
      <c r="F26" s="27">
        <f t="shared" si="0"/>
        <v>83.333333333333343</v>
      </c>
      <c r="G26" s="26">
        <f>DATA!AA26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DATA!L27</f>
        <v>0</v>
      </c>
      <c r="E27" s="26">
        <f>DATA!M27</f>
        <v>0</v>
      </c>
      <c r="F27" s="27">
        <f t="shared" si="0"/>
        <v>83.333333333333343</v>
      </c>
      <c r="G27" s="26">
        <f>DATA!AA27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DATA!L28</f>
        <v>0</v>
      </c>
      <c r="E28" s="26">
        <f>DATA!M28</f>
        <v>0</v>
      </c>
      <c r="F28" s="27">
        <f t="shared" si="0"/>
        <v>83.333333333333343</v>
      </c>
      <c r="G28" s="26">
        <f>DATA!AA28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DATA!L29</f>
        <v>0</v>
      </c>
      <c r="E29" s="26">
        <f>DATA!M29</f>
        <v>0</v>
      </c>
      <c r="F29" s="27">
        <f t="shared" si="0"/>
        <v>83.333333333333343</v>
      </c>
      <c r="G29" s="26">
        <f>DATA!AA29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DATA!L30</f>
        <v>0</v>
      </c>
      <c r="E30" s="26">
        <f>DATA!M30</f>
        <v>0</v>
      </c>
      <c r="F30" s="27">
        <f t="shared" si="0"/>
        <v>83.333333333333343</v>
      </c>
      <c r="G30" s="26">
        <f>DATA!AA30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DATA!L31</f>
        <v>0</v>
      </c>
      <c r="E31" s="26">
        <f>DATA!M31</f>
        <v>0</v>
      </c>
      <c r="F31" s="27">
        <f t="shared" si="0"/>
        <v>83.333333333333343</v>
      </c>
      <c r="G31" s="26">
        <f>DATA!AA31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DATA!L32</f>
        <v>0</v>
      </c>
      <c r="E32" s="44">
        <f>DATA!M32</f>
        <v>0</v>
      </c>
      <c r="F32" s="47">
        <f t="shared" si="0"/>
        <v>83.333333333333343</v>
      </c>
      <c r="G32" s="44">
        <f>DATA!AA32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DATA!L38</f>
        <v>0</v>
      </c>
      <c r="E39" s="49">
        <f>DATA!M38</f>
        <v>0</v>
      </c>
      <c r="F39" s="207">
        <f>98/12*10</f>
        <v>81.666666666666657</v>
      </c>
      <c r="G39" s="49">
        <f>DATA!AA38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DATA!L39</f>
        <v>0</v>
      </c>
      <c r="E40" s="26">
        <f>DATA!M39</f>
        <v>0</v>
      </c>
      <c r="F40" s="27">
        <f t="shared" ref="F40:F64" si="2">98/12*10</f>
        <v>81.666666666666657</v>
      </c>
      <c r="G40" s="26">
        <f>DATA!AA39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DATA!L40</f>
        <v>0</v>
      </c>
      <c r="E41" s="26">
        <f>DATA!M40</f>
        <v>0</v>
      </c>
      <c r="F41" s="27">
        <f t="shared" si="2"/>
        <v>81.666666666666657</v>
      </c>
      <c r="G41" s="26">
        <f>DATA!AA40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DATA!L41</f>
        <v>0</v>
      </c>
      <c r="E42" s="26">
        <f>DATA!M41</f>
        <v>0</v>
      </c>
      <c r="F42" s="27">
        <f t="shared" si="2"/>
        <v>81.666666666666657</v>
      </c>
      <c r="G42" s="26">
        <f>DATA!AA41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DATA!L42</f>
        <v>0</v>
      </c>
      <c r="E43" s="26">
        <f>DATA!M42</f>
        <v>0</v>
      </c>
      <c r="F43" s="27">
        <f t="shared" si="2"/>
        <v>81.666666666666657</v>
      </c>
      <c r="G43" s="26">
        <f>DATA!AA42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DATA!L43</f>
        <v>0</v>
      </c>
      <c r="E44" s="26">
        <f>DATA!M43</f>
        <v>0</v>
      </c>
      <c r="F44" s="27">
        <f t="shared" si="2"/>
        <v>81.666666666666657</v>
      </c>
      <c r="G44" s="26">
        <f>DATA!AA43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DATA!L44</f>
        <v>0</v>
      </c>
      <c r="E45" s="26">
        <f>DATA!M44</f>
        <v>0</v>
      </c>
      <c r="F45" s="27">
        <f t="shared" si="2"/>
        <v>81.666666666666657</v>
      </c>
      <c r="G45" s="26">
        <f>DATA!AA44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DATA!L45</f>
        <v>0</v>
      </c>
      <c r="E46" s="26">
        <f>DATA!M45</f>
        <v>0</v>
      </c>
      <c r="F46" s="27">
        <f t="shared" si="2"/>
        <v>81.666666666666657</v>
      </c>
      <c r="G46" s="26">
        <f>DATA!AA45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DATA!L46</f>
        <v>0</v>
      </c>
      <c r="E47" s="26">
        <f>DATA!M46</f>
        <v>0</v>
      </c>
      <c r="F47" s="27">
        <f t="shared" si="2"/>
        <v>81.666666666666657</v>
      </c>
      <c r="G47" s="26">
        <f>DATA!AA46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DATA!L47</f>
        <v>0</v>
      </c>
      <c r="E48" s="26">
        <f>DATA!M47</f>
        <v>0</v>
      </c>
      <c r="F48" s="27">
        <f t="shared" si="2"/>
        <v>81.666666666666657</v>
      </c>
      <c r="G48" s="26">
        <f>DATA!AA47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DATA!L48</f>
        <v>0</v>
      </c>
      <c r="E49" s="26">
        <f>DATA!M48</f>
        <v>0</v>
      </c>
      <c r="F49" s="27">
        <f t="shared" si="2"/>
        <v>81.666666666666657</v>
      </c>
      <c r="G49" s="26">
        <f>DATA!AA48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DATA!L49</f>
        <v>0</v>
      </c>
      <c r="E50" s="26">
        <f>DATA!M49</f>
        <v>0</v>
      </c>
      <c r="F50" s="27">
        <f t="shared" si="2"/>
        <v>81.666666666666657</v>
      </c>
      <c r="G50" s="26">
        <f>DATA!AA49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DATA!L50</f>
        <v>0</v>
      </c>
      <c r="E51" s="26">
        <f>DATA!M50</f>
        <v>0</v>
      </c>
      <c r="F51" s="27">
        <f t="shared" si="2"/>
        <v>81.666666666666657</v>
      </c>
      <c r="G51" s="26">
        <f>DATA!AA50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DATA!L51</f>
        <v>0</v>
      </c>
      <c r="E52" s="26">
        <f>DATA!M51</f>
        <v>0</v>
      </c>
      <c r="F52" s="27">
        <f t="shared" si="2"/>
        <v>81.666666666666657</v>
      </c>
      <c r="G52" s="26">
        <f>DATA!AA51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DATA!L52</f>
        <v>0</v>
      </c>
      <c r="E53" s="26">
        <f>DATA!M52</f>
        <v>0</v>
      </c>
      <c r="F53" s="27">
        <f t="shared" si="2"/>
        <v>81.666666666666657</v>
      </c>
      <c r="G53" s="26">
        <f>DATA!AA52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DATA!L53</f>
        <v>0</v>
      </c>
      <c r="E54" s="26">
        <f>DATA!M53</f>
        <v>0</v>
      </c>
      <c r="F54" s="27">
        <f t="shared" si="2"/>
        <v>81.666666666666657</v>
      </c>
      <c r="G54" s="26">
        <f>DATA!AA53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DATA!L54</f>
        <v>0</v>
      </c>
      <c r="E55" s="26">
        <f>DATA!M54</f>
        <v>0</v>
      </c>
      <c r="F55" s="27">
        <f t="shared" si="2"/>
        <v>81.666666666666657</v>
      </c>
      <c r="G55" s="26">
        <f>DATA!AA54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DATA!L55</f>
        <v>0</v>
      </c>
      <c r="E56" s="26">
        <f>DATA!M55</f>
        <v>0</v>
      </c>
      <c r="F56" s="27">
        <f t="shared" si="2"/>
        <v>81.666666666666657</v>
      </c>
      <c r="G56" s="26">
        <f>DATA!AA55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DATA!L56</f>
        <v>0</v>
      </c>
      <c r="E57" s="26">
        <f>DATA!M56</f>
        <v>0</v>
      </c>
      <c r="F57" s="27">
        <f t="shared" si="2"/>
        <v>81.666666666666657</v>
      </c>
      <c r="G57" s="26">
        <f>DATA!AA56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DATA!L57</f>
        <v>0</v>
      </c>
      <c r="E58" s="26">
        <f>DATA!M57</f>
        <v>0</v>
      </c>
      <c r="F58" s="27">
        <f t="shared" si="2"/>
        <v>81.666666666666657</v>
      </c>
      <c r="G58" s="26">
        <f>DATA!AA57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DATA!L58</f>
        <v>0</v>
      </c>
      <c r="E59" s="26">
        <f>DATA!M58</f>
        <v>0</v>
      </c>
      <c r="F59" s="27">
        <f t="shared" si="2"/>
        <v>81.666666666666657</v>
      </c>
      <c r="G59" s="26">
        <f>DATA!AA58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DATA!L59</f>
        <v>0</v>
      </c>
      <c r="E60" s="26">
        <f>DATA!M59</f>
        <v>0</v>
      </c>
      <c r="F60" s="27">
        <f t="shared" si="2"/>
        <v>81.666666666666657</v>
      </c>
      <c r="G60" s="26">
        <f>DATA!AA59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DATA!L60</f>
        <v>0</v>
      </c>
      <c r="E61" s="26">
        <f>DATA!M60</f>
        <v>0</v>
      </c>
      <c r="F61" s="27">
        <f t="shared" si="2"/>
        <v>81.666666666666657</v>
      </c>
      <c r="G61" s="26">
        <f>DATA!AA60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DATA!L61</f>
        <v>0</v>
      </c>
      <c r="E62" s="26">
        <f>DATA!M61</f>
        <v>0</v>
      </c>
      <c r="F62" s="27">
        <f t="shared" si="2"/>
        <v>81.666666666666657</v>
      </c>
      <c r="G62" s="26">
        <f>DATA!AA61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DATA!L62</f>
        <v>0</v>
      </c>
      <c r="E63" s="26">
        <f>DATA!M62</f>
        <v>0</v>
      </c>
      <c r="F63" s="27">
        <f t="shared" si="2"/>
        <v>81.666666666666657</v>
      </c>
      <c r="G63" s="26">
        <f>DATA!AA62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DATA!L63</f>
        <v>0</v>
      </c>
      <c r="E64" s="44">
        <f>DATA!M63</f>
        <v>0</v>
      </c>
      <c r="F64" s="217">
        <f t="shared" si="2"/>
        <v>81.666666666666657</v>
      </c>
      <c r="G64" s="44">
        <f>DATA!AA63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.7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DATA!L69</f>
        <v>0</v>
      </c>
      <c r="E71" s="49">
        <f>DATA!M69</f>
        <v>0</v>
      </c>
      <c r="F71" s="47"/>
      <c r="G71" s="49">
        <f>DATA!AA69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DATA!L70</f>
        <v>0</v>
      </c>
      <c r="E72" s="26">
        <f>DATA!M70</f>
        <v>0</v>
      </c>
      <c r="F72" s="27"/>
      <c r="G72" s="26">
        <f>DATA!AA70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DATA!L71</f>
        <v>0</v>
      </c>
      <c r="E73" s="26">
        <f>DATA!M71</f>
        <v>0</v>
      </c>
      <c r="F73" s="27"/>
      <c r="G73" s="26">
        <f>DATA!AA71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DATA!L72</f>
        <v>0</v>
      </c>
      <c r="E74" s="26">
        <f>DATA!M72</f>
        <v>0</v>
      </c>
      <c r="F74" s="27"/>
      <c r="G74" s="26">
        <f>DATA!AA72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DATA!L73</f>
        <v>0</v>
      </c>
      <c r="E75" s="26">
        <f>DATA!M73</f>
        <v>0</v>
      </c>
      <c r="F75" s="27"/>
      <c r="G75" s="26">
        <f>DATA!AA73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DATA!L74</f>
        <v>0</v>
      </c>
      <c r="E76" s="26">
        <f>DATA!M74</f>
        <v>0</v>
      </c>
      <c r="F76" s="27"/>
      <c r="G76" s="26">
        <f>DATA!AA74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DATA!L75</f>
        <v>0</v>
      </c>
      <c r="E77" s="26">
        <f>DATA!M75</f>
        <v>0</v>
      </c>
      <c r="F77" s="27"/>
      <c r="G77" s="26">
        <f>DATA!AA75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DATA!L76</f>
        <v>0</v>
      </c>
      <c r="E78" s="26">
        <f>DATA!M76</f>
        <v>0</v>
      </c>
      <c r="F78" s="27"/>
      <c r="G78" s="26">
        <f>DATA!AA76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DATA!L77</f>
        <v>0</v>
      </c>
      <c r="E79" s="26">
        <f>DATA!M77</f>
        <v>0</v>
      </c>
      <c r="F79" s="27"/>
      <c r="G79" s="26">
        <f>DATA!AA77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DATA!L78</f>
        <v>0</v>
      </c>
      <c r="E80" s="26">
        <f>DATA!M78</f>
        <v>0</v>
      </c>
      <c r="F80" s="27"/>
      <c r="G80" s="26">
        <f>DATA!AA78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DATA!L79</f>
        <v>0</v>
      </c>
      <c r="E81" s="26">
        <f>DATA!M79</f>
        <v>0</v>
      </c>
      <c r="F81" s="27"/>
      <c r="G81" s="26">
        <f>DATA!AA79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DATA!L80</f>
        <v>0</v>
      </c>
      <c r="E82" s="26">
        <f>DATA!M80</f>
        <v>0</v>
      </c>
      <c r="F82" s="27"/>
      <c r="G82" s="26">
        <f>DATA!AA80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DATA!L81</f>
        <v>0</v>
      </c>
      <c r="E83" s="26">
        <f>DATA!M81</f>
        <v>0</v>
      </c>
      <c r="F83" s="27"/>
      <c r="G83" s="26">
        <f>DATA!AA81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DATA!L82</f>
        <v>0</v>
      </c>
      <c r="E84" s="26">
        <f>DATA!M82</f>
        <v>0</v>
      </c>
      <c r="F84" s="27"/>
      <c r="G84" s="26">
        <f>DATA!AA82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DATA!L83</f>
        <v>0</v>
      </c>
      <c r="E85" s="26">
        <f>DATA!M83</f>
        <v>0</v>
      </c>
      <c r="F85" s="27"/>
      <c r="G85" s="26">
        <f>DATA!AA83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DATA!L84</f>
        <v>0</v>
      </c>
      <c r="E86" s="26">
        <f>DATA!M84</f>
        <v>0</v>
      </c>
      <c r="F86" s="27"/>
      <c r="G86" s="26">
        <f>DATA!AA84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DATA!L85</f>
        <v>0</v>
      </c>
      <c r="E87" s="26">
        <f>DATA!M85</f>
        <v>0</v>
      </c>
      <c r="F87" s="27"/>
      <c r="G87" s="26">
        <f>DATA!AA85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DATA!L86</f>
        <v>0</v>
      </c>
      <c r="E88" s="26">
        <f>DATA!M86</f>
        <v>0</v>
      </c>
      <c r="F88" s="27"/>
      <c r="G88" s="26">
        <f>DATA!AA86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DATA!L87</f>
        <v>0</v>
      </c>
      <c r="E89" s="26">
        <f>DATA!M87</f>
        <v>0</v>
      </c>
      <c r="F89" s="27"/>
      <c r="G89" s="26">
        <f>DATA!AA87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DATA!L88</f>
        <v>0</v>
      </c>
      <c r="E90" s="26">
        <f>DATA!M88</f>
        <v>0</v>
      </c>
      <c r="F90" s="27"/>
      <c r="G90" s="26">
        <f>DATA!AA88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DATA!L89</f>
        <v>0</v>
      </c>
      <c r="E91" s="26">
        <f>DATA!M89</f>
        <v>0</v>
      </c>
      <c r="F91" s="27"/>
      <c r="G91" s="26">
        <f>DATA!AA89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DATA!L90</f>
        <v>0</v>
      </c>
      <c r="E92" s="26">
        <f>DATA!M90</f>
        <v>0</v>
      </c>
      <c r="F92" s="27"/>
      <c r="G92" s="26">
        <f>DATA!AA90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DATA!L91</f>
        <v>0</v>
      </c>
      <c r="E93" s="26">
        <f>DATA!M91</f>
        <v>0</v>
      </c>
      <c r="F93" s="27"/>
      <c r="G93" s="26">
        <f>DATA!AA91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DATA!L92</f>
        <v>0</v>
      </c>
      <c r="E94" s="26">
        <f>DATA!M92</f>
        <v>0</v>
      </c>
      <c r="F94" s="27"/>
      <c r="G94" s="26">
        <f>DATA!AA92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DATA!L93</f>
        <v>0</v>
      </c>
      <c r="E95" s="26">
        <f>DATA!M93</f>
        <v>0</v>
      </c>
      <c r="F95" s="27"/>
      <c r="G95" s="26">
        <f>DATA!AA93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DATA!L94</f>
        <v>0</v>
      </c>
      <c r="E96" s="44">
        <f>DATA!M94</f>
        <v>0</v>
      </c>
      <c r="F96" s="45"/>
      <c r="G96" s="44">
        <f>DATA!AA94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36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DATA!L98</f>
        <v>0</v>
      </c>
      <c r="E103" s="49">
        <f>DATA!M98</f>
        <v>0</v>
      </c>
      <c r="F103" s="47"/>
      <c r="G103" s="49">
        <f>DATA!AA98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DATA!L99</f>
        <v>0</v>
      </c>
      <c r="E104" s="26">
        <f>DATA!M99</f>
        <v>0</v>
      </c>
      <c r="F104" s="27"/>
      <c r="G104" s="26">
        <f>DATA!AA99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DATA!L100</f>
        <v>0</v>
      </c>
      <c r="E105" s="26">
        <f>DATA!M100</f>
        <v>0</v>
      </c>
      <c r="F105" s="27"/>
      <c r="G105" s="26">
        <f>DATA!AA100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DATA!L101</f>
        <v>0</v>
      </c>
      <c r="E106" s="26">
        <f>DATA!M101</f>
        <v>0</v>
      </c>
      <c r="F106" s="27"/>
      <c r="G106" s="26">
        <f>DATA!AA101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DATA!L102</f>
        <v>0</v>
      </c>
      <c r="E107" s="26">
        <f>DATA!M102</f>
        <v>0</v>
      </c>
      <c r="F107" s="27"/>
      <c r="G107" s="26">
        <f>DATA!AA102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DATA!L103</f>
        <v>0</v>
      </c>
      <c r="E108" s="26">
        <f>DATA!M103</f>
        <v>0</v>
      </c>
      <c r="F108" s="27"/>
      <c r="G108" s="26">
        <f>DATA!AA103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DATA!L104</f>
        <v>0</v>
      </c>
      <c r="E109" s="26">
        <f>DATA!M104</f>
        <v>0</v>
      </c>
      <c r="F109" s="27"/>
      <c r="G109" s="26">
        <f>DATA!AA104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DATA!L105</f>
        <v>0</v>
      </c>
      <c r="E110" s="26">
        <f>DATA!M105</f>
        <v>0</v>
      </c>
      <c r="F110" s="27"/>
      <c r="G110" s="26">
        <f>DATA!AA105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DATA!L106</f>
        <v>0</v>
      </c>
      <c r="E111" s="26">
        <f>DATA!M106</f>
        <v>0</v>
      </c>
      <c r="F111" s="27"/>
      <c r="G111" s="26">
        <f>DATA!AA106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DATA!L107</f>
        <v>0</v>
      </c>
      <c r="E112" s="26">
        <f>DATA!M107</f>
        <v>0</v>
      </c>
      <c r="F112" s="27"/>
      <c r="G112" s="26">
        <f>DATA!AA107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DATA!L108</f>
        <v>0</v>
      </c>
      <c r="E113" s="26">
        <f>DATA!M108</f>
        <v>0</v>
      </c>
      <c r="F113" s="27"/>
      <c r="G113" s="26">
        <f>DATA!AA108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DATA!L109</f>
        <v>0</v>
      </c>
      <c r="E114" s="26">
        <f>DATA!M109</f>
        <v>0</v>
      </c>
      <c r="F114" s="27"/>
      <c r="G114" s="26">
        <f>DATA!AA109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DATA!L110</f>
        <v>0</v>
      </c>
      <c r="E115" s="26">
        <f>DATA!M110</f>
        <v>0</v>
      </c>
      <c r="F115" s="27"/>
      <c r="G115" s="26">
        <f>DATA!AA110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DATA!L111</f>
        <v>0</v>
      </c>
      <c r="E116" s="26">
        <f>DATA!M111</f>
        <v>0</v>
      </c>
      <c r="F116" s="27"/>
      <c r="G116" s="26">
        <f>DATA!AA111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DATA!L112</f>
        <v>0</v>
      </c>
      <c r="E117" s="26">
        <f>DATA!M112</f>
        <v>0</v>
      </c>
      <c r="F117" s="27"/>
      <c r="G117" s="26">
        <f>DATA!AA112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DATA!L113</f>
        <v>0</v>
      </c>
      <c r="E118" s="26">
        <f>DATA!M113</f>
        <v>0</v>
      </c>
      <c r="F118" s="27"/>
      <c r="G118" s="26">
        <f>DATA!AA113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DATA!L114</f>
        <v>0</v>
      </c>
      <c r="E119" s="26">
        <f>DATA!M114</f>
        <v>0</v>
      </c>
      <c r="F119" s="27"/>
      <c r="G119" s="26">
        <f>DATA!AA114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DATA!L115</f>
        <v>0</v>
      </c>
      <c r="E120" s="26">
        <f>DATA!M115</f>
        <v>0</v>
      </c>
      <c r="F120" s="27"/>
      <c r="G120" s="26">
        <f>DATA!AA115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DATA!L116</f>
        <v>0</v>
      </c>
      <c r="E121" s="26">
        <f>DATA!M116</f>
        <v>0</v>
      </c>
      <c r="F121" s="27"/>
      <c r="G121" s="26">
        <f>DATA!AA116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DATA!L117</f>
        <v>0</v>
      </c>
      <c r="E122" s="26">
        <f>DATA!M117</f>
        <v>0</v>
      </c>
      <c r="F122" s="27"/>
      <c r="G122" s="26">
        <f>DATA!AA117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DATA!L118</f>
        <v>0</v>
      </c>
      <c r="E123" s="26">
        <f>DATA!M118</f>
        <v>0</v>
      </c>
      <c r="F123" s="27"/>
      <c r="G123" s="26">
        <f>DATA!AA118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DATA!L119</f>
        <v>0</v>
      </c>
      <c r="E124" s="26">
        <f>DATA!M119</f>
        <v>0</v>
      </c>
      <c r="F124" s="27"/>
      <c r="G124" s="26">
        <f>DATA!AA119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DATA!L120</f>
        <v>0</v>
      </c>
      <c r="E125" s="26">
        <f>DATA!M120</f>
        <v>0</v>
      </c>
      <c r="F125" s="27"/>
      <c r="G125" s="26">
        <f>DATA!AA120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DATA!L121</f>
        <v>0</v>
      </c>
      <c r="E126" s="26">
        <f>DATA!M121</f>
        <v>0</v>
      </c>
      <c r="F126" s="27"/>
      <c r="G126" s="26">
        <f>DATA!AA121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DATA!L122</f>
        <v>0</v>
      </c>
      <c r="E127" s="26">
        <f>DATA!M122</f>
        <v>0</v>
      </c>
      <c r="F127" s="27"/>
      <c r="G127" s="26">
        <f>DATA!AA122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DATA!L123</f>
        <v>0</v>
      </c>
      <c r="E128" s="44">
        <f>DATA!M123</f>
        <v>0</v>
      </c>
      <c r="F128" s="45"/>
      <c r="G128" s="44">
        <f>DATA!AA123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DATA!L127</f>
        <v>0</v>
      </c>
      <c r="E135" s="49">
        <f>DATA!M127</f>
        <v>0</v>
      </c>
      <c r="F135" s="47">
        <f>90/12*10</f>
        <v>75</v>
      </c>
      <c r="G135" s="49">
        <f>DATA!AA127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DATA!L128</f>
        <v>0</v>
      </c>
      <c r="E136" s="26">
        <f>DATA!M128</f>
        <v>0</v>
      </c>
      <c r="F136" s="27">
        <f t="shared" ref="F136:F159" si="9">90/12*10</f>
        <v>75</v>
      </c>
      <c r="G136" s="26">
        <f>DATA!AA128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DATA!L129</f>
        <v>0</v>
      </c>
      <c r="E137" s="26">
        <f>DATA!M129</f>
        <v>0</v>
      </c>
      <c r="F137" s="27">
        <f t="shared" si="9"/>
        <v>75</v>
      </c>
      <c r="G137" s="26">
        <f>DATA!AA129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DATA!L130</f>
        <v>0</v>
      </c>
      <c r="E138" s="26">
        <f>DATA!M130</f>
        <v>0</v>
      </c>
      <c r="F138" s="27">
        <f t="shared" si="9"/>
        <v>75</v>
      </c>
      <c r="G138" s="26">
        <f>DATA!AA130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DATA!L131</f>
        <v>0</v>
      </c>
      <c r="E139" s="26">
        <f>DATA!M131</f>
        <v>0</v>
      </c>
      <c r="F139" s="27">
        <f t="shared" si="9"/>
        <v>75</v>
      </c>
      <c r="G139" s="26">
        <f>DATA!AA131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DATA!L132</f>
        <v>0</v>
      </c>
      <c r="E140" s="26">
        <f>DATA!M132</f>
        <v>0</v>
      </c>
      <c r="F140" s="27">
        <f t="shared" si="9"/>
        <v>75</v>
      </c>
      <c r="G140" s="26">
        <f>DATA!AA132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DATA!L133</f>
        <v>0</v>
      </c>
      <c r="E141" s="26">
        <f>DATA!M133</f>
        <v>0</v>
      </c>
      <c r="F141" s="27">
        <f t="shared" si="9"/>
        <v>75</v>
      </c>
      <c r="G141" s="26">
        <f>DATA!AA133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DATA!L134</f>
        <v>0</v>
      </c>
      <c r="E142" s="26">
        <f>DATA!M134</f>
        <v>0</v>
      </c>
      <c r="F142" s="27">
        <f t="shared" si="9"/>
        <v>75</v>
      </c>
      <c r="G142" s="26">
        <f>DATA!AA134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DATA!L135</f>
        <v>0</v>
      </c>
      <c r="E143" s="26">
        <f>DATA!M135</f>
        <v>0</v>
      </c>
      <c r="F143" s="27">
        <f t="shared" si="9"/>
        <v>75</v>
      </c>
      <c r="G143" s="26">
        <f>DATA!AA135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DATA!L136</f>
        <v>0</v>
      </c>
      <c r="E144" s="26">
        <f>DATA!M136</f>
        <v>0</v>
      </c>
      <c r="F144" s="27">
        <f t="shared" si="9"/>
        <v>75</v>
      </c>
      <c r="G144" s="26">
        <f>DATA!AA136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DATA!L137</f>
        <v>0</v>
      </c>
      <c r="E145" s="26">
        <f>DATA!M137</f>
        <v>0</v>
      </c>
      <c r="F145" s="27">
        <f t="shared" si="9"/>
        <v>75</v>
      </c>
      <c r="G145" s="26">
        <f>DATA!AA137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DATA!L138</f>
        <v>0</v>
      </c>
      <c r="E146" s="26">
        <f>DATA!M138</f>
        <v>0</v>
      </c>
      <c r="F146" s="27">
        <f t="shared" si="9"/>
        <v>75</v>
      </c>
      <c r="G146" s="26">
        <f>DATA!AA138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DATA!L139</f>
        <v>0</v>
      </c>
      <c r="E147" s="26">
        <f>DATA!M139</f>
        <v>0</v>
      </c>
      <c r="F147" s="27">
        <f t="shared" si="9"/>
        <v>75</v>
      </c>
      <c r="G147" s="26">
        <f>DATA!AA139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DATA!L140</f>
        <v>0</v>
      </c>
      <c r="E148" s="26">
        <f>DATA!M140</f>
        <v>0</v>
      </c>
      <c r="F148" s="27">
        <f t="shared" si="9"/>
        <v>75</v>
      </c>
      <c r="G148" s="26">
        <f>DATA!AA140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DATA!L141</f>
        <v>0</v>
      </c>
      <c r="E149" s="26">
        <f>DATA!M141</f>
        <v>0</v>
      </c>
      <c r="F149" s="27">
        <f t="shared" si="9"/>
        <v>75</v>
      </c>
      <c r="G149" s="26">
        <f>DATA!AA141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DATA!L142</f>
        <v>0</v>
      </c>
      <c r="E150" s="26">
        <f>DATA!M142</f>
        <v>0</v>
      </c>
      <c r="F150" s="27">
        <f t="shared" si="9"/>
        <v>75</v>
      </c>
      <c r="G150" s="26">
        <f>DATA!AA142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DATA!L143</f>
        <v>0</v>
      </c>
      <c r="E151" s="26">
        <f>DATA!M143</f>
        <v>0</v>
      </c>
      <c r="F151" s="27">
        <f t="shared" si="9"/>
        <v>75</v>
      </c>
      <c r="G151" s="26">
        <f>DATA!AA143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DATA!L144</f>
        <v>0</v>
      </c>
      <c r="E152" s="26">
        <f>DATA!M144</f>
        <v>0</v>
      </c>
      <c r="F152" s="27">
        <f t="shared" si="9"/>
        <v>75</v>
      </c>
      <c r="G152" s="26">
        <f>DATA!AA144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DATA!L145</f>
        <v>0</v>
      </c>
      <c r="E153" s="26">
        <f>DATA!M145</f>
        <v>0</v>
      </c>
      <c r="F153" s="27">
        <f t="shared" si="9"/>
        <v>75</v>
      </c>
      <c r="G153" s="26">
        <f>DATA!AA145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DATA!L146</f>
        <v>0</v>
      </c>
      <c r="E154" s="26">
        <f>DATA!M146</f>
        <v>0</v>
      </c>
      <c r="F154" s="27">
        <f t="shared" si="9"/>
        <v>75</v>
      </c>
      <c r="G154" s="26">
        <f>DATA!AA146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DATA!L147</f>
        <v>0</v>
      </c>
      <c r="E155" s="26">
        <f>DATA!M147</f>
        <v>0</v>
      </c>
      <c r="F155" s="27">
        <f t="shared" si="9"/>
        <v>75</v>
      </c>
      <c r="G155" s="26">
        <f>DATA!AA147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DATA!L148</f>
        <v>0</v>
      </c>
      <c r="E156" s="26">
        <f>DATA!M148</f>
        <v>0</v>
      </c>
      <c r="F156" s="27">
        <f t="shared" si="9"/>
        <v>75</v>
      </c>
      <c r="G156" s="26">
        <f>DATA!AA148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DATA!L149</f>
        <v>0</v>
      </c>
      <c r="E157" s="26">
        <f>DATA!M149</f>
        <v>0</v>
      </c>
      <c r="F157" s="27">
        <f t="shared" si="9"/>
        <v>75</v>
      </c>
      <c r="G157" s="26">
        <f>DATA!AA149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DATA!L150</f>
        <v>0</v>
      </c>
      <c r="E158" s="26">
        <f>DATA!M150</f>
        <v>0</v>
      </c>
      <c r="F158" s="27">
        <f t="shared" si="9"/>
        <v>75</v>
      </c>
      <c r="G158" s="26">
        <f>DATA!AA150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DATA!L151</f>
        <v>0</v>
      </c>
      <c r="E159" s="26">
        <f>DATA!M151</f>
        <v>0</v>
      </c>
      <c r="F159" s="27">
        <f t="shared" si="9"/>
        <v>75</v>
      </c>
      <c r="G159" s="26">
        <f>DATA!AA151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DATA!L152</f>
        <v>0</v>
      </c>
      <c r="E160" s="44">
        <f>DATA!M152</f>
        <v>0</v>
      </c>
      <c r="F160" s="45">
        <f>90/12*10</f>
        <v>75</v>
      </c>
      <c r="G160" s="44">
        <f>DATA!AA152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DATA!L157</f>
        <v>0</v>
      </c>
      <c r="E167" s="49">
        <f>DATA!M157</f>
        <v>0</v>
      </c>
      <c r="F167" s="47">
        <f>90/12*10</f>
        <v>75</v>
      </c>
      <c r="G167" s="49">
        <f>DATA!AA157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DATA!L158</f>
        <v>0</v>
      </c>
      <c r="E168" s="26">
        <f>DATA!M158</f>
        <v>0</v>
      </c>
      <c r="F168" s="27">
        <f t="shared" ref="F168:F191" si="12">90/12*10</f>
        <v>75</v>
      </c>
      <c r="G168" s="26">
        <f>DATA!AA158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DATA!L159</f>
        <v>0</v>
      </c>
      <c r="E169" s="26">
        <f>DATA!M159</f>
        <v>0</v>
      </c>
      <c r="F169" s="27">
        <f t="shared" si="12"/>
        <v>75</v>
      </c>
      <c r="G169" s="26">
        <f>DATA!AA159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DATA!L160</f>
        <v>0</v>
      </c>
      <c r="E170" s="26">
        <f>DATA!M160</f>
        <v>0</v>
      </c>
      <c r="F170" s="27">
        <f t="shared" si="12"/>
        <v>75</v>
      </c>
      <c r="G170" s="26">
        <f>DATA!AA160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DATA!L161</f>
        <v>0</v>
      </c>
      <c r="E171" s="26">
        <f>DATA!M161</f>
        <v>0</v>
      </c>
      <c r="F171" s="27">
        <f t="shared" si="12"/>
        <v>75</v>
      </c>
      <c r="G171" s="26">
        <f>DATA!AA161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DATA!L162</f>
        <v>0</v>
      </c>
      <c r="E172" s="26">
        <f>DATA!M162</f>
        <v>0</v>
      </c>
      <c r="F172" s="27">
        <f t="shared" si="12"/>
        <v>75</v>
      </c>
      <c r="G172" s="26">
        <f>DATA!AA162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DATA!L163</f>
        <v>0</v>
      </c>
      <c r="E173" s="26">
        <f>DATA!M163</f>
        <v>0</v>
      </c>
      <c r="F173" s="27">
        <f t="shared" si="12"/>
        <v>75</v>
      </c>
      <c r="G173" s="26">
        <f>DATA!AA163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DATA!L164</f>
        <v>0</v>
      </c>
      <c r="E174" s="26">
        <f>DATA!M164</f>
        <v>0</v>
      </c>
      <c r="F174" s="27">
        <f t="shared" si="12"/>
        <v>75</v>
      </c>
      <c r="G174" s="26">
        <f>DATA!AA164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DATA!L165</f>
        <v>0</v>
      </c>
      <c r="E175" s="26">
        <f>DATA!M165</f>
        <v>0</v>
      </c>
      <c r="F175" s="27">
        <f t="shared" si="12"/>
        <v>75</v>
      </c>
      <c r="G175" s="26">
        <f>DATA!AA165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DATA!L166</f>
        <v>0</v>
      </c>
      <c r="E176" s="26">
        <f>DATA!M166</f>
        <v>0</v>
      </c>
      <c r="F176" s="27">
        <f t="shared" si="12"/>
        <v>75</v>
      </c>
      <c r="G176" s="26">
        <f>DATA!AA166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DATA!L167</f>
        <v>0</v>
      </c>
      <c r="E177" s="26">
        <f>DATA!M167</f>
        <v>0</v>
      </c>
      <c r="F177" s="27">
        <f t="shared" si="12"/>
        <v>75</v>
      </c>
      <c r="G177" s="26">
        <f>DATA!AA167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DATA!L168</f>
        <v>0</v>
      </c>
      <c r="E178" s="26">
        <f>DATA!M168</f>
        <v>0</v>
      </c>
      <c r="F178" s="27">
        <f t="shared" si="12"/>
        <v>75</v>
      </c>
      <c r="G178" s="26">
        <f>DATA!AA168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DATA!L169</f>
        <v>0</v>
      </c>
      <c r="E179" s="26">
        <f>DATA!M169</f>
        <v>0</v>
      </c>
      <c r="F179" s="27">
        <f t="shared" si="12"/>
        <v>75</v>
      </c>
      <c r="G179" s="26">
        <f>DATA!AA169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DATA!L170</f>
        <v>0</v>
      </c>
      <c r="E180" s="26">
        <f>DATA!M170</f>
        <v>0</v>
      </c>
      <c r="F180" s="27">
        <f t="shared" si="12"/>
        <v>75</v>
      </c>
      <c r="G180" s="26">
        <f>DATA!AA170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DATA!L171</f>
        <v>0</v>
      </c>
      <c r="E181" s="26">
        <f>DATA!M171</f>
        <v>0</v>
      </c>
      <c r="F181" s="27">
        <f t="shared" si="12"/>
        <v>75</v>
      </c>
      <c r="G181" s="26">
        <f>DATA!AA171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DATA!L172</f>
        <v>0</v>
      </c>
      <c r="E182" s="26">
        <f>DATA!M172</f>
        <v>0</v>
      </c>
      <c r="F182" s="27">
        <f t="shared" si="12"/>
        <v>75</v>
      </c>
      <c r="G182" s="26">
        <f>DATA!AA172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DATA!L173</f>
        <v>0</v>
      </c>
      <c r="E183" s="26">
        <f>DATA!M173</f>
        <v>0</v>
      </c>
      <c r="F183" s="27">
        <f t="shared" si="12"/>
        <v>75</v>
      </c>
      <c r="G183" s="26">
        <f>DATA!AA173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DATA!L174</f>
        <v>0</v>
      </c>
      <c r="E184" s="26">
        <f>DATA!M174</f>
        <v>0</v>
      </c>
      <c r="F184" s="27">
        <f t="shared" si="12"/>
        <v>75</v>
      </c>
      <c r="G184" s="26">
        <f>DATA!AA174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DATA!L175</f>
        <v>0</v>
      </c>
      <c r="E185" s="26">
        <f>DATA!M175</f>
        <v>0</v>
      </c>
      <c r="F185" s="27">
        <f t="shared" si="12"/>
        <v>75</v>
      </c>
      <c r="G185" s="26">
        <f>DATA!AA175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DATA!L176</f>
        <v>0</v>
      </c>
      <c r="E186" s="26">
        <f>DATA!M176</f>
        <v>0</v>
      </c>
      <c r="F186" s="27">
        <f t="shared" si="12"/>
        <v>75</v>
      </c>
      <c r="G186" s="26">
        <f>DATA!AA176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DATA!L177</f>
        <v>0</v>
      </c>
      <c r="E187" s="26">
        <f>DATA!M177</f>
        <v>0</v>
      </c>
      <c r="F187" s="27">
        <f t="shared" si="12"/>
        <v>75</v>
      </c>
      <c r="G187" s="26">
        <f>DATA!AA177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DATA!L178</f>
        <v>0</v>
      </c>
      <c r="E188" s="26">
        <f>DATA!M178</f>
        <v>0</v>
      </c>
      <c r="F188" s="27">
        <f t="shared" si="12"/>
        <v>75</v>
      </c>
      <c r="G188" s="26">
        <f>DATA!AA178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DATA!L179</f>
        <v>0</v>
      </c>
      <c r="E189" s="26">
        <f>DATA!M179</f>
        <v>0</v>
      </c>
      <c r="F189" s="27">
        <f t="shared" si="12"/>
        <v>75</v>
      </c>
      <c r="G189" s="26">
        <f>DATA!AA179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DATA!L180</f>
        <v>0</v>
      </c>
      <c r="E190" s="26">
        <f>DATA!M180</f>
        <v>0</v>
      </c>
      <c r="F190" s="27">
        <f t="shared" si="12"/>
        <v>75</v>
      </c>
      <c r="G190" s="26">
        <f>DATA!AA180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DATA!L181</f>
        <v>0</v>
      </c>
      <c r="E191" s="26">
        <f>DATA!M181</f>
        <v>0</v>
      </c>
      <c r="F191" s="27">
        <f t="shared" si="12"/>
        <v>75</v>
      </c>
      <c r="G191" s="26">
        <f>DATA!AA181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DATA!L182</f>
        <v>0</v>
      </c>
      <c r="E192" s="44">
        <f>DATA!M182</f>
        <v>0</v>
      </c>
      <c r="F192" s="45">
        <f>90/12*10</f>
        <v>75</v>
      </c>
      <c r="G192" s="44">
        <f>DATA!AA182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DATA!L188</f>
        <v>0</v>
      </c>
      <c r="E199" s="49">
        <f>DATA!M188</f>
        <v>0</v>
      </c>
      <c r="F199" s="47"/>
      <c r="G199" s="49">
        <f>DATA!AA188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DATA!L189</f>
        <v>0</v>
      </c>
      <c r="E200" s="26">
        <f>DATA!M189</f>
        <v>0</v>
      </c>
      <c r="F200" s="27"/>
      <c r="G200" s="26">
        <f>DATA!AA189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DATA!L190</f>
        <v>0</v>
      </c>
      <c r="E201" s="26">
        <f>DATA!M190</f>
        <v>0</v>
      </c>
      <c r="F201" s="27"/>
      <c r="G201" s="26">
        <f>DATA!AA190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DATA!L191</f>
        <v>0</v>
      </c>
      <c r="E202" s="26">
        <f>DATA!M191</f>
        <v>0</v>
      </c>
      <c r="F202" s="27"/>
      <c r="G202" s="26">
        <f>DATA!AA191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DATA!L192</f>
        <v>0</v>
      </c>
      <c r="E203" s="26">
        <f>DATA!M192</f>
        <v>0</v>
      </c>
      <c r="F203" s="27"/>
      <c r="G203" s="26">
        <f>DATA!AA192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DATA!L193</f>
        <v>0</v>
      </c>
      <c r="E204" s="26">
        <f>DATA!M193</f>
        <v>0</v>
      </c>
      <c r="F204" s="27"/>
      <c r="G204" s="26">
        <f>DATA!AA193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DATA!L194</f>
        <v>0</v>
      </c>
      <c r="E205" s="26">
        <f>DATA!M194</f>
        <v>0</v>
      </c>
      <c r="F205" s="27"/>
      <c r="G205" s="26">
        <f>DATA!AA194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DATA!L195</f>
        <v>0</v>
      </c>
      <c r="E206" s="26">
        <f>DATA!M195</f>
        <v>0</v>
      </c>
      <c r="F206" s="27"/>
      <c r="G206" s="26">
        <f>DATA!AA195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DATA!L196</f>
        <v>0</v>
      </c>
      <c r="E207" s="26">
        <f>DATA!M196</f>
        <v>0</v>
      </c>
      <c r="F207" s="27"/>
      <c r="G207" s="26">
        <f>DATA!AA196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DATA!L197</f>
        <v>0</v>
      </c>
      <c r="E208" s="26">
        <f>DATA!M197</f>
        <v>0</v>
      </c>
      <c r="F208" s="27"/>
      <c r="G208" s="26">
        <f>DATA!AA197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DATA!L198</f>
        <v>0</v>
      </c>
      <c r="E209" s="26">
        <f>DATA!M198</f>
        <v>0</v>
      </c>
      <c r="F209" s="27"/>
      <c r="G209" s="26">
        <f>DATA!AA198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DATA!L199</f>
        <v>0</v>
      </c>
      <c r="E210" s="26">
        <f>DATA!M199</f>
        <v>0</v>
      </c>
      <c r="F210" s="27"/>
      <c r="G210" s="26">
        <f>DATA!AA199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DATA!L200</f>
        <v>0</v>
      </c>
      <c r="E211" s="26">
        <f>DATA!M200</f>
        <v>0</v>
      </c>
      <c r="F211" s="27"/>
      <c r="G211" s="26">
        <f>DATA!AA200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DATA!L201</f>
        <v>0</v>
      </c>
      <c r="E212" s="26">
        <f>DATA!M201</f>
        <v>0</v>
      </c>
      <c r="F212" s="27"/>
      <c r="G212" s="26">
        <f>DATA!AA201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DATA!L202</f>
        <v>0</v>
      </c>
      <c r="E213" s="26">
        <f>DATA!M202</f>
        <v>0</v>
      </c>
      <c r="F213" s="27"/>
      <c r="G213" s="26">
        <f>DATA!AA202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DATA!L203</f>
        <v>0</v>
      </c>
      <c r="E214" s="26">
        <f>DATA!M203</f>
        <v>0</v>
      </c>
      <c r="F214" s="27"/>
      <c r="G214" s="26">
        <f>DATA!AA203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DATA!L204</f>
        <v>0</v>
      </c>
      <c r="E215" s="26">
        <f>DATA!M204</f>
        <v>0</v>
      </c>
      <c r="F215" s="27"/>
      <c r="G215" s="26">
        <f>DATA!AA204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DATA!L205</f>
        <v>0</v>
      </c>
      <c r="E216" s="26">
        <f>DATA!M205</f>
        <v>0</v>
      </c>
      <c r="F216" s="27"/>
      <c r="G216" s="26">
        <f>DATA!AA205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DATA!L206</f>
        <v>0</v>
      </c>
      <c r="E217" s="26">
        <f>DATA!M206</f>
        <v>0</v>
      </c>
      <c r="F217" s="27"/>
      <c r="G217" s="26">
        <f>DATA!AA206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DATA!L207</f>
        <v>0</v>
      </c>
      <c r="E218" s="26">
        <f>DATA!M207</f>
        <v>0</v>
      </c>
      <c r="F218" s="27"/>
      <c r="G218" s="26">
        <f>DATA!AA207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DATA!L208</f>
        <v>0</v>
      </c>
      <c r="E219" s="26">
        <f>DATA!M208</f>
        <v>0</v>
      </c>
      <c r="F219" s="27"/>
      <c r="G219" s="26">
        <f>DATA!AA208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DATA!L209</f>
        <v>0</v>
      </c>
      <c r="E220" s="26">
        <f>DATA!M209</f>
        <v>0</v>
      </c>
      <c r="F220" s="27"/>
      <c r="G220" s="26">
        <f>DATA!AA209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DATA!L210</f>
        <v>0</v>
      </c>
      <c r="E221" s="26">
        <f>DATA!M210</f>
        <v>0</v>
      </c>
      <c r="F221" s="27"/>
      <c r="G221" s="26">
        <f>DATA!AA210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DATA!L211</f>
        <v>0</v>
      </c>
      <c r="E222" s="26">
        <f>DATA!M211</f>
        <v>0</v>
      </c>
      <c r="F222" s="27"/>
      <c r="G222" s="26">
        <f>DATA!AA211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DATA!L212</f>
        <v>0</v>
      </c>
      <c r="E223" s="26">
        <f>DATA!M212</f>
        <v>0</v>
      </c>
      <c r="F223" s="27"/>
      <c r="G223" s="26">
        <f>DATA!AA212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DATA!L213</f>
        <v>0</v>
      </c>
      <c r="E224" s="44">
        <f>DATA!M213</f>
        <v>0</v>
      </c>
      <c r="F224" s="45"/>
      <c r="G224" s="44">
        <f>DATA!AA213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DATA!L219</f>
        <v>0</v>
      </c>
      <c r="E231" s="49">
        <f>DATA!M219</f>
        <v>0</v>
      </c>
      <c r="F231" s="207">
        <f>85/12*10</f>
        <v>70.833333333333329</v>
      </c>
      <c r="G231" s="49">
        <f>DATA!AA219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DATA!L220</f>
        <v>0</v>
      </c>
      <c r="E232" s="26">
        <f>DATA!M220</f>
        <v>0</v>
      </c>
      <c r="F232" s="27">
        <f t="shared" ref="F232:F256" si="17">85/12*10</f>
        <v>70.833333333333329</v>
      </c>
      <c r="G232" s="26">
        <f>DATA!AA220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DATA!L221</f>
        <v>0</v>
      </c>
      <c r="E233" s="26">
        <f>DATA!M221</f>
        <v>0</v>
      </c>
      <c r="F233" s="27">
        <f t="shared" si="17"/>
        <v>70.833333333333329</v>
      </c>
      <c r="G233" s="26">
        <f>DATA!AA221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DATA!L222</f>
        <v>0</v>
      </c>
      <c r="E234" s="26">
        <f>DATA!M222</f>
        <v>0</v>
      </c>
      <c r="F234" s="27">
        <f t="shared" si="17"/>
        <v>70.833333333333329</v>
      </c>
      <c r="G234" s="26">
        <f>DATA!AA222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DATA!L223</f>
        <v>0</v>
      </c>
      <c r="E235" s="26">
        <f>DATA!M223</f>
        <v>0</v>
      </c>
      <c r="F235" s="27">
        <f t="shared" si="17"/>
        <v>70.833333333333329</v>
      </c>
      <c r="G235" s="26">
        <f>DATA!AA223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DATA!L224</f>
        <v>0</v>
      </c>
      <c r="E236" s="26">
        <f>DATA!M224</f>
        <v>0</v>
      </c>
      <c r="F236" s="27">
        <f t="shared" si="17"/>
        <v>70.833333333333329</v>
      </c>
      <c r="G236" s="26">
        <f>DATA!AA224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DATA!L225</f>
        <v>0</v>
      </c>
      <c r="E237" s="26">
        <f>DATA!M225</f>
        <v>0</v>
      </c>
      <c r="F237" s="27">
        <f t="shared" si="17"/>
        <v>70.833333333333329</v>
      </c>
      <c r="G237" s="26">
        <f>DATA!AA225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DATA!L226</f>
        <v>0</v>
      </c>
      <c r="E238" s="26">
        <f>DATA!M226</f>
        <v>0</v>
      </c>
      <c r="F238" s="27">
        <f t="shared" si="17"/>
        <v>70.833333333333329</v>
      </c>
      <c r="G238" s="26">
        <f>DATA!AA226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DATA!L227</f>
        <v>0</v>
      </c>
      <c r="E239" s="26">
        <f>DATA!M227</f>
        <v>0</v>
      </c>
      <c r="F239" s="27">
        <f t="shared" si="17"/>
        <v>70.833333333333329</v>
      </c>
      <c r="G239" s="26">
        <f>DATA!AA227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DATA!L228</f>
        <v>0</v>
      </c>
      <c r="E240" s="26">
        <f>DATA!M228</f>
        <v>0</v>
      </c>
      <c r="F240" s="27">
        <f t="shared" si="17"/>
        <v>70.833333333333329</v>
      </c>
      <c r="G240" s="26">
        <f>DATA!AA228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DATA!L229</f>
        <v>0</v>
      </c>
      <c r="E241" s="26">
        <f>DATA!M229</f>
        <v>0</v>
      </c>
      <c r="F241" s="27">
        <f t="shared" si="17"/>
        <v>70.833333333333329</v>
      </c>
      <c r="G241" s="26">
        <f>DATA!AA229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DATA!L230</f>
        <v>0</v>
      </c>
      <c r="E242" s="26">
        <f>DATA!M230</f>
        <v>0</v>
      </c>
      <c r="F242" s="27">
        <f t="shared" si="17"/>
        <v>70.833333333333329</v>
      </c>
      <c r="G242" s="26">
        <f>DATA!AA230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DATA!L231</f>
        <v>0</v>
      </c>
      <c r="E243" s="26">
        <f>DATA!M231</f>
        <v>0</v>
      </c>
      <c r="F243" s="27">
        <f t="shared" si="17"/>
        <v>70.833333333333329</v>
      </c>
      <c r="G243" s="26">
        <f>DATA!AA231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DATA!L232</f>
        <v>0</v>
      </c>
      <c r="E244" s="26">
        <f>DATA!M232</f>
        <v>0</v>
      </c>
      <c r="F244" s="27">
        <f t="shared" si="17"/>
        <v>70.833333333333329</v>
      </c>
      <c r="G244" s="26">
        <f>DATA!AA232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DATA!L233</f>
        <v>0</v>
      </c>
      <c r="E245" s="26">
        <f>DATA!M233</f>
        <v>0</v>
      </c>
      <c r="F245" s="27">
        <f t="shared" si="17"/>
        <v>70.833333333333329</v>
      </c>
      <c r="G245" s="26">
        <f>DATA!AA233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DATA!L234</f>
        <v>0</v>
      </c>
      <c r="E246" s="26">
        <f>DATA!M234</f>
        <v>0</v>
      </c>
      <c r="F246" s="27">
        <f t="shared" si="17"/>
        <v>70.833333333333329</v>
      </c>
      <c r="G246" s="26">
        <f>DATA!AA234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DATA!L235</f>
        <v>0</v>
      </c>
      <c r="E247" s="26">
        <f>DATA!M235</f>
        <v>0</v>
      </c>
      <c r="F247" s="27">
        <f t="shared" si="17"/>
        <v>70.833333333333329</v>
      </c>
      <c r="G247" s="26">
        <f>DATA!AA235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DATA!L236</f>
        <v>0</v>
      </c>
      <c r="E248" s="26">
        <f>DATA!M236</f>
        <v>0</v>
      </c>
      <c r="F248" s="27">
        <f t="shared" si="17"/>
        <v>70.833333333333329</v>
      </c>
      <c r="G248" s="26">
        <f>DATA!AA236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DATA!L237</f>
        <v>0</v>
      </c>
      <c r="E249" s="26">
        <f>DATA!M237</f>
        <v>0</v>
      </c>
      <c r="F249" s="27">
        <f t="shared" si="17"/>
        <v>70.833333333333329</v>
      </c>
      <c r="G249" s="26">
        <f>DATA!AA237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DATA!L238</f>
        <v>0</v>
      </c>
      <c r="E250" s="26">
        <f>DATA!M238</f>
        <v>0</v>
      </c>
      <c r="F250" s="27">
        <f t="shared" si="17"/>
        <v>70.833333333333329</v>
      </c>
      <c r="G250" s="26">
        <f>DATA!AA238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DATA!L239</f>
        <v>0</v>
      </c>
      <c r="E251" s="26">
        <f>DATA!M239</f>
        <v>0</v>
      </c>
      <c r="F251" s="27">
        <f t="shared" si="17"/>
        <v>70.833333333333329</v>
      </c>
      <c r="G251" s="26">
        <f>DATA!AA239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DATA!L240</f>
        <v>0</v>
      </c>
      <c r="E252" s="26">
        <f>DATA!M240</f>
        <v>0</v>
      </c>
      <c r="F252" s="27">
        <f t="shared" si="17"/>
        <v>70.833333333333329</v>
      </c>
      <c r="G252" s="26">
        <f>DATA!AA240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DATA!L241</f>
        <v>0</v>
      </c>
      <c r="E253" s="26">
        <f>DATA!M241</f>
        <v>0</v>
      </c>
      <c r="F253" s="27">
        <f t="shared" si="17"/>
        <v>70.833333333333329</v>
      </c>
      <c r="G253" s="26">
        <f>DATA!AA241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DATA!L242</f>
        <v>0</v>
      </c>
      <c r="E254" s="26">
        <f>DATA!M242</f>
        <v>0</v>
      </c>
      <c r="F254" s="27">
        <f t="shared" si="17"/>
        <v>70.833333333333329</v>
      </c>
      <c r="G254" s="26">
        <f>DATA!AA242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DATA!L243</f>
        <v>0</v>
      </c>
      <c r="E255" s="26">
        <f>DATA!M243</f>
        <v>0</v>
      </c>
      <c r="F255" s="27">
        <f t="shared" si="17"/>
        <v>70.833333333333329</v>
      </c>
      <c r="G255" s="26">
        <f>DATA!AA243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DATA!L244</f>
        <v>0</v>
      </c>
      <c r="E256" s="44">
        <f>DATA!M244</f>
        <v>0</v>
      </c>
      <c r="F256" s="217">
        <f t="shared" si="17"/>
        <v>70.833333333333329</v>
      </c>
      <c r="G256" s="44">
        <f>DATA!AA244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53">
        <f>'DATA A'!B6</f>
        <v>0</v>
      </c>
      <c r="C263" s="49">
        <f>'DATA A'!E6</f>
        <v>0</v>
      </c>
      <c r="D263" s="49">
        <f>DATA!L252</f>
        <v>0</v>
      </c>
      <c r="E263" s="49">
        <f>DATA!M252</f>
        <v>0</v>
      </c>
      <c r="F263" s="47">
        <f>95/12*10</f>
        <v>79.166666666666671</v>
      </c>
      <c r="G263" s="49">
        <f>DATA!AA252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25">
        <f>'DATA A'!B7</f>
        <v>0</v>
      </c>
      <c r="C264" s="26">
        <f>'DATA A'!E7</f>
        <v>0</v>
      </c>
      <c r="D264" s="26">
        <f>DATA!L253</f>
        <v>0</v>
      </c>
      <c r="E264" s="26">
        <f>DATA!M253</f>
        <v>0</v>
      </c>
      <c r="F264" s="47">
        <f t="shared" ref="F264:F288" si="20">95/12*10</f>
        <v>79.166666666666671</v>
      </c>
      <c r="G264" s="26">
        <f>DATA!AA253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DATA!L254</f>
        <v>0</v>
      </c>
      <c r="E265" s="26">
        <f>DATA!M254</f>
        <v>0</v>
      </c>
      <c r="F265" s="47">
        <f t="shared" si="20"/>
        <v>79.166666666666671</v>
      </c>
      <c r="G265" s="26">
        <f>DATA!AA254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DATA!L255</f>
        <v>0</v>
      </c>
      <c r="E266" s="26">
        <f>DATA!M255</f>
        <v>0</v>
      </c>
      <c r="F266" s="47">
        <f t="shared" si="20"/>
        <v>79.166666666666671</v>
      </c>
      <c r="G266" s="26">
        <f>DATA!AA255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DATA!L256</f>
        <v>0</v>
      </c>
      <c r="E267" s="26">
        <f>DATA!M256</f>
        <v>0</v>
      </c>
      <c r="F267" s="47">
        <f t="shared" si="20"/>
        <v>79.166666666666671</v>
      </c>
      <c r="G267" s="26">
        <f>DATA!AA256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DATA!L257</f>
        <v>0</v>
      </c>
      <c r="E268" s="26">
        <f>DATA!M257</f>
        <v>0</v>
      </c>
      <c r="F268" s="47">
        <f t="shared" si="20"/>
        <v>79.166666666666671</v>
      </c>
      <c r="G268" s="26">
        <f>DATA!AA257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DATA!L258</f>
        <v>0</v>
      </c>
      <c r="E269" s="26">
        <f>DATA!M258</f>
        <v>0</v>
      </c>
      <c r="F269" s="47">
        <f t="shared" si="20"/>
        <v>79.166666666666671</v>
      </c>
      <c r="G269" s="26">
        <f>DATA!AA258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DATA!L259</f>
        <v>0</v>
      </c>
      <c r="E270" s="26">
        <f>DATA!M259</f>
        <v>0</v>
      </c>
      <c r="F270" s="47">
        <f t="shared" si="20"/>
        <v>79.166666666666671</v>
      </c>
      <c r="G270" s="26">
        <f>DATA!AA259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DATA!L260</f>
        <v>0</v>
      </c>
      <c r="E271" s="26">
        <f>DATA!M260</f>
        <v>0</v>
      </c>
      <c r="F271" s="47">
        <f t="shared" si="20"/>
        <v>79.166666666666671</v>
      </c>
      <c r="G271" s="26">
        <f>DATA!AA260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DATA!L261</f>
        <v>0</v>
      </c>
      <c r="E272" s="26">
        <f>DATA!M261</f>
        <v>0</v>
      </c>
      <c r="F272" s="47">
        <f t="shared" si="20"/>
        <v>79.166666666666671</v>
      </c>
      <c r="G272" s="26">
        <f>DATA!AA261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DATA!L262</f>
        <v>0</v>
      </c>
      <c r="E273" s="26">
        <f>DATA!M262</f>
        <v>0</v>
      </c>
      <c r="F273" s="47">
        <f t="shared" si="20"/>
        <v>79.166666666666671</v>
      </c>
      <c r="G273" s="26">
        <f>DATA!AA262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DATA!L263</f>
        <v>0</v>
      </c>
      <c r="E274" s="26">
        <f>DATA!M263</f>
        <v>0</v>
      </c>
      <c r="F274" s="47">
        <f t="shared" si="20"/>
        <v>79.166666666666671</v>
      </c>
      <c r="G274" s="26">
        <f>DATA!AA263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DATA!L264</f>
        <v>0</v>
      </c>
      <c r="E275" s="26">
        <f>DATA!M264</f>
        <v>0</v>
      </c>
      <c r="F275" s="47">
        <f t="shared" si="20"/>
        <v>79.166666666666671</v>
      </c>
      <c r="G275" s="26">
        <f>DATA!AA264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DATA!L265</f>
        <v>0</v>
      </c>
      <c r="E276" s="26">
        <f>DATA!M265</f>
        <v>0</v>
      </c>
      <c r="F276" s="47">
        <f t="shared" si="20"/>
        <v>79.166666666666671</v>
      </c>
      <c r="G276" s="26">
        <f>DATA!AA265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DATA!L266</f>
        <v>0</v>
      </c>
      <c r="E277" s="26">
        <f>DATA!M266</f>
        <v>0</v>
      </c>
      <c r="F277" s="47">
        <f t="shared" si="20"/>
        <v>79.166666666666671</v>
      </c>
      <c r="G277" s="26">
        <f>DATA!AA266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DATA!L267</f>
        <v>0</v>
      </c>
      <c r="E278" s="26">
        <f>DATA!M267</f>
        <v>0</v>
      </c>
      <c r="F278" s="47">
        <f t="shared" si="20"/>
        <v>79.166666666666671</v>
      </c>
      <c r="G278" s="26">
        <f>DATA!AA267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DATA!L268</f>
        <v>0</v>
      </c>
      <c r="E279" s="26">
        <f>DATA!M268</f>
        <v>0</v>
      </c>
      <c r="F279" s="47">
        <f t="shared" si="20"/>
        <v>79.166666666666671</v>
      </c>
      <c r="G279" s="26">
        <f>DATA!AA268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DATA!L269</f>
        <v>0</v>
      </c>
      <c r="E280" s="26">
        <f>DATA!M269</f>
        <v>0</v>
      </c>
      <c r="F280" s="47">
        <f t="shared" si="20"/>
        <v>79.166666666666671</v>
      </c>
      <c r="G280" s="26">
        <f>DATA!AA269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DATA!L270</f>
        <v>0</v>
      </c>
      <c r="E281" s="26">
        <f>DATA!M270</f>
        <v>0</v>
      </c>
      <c r="F281" s="47">
        <f t="shared" si="20"/>
        <v>79.166666666666671</v>
      </c>
      <c r="G281" s="26">
        <f>DATA!AA270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DATA!L271</f>
        <v>0</v>
      </c>
      <c r="E282" s="26">
        <f>DATA!M271</f>
        <v>0</v>
      </c>
      <c r="F282" s="47">
        <f t="shared" si="20"/>
        <v>79.166666666666671</v>
      </c>
      <c r="G282" s="26">
        <f>DATA!AA271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DATA!L272</f>
        <v>0</v>
      </c>
      <c r="E283" s="26">
        <f>DATA!M272</f>
        <v>0</v>
      </c>
      <c r="F283" s="47">
        <f t="shared" si="20"/>
        <v>79.166666666666671</v>
      </c>
      <c r="G283" s="26">
        <f>DATA!AA272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DATA!L273</f>
        <v>0</v>
      </c>
      <c r="E284" s="26">
        <f>DATA!M273</f>
        <v>0</v>
      </c>
      <c r="F284" s="47">
        <f t="shared" si="20"/>
        <v>79.166666666666671</v>
      </c>
      <c r="G284" s="26">
        <f>DATA!AA273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DATA!L274</f>
        <v>0</v>
      </c>
      <c r="E285" s="26">
        <f>DATA!M274</f>
        <v>0</v>
      </c>
      <c r="F285" s="47">
        <f t="shared" si="20"/>
        <v>79.166666666666671</v>
      </c>
      <c r="G285" s="26">
        <f>DATA!AA274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DATA!L275</f>
        <v>0</v>
      </c>
      <c r="E286" s="26">
        <f>DATA!M275</f>
        <v>0</v>
      </c>
      <c r="F286" s="47">
        <f t="shared" si="20"/>
        <v>79.166666666666671</v>
      </c>
      <c r="G286" s="26">
        <f>DATA!AA275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DATA!L276</f>
        <v>0</v>
      </c>
      <c r="E287" s="26">
        <f>DATA!M276</f>
        <v>0</v>
      </c>
      <c r="F287" s="47">
        <f t="shared" si="20"/>
        <v>79.166666666666671</v>
      </c>
      <c r="G287" s="26">
        <f>DATA!AA276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DATA!L277</f>
        <v>0</v>
      </c>
      <c r="E288" s="44">
        <f>DATA!M277</f>
        <v>0</v>
      </c>
      <c r="F288" s="45">
        <f t="shared" si="20"/>
        <v>79.166666666666671</v>
      </c>
      <c r="G288" s="44">
        <f>DATA!AA277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DATA!L283</f>
        <v>0</v>
      </c>
      <c r="E293" s="36">
        <f>DATA!M283</f>
        <v>0</v>
      </c>
      <c r="F293" s="207"/>
      <c r="G293" s="36">
        <f>DATA!AA283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DATA!L284</f>
        <v>0</v>
      </c>
      <c r="E294" s="26">
        <f>DATA!M284</f>
        <v>0</v>
      </c>
      <c r="F294" s="27"/>
      <c r="G294" s="26">
        <f>DATA!AA284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DATA!L285</f>
        <v>0</v>
      </c>
      <c r="E295" s="26">
        <f>DATA!M285</f>
        <v>0</v>
      </c>
      <c r="F295" s="27"/>
      <c r="G295" s="26">
        <f>DATA!AA285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DATA!L286</f>
        <v>0</v>
      </c>
      <c r="E296" s="26">
        <f>DATA!M286</f>
        <v>0</v>
      </c>
      <c r="F296" s="27"/>
      <c r="G296" s="26">
        <f>DATA!AA286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DATA!L287</f>
        <v>0</v>
      </c>
      <c r="E297" s="26">
        <f>DATA!M287</f>
        <v>0</v>
      </c>
      <c r="F297" s="27"/>
      <c r="G297" s="26">
        <f>DATA!AA287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DATA!L288</f>
        <v>0</v>
      </c>
      <c r="E298" s="26">
        <f>DATA!M288</f>
        <v>0</v>
      </c>
      <c r="F298" s="27"/>
      <c r="G298" s="26">
        <f>DATA!AA288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DATA!L289</f>
        <v>0</v>
      </c>
      <c r="E299" s="26">
        <f>DATA!M289</f>
        <v>0</v>
      </c>
      <c r="F299" s="27"/>
      <c r="G299" s="26">
        <f>DATA!AA289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DATA!L290</f>
        <v>0</v>
      </c>
      <c r="E300" s="26">
        <f>DATA!M290</f>
        <v>0</v>
      </c>
      <c r="F300" s="27"/>
      <c r="G300" s="26">
        <f>DATA!AA290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DATA!L291</f>
        <v>0</v>
      </c>
      <c r="E301" s="26">
        <f>DATA!M291</f>
        <v>0</v>
      </c>
      <c r="F301" s="27"/>
      <c r="G301" s="26">
        <f>DATA!AA291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DATA!L292</f>
        <v>0</v>
      </c>
      <c r="E302" s="26">
        <f>DATA!M292</f>
        <v>0</v>
      </c>
      <c r="F302" s="27"/>
      <c r="G302" s="26">
        <f>DATA!AA292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DATA!L293</f>
        <v>0</v>
      </c>
      <c r="E303" s="26">
        <f>DATA!M293</f>
        <v>0</v>
      </c>
      <c r="F303" s="27"/>
      <c r="G303" s="26">
        <f>DATA!AA293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DATA!L294</f>
        <v>0</v>
      </c>
      <c r="E304" s="26">
        <f>DATA!M294</f>
        <v>0</v>
      </c>
      <c r="F304" s="27"/>
      <c r="G304" s="26">
        <f>DATA!AA294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DATA!L295</f>
        <v>0</v>
      </c>
      <c r="E305" s="26">
        <f>DATA!M295</f>
        <v>0</v>
      </c>
      <c r="F305" s="27"/>
      <c r="G305" s="26">
        <f>DATA!AA295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DATA!L296</f>
        <v>0</v>
      </c>
      <c r="E306" s="26">
        <f>DATA!M296</f>
        <v>0</v>
      </c>
      <c r="F306" s="27"/>
      <c r="G306" s="26">
        <f>DATA!AA296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DATA!L297</f>
        <v>0</v>
      </c>
      <c r="E307" s="26">
        <f>DATA!M297</f>
        <v>0</v>
      </c>
      <c r="F307" s="27"/>
      <c r="G307" s="26">
        <f>DATA!AA297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DATA!L298</f>
        <v>0</v>
      </c>
      <c r="E308" s="26">
        <f>DATA!M298</f>
        <v>0</v>
      </c>
      <c r="F308" s="27"/>
      <c r="G308" s="26">
        <f>DATA!AA298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DATA!L299</f>
        <v>0</v>
      </c>
      <c r="E309" s="26">
        <f>DATA!M299</f>
        <v>0</v>
      </c>
      <c r="F309" s="27"/>
      <c r="G309" s="26">
        <f>DATA!AA299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DATA!L300</f>
        <v>0</v>
      </c>
      <c r="E310" s="26">
        <f>DATA!M300</f>
        <v>0</v>
      </c>
      <c r="F310" s="27"/>
      <c r="G310" s="26">
        <f>DATA!AA300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DATA!L301</f>
        <v>0</v>
      </c>
      <c r="E311" s="26">
        <f>DATA!M301</f>
        <v>0</v>
      </c>
      <c r="F311" s="27"/>
      <c r="G311" s="26">
        <f>DATA!AA301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DATA!L302</f>
        <v>0</v>
      </c>
      <c r="E312" s="26">
        <f>DATA!M302</f>
        <v>0</v>
      </c>
      <c r="F312" s="27"/>
      <c r="G312" s="26">
        <f>DATA!AA302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DATA!L303</f>
        <v>0</v>
      </c>
      <c r="E313" s="26">
        <f>DATA!M303</f>
        <v>0</v>
      </c>
      <c r="F313" s="27"/>
      <c r="G313" s="26">
        <f>DATA!AA303</f>
        <v>0</v>
      </c>
      <c r="H313" s="28" t="e">
        <f t="shared" ref="H313:H318" si="24"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DATA!L304</f>
        <v>0</v>
      </c>
      <c r="E314" s="26">
        <f>DATA!M304</f>
        <v>0</v>
      </c>
      <c r="F314" s="27"/>
      <c r="G314" s="26">
        <f>DATA!AA304</f>
        <v>0</v>
      </c>
      <c r="H314" s="28" t="e">
        <f t="shared" si="24"/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DATA!L305</f>
        <v>0</v>
      </c>
      <c r="E315" s="26">
        <f>DATA!M305</f>
        <v>0</v>
      </c>
      <c r="F315" s="27"/>
      <c r="G315" s="26">
        <f>DATA!AA305</f>
        <v>0</v>
      </c>
      <c r="H315" s="28" t="e">
        <f t="shared" si="24"/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DATA!L306</f>
        <v>0</v>
      </c>
      <c r="E316" s="26">
        <f>DATA!M306</f>
        <v>0</v>
      </c>
      <c r="F316" s="27"/>
      <c r="G316" s="26">
        <f>DATA!AA306</f>
        <v>0</v>
      </c>
      <c r="H316" s="28" t="e">
        <f t="shared" si="24"/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DATA!L307</f>
        <v>0</v>
      </c>
      <c r="E317" s="26">
        <f>DATA!M307</f>
        <v>0</v>
      </c>
      <c r="F317" s="27"/>
      <c r="G317" s="26">
        <f>DATA!AA307</f>
        <v>0</v>
      </c>
      <c r="H317" s="28" t="e">
        <f t="shared" si="24"/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DATA!L308</f>
        <v>0</v>
      </c>
      <c r="E318" s="12">
        <f>DATA!M308</f>
        <v>0</v>
      </c>
      <c r="F318" s="217"/>
      <c r="G318" s="12">
        <f>DATA!AA308</f>
        <v>0</v>
      </c>
      <c r="H318" s="220" t="e">
        <f t="shared" si="24"/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DATA!L314</f>
        <v>0</v>
      </c>
      <c r="E325" s="36">
        <f>DATA!M314</f>
        <v>0</v>
      </c>
      <c r="F325" s="207"/>
      <c r="G325" s="36">
        <f>DATA!AA314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DATA!L315</f>
        <v>0</v>
      </c>
      <c r="E326" s="26">
        <f>DATA!M315</f>
        <v>0</v>
      </c>
      <c r="F326" s="27"/>
      <c r="G326" s="26">
        <f>DATA!AA315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DATA!L316</f>
        <v>0</v>
      </c>
      <c r="E327" s="26">
        <f>DATA!M316</f>
        <v>0</v>
      </c>
      <c r="F327" s="27"/>
      <c r="G327" s="26">
        <f>DATA!AA316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DATA!L317</f>
        <v>0</v>
      </c>
      <c r="E328" s="26">
        <f>DATA!M317</f>
        <v>0</v>
      </c>
      <c r="F328" s="27"/>
      <c r="G328" s="26">
        <f>DATA!AA317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DATA!L318</f>
        <v>0</v>
      </c>
      <c r="E329" s="26">
        <f>DATA!M318</f>
        <v>0</v>
      </c>
      <c r="F329" s="27"/>
      <c r="G329" s="26">
        <f>DATA!AA318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DATA!L319</f>
        <v>0</v>
      </c>
      <c r="E330" s="26">
        <f>DATA!M319</f>
        <v>0</v>
      </c>
      <c r="F330" s="27"/>
      <c r="G330" s="26">
        <f>DATA!AA319</f>
        <v>0</v>
      </c>
      <c r="H330" s="28" t="e">
        <f t="shared" ref="H330:H344" si="25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DATA!L320</f>
        <v>0</v>
      </c>
      <c r="E331" s="26">
        <f>DATA!M320</f>
        <v>0</v>
      </c>
      <c r="F331" s="27"/>
      <c r="G331" s="26">
        <f>DATA!AA320</f>
        <v>0</v>
      </c>
      <c r="H331" s="28" t="e">
        <f t="shared" si="25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DATA!L321</f>
        <v>0</v>
      </c>
      <c r="E332" s="26">
        <f>DATA!M321</f>
        <v>0</v>
      </c>
      <c r="F332" s="27"/>
      <c r="G332" s="26">
        <f>DATA!AA321</f>
        <v>0</v>
      </c>
      <c r="H332" s="28" t="e">
        <f t="shared" si="25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DATA!L322</f>
        <v>0</v>
      </c>
      <c r="E333" s="26">
        <f>DATA!M322</f>
        <v>0</v>
      </c>
      <c r="F333" s="27"/>
      <c r="G333" s="26">
        <f>DATA!AA322</f>
        <v>0</v>
      </c>
      <c r="H333" s="28" t="e">
        <f t="shared" si="25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DATA!L323</f>
        <v>0</v>
      </c>
      <c r="E334" s="26">
        <f>DATA!M323</f>
        <v>0</v>
      </c>
      <c r="F334" s="27"/>
      <c r="G334" s="26">
        <f>DATA!AA323</f>
        <v>0</v>
      </c>
      <c r="H334" s="28" t="e">
        <f t="shared" si="25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DATA!L324</f>
        <v>0</v>
      </c>
      <c r="E335" s="26">
        <f>DATA!M324</f>
        <v>0</v>
      </c>
      <c r="F335" s="27"/>
      <c r="G335" s="26">
        <f>DATA!AA324</f>
        <v>0</v>
      </c>
      <c r="H335" s="28" t="e">
        <f t="shared" si="25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DATA!L325</f>
        <v>0</v>
      </c>
      <c r="E336" s="26">
        <f>DATA!M325</f>
        <v>0</v>
      </c>
      <c r="F336" s="27"/>
      <c r="G336" s="26">
        <f>DATA!AA325</f>
        <v>0</v>
      </c>
      <c r="H336" s="28" t="e">
        <f t="shared" si="25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DATA!L326</f>
        <v>0</v>
      </c>
      <c r="E337" s="26">
        <f>DATA!M326</f>
        <v>0</v>
      </c>
      <c r="F337" s="27"/>
      <c r="G337" s="26">
        <f>DATA!AA326</f>
        <v>0</v>
      </c>
      <c r="H337" s="28" t="e">
        <f t="shared" si="25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DATA!L327</f>
        <v>0</v>
      </c>
      <c r="E338" s="26">
        <f>DATA!M327</f>
        <v>0</v>
      </c>
      <c r="F338" s="27"/>
      <c r="G338" s="26">
        <f>DATA!AA327</f>
        <v>0</v>
      </c>
      <c r="H338" s="28" t="e">
        <f t="shared" si="25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DATA!L328</f>
        <v>0</v>
      </c>
      <c r="E339" s="26">
        <f>DATA!M328</f>
        <v>0</v>
      </c>
      <c r="F339" s="27"/>
      <c r="G339" s="26">
        <f>DATA!AA328</f>
        <v>0</v>
      </c>
      <c r="H339" s="28" t="e">
        <f t="shared" si="25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DATA!L329</f>
        <v>0</v>
      </c>
      <c r="E340" s="26">
        <f>DATA!M329</f>
        <v>0</v>
      </c>
      <c r="F340" s="27"/>
      <c r="G340" s="26">
        <f>DATA!AA329</f>
        <v>0</v>
      </c>
      <c r="H340" s="28" t="e">
        <f t="shared" si="25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DATA!L330</f>
        <v>0</v>
      </c>
      <c r="E341" s="26">
        <f>DATA!M330</f>
        <v>0</v>
      </c>
      <c r="F341" s="27"/>
      <c r="G341" s="26">
        <f>DATA!AA330</f>
        <v>0</v>
      </c>
      <c r="H341" s="28" t="e">
        <f t="shared" si="25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DATA!L331</f>
        <v>0</v>
      </c>
      <c r="E342" s="26">
        <f>DATA!M331</f>
        <v>0</v>
      </c>
      <c r="F342" s="27"/>
      <c r="G342" s="26">
        <f>DATA!AA331</f>
        <v>0</v>
      </c>
      <c r="H342" s="28" t="e">
        <f t="shared" si="25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DATA!L332</f>
        <v>0</v>
      </c>
      <c r="E343" s="26">
        <f>DATA!M332</f>
        <v>0</v>
      </c>
      <c r="F343" s="27"/>
      <c r="G343" s="26">
        <f>DATA!AA332</f>
        <v>0</v>
      </c>
      <c r="H343" s="28" t="e">
        <f t="shared" si="25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DATA!L333</f>
        <v>0</v>
      </c>
      <c r="E344" s="26">
        <f>DATA!M333</f>
        <v>0</v>
      </c>
      <c r="F344" s="27"/>
      <c r="G344" s="26">
        <f>DATA!AA333</f>
        <v>0</v>
      </c>
      <c r="H344" s="28" t="e">
        <f t="shared" si="25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DATA!L334</f>
        <v>0</v>
      </c>
      <c r="E345" s="26">
        <f>DATA!M334</f>
        <v>0</v>
      </c>
      <c r="F345" s="27"/>
      <c r="G345" s="26">
        <f>DATA!AA334</f>
        <v>0</v>
      </c>
      <c r="H345" s="28" t="e">
        <f t="shared" ref="H345:H350" si="26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DATA!L335</f>
        <v>0</v>
      </c>
      <c r="E346" s="26">
        <f>DATA!M335</f>
        <v>0</v>
      </c>
      <c r="F346" s="27"/>
      <c r="G346" s="26">
        <f>DATA!AA335</f>
        <v>0</v>
      </c>
      <c r="H346" s="28" t="e">
        <f t="shared" si="26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DATA!L336</f>
        <v>0</v>
      </c>
      <c r="E347" s="26">
        <f>DATA!M336</f>
        <v>0</v>
      </c>
      <c r="F347" s="27"/>
      <c r="G347" s="26">
        <f>DATA!AA336</f>
        <v>0</v>
      </c>
      <c r="H347" s="28" t="e">
        <f t="shared" si="26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DATA!L337</f>
        <v>0</v>
      </c>
      <c r="E348" s="26">
        <f>DATA!M337</f>
        <v>0</v>
      </c>
      <c r="F348" s="27"/>
      <c r="G348" s="26">
        <f>DATA!AA337</f>
        <v>0</v>
      </c>
      <c r="H348" s="28" t="e">
        <f t="shared" si="26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DATA!L338</f>
        <v>0</v>
      </c>
      <c r="E349" s="26">
        <f>DATA!M338</f>
        <v>0</v>
      </c>
      <c r="F349" s="27"/>
      <c r="G349" s="26">
        <f>DATA!AA338</f>
        <v>0</v>
      </c>
      <c r="H349" s="28" t="e">
        <f t="shared" si="26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DATA!L339</f>
        <v>0</v>
      </c>
      <c r="E350" s="12">
        <f>DATA!M339</f>
        <v>0</v>
      </c>
      <c r="F350" s="217"/>
      <c r="G350" s="12">
        <f>DATA!AA339</f>
        <v>0</v>
      </c>
      <c r="H350" s="220" t="e">
        <f t="shared" si="26"/>
        <v>#DIV/0!</v>
      </c>
    </row>
  </sheetData>
  <mergeCells count="78"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89" right="0.75" top="0.32" bottom="0.59" header="0.23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76" zoomScaleNormal="100" workbookViewId="0">
      <selection activeCell="D69" sqref="D69:D70"/>
    </sheetView>
  </sheetViews>
  <sheetFormatPr defaultRowHeight="13.2" x14ac:dyDescent="0.25"/>
  <cols>
    <col min="2" max="2" width="14.88671875" customWidth="1"/>
    <col min="3" max="3" width="10.664062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A'!B43</f>
        <v>NOVEMBER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tr">
        <f>'DATA A'!B5</f>
        <v>PUSKESMAS</v>
      </c>
      <c r="C4" s="326" t="s">
        <v>19</v>
      </c>
      <c r="D4" s="311" t="s">
        <v>50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53">
        <f>'DATA A'!B6</f>
        <v>0</v>
      </c>
      <c r="C7" s="49">
        <f>'DATA A'!C6</f>
        <v>0</v>
      </c>
      <c r="D7" s="49">
        <f>DATA!M7</f>
        <v>0</v>
      </c>
      <c r="E7" s="49">
        <f>DATA!N7</f>
        <v>0</v>
      </c>
      <c r="F7" s="47">
        <f>100/12*11</f>
        <v>91.666666666666671</v>
      </c>
      <c r="G7" s="49">
        <f>DATA!AB7</f>
        <v>0</v>
      </c>
      <c r="H7" s="50" t="e">
        <f>G7/C7*100</f>
        <v>#DIV/0!</v>
      </c>
    </row>
    <row r="8" spans="1:8" ht="13.8" thickBot="1" x14ac:dyDescent="0.3">
      <c r="A8" s="24">
        <v>2</v>
      </c>
      <c r="B8" s="25">
        <f>'DATA A'!B7</f>
        <v>0</v>
      </c>
      <c r="C8" s="26">
        <f>'DATA A'!C7</f>
        <v>0</v>
      </c>
      <c r="D8" s="26">
        <f>DATA!M8</f>
        <v>0</v>
      </c>
      <c r="E8" s="26">
        <f>DATA!N8</f>
        <v>0</v>
      </c>
      <c r="F8" s="47">
        <f t="shared" ref="F8:F32" si="0">100/12*11</f>
        <v>91.666666666666671</v>
      </c>
      <c r="G8" s="26">
        <f>DATA!AB8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DATA!M9</f>
        <v>0</v>
      </c>
      <c r="E9" s="26">
        <f>DATA!N9</f>
        <v>0</v>
      </c>
      <c r="F9" s="47">
        <f t="shared" si="0"/>
        <v>91.666666666666671</v>
      </c>
      <c r="G9" s="26">
        <f>DATA!AB9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DATA!M10</f>
        <v>0</v>
      </c>
      <c r="E10" s="26">
        <f>DATA!N10</f>
        <v>0</v>
      </c>
      <c r="F10" s="47">
        <f t="shared" si="0"/>
        <v>91.666666666666671</v>
      </c>
      <c r="G10" s="26">
        <f>DATA!AB10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DATA!M11</f>
        <v>0</v>
      </c>
      <c r="E11" s="26">
        <f>DATA!N11</f>
        <v>0</v>
      </c>
      <c r="F11" s="47">
        <f t="shared" si="0"/>
        <v>91.666666666666671</v>
      </c>
      <c r="G11" s="26">
        <f>DATA!AB11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DATA!M12</f>
        <v>0</v>
      </c>
      <c r="E12" s="26">
        <f>DATA!N12</f>
        <v>0</v>
      </c>
      <c r="F12" s="47">
        <f t="shared" si="0"/>
        <v>91.666666666666671</v>
      </c>
      <c r="G12" s="26">
        <f>DATA!AB12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DATA!M13</f>
        <v>0</v>
      </c>
      <c r="E13" s="26">
        <f>DATA!N13</f>
        <v>0</v>
      </c>
      <c r="F13" s="47">
        <f t="shared" si="0"/>
        <v>91.666666666666671</v>
      </c>
      <c r="G13" s="26">
        <f>DATA!AB13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DATA!M14</f>
        <v>0</v>
      </c>
      <c r="E14" s="26">
        <f>DATA!N14</f>
        <v>0</v>
      </c>
      <c r="F14" s="47">
        <f t="shared" si="0"/>
        <v>91.666666666666671</v>
      </c>
      <c r="G14" s="26">
        <f>DATA!AB14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DATA!M15</f>
        <v>0</v>
      </c>
      <c r="E15" s="26">
        <f>DATA!N15</f>
        <v>0</v>
      </c>
      <c r="F15" s="47">
        <f t="shared" si="0"/>
        <v>91.666666666666671</v>
      </c>
      <c r="G15" s="26">
        <f>DATA!AB15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DATA!M16</f>
        <v>0</v>
      </c>
      <c r="E16" s="26">
        <f>DATA!N16</f>
        <v>0</v>
      </c>
      <c r="F16" s="47">
        <f t="shared" si="0"/>
        <v>91.666666666666671</v>
      </c>
      <c r="G16" s="26">
        <f>DATA!AB16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DATA!M17</f>
        <v>0</v>
      </c>
      <c r="E17" s="26">
        <f>DATA!N17</f>
        <v>0</v>
      </c>
      <c r="F17" s="47">
        <f t="shared" si="0"/>
        <v>91.666666666666671</v>
      </c>
      <c r="G17" s="26">
        <f>DATA!AB17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DATA!M18</f>
        <v>0</v>
      </c>
      <c r="E18" s="26">
        <f>DATA!N18</f>
        <v>0</v>
      </c>
      <c r="F18" s="47">
        <f t="shared" si="0"/>
        <v>91.666666666666671</v>
      </c>
      <c r="G18" s="26">
        <f>DATA!AB18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DATA!M19</f>
        <v>0</v>
      </c>
      <c r="E19" s="26">
        <f>DATA!N19</f>
        <v>0</v>
      </c>
      <c r="F19" s="47">
        <f t="shared" si="0"/>
        <v>91.666666666666671</v>
      </c>
      <c r="G19" s="26">
        <f>DATA!AB19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DATA!M20</f>
        <v>0</v>
      </c>
      <c r="E20" s="26">
        <f>DATA!N20</f>
        <v>0</v>
      </c>
      <c r="F20" s="47">
        <f t="shared" si="0"/>
        <v>91.666666666666671</v>
      </c>
      <c r="G20" s="26">
        <f>DATA!AB20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DATA!M21</f>
        <v>0</v>
      </c>
      <c r="E21" s="26">
        <f>DATA!N21</f>
        <v>0</v>
      </c>
      <c r="F21" s="47">
        <f t="shared" si="0"/>
        <v>91.666666666666671</v>
      </c>
      <c r="G21" s="26">
        <f>DATA!AB21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DATA!M22</f>
        <v>0</v>
      </c>
      <c r="E22" s="26">
        <f>DATA!N22</f>
        <v>0</v>
      </c>
      <c r="F22" s="47">
        <f t="shared" si="0"/>
        <v>91.666666666666671</v>
      </c>
      <c r="G22" s="26">
        <f>DATA!AB22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DATA!M23</f>
        <v>0</v>
      </c>
      <c r="E23" s="26">
        <f>DATA!N23</f>
        <v>0</v>
      </c>
      <c r="F23" s="47">
        <f t="shared" si="0"/>
        <v>91.666666666666671</v>
      </c>
      <c r="G23" s="26">
        <f>DATA!AB23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DATA!M24</f>
        <v>0</v>
      </c>
      <c r="E24" s="26">
        <f>DATA!N24</f>
        <v>0</v>
      </c>
      <c r="F24" s="47">
        <f t="shared" si="0"/>
        <v>91.666666666666671</v>
      </c>
      <c r="G24" s="26">
        <f>DATA!AB24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DATA!M25</f>
        <v>0</v>
      </c>
      <c r="E25" s="26">
        <f>DATA!N25</f>
        <v>0</v>
      </c>
      <c r="F25" s="47">
        <f t="shared" si="0"/>
        <v>91.666666666666671</v>
      </c>
      <c r="G25" s="26">
        <f>DATA!AB25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DATA!M26</f>
        <v>0</v>
      </c>
      <c r="E26" s="26">
        <f>DATA!N26</f>
        <v>0</v>
      </c>
      <c r="F26" s="47">
        <f t="shared" si="0"/>
        <v>91.666666666666671</v>
      </c>
      <c r="G26" s="26">
        <f>DATA!AB26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DATA!M27</f>
        <v>0</v>
      </c>
      <c r="E27" s="26">
        <f>DATA!N27</f>
        <v>0</v>
      </c>
      <c r="F27" s="47">
        <f t="shared" si="0"/>
        <v>91.666666666666671</v>
      </c>
      <c r="G27" s="26">
        <f>DATA!AB27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DATA!M28</f>
        <v>0</v>
      </c>
      <c r="E28" s="26">
        <f>DATA!N28</f>
        <v>0</v>
      </c>
      <c r="F28" s="47">
        <f t="shared" si="0"/>
        <v>91.666666666666671</v>
      </c>
      <c r="G28" s="26">
        <f>DATA!AB28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DATA!M29</f>
        <v>0</v>
      </c>
      <c r="E29" s="26">
        <f>DATA!N29</f>
        <v>0</v>
      </c>
      <c r="F29" s="47">
        <f t="shared" si="0"/>
        <v>91.666666666666671</v>
      </c>
      <c r="G29" s="26">
        <f>DATA!AB29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DATA!M30</f>
        <v>0</v>
      </c>
      <c r="E30" s="26">
        <f>DATA!N30</f>
        <v>0</v>
      </c>
      <c r="F30" s="47">
        <f t="shared" si="0"/>
        <v>91.666666666666671</v>
      </c>
      <c r="G30" s="26">
        <f>DATA!AB30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DATA!M31</f>
        <v>0</v>
      </c>
      <c r="E31" s="26">
        <f>DATA!N31</f>
        <v>0</v>
      </c>
      <c r="F31" s="47">
        <f t="shared" si="0"/>
        <v>91.666666666666671</v>
      </c>
      <c r="G31" s="26">
        <f>DATA!AB31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DATA!M32</f>
        <v>0</v>
      </c>
      <c r="E32" s="44">
        <f>DATA!N32</f>
        <v>0</v>
      </c>
      <c r="F32" s="47">
        <f t="shared" si="0"/>
        <v>91.666666666666671</v>
      </c>
      <c r="G32" s="44">
        <f>DATA!AB32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49">
        <f>'DATA A'!C6</f>
        <v>0</v>
      </c>
      <c r="D39" s="49">
        <f>DATA!M38</f>
        <v>0</v>
      </c>
      <c r="E39" s="49">
        <f>DATA!N38</f>
        <v>0</v>
      </c>
      <c r="F39" s="207">
        <f>98/12*11</f>
        <v>89.833333333333329</v>
      </c>
      <c r="G39" s="49">
        <f>DATA!AB38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DATA!M39</f>
        <v>0</v>
      </c>
      <c r="E40" s="26">
        <f>DATA!N39</f>
        <v>0</v>
      </c>
      <c r="F40" s="27">
        <f t="shared" ref="F40:F64" si="2">98/12*11</f>
        <v>89.833333333333329</v>
      </c>
      <c r="G40" s="26">
        <f>DATA!AB39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DATA!M40</f>
        <v>0</v>
      </c>
      <c r="E41" s="26">
        <f>DATA!N40</f>
        <v>0</v>
      </c>
      <c r="F41" s="27">
        <f t="shared" si="2"/>
        <v>89.833333333333329</v>
      </c>
      <c r="G41" s="26">
        <f>DATA!AB40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DATA!M41</f>
        <v>0</v>
      </c>
      <c r="E42" s="26">
        <f>DATA!N41</f>
        <v>0</v>
      </c>
      <c r="F42" s="27">
        <f t="shared" si="2"/>
        <v>89.833333333333329</v>
      </c>
      <c r="G42" s="26">
        <f>DATA!AB41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DATA!M42</f>
        <v>0</v>
      </c>
      <c r="E43" s="26">
        <f>DATA!N42</f>
        <v>0</v>
      </c>
      <c r="F43" s="27">
        <f t="shared" si="2"/>
        <v>89.833333333333329</v>
      </c>
      <c r="G43" s="26">
        <f>DATA!AB42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DATA!M43</f>
        <v>0</v>
      </c>
      <c r="E44" s="26">
        <f>DATA!N43</f>
        <v>0</v>
      </c>
      <c r="F44" s="27">
        <f t="shared" si="2"/>
        <v>89.833333333333329</v>
      </c>
      <c r="G44" s="26">
        <f>DATA!AB43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DATA!M44</f>
        <v>0</v>
      </c>
      <c r="E45" s="26">
        <f>DATA!N44</f>
        <v>0</v>
      </c>
      <c r="F45" s="27">
        <f t="shared" si="2"/>
        <v>89.833333333333329</v>
      </c>
      <c r="G45" s="26">
        <f>DATA!AB44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DATA!M45</f>
        <v>0</v>
      </c>
      <c r="E46" s="26">
        <f>DATA!N45</f>
        <v>0</v>
      </c>
      <c r="F46" s="27">
        <f t="shared" si="2"/>
        <v>89.833333333333329</v>
      </c>
      <c r="G46" s="26">
        <f>DATA!AB45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DATA!M46</f>
        <v>0</v>
      </c>
      <c r="E47" s="26">
        <f>DATA!N46</f>
        <v>0</v>
      </c>
      <c r="F47" s="27">
        <f t="shared" si="2"/>
        <v>89.833333333333329</v>
      </c>
      <c r="G47" s="26">
        <f>DATA!AB46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DATA!M47</f>
        <v>0</v>
      </c>
      <c r="E48" s="26">
        <f>DATA!N47</f>
        <v>0</v>
      </c>
      <c r="F48" s="27">
        <f t="shared" si="2"/>
        <v>89.833333333333329</v>
      </c>
      <c r="G48" s="26">
        <f>DATA!AB47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DATA!M48</f>
        <v>0</v>
      </c>
      <c r="E49" s="26">
        <f>DATA!N48</f>
        <v>0</v>
      </c>
      <c r="F49" s="27">
        <f t="shared" si="2"/>
        <v>89.833333333333329</v>
      </c>
      <c r="G49" s="26">
        <f>DATA!AB48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DATA!M49</f>
        <v>0</v>
      </c>
      <c r="E50" s="26">
        <f>DATA!N49</f>
        <v>0</v>
      </c>
      <c r="F50" s="27">
        <f t="shared" si="2"/>
        <v>89.833333333333329</v>
      </c>
      <c r="G50" s="26">
        <f>DATA!AB49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DATA!M50</f>
        <v>0</v>
      </c>
      <c r="E51" s="26">
        <f>DATA!N50</f>
        <v>0</v>
      </c>
      <c r="F51" s="27">
        <f t="shared" si="2"/>
        <v>89.833333333333329</v>
      </c>
      <c r="G51" s="26">
        <f>DATA!AB50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DATA!M51</f>
        <v>0</v>
      </c>
      <c r="E52" s="26">
        <f>DATA!N51</f>
        <v>0</v>
      </c>
      <c r="F52" s="27">
        <f t="shared" si="2"/>
        <v>89.833333333333329</v>
      </c>
      <c r="G52" s="26">
        <f>DATA!AB51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DATA!M52</f>
        <v>0</v>
      </c>
      <c r="E53" s="26">
        <f>DATA!N52</f>
        <v>0</v>
      </c>
      <c r="F53" s="27">
        <f t="shared" si="2"/>
        <v>89.833333333333329</v>
      </c>
      <c r="G53" s="26">
        <f>DATA!AB52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DATA!M53</f>
        <v>0</v>
      </c>
      <c r="E54" s="26">
        <f>DATA!N53</f>
        <v>0</v>
      </c>
      <c r="F54" s="27">
        <f t="shared" si="2"/>
        <v>89.833333333333329</v>
      </c>
      <c r="G54" s="26">
        <f>DATA!AB53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DATA!M54</f>
        <v>0</v>
      </c>
      <c r="E55" s="26">
        <f>DATA!N54</f>
        <v>0</v>
      </c>
      <c r="F55" s="27">
        <f t="shared" si="2"/>
        <v>89.833333333333329</v>
      </c>
      <c r="G55" s="26">
        <f>DATA!AB54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DATA!M55</f>
        <v>0</v>
      </c>
      <c r="E56" s="26">
        <f>DATA!N55</f>
        <v>0</v>
      </c>
      <c r="F56" s="27">
        <f t="shared" si="2"/>
        <v>89.833333333333329</v>
      </c>
      <c r="G56" s="26">
        <f>DATA!AB55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DATA!M56</f>
        <v>0</v>
      </c>
      <c r="E57" s="26">
        <f>DATA!N56</f>
        <v>0</v>
      </c>
      <c r="F57" s="27">
        <f t="shared" si="2"/>
        <v>89.833333333333329</v>
      </c>
      <c r="G57" s="26">
        <f>DATA!AB56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DATA!M57</f>
        <v>0</v>
      </c>
      <c r="E58" s="26">
        <f>DATA!N57</f>
        <v>0</v>
      </c>
      <c r="F58" s="27">
        <f t="shared" si="2"/>
        <v>89.833333333333329</v>
      </c>
      <c r="G58" s="26">
        <f>DATA!AB57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DATA!M58</f>
        <v>0</v>
      </c>
      <c r="E59" s="26">
        <f>DATA!N58</f>
        <v>0</v>
      </c>
      <c r="F59" s="27">
        <f t="shared" si="2"/>
        <v>89.833333333333329</v>
      </c>
      <c r="G59" s="26">
        <f>DATA!AB58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DATA!M59</f>
        <v>0</v>
      </c>
      <c r="E60" s="26">
        <f>DATA!N59</f>
        <v>0</v>
      </c>
      <c r="F60" s="27">
        <f t="shared" si="2"/>
        <v>89.833333333333329</v>
      </c>
      <c r="G60" s="26">
        <f>DATA!AB59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DATA!M60</f>
        <v>0</v>
      </c>
      <c r="E61" s="26">
        <f>DATA!N60</f>
        <v>0</v>
      </c>
      <c r="F61" s="27">
        <f t="shared" si="2"/>
        <v>89.833333333333329</v>
      </c>
      <c r="G61" s="26">
        <f>DATA!AB60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DATA!M61</f>
        <v>0</v>
      </c>
      <c r="E62" s="26">
        <f>DATA!N61</f>
        <v>0</v>
      </c>
      <c r="F62" s="27">
        <f t="shared" si="2"/>
        <v>89.833333333333329</v>
      </c>
      <c r="G62" s="26">
        <f>DATA!AB61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DATA!M62</f>
        <v>0</v>
      </c>
      <c r="E63" s="26">
        <f>DATA!N62</f>
        <v>0</v>
      </c>
      <c r="F63" s="27">
        <f t="shared" si="2"/>
        <v>89.833333333333329</v>
      </c>
      <c r="G63" s="26">
        <f>DATA!AB62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DATA!M63</f>
        <v>0</v>
      </c>
      <c r="E64" s="44">
        <f>DATA!N63</f>
        <v>0</v>
      </c>
      <c r="F64" s="217">
        <f t="shared" si="2"/>
        <v>89.833333333333329</v>
      </c>
      <c r="G64" s="44">
        <f>DATA!AB63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6.2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x14ac:dyDescent="0.25">
      <c r="A71" s="34">
        <v>1</v>
      </c>
      <c r="B71" s="54">
        <f>'DATA A'!B6</f>
        <v>0</v>
      </c>
      <c r="C71" s="49">
        <f>'DATA A'!D6</f>
        <v>0</v>
      </c>
      <c r="D71" s="49">
        <f>DATA!M69</f>
        <v>0</v>
      </c>
      <c r="E71" s="49">
        <f>DATA!N69</f>
        <v>0</v>
      </c>
      <c r="F71" s="47"/>
      <c r="G71" s="49">
        <f>DATA!AB69</f>
        <v>0</v>
      </c>
      <c r="H71" s="50" t="e">
        <f>G71/C71*100</f>
        <v>#DIV/0!</v>
      </c>
    </row>
    <row r="72" spans="1:8" x14ac:dyDescent="0.25">
      <c r="A72" s="24">
        <v>2</v>
      </c>
      <c r="B72" s="25">
        <f>'DATA A'!B7</f>
        <v>0</v>
      </c>
      <c r="C72" s="26">
        <f>'DATA A'!D7</f>
        <v>0</v>
      </c>
      <c r="D72" s="26">
        <f>DATA!M70</f>
        <v>0</v>
      </c>
      <c r="E72" s="26">
        <f>DATA!N70</f>
        <v>0</v>
      </c>
      <c r="F72" s="27"/>
      <c r="G72" s="26">
        <f>DATA!AB70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DATA!M71</f>
        <v>0</v>
      </c>
      <c r="E73" s="26">
        <f>DATA!N71</f>
        <v>0</v>
      </c>
      <c r="F73" s="27"/>
      <c r="G73" s="26">
        <f>DATA!AB71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DATA!M72</f>
        <v>0</v>
      </c>
      <c r="E74" s="26">
        <f>DATA!N72</f>
        <v>0</v>
      </c>
      <c r="F74" s="27"/>
      <c r="G74" s="26">
        <f>DATA!AB72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DATA!M73</f>
        <v>0</v>
      </c>
      <c r="E75" s="26">
        <f>DATA!N73</f>
        <v>0</v>
      </c>
      <c r="F75" s="27"/>
      <c r="G75" s="26">
        <f>DATA!AB73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DATA!M74</f>
        <v>0</v>
      </c>
      <c r="E76" s="26">
        <f>DATA!N74</f>
        <v>0</v>
      </c>
      <c r="F76" s="27"/>
      <c r="G76" s="26">
        <f>DATA!AB74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DATA!M75</f>
        <v>0</v>
      </c>
      <c r="E77" s="26">
        <f>DATA!N75</f>
        <v>0</v>
      </c>
      <c r="F77" s="27"/>
      <c r="G77" s="26">
        <f>DATA!AB75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DATA!M76</f>
        <v>0</v>
      </c>
      <c r="E78" s="26">
        <f>DATA!N76</f>
        <v>0</v>
      </c>
      <c r="F78" s="27"/>
      <c r="G78" s="26">
        <f>DATA!AB76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DATA!M77</f>
        <v>0</v>
      </c>
      <c r="E79" s="26">
        <f>DATA!N77</f>
        <v>0</v>
      </c>
      <c r="F79" s="27"/>
      <c r="G79" s="26">
        <f>DATA!AB77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DATA!M78</f>
        <v>0</v>
      </c>
      <c r="E80" s="26">
        <f>DATA!N78</f>
        <v>0</v>
      </c>
      <c r="F80" s="27"/>
      <c r="G80" s="26">
        <f>DATA!AB78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DATA!M79</f>
        <v>0</v>
      </c>
      <c r="E81" s="26">
        <f>DATA!N79</f>
        <v>0</v>
      </c>
      <c r="F81" s="27"/>
      <c r="G81" s="26">
        <f>DATA!AB79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DATA!M80</f>
        <v>0</v>
      </c>
      <c r="E82" s="26">
        <f>DATA!N80</f>
        <v>0</v>
      </c>
      <c r="F82" s="27"/>
      <c r="G82" s="26">
        <f>DATA!AB80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DATA!M81</f>
        <v>0</v>
      </c>
      <c r="E83" s="26">
        <f>DATA!N81</f>
        <v>0</v>
      </c>
      <c r="F83" s="27"/>
      <c r="G83" s="26">
        <f>DATA!AB81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DATA!M82</f>
        <v>0</v>
      </c>
      <c r="E84" s="26">
        <f>DATA!N82</f>
        <v>0</v>
      </c>
      <c r="F84" s="27"/>
      <c r="G84" s="26">
        <f>DATA!AB82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DATA!M83</f>
        <v>0</v>
      </c>
      <c r="E85" s="26">
        <f>DATA!N83</f>
        <v>0</v>
      </c>
      <c r="F85" s="27"/>
      <c r="G85" s="26">
        <f>DATA!AB83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DATA!M84</f>
        <v>0</v>
      </c>
      <c r="E86" s="26">
        <f>DATA!N84</f>
        <v>0</v>
      </c>
      <c r="F86" s="27"/>
      <c r="G86" s="26">
        <f>DATA!AB84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DATA!M85</f>
        <v>0</v>
      </c>
      <c r="E87" s="26">
        <f>DATA!N85</f>
        <v>0</v>
      </c>
      <c r="F87" s="27"/>
      <c r="G87" s="26">
        <f>DATA!AB85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DATA!M86</f>
        <v>0</v>
      </c>
      <c r="E88" s="26">
        <f>DATA!N86</f>
        <v>0</v>
      </c>
      <c r="F88" s="27"/>
      <c r="G88" s="26">
        <f>DATA!AB86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DATA!M87</f>
        <v>0</v>
      </c>
      <c r="E89" s="26">
        <f>DATA!N87</f>
        <v>0</v>
      </c>
      <c r="F89" s="27"/>
      <c r="G89" s="26">
        <f>DATA!AB87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DATA!M88</f>
        <v>0</v>
      </c>
      <c r="E90" s="26">
        <f>DATA!N88</f>
        <v>0</v>
      </c>
      <c r="F90" s="27"/>
      <c r="G90" s="26">
        <f>DATA!AB88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DATA!M89</f>
        <v>0</v>
      </c>
      <c r="E91" s="26">
        <f>DATA!N89</f>
        <v>0</v>
      </c>
      <c r="F91" s="27"/>
      <c r="G91" s="26">
        <f>DATA!AB89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DATA!M90</f>
        <v>0</v>
      </c>
      <c r="E92" s="26">
        <f>DATA!N90</f>
        <v>0</v>
      </c>
      <c r="F92" s="27"/>
      <c r="G92" s="26">
        <f>DATA!AB90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DATA!M91</f>
        <v>0</v>
      </c>
      <c r="E93" s="26">
        <f>DATA!N91</f>
        <v>0</v>
      </c>
      <c r="F93" s="27"/>
      <c r="G93" s="26">
        <f>DATA!AB91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DATA!M92</f>
        <v>0</v>
      </c>
      <c r="E94" s="26">
        <f>DATA!N92</f>
        <v>0</v>
      </c>
      <c r="F94" s="27"/>
      <c r="G94" s="26">
        <f>DATA!AB92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DATA!M93</f>
        <v>0</v>
      </c>
      <c r="E95" s="26">
        <f>DATA!N93</f>
        <v>0</v>
      </c>
      <c r="F95" s="27"/>
      <c r="G95" s="26">
        <f>DATA!AB93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3">
        <f>C32*20%</f>
        <v>0</v>
      </c>
      <c r="D96" s="44">
        <f>DATA!M94</f>
        <v>0</v>
      </c>
      <c r="E96" s="44">
        <f>DATA!N94</f>
        <v>0</v>
      </c>
      <c r="F96" s="45"/>
      <c r="G96" s="44">
        <f>DATA!AB94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37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x14ac:dyDescent="0.25">
      <c r="A103" s="34">
        <v>1</v>
      </c>
      <c r="B103" s="54">
        <f>'DATA A'!B6</f>
        <v>0</v>
      </c>
      <c r="C103" s="49">
        <f>'DATA A'!D6</f>
        <v>0</v>
      </c>
      <c r="D103" s="49">
        <f>DATA!M98</f>
        <v>0</v>
      </c>
      <c r="E103" s="49">
        <f>DATA!N98</f>
        <v>0</v>
      </c>
      <c r="F103" s="47"/>
      <c r="G103" s="49">
        <f>DATA!AB98</f>
        <v>0</v>
      </c>
      <c r="H103" s="50" t="e">
        <f>G103/C103*100</f>
        <v>#DIV/0!</v>
      </c>
    </row>
    <row r="104" spans="1:8" x14ac:dyDescent="0.25">
      <c r="A104" s="24">
        <v>2</v>
      </c>
      <c r="B104" s="25">
        <f>'DATA A'!B7</f>
        <v>0</v>
      </c>
      <c r="C104" s="26">
        <f>'DATA A'!D7</f>
        <v>0</v>
      </c>
      <c r="D104" s="26">
        <f>DATA!M99</f>
        <v>0</v>
      </c>
      <c r="E104" s="26">
        <f>DATA!N99</f>
        <v>0</v>
      </c>
      <c r="F104" s="27"/>
      <c r="G104" s="26">
        <f>DATA!AB99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DATA!M100</f>
        <v>0</v>
      </c>
      <c r="E105" s="26">
        <f>DATA!N100</f>
        <v>0</v>
      </c>
      <c r="F105" s="27"/>
      <c r="G105" s="26">
        <f>DATA!AB100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DATA!M101</f>
        <v>0</v>
      </c>
      <c r="E106" s="26">
        <f>DATA!N101</f>
        <v>0</v>
      </c>
      <c r="F106" s="27"/>
      <c r="G106" s="26">
        <f>DATA!AB101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DATA!M102</f>
        <v>0</v>
      </c>
      <c r="E107" s="26">
        <f>DATA!N102</f>
        <v>0</v>
      </c>
      <c r="F107" s="27"/>
      <c r="G107" s="26">
        <f>DATA!AB102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DATA!M103</f>
        <v>0</v>
      </c>
      <c r="E108" s="26">
        <f>DATA!N103</f>
        <v>0</v>
      </c>
      <c r="F108" s="27"/>
      <c r="G108" s="26">
        <f>DATA!AB103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DATA!M104</f>
        <v>0</v>
      </c>
      <c r="E109" s="26">
        <f>DATA!N104</f>
        <v>0</v>
      </c>
      <c r="F109" s="27"/>
      <c r="G109" s="26">
        <f>DATA!AB104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DATA!M105</f>
        <v>0</v>
      </c>
      <c r="E110" s="26">
        <f>DATA!N105</f>
        <v>0</v>
      </c>
      <c r="F110" s="27"/>
      <c r="G110" s="26">
        <f>DATA!AB105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DATA!M106</f>
        <v>0</v>
      </c>
      <c r="E111" s="26">
        <f>DATA!N106</f>
        <v>0</v>
      </c>
      <c r="F111" s="27"/>
      <c r="G111" s="26">
        <f>DATA!AB106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DATA!M107</f>
        <v>0</v>
      </c>
      <c r="E112" s="26">
        <f>DATA!N107</f>
        <v>0</v>
      </c>
      <c r="F112" s="27"/>
      <c r="G112" s="26">
        <f>DATA!AB107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DATA!M108</f>
        <v>0</v>
      </c>
      <c r="E113" s="26">
        <f>DATA!N108</f>
        <v>0</v>
      </c>
      <c r="F113" s="27"/>
      <c r="G113" s="26">
        <f>DATA!AB108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DATA!M109</f>
        <v>0</v>
      </c>
      <c r="E114" s="26">
        <f>DATA!N109</f>
        <v>0</v>
      </c>
      <c r="F114" s="27"/>
      <c r="G114" s="26">
        <f>DATA!AB109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DATA!M110</f>
        <v>0</v>
      </c>
      <c r="E115" s="26">
        <f>DATA!N110</f>
        <v>0</v>
      </c>
      <c r="F115" s="27"/>
      <c r="G115" s="26">
        <f>DATA!AB110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DATA!M111</f>
        <v>0</v>
      </c>
      <c r="E116" s="26">
        <f>DATA!N111</f>
        <v>0</v>
      </c>
      <c r="F116" s="27"/>
      <c r="G116" s="26">
        <f>DATA!AB111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DATA!M112</f>
        <v>0</v>
      </c>
      <c r="E117" s="26">
        <f>DATA!N112</f>
        <v>0</v>
      </c>
      <c r="F117" s="27"/>
      <c r="G117" s="26">
        <f>DATA!AB112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DATA!M113</f>
        <v>0</v>
      </c>
      <c r="E118" s="26">
        <f>DATA!N113</f>
        <v>0</v>
      </c>
      <c r="F118" s="27"/>
      <c r="G118" s="26">
        <f>DATA!AB113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DATA!M114</f>
        <v>0</v>
      </c>
      <c r="E119" s="26">
        <f>DATA!N114</f>
        <v>0</v>
      </c>
      <c r="F119" s="27"/>
      <c r="G119" s="26">
        <f>DATA!AB114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DATA!M115</f>
        <v>0</v>
      </c>
      <c r="E120" s="26">
        <f>DATA!N115</f>
        <v>0</v>
      </c>
      <c r="F120" s="27"/>
      <c r="G120" s="26">
        <f>DATA!AB115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DATA!M116</f>
        <v>0</v>
      </c>
      <c r="E121" s="26">
        <f>DATA!N116</f>
        <v>0</v>
      </c>
      <c r="F121" s="27"/>
      <c r="G121" s="26">
        <f>DATA!AB116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DATA!M117</f>
        <v>0</v>
      </c>
      <c r="E122" s="26">
        <f>DATA!N117</f>
        <v>0</v>
      </c>
      <c r="F122" s="27"/>
      <c r="G122" s="26">
        <f>DATA!AB117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DATA!M118</f>
        <v>0</v>
      </c>
      <c r="E123" s="26">
        <f>DATA!N118</f>
        <v>0</v>
      </c>
      <c r="F123" s="27"/>
      <c r="G123" s="26">
        <f>DATA!AB118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DATA!M119</f>
        <v>0</v>
      </c>
      <c r="E124" s="26">
        <f>DATA!N119</f>
        <v>0</v>
      </c>
      <c r="F124" s="27"/>
      <c r="G124" s="26">
        <f>DATA!AB119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DATA!M120</f>
        <v>0</v>
      </c>
      <c r="E125" s="26">
        <f>DATA!N120</f>
        <v>0</v>
      </c>
      <c r="F125" s="27"/>
      <c r="G125" s="26">
        <f>DATA!AB120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DATA!M121</f>
        <v>0</v>
      </c>
      <c r="E126" s="26">
        <f>DATA!N121</f>
        <v>0</v>
      </c>
      <c r="F126" s="27"/>
      <c r="G126" s="26">
        <f>DATA!AB121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DATA!M122</f>
        <v>0</v>
      </c>
      <c r="E127" s="26">
        <f>DATA!N122</f>
        <v>0</v>
      </c>
      <c r="F127" s="27"/>
      <c r="G127" s="26">
        <f>DATA!AB122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13">
        <f>20%*C32</f>
        <v>0</v>
      </c>
      <c r="D128" s="44">
        <f>DATA!M123</f>
        <v>0</v>
      </c>
      <c r="E128" s="44">
        <f>DATA!N123</f>
        <v>0</v>
      </c>
      <c r="F128" s="45"/>
      <c r="G128" s="44">
        <f>DATA!AB123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x14ac:dyDescent="0.25">
      <c r="A135" s="34">
        <v>1</v>
      </c>
      <c r="B135" s="53">
        <f>'DATA A'!B6</f>
        <v>0</v>
      </c>
      <c r="C135" s="49">
        <f>'DATA A'!D6</f>
        <v>0</v>
      </c>
      <c r="D135" s="49">
        <f>DATA!M127</f>
        <v>0</v>
      </c>
      <c r="E135" s="49">
        <f>DATA!N127</f>
        <v>0</v>
      </c>
      <c r="F135" s="47">
        <f>90/12*11</f>
        <v>82.5</v>
      </c>
      <c r="G135" s="49">
        <f>DATA!AB127</f>
        <v>0</v>
      </c>
      <c r="H135" s="50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DATA!M128</f>
        <v>0</v>
      </c>
      <c r="E136" s="26">
        <f>DATA!N128</f>
        <v>0</v>
      </c>
      <c r="F136" s="27">
        <f t="shared" ref="F136:F159" si="9">90/12*11</f>
        <v>82.5</v>
      </c>
      <c r="G136" s="26">
        <f>DATA!AB128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DATA!M129</f>
        <v>0</v>
      </c>
      <c r="E137" s="26">
        <f>DATA!N129</f>
        <v>0</v>
      </c>
      <c r="F137" s="27">
        <f t="shared" si="9"/>
        <v>82.5</v>
      </c>
      <c r="G137" s="26">
        <f>DATA!AB129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DATA!M130</f>
        <v>0</v>
      </c>
      <c r="E138" s="26">
        <f>DATA!N130</f>
        <v>0</v>
      </c>
      <c r="F138" s="27">
        <f t="shared" si="9"/>
        <v>82.5</v>
      </c>
      <c r="G138" s="26">
        <f>DATA!AB130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DATA!M131</f>
        <v>0</v>
      </c>
      <c r="E139" s="26">
        <f>DATA!N131</f>
        <v>0</v>
      </c>
      <c r="F139" s="27">
        <f t="shared" si="9"/>
        <v>82.5</v>
      </c>
      <c r="G139" s="26">
        <f>DATA!AB131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DATA!M132</f>
        <v>0</v>
      </c>
      <c r="E140" s="26">
        <f>DATA!N132</f>
        <v>0</v>
      </c>
      <c r="F140" s="27">
        <f t="shared" si="9"/>
        <v>82.5</v>
      </c>
      <c r="G140" s="26">
        <f>DATA!AB132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DATA!M133</f>
        <v>0</v>
      </c>
      <c r="E141" s="26">
        <f>DATA!N133</f>
        <v>0</v>
      </c>
      <c r="F141" s="27">
        <f t="shared" si="9"/>
        <v>82.5</v>
      </c>
      <c r="G141" s="26">
        <f>DATA!AB133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DATA!M134</f>
        <v>0</v>
      </c>
      <c r="E142" s="26">
        <f>DATA!N134</f>
        <v>0</v>
      </c>
      <c r="F142" s="27">
        <f t="shared" si="9"/>
        <v>82.5</v>
      </c>
      <c r="G142" s="26">
        <f>DATA!AB134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DATA!M135</f>
        <v>0</v>
      </c>
      <c r="E143" s="26">
        <f>DATA!N135</f>
        <v>0</v>
      </c>
      <c r="F143" s="27">
        <f t="shared" si="9"/>
        <v>82.5</v>
      </c>
      <c r="G143" s="26">
        <f>DATA!AB135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DATA!M136</f>
        <v>0</v>
      </c>
      <c r="E144" s="26">
        <f>DATA!N136</f>
        <v>0</v>
      </c>
      <c r="F144" s="27">
        <f t="shared" si="9"/>
        <v>82.5</v>
      </c>
      <c r="G144" s="26">
        <f>DATA!AB136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DATA!M137</f>
        <v>0</v>
      </c>
      <c r="E145" s="26">
        <f>DATA!N137</f>
        <v>0</v>
      </c>
      <c r="F145" s="27">
        <f t="shared" si="9"/>
        <v>82.5</v>
      </c>
      <c r="G145" s="26">
        <f>DATA!AB137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DATA!M138</f>
        <v>0</v>
      </c>
      <c r="E146" s="26">
        <f>DATA!N138</f>
        <v>0</v>
      </c>
      <c r="F146" s="27">
        <f t="shared" si="9"/>
        <v>82.5</v>
      </c>
      <c r="G146" s="26">
        <f>DATA!AB138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DATA!M139</f>
        <v>0</v>
      </c>
      <c r="E147" s="26">
        <f>DATA!N139</f>
        <v>0</v>
      </c>
      <c r="F147" s="27">
        <f t="shared" si="9"/>
        <v>82.5</v>
      </c>
      <c r="G147" s="26">
        <f>DATA!AB139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DATA!M140</f>
        <v>0</v>
      </c>
      <c r="E148" s="26">
        <f>DATA!N140</f>
        <v>0</v>
      </c>
      <c r="F148" s="27">
        <f t="shared" si="9"/>
        <v>82.5</v>
      </c>
      <c r="G148" s="26">
        <f>DATA!AB140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DATA!M141</f>
        <v>0</v>
      </c>
      <c r="E149" s="26">
        <f>DATA!N141</f>
        <v>0</v>
      </c>
      <c r="F149" s="27">
        <f t="shared" si="9"/>
        <v>82.5</v>
      </c>
      <c r="G149" s="26">
        <f>DATA!AB141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DATA!M142</f>
        <v>0</v>
      </c>
      <c r="E150" s="26">
        <f>DATA!N142</f>
        <v>0</v>
      </c>
      <c r="F150" s="27">
        <f t="shared" si="9"/>
        <v>82.5</v>
      </c>
      <c r="G150" s="26">
        <f>DATA!AB142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DATA!M143</f>
        <v>0</v>
      </c>
      <c r="E151" s="26">
        <f>DATA!N143</f>
        <v>0</v>
      </c>
      <c r="F151" s="27">
        <f t="shared" si="9"/>
        <v>82.5</v>
      </c>
      <c r="G151" s="26">
        <f>DATA!AB143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DATA!M144</f>
        <v>0</v>
      </c>
      <c r="E152" s="26">
        <f>DATA!N144</f>
        <v>0</v>
      </c>
      <c r="F152" s="27">
        <f t="shared" si="9"/>
        <v>82.5</v>
      </c>
      <c r="G152" s="26">
        <f>DATA!AB144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DATA!M145</f>
        <v>0</v>
      </c>
      <c r="E153" s="26">
        <f>DATA!N145</f>
        <v>0</v>
      </c>
      <c r="F153" s="27">
        <f t="shared" si="9"/>
        <v>82.5</v>
      </c>
      <c r="G153" s="26">
        <f>DATA!AB145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DATA!M146</f>
        <v>0</v>
      </c>
      <c r="E154" s="26">
        <f>DATA!N146</f>
        <v>0</v>
      </c>
      <c r="F154" s="27">
        <f t="shared" si="9"/>
        <v>82.5</v>
      </c>
      <c r="G154" s="26">
        <f>DATA!AB146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DATA!M147</f>
        <v>0</v>
      </c>
      <c r="E155" s="26">
        <f>DATA!N147</f>
        <v>0</v>
      </c>
      <c r="F155" s="27">
        <f t="shared" si="9"/>
        <v>82.5</v>
      </c>
      <c r="G155" s="26">
        <f>DATA!AB147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DATA!M148</f>
        <v>0</v>
      </c>
      <c r="E156" s="26">
        <f>DATA!N148</f>
        <v>0</v>
      </c>
      <c r="F156" s="27">
        <f t="shared" si="9"/>
        <v>82.5</v>
      </c>
      <c r="G156" s="26">
        <f>DATA!AB148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DATA!M149</f>
        <v>0</v>
      </c>
      <c r="E157" s="26">
        <f>DATA!N149</f>
        <v>0</v>
      </c>
      <c r="F157" s="27">
        <f t="shared" si="9"/>
        <v>82.5</v>
      </c>
      <c r="G157" s="26">
        <f>DATA!AB149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DATA!M150</f>
        <v>0</v>
      </c>
      <c r="E158" s="26">
        <f>DATA!N150</f>
        <v>0</v>
      </c>
      <c r="F158" s="27">
        <f t="shared" si="9"/>
        <v>82.5</v>
      </c>
      <c r="G158" s="26">
        <f>DATA!AB150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DATA!M151</f>
        <v>0</v>
      </c>
      <c r="E159" s="26">
        <f>DATA!N151</f>
        <v>0</v>
      </c>
      <c r="F159" s="27">
        <f t="shared" si="9"/>
        <v>82.5</v>
      </c>
      <c r="G159" s="26">
        <f>DATA!AB151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13">
        <f>20%*C32</f>
        <v>0</v>
      </c>
      <c r="D160" s="44">
        <f>DATA!M152</f>
        <v>0</v>
      </c>
      <c r="E160" s="44">
        <f>DATA!N152</f>
        <v>0</v>
      </c>
      <c r="F160" s="45">
        <f>90/12*11</f>
        <v>82.5</v>
      </c>
      <c r="G160" s="44">
        <f>DATA!AB152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x14ac:dyDescent="0.25">
      <c r="A167" s="34">
        <v>1</v>
      </c>
      <c r="B167" s="53">
        <f>'DATA A'!B6</f>
        <v>0</v>
      </c>
      <c r="C167" s="49">
        <f>'DATA A'!E6</f>
        <v>0</v>
      </c>
      <c r="D167" s="49">
        <f>DATA!M157</f>
        <v>0</v>
      </c>
      <c r="E167" s="49">
        <f>DATA!N157</f>
        <v>0</v>
      </c>
      <c r="F167" s="47">
        <f>90/12*11</f>
        <v>82.5</v>
      </c>
      <c r="G167" s="49">
        <f>DATA!AB157</f>
        <v>0</v>
      </c>
      <c r="H167" s="50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DATA!M158</f>
        <v>0</v>
      </c>
      <c r="E168" s="26">
        <f>DATA!N158</f>
        <v>0</v>
      </c>
      <c r="F168" s="27">
        <f t="shared" ref="F168:F191" si="12">90/12*11</f>
        <v>82.5</v>
      </c>
      <c r="G168" s="26">
        <f>DATA!AB158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DATA!M159</f>
        <v>0</v>
      </c>
      <c r="E169" s="26">
        <f>DATA!N159</f>
        <v>0</v>
      </c>
      <c r="F169" s="27">
        <f t="shared" si="12"/>
        <v>82.5</v>
      </c>
      <c r="G169" s="26">
        <f>DATA!AB159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DATA!M160</f>
        <v>0</v>
      </c>
      <c r="E170" s="26">
        <f>DATA!N160</f>
        <v>0</v>
      </c>
      <c r="F170" s="27">
        <f t="shared" si="12"/>
        <v>82.5</v>
      </c>
      <c r="G170" s="26">
        <f>DATA!AB160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DATA!M161</f>
        <v>0</v>
      </c>
      <c r="E171" s="26">
        <f>DATA!N161</f>
        <v>0</v>
      </c>
      <c r="F171" s="27">
        <f t="shared" si="12"/>
        <v>82.5</v>
      </c>
      <c r="G171" s="26">
        <f>DATA!AB161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DATA!M162</f>
        <v>0</v>
      </c>
      <c r="E172" s="26">
        <f>DATA!N162</f>
        <v>0</v>
      </c>
      <c r="F172" s="27">
        <f t="shared" si="12"/>
        <v>82.5</v>
      </c>
      <c r="G172" s="26">
        <f>DATA!AB162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DATA!M163</f>
        <v>0</v>
      </c>
      <c r="E173" s="26">
        <f>DATA!N163</f>
        <v>0</v>
      </c>
      <c r="F173" s="27">
        <f t="shared" si="12"/>
        <v>82.5</v>
      </c>
      <c r="G173" s="26">
        <f>DATA!AB163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DATA!M164</f>
        <v>0</v>
      </c>
      <c r="E174" s="26">
        <f>DATA!N164</f>
        <v>0</v>
      </c>
      <c r="F174" s="27">
        <f t="shared" si="12"/>
        <v>82.5</v>
      </c>
      <c r="G174" s="26">
        <f>DATA!AB164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DATA!M165</f>
        <v>0</v>
      </c>
      <c r="E175" s="26">
        <f>DATA!N165</f>
        <v>0</v>
      </c>
      <c r="F175" s="27">
        <f t="shared" si="12"/>
        <v>82.5</v>
      </c>
      <c r="G175" s="26">
        <f>DATA!AB165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DATA!M166</f>
        <v>0</v>
      </c>
      <c r="E176" s="26">
        <f>DATA!N166</f>
        <v>0</v>
      </c>
      <c r="F176" s="27">
        <f t="shared" si="12"/>
        <v>82.5</v>
      </c>
      <c r="G176" s="26">
        <f>DATA!AB166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DATA!M167</f>
        <v>0</v>
      </c>
      <c r="E177" s="26">
        <f>DATA!N167</f>
        <v>0</v>
      </c>
      <c r="F177" s="27">
        <f t="shared" si="12"/>
        <v>82.5</v>
      </c>
      <c r="G177" s="26">
        <f>DATA!AB167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DATA!M168</f>
        <v>0</v>
      </c>
      <c r="E178" s="26">
        <f>DATA!N168</f>
        <v>0</v>
      </c>
      <c r="F178" s="27">
        <f t="shared" si="12"/>
        <v>82.5</v>
      </c>
      <c r="G178" s="26">
        <f>DATA!AB168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DATA!M169</f>
        <v>0</v>
      </c>
      <c r="E179" s="26">
        <f>DATA!N169</f>
        <v>0</v>
      </c>
      <c r="F179" s="27">
        <f t="shared" si="12"/>
        <v>82.5</v>
      </c>
      <c r="G179" s="26">
        <f>DATA!AB169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DATA!M170</f>
        <v>0</v>
      </c>
      <c r="E180" s="26">
        <f>DATA!N170</f>
        <v>0</v>
      </c>
      <c r="F180" s="27">
        <f t="shared" si="12"/>
        <v>82.5</v>
      </c>
      <c r="G180" s="26">
        <f>DATA!AB170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DATA!M171</f>
        <v>0</v>
      </c>
      <c r="E181" s="26">
        <f>DATA!N171</f>
        <v>0</v>
      </c>
      <c r="F181" s="27">
        <f t="shared" si="12"/>
        <v>82.5</v>
      </c>
      <c r="G181" s="26">
        <f>DATA!AB171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DATA!M172</f>
        <v>0</v>
      </c>
      <c r="E182" s="26">
        <f>DATA!N172</f>
        <v>0</v>
      </c>
      <c r="F182" s="27">
        <f t="shared" si="12"/>
        <v>82.5</v>
      </c>
      <c r="G182" s="26">
        <f>DATA!AB172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DATA!M173</f>
        <v>0</v>
      </c>
      <c r="E183" s="26">
        <f>DATA!N173</f>
        <v>0</v>
      </c>
      <c r="F183" s="27">
        <f t="shared" si="12"/>
        <v>82.5</v>
      </c>
      <c r="G183" s="26">
        <f>DATA!AB173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DATA!M174</f>
        <v>0</v>
      </c>
      <c r="E184" s="26">
        <f>DATA!N174</f>
        <v>0</v>
      </c>
      <c r="F184" s="27">
        <f t="shared" si="12"/>
        <v>82.5</v>
      </c>
      <c r="G184" s="26">
        <f>DATA!AB174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DATA!M175</f>
        <v>0</v>
      </c>
      <c r="E185" s="26">
        <f>DATA!N175</f>
        <v>0</v>
      </c>
      <c r="F185" s="27">
        <f t="shared" si="12"/>
        <v>82.5</v>
      </c>
      <c r="G185" s="26">
        <f>DATA!AB175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DATA!M176</f>
        <v>0</v>
      </c>
      <c r="E186" s="26">
        <f>DATA!N176</f>
        <v>0</v>
      </c>
      <c r="F186" s="27">
        <f t="shared" si="12"/>
        <v>82.5</v>
      </c>
      <c r="G186" s="26">
        <f>DATA!AB176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DATA!M177</f>
        <v>0</v>
      </c>
      <c r="E187" s="26">
        <f>DATA!N177</f>
        <v>0</v>
      </c>
      <c r="F187" s="27">
        <f t="shared" si="12"/>
        <v>82.5</v>
      </c>
      <c r="G187" s="26">
        <f>DATA!AB177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DATA!M178</f>
        <v>0</v>
      </c>
      <c r="E188" s="26">
        <f>DATA!N178</f>
        <v>0</v>
      </c>
      <c r="F188" s="27">
        <f t="shared" si="12"/>
        <v>82.5</v>
      </c>
      <c r="G188" s="26">
        <f>DATA!AB178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DATA!M179</f>
        <v>0</v>
      </c>
      <c r="E189" s="26">
        <f>DATA!N179</f>
        <v>0</v>
      </c>
      <c r="F189" s="27">
        <f t="shared" si="12"/>
        <v>82.5</v>
      </c>
      <c r="G189" s="26">
        <f>DATA!AB179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DATA!M180</f>
        <v>0</v>
      </c>
      <c r="E190" s="26">
        <f>DATA!N180</f>
        <v>0</v>
      </c>
      <c r="F190" s="27">
        <f t="shared" si="12"/>
        <v>82.5</v>
      </c>
      <c r="G190" s="26">
        <f>DATA!AB180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DATA!M181</f>
        <v>0</v>
      </c>
      <c r="E191" s="26">
        <f>DATA!N181</f>
        <v>0</v>
      </c>
      <c r="F191" s="27">
        <f t="shared" si="12"/>
        <v>82.5</v>
      </c>
      <c r="G191" s="26">
        <f>DATA!AB181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DATA!M182</f>
        <v>0</v>
      </c>
      <c r="E192" s="44">
        <f>DATA!N182</f>
        <v>0</v>
      </c>
      <c r="F192" s="45">
        <f>90/12*11</f>
        <v>82.5</v>
      </c>
      <c r="G192" s="44">
        <f>DATA!AB182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x14ac:dyDescent="0.25">
      <c r="A199" s="34">
        <v>1</v>
      </c>
      <c r="B199" s="53">
        <f>'DATA A'!B6</f>
        <v>0</v>
      </c>
      <c r="C199" s="49">
        <f>'DATA A'!E6</f>
        <v>0</v>
      </c>
      <c r="D199" s="49">
        <f>DATA!M188</f>
        <v>0</v>
      </c>
      <c r="E199" s="49">
        <f>DATA!N188</f>
        <v>0</v>
      </c>
      <c r="F199" s="47"/>
      <c r="G199" s="49">
        <f>DATA!AB188</f>
        <v>0</v>
      </c>
      <c r="H199" s="50" t="e">
        <f>G199/C199*100</f>
        <v>#DIV/0!</v>
      </c>
    </row>
    <row r="200" spans="1:8" x14ac:dyDescent="0.25">
      <c r="A200" s="24">
        <v>2</v>
      </c>
      <c r="B200" s="25">
        <f>'DATA A'!B7</f>
        <v>0</v>
      </c>
      <c r="C200" s="26">
        <f>'DATA A'!E7</f>
        <v>0</v>
      </c>
      <c r="D200" s="26">
        <f>DATA!M189</f>
        <v>0</v>
      </c>
      <c r="E200" s="26">
        <f>DATA!N189</f>
        <v>0</v>
      </c>
      <c r="F200" s="27"/>
      <c r="G200" s="26">
        <f>DATA!AB189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DATA!M190</f>
        <v>0</v>
      </c>
      <c r="E201" s="26">
        <f>DATA!N190</f>
        <v>0</v>
      </c>
      <c r="F201" s="27"/>
      <c r="G201" s="26">
        <f>DATA!AB190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DATA!M191</f>
        <v>0</v>
      </c>
      <c r="E202" s="26">
        <f>DATA!N191</f>
        <v>0</v>
      </c>
      <c r="F202" s="27"/>
      <c r="G202" s="26">
        <f>DATA!AB191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DATA!M192</f>
        <v>0</v>
      </c>
      <c r="E203" s="26">
        <f>DATA!N192</f>
        <v>0</v>
      </c>
      <c r="F203" s="27"/>
      <c r="G203" s="26">
        <f>DATA!AB192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DATA!M193</f>
        <v>0</v>
      </c>
      <c r="E204" s="26">
        <f>DATA!N193</f>
        <v>0</v>
      </c>
      <c r="F204" s="27"/>
      <c r="G204" s="26">
        <f>DATA!AB193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DATA!M194</f>
        <v>0</v>
      </c>
      <c r="E205" s="26">
        <f>DATA!N194</f>
        <v>0</v>
      </c>
      <c r="F205" s="27"/>
      <c r="G205" s="26">
        <f>DATA!AB194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DATA!M195</f>
        <v>0</v>
      </c>
      <c r="E206" s="26">
        <f>DATA!N195</f>
        <v>0</v>
      </c>
      <c r="F206" s="27"/>
      <c r="G206" s="26">
        <f>DATA!AB195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DATA!M196</f>
        <v>0</v>
      </c>
      <c r="E207" s="26">
        <f>DATA!N196</f>
        <v>0</v>
      </c>
      <c r="F207" s="27"/>
      <c r="G207" s="26">
        <f>DATA!AB196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DATA!M197</f>
        <v>0</v>
      </c>
      <c r="E208" s="26">
        <f>DATA!N197</f>
        <v>0</v>
      </c>
      <c r="F208" s="27"/>
      <c r="G208" s="26">
        <f>DATA!AB197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DATA!M198</f>
        <v>0</v>
      </c>
      <c r="E209" s="26">
        <f>DATA!N198</f>
        <v>0</v>
      </c>
      <c r="F209" s="27"/>
      <c r="G209" s="26">
        <f>DATA!AB198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DATA!M199</f>
        <v>0</v>
      </c>
      <c r="E210" s="26">
        <f>DATA!N199</f>
        <v>0</v>
      </c>
      <c r="F210" s="27"/>
      <c r="G210" s="26">
        <f>DATA!AB199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DATA!M200</f>
        <v>0</v>
      </c>
      <c r="E211" s="26">
        <f>DATA!N200</f>
        <v>0</v>
      </c>
      <c r="F211" s="27"/>
      <c r="G211" s="26">
        <f>DATA!AB200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DATA!M201</f>
        <v>0</v>
      </c>
      <c r="E212" s="26">
        <f>DATA!N201</f>
        <v>0</v>
      </c>
      <c r="F212" s="27"/>
      <c r="G212" s="26">
        <f>DATA!AB201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DATA!M202</f>
        <v>0</v>
      </c>
      <c r="E213" s="26">
        <f>DATA!N202</f>
        <v>0</v>
      </c>
      <c r="F213" s="27"/>
      <c r="G213" s="26">
        <f>DATA!AB202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DATA!M203</f>
        <v>0</v>
      </c>
      <c r="E214" s="26">
        <f>DATA!N203</f>
        <v>0</v>
      </c>
      <c r="F214" s="27"/>
      <c r="G214" s="26">
        <f>DATA!AB203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DATA!M204</f>
        <v>0</v>
      </c>
      <c r="E215" s="26">
        <f>DATA!N204</f>
        <v>0</v>
      </c>
      <c r="F215" s="27"/>
      <c r="G215" s="26">
        <f>DATA!AB204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DATA!M205</f>
        <v>0</v>
      </c>
      <c r="E216" s="26">
        <f>DATA!N205</f>
        <v>0</v>
      </c>
      <c r="F216" s="27"/>
      <c r="G216" s="26">
        <f>DATA!AB205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DATA!M206</f>
        <v>0</v>
      </c>
      <c r="E217" s="26">
        <f>DATA!N206</f>
        <v>0</v>
      </c>
      <c r="F217" s="27"/>
      <c r="G217" s="26">
        <f>DATA!AB206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DATA!M207</f>
        <v>0</v>
      </c>
      <c r="E218" s="26">
        <f>DATA!N207</f>
        <v>0</v>
      </c>
      <c r="F218" s="27"/>
      <c r="G218" s="26">
        <f>DATA!AB207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DATA!M208</f>
        <v>0</v>
      </c>
      <c r="E219" s="26">
        <f>DATA!N208</f>
        <v>0</v>
      </c>
      <c r="F219" s="27"/>
      <c r="G219" s="26">
        <f>DATA!AB208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DATA!M209</f>
        <v>0</v>
      </c>
      <c r="E220" s="26">
        <f>DATA!N209</f>
        <v>0</v>
      </c>
      <c r="F220" s="27"/>
      <c r="G220" s="26">
        <f>DATA!AB209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DATA!M210</f>
        <v>0</v>
      </c>
      <c r="E221" s="26">
        <f>DATA!N210</f>
        <v>0</v>
      </c>
      <c r="F221" s="27"/>
      <c r="G221" s="26">
        <f>DATA!AB210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DATA!M211</f>
        <v>0</v>
      </c>
      <c r="E222" s="26">
        <f>DATA!N211</f>
        <v>0</v>
      </c>
      <c r="F222" s="27"/>
      <c r="G222" s="26">
        <f>DATA!AB211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DATA!M212</f>
        <v>0</v>
      </c>
      <c r="E223" s="26">
        <f>DATA!N212</f>
        <v>0</v>
      </c>
      <c r="F223" s="27"/>
      <c r="G223" s="26">
        <f>DATA!AB212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DATA!M213</f>
        <v>0</v>
      </c>
      <c r="E224" s="44">
        <f>DATA!N213</f>
        <v>0</v>
      </c>
      <c r="F224" s="45"/>
      <c r="G224" s="44">
        <f>DATA!AB213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DATA!M219</f>
        <v>0</v>
      </c>
      <c r="E231" s="49">
        <f>DATA!N219</f>
        <v>0</v>
      </c>
      <c r="F231" s="207">
        <f>85/12*11</f>
        <v>77.916666666666657</v>
      </c>
      <c r="G231" s="49">
        <f>DATA!AB219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DATA!M220</f>
        <v>0</v>
      </c>
      <c r="E232" s="26">
        <f>DATA!N220</f>
        <v>0</v>
      </c>
      <c r="F232" s="27">
        <f t="shared" ref="F232:F256" si="17">85/12*11</f>
        <v>77.916666666666657</v>
      </c>
      <c r="G232" s="26">
        <f>DATA!AB220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DATA!M221</f>
        <v>0</v>
      </c>
      <c r="E233" s="26">
        <f>DATA!N221</f>
        <v>0</v>
      </c>
      <c r="F233" s="27">
        <f t="shared" si="17"/>
        <v>77.916666666666657</v>
      </c>
      <c r="G233" s="26">
        <f>DATA!AB221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DATA!M222</f>
        <v>0</v>
      </c>
      <c r="E234" s="26">
        <f>DATA!N222</f>
        <v>0</v>
      </c>
      <c r="F234" s="27">
        <f t="shared" si="17"/>
        <v>77.916666666666657</v>
      </c>
      <c r="G234" s="26">
        <f>DATA!AB222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DATA!M223</f>
        <v>0</v>
      </c>
      <c r="E235" s="26">
        <f>DATA!N223</f>
        <v>0</v>
      </c>
      <c r="F235" s="27">
        <f t="shared" si="17"/>
        <v>77.916666666666657</v>
      </c>
      <c r="G235" s="26">
        <f>DATA!AB223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DATA!M224</f>
        <v>0</v>
      </c>
      <c r="E236" s="26">
        <f>DATA!N224</f>
        <v>0</v>
      </c>
      <c r="F236" s="27">
        <f t="shared" si="17"/>
        <v>77.916666666666657</v>
      </c>
      <c r="G236" s="26">
        <f>DATA!AB224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DATA!M225</f>
        <v>0</v>
      </c>
      <c r="E237" s="26">
        <f>DATA!N225</f>
        <v>0</v>
      </c>
      <c r="F237" s="27">
        <f t="shared" si="17"/>
        <v>77.916666666666657</v>
      </c>
      <c r="G237" s="26">
        <f>DATA!AB225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DATA!M226</f>
        <v>0</v>
      </c>
      <c r="E238" s="26">
        <f>DATA!N226</f>
        <v>0</v>
      </c>
      <c r="F238" s="27">
        <f t="shared" si="17"/>
        <v>77.916666666666657</v>
      </c>
      <c r="G238" s="26">
        <f>DATA!AB226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DATA!M227</f>
        <v>0</v>
      </c>
      <c r="E239" s="26">
        <f>DATA!N227</f>
        <v>0</v>
      </c>
      <c r="F239" s="27">
        <f t="shared" si="17"/>
        <v>77.916666666666657</v>
      </c>
      <c r="G239" s="26">
        <f>DATA!AB227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DATA!M228</f>
        <v>0</v>
      </c>
      <c r="E240" s="26">
        <f>DATA!N228</f>
        <v>0</v>
      </c>
      <c r="F240" s="27">
        <f t="shared" si="17"/>
        <v>77.916666666666657</v>
      </c>
      <c r="G240" s="26">
        <f>DATA!AB228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DATA!M229</f>
        <v>0</v>
      </c>
      <c r="E241" s="26">
        <f>DATA!N229</f>
        <v>0</v>
      </c>
      <c r="F241" s="27">
        <f t="shared" si="17"/>
        <v>77.916666666666657</v>
      </c>
      <c r="G241" s="26">
        <f>DATA!AB229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DATA!M230</f>
        <v>0</v>
      </c>
      <c r="E242" s="26">
        <f>DATA!N230</f>
        <v>0</v>
      </c>
      <c r="F242" s="27">
        <f t="shared" si="17"/>
        <v>77.916666666666657</v>
      </c>
      <c r="G242" s="26">
        <f>DATA!AB230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DATA!M231</f>
        <v>0</v>
      </c>
      <c r="E243" s="26">
        <f>DATA!N231</f>
        <v>0</v>
      </c>
      <c r="F243" s="27">
        <f t="shared" si="17"/>
        <v>77.916666666666657</v>
      </c>
      <c r="G243" s="26">
        <f>DATA!AB231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DATA!M232</f>
        <v>0</v>
      </c>
      <c r="E244" s="26">
        <f>DATA!N232</f>
        <v>0</v>
      </c>
      <c r="F244" s="27">
        <f t="shared" si="17"/>
        <v>77.916666666666657</v>
      </c>
      <c r="G244" s="26">
        <f>DATA!AB232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DATA!M233</f>
        <v>0</v>
      </c>
      <c r="E245" s="26">
        <f>DATA!N233</f>
        <v>0</v>
      </c>
      <c r="F245" s="27">
        <f t="shared" si="17"/>
        <v>77.916666666666657</v>
      </c>
      <c r="G245" s="26">
        <f>DATA!AB233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DATA!M234</f>
        <v>0</v>
      </c>
      <c r="E246" s="26">
        <f>DATA!N234</f>
        <v>0</v>
      </c>
      <c r="F246" s="27">
        <f t="shared" si="17"/>
        <v>77.916666666666657</v>
      </c>
      <c r="G246" s="26">
        <f>DATA!AB234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DATA!M235</f>
        <v>0</v>
      </c>
      <c r="E247" s="26">
        <f>DATA!N235</f>
        <v>0</v>
      </c>
      <c r="F247" s="27">
        <f t="shared" si="17"/>
        <v>77.916666666666657</v>
      </c>
      <c r="G247" s="26">
        <f>DATA!AB235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DATA!M236</f>
        <v>0</v>
      </c>
      <c r="E248" s="26">
        <f>DATA!N236</f>
        <v>0</v>
      </c>
      <c r="F248" s="27">
        <f t="shared" si="17"/>
        <v>77.916666666666657</v>
      </c>
      <c r="G248" s="26">
        <f>DATA!AB236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DATA!M237</f>
        <v>0</v>
      </c>
      <c r="E249" s="26">
        <f>DATA!N237</f>
        <v>0</v>
      </c>
      <c r="F249" s="27">
        <f t="shared" si="17"/>
        <v>77.916666666666657</v>
      </c>
      <c r="G249" s="26">
        <f>DATA!AB237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DATA!M238</f>
        <v>0</v>
      </c>
      <c r="E250" s="26">
        <f>DATA!N238</f>
        <v>0</v>
      </c>
      <c r="F250" s="27">
        <f t="shared" si="17"/>
        <v>77.916666666666657</v>
      </c>
      <c r="G250" s="26">
        <f>DATA!AB238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DATA!M239</f>
        <v>0</v>
      </c>
      <c r="E251" s="26">
        <f>DATA!N239</f>
        <v>0</v>
      </c>
      <c r="F251" s="27">
        <f t="shared" si="17"/>
        <v>77.916666666666657</v>
      </c>
      <c r="G251" s="26">
        <f>DATA!AB239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DATA!M240</f>
        <v>0</v>
      </c>
      <c r="E252" s="26">
        <f>DATA!N240</f>
        <v>0</v>
      </c>
      <c r="F252" s="27">
        <f t="shared" si="17"/>
        <v>77.916666666666657</v>
      </c>
      <c r="G252" s="26">
        <f>DATA!AB240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DATA!M241</f>
        <v>0</v>
      </c>
      <c r="E253" s="26">
        <f>DATA!N241</f>
        <v>0</v>
      </c>
      <c r="F253" s="27">
        <f t="shared" si="17"/>
        <v>77.916666666666657</v>
      </c>
      <c r="G253" s="26">
        <f>DATA!AB241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DATA!M242</f>
        <v>0</v>
      </c>
      <c r="E254" s="26">
        <f>DATA!N242</f>
        <v>0</v>
      </c>
      <c r="F254" s="27">
        <f t="shared" si="17"/>
        <v>77.916666666666657</v>
      </c>
      <c r="G254" s="26">
        <f>DATA!AB242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DATA!M243</f>
        <v>0</v>
      </c>
      <c r="E255" s="26">
        <f>DATA!N243</f>
        <v>0</v>
      </c>
      <c r="F255" s="27">
        <f t="shared" si="17"/>
        <v>77.916666666666657</v>
      </c>
      <c r="G255" s="26">
        <f>DATA!AB243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DATA!M244</f>
        <v>0</v>
      </c>
      <c r="E256" s="44">
        <f>DATA!N244</f>
        <v>0</v>
      </c>
      <c r="F256" s="217">
        <f t="shared" si="17"/>
        <v>77.916666666666657</v>
      </c>
      <c r="G256" s="44">
        <f>DATA!AB244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305" t="s">
        <v>1</v>
      </c>
      <c r="B260" s="308" t="str">
        <f>'DATA A'!B5</f>
        <v>PUSKESMAS</v>
      </c>
      <c r="C260" s="308" t="s">
        <v>24</v>
      </c>
      <c r="D260" s="311" t="s">
        <v>52</v>
      </c>
      <c r="E260" s="311"/>
      <c r="F260" s="311"/>
      <c r="G260" s="311"/>
      <c r="H260" s="312"/>
    </row>
    <row r="261" spans="1:8" ht="12.75" customHeight="1" x14ac:dyDescent="0.25">
      <c r="A261" s="306"/>
      <c r="B261" s="309"/>
      <c r="C261" s="309"/>
      <c r="D261" s="313" t="s">
        <v>20</v>
      </c>
      <c r="E261" s="313" t="s">
        <v>21</v>
      </c>
      <c r="F261" s="313" t="s">
        <v>22</v>
      </c>
      <c r="G261" s="39" t="s">
        <v>16</v>
      </c>
      <c r="H261" s="40"/>
    </row>
    <row r="262" spans="1:8" ht="13.8" thickBot="1" x14ac:dyDescent="0.3">
      <c r="A262" s="307"/>
      <c r="B262" s="310"/>
      <c r="C262" s="310"/>
      <c r="D262" s="310"/>
      <c r="E262" s="310"/>
      <c r="F262" s="310"/>
      <c r="G262" s="41" t="s">
        <v>17</v>
      </c>
      <c r="H262" s="42" t="s">
        <v>15</v>
      </c>
    </row>
    <row r="263" spans="1:8" ht="13.8" thickBot="1" x14ac:dyDescent="0.3">
      <c r="A263" s="34">
        <v>1</v>
      </c>
      <c r="B263" s="53">
        <f>'DATA A'!B6</f>
        <v>0</v>
      </c>
      <c r="C263" s="49">
        <f>'DATA A'!E6</f>
        <v>0</v>
      </c>
      <c r="D263" s="49">
        <f>DATA!M252</f>
        <v>0</v>
      </c>
      <c r="E263" s="49">
        <f>DATA!N252</f>
        <v>0</v>
      </c>
      <c r="F263" s="47">
        <f>95/12*11</f>
        <v>87.083333333333343</v>
      </c>
      <c r="G263" s="49">
        <f>DATA!AB252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25">
        <f>'DATA A'!B7</f>
        <v>0</v>
      </c>
      <c r="C264" s="26">
        <f>'DATA A'!E7</f>
        <v>0</v>
      </c>
      <c r="D264" s="26">
        <f>DATA!M253</f>
        <v>0</v>
      </c>
      <c r="E264" s="26">
        <f>DATA!N253</f>
        <v>0</v>
      </c>
      <c r="F264" s="47">
        <f t="shared" ref="F264:F287" si="20">95/12*11</f>
        <v>87.083333333333343</v>
      </c>
      <c r="G264" s="26">
        <f>DATA!AB253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DATA!M254</f>
        <v>0</v>
      </c>
      <c r="E265" s="26">
        <f>DATA!N254</f>
        <v>0</v>
      </c>
      <c r="F265" s="47">
        <f t="shared" si="20"/>
        <v>87.083333333333343</v>
      </c>
      <c r="G265" s="26">
        <f>DATA!AB254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DATA!M255</f>
        <v>0</v>
      </c>
      <c r="E266" s="26">
        <f>DATA!N255</f>
        <v>0</v>
      </c>
      <c r="F266" s="47">
        <f t="shared" si="20"/>
        <v>87.083333333333343</v>
      </c>
      <c r="G266" s="26">
        <f>DATA!AB255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DATA!M256</f>
        <v>0</v>
      </c>
      <c r="E267" s="26">
        <f>DATA!N256</f>
        <v>0</v>
      </c>
      <c r="F267" s="47">
        <f t="shared" si="20"/>
        <v>87.083333333333343</v>
      </c>
      <c r="G267" s="26">
        <f>DATA!AB256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DATA!M257</f>
        <v>0</v>
      </c>
      <c r="E268" s="26">
        <f>DATA!N257</f>
        <v>0</v>
      </c>
      <c r="F268" s="47">
        <f t="shared" si="20"/>
        <v>87.083333333333343</v>
      </c>
      <c r="G268" s="26">
        <f>DATA!AB257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DATA!M258</f>
        <v>0</v>
      </c>
      <c r="E269" s="26">
        <f>DATA!N258</f>
        <v>0</v>
      </c>
      <c r="F269" s="47">
        <f t="shared" si="20"/>
        <v>87.083333333333343</v>
      </c>
      <c r="G269" s="26">
        <f>DATA!AB258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DATA!M259</f>
        <v>0</v>
      </c>
      <c r="E270" s="26">
        <f>DATA!N259</f>
        <v>0</v>
      </c>
      <c r="F270" s="47">
        <f t="shared" si="20"/>
        <v>87.083333333333343</v>
      </c>
      <c r="G270" s="26">
        <f>DATA!AB259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DATA!M260</f>
        <v>0</v>
      </c>
      <c r="E271" s="26">
        <f>DATA!N260</f>
        <v>0</v>
      </c>
      <c r="F271" s="47">
        <f t="shared" si="20"/>
        <v>87.083333333333343</v>
      </c>
      <c r="G271" s="26">
        <f>DATA!AB260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DATA!M261</f>
        <v>0</v>
      </c>
      <c r="E272" s="26">
        <f>DATA!N261</f>
        <v>0</v>
      </c>
      <c r="F272" s="47">
        <f t="shared" si="20"/>
        <v>87.083333333333343</v>
      </c>
      <c r="G272" s="26">
        <f>DATA!AB261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DATA!M262</f>
        <v>0</v>
      </c>
      <c r="E273" s="26">
        <f>DATA!N262</f>
        <v>0</v>
      </c>
      <c r="F273" s="47">
        <f t="shared" si="20"/>
        <v>87.083333333333343</v>
      </c>
      <c r="G273" s="26">
        <f>DATA!AB262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DATA!M263</f>
        <v>0</v>
      </c>
      <c r="E274" s="26">
        <f>DATA!N263</f>
        <v>0</v>
      </c>
      <c r="F274" s="47">
        <f t="shared" si="20"/>
        <v>87.083333333333343</v>
      </c>
      <c r="G274" s="26">
        <f>DATA!AB263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DATA!M264</f>
        <v>0</v>
      </c>
      <c r="E275" s="26">
        <f>DATA!N264</f>
        <v>0</v>
      </c>
      <c r="F275" s="47">
        <f t="shared" si="20"/>
        <v>87.083333333333343</v>
      </c>
      <c r="G275" s="26">
        <f>DATA!AB264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DATA!M265</f>
        <v>0</v>
      </c>
      <c r="E276" s="26">
        <f>DATA!N265</f>
        <v>0</v>
      </c>
      <c r="F276" s="47">
        <f t="shared" si="20"/>
        <v>87.083333333333343</v>
      </c>
      <c r="G276" s="26">
        <f>DATA!AB265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DATA!M266</f>
        <v>0</v>
      </c>
      <c r="E277" s="26">
        <f>DATA!N266</f>
        <v>0</v>
      </c>
      <c r="F277" s="47">
        <f t="shared" si="20"/>
        <v>87.083333333333343</v>
      </c>
      <c r="G277" s="26">
        <f>DATA!AB266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DATA!M267</f>
        <v>0</v>
      </c>
      <c r="E278" s="26">
        <f>DATA!N267</f>
        <v>0</v>
      </c>
      <c r="F278" s="47">
        <f t="shared" si="20"/>
        <v>87.083333333333343</v>
      </c>
      <c r="G278" s="26">
        <f>DATA!AB267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DATA!M268</f>
        <v>0</v>
      </c>
      <c r="E279" s="26">
        <f>DATA!N268</f>
        <v>0</v>
      </c>
      <c r="F279" s="47">
        <f t="shared" si="20"/>
        <v>87.083333333333343</v>
      </c>
      <c r="G279" s="26">
        <f>DATA!AB268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DATA!M269</f>
        <v>0</v>
      </c>
      <c r="E280" s="26">
        <f>DATA!N269</f>
        <v>0</v>
      </c>
      <c r="F280" s="47">
        <f t="shared" si="20"/>
        <v>87.083333333333343</v>
      </c>
      <c r="G280" s="26">
        <f>DATA!AB269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DATA!M270</f>
        <v>0</v>
      </c>
      <c r="E281" s="26">
        <f>DATA!N270</f>
        <v>0</v>
      </c>
      <c r="F281" s="47">
        <f t="shared" si="20"/>
        <v>87.083333333333343</v>
      </c>
      <c r="G281" s="26">
        <f>DATA!AB270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DATA!M271</f>
        <v>0</v>
      </c>
      <c r="E282" s="26">
        <f>DATA!N271</f>
        <v>0</v>
      </c>
      <c r="F282" s="47">
        <f t="shared" si="20"/>
        <v>87.083333333333343</v>
      </c>
      <c r="G282" s="26">
        <f>DATA!AB271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DATA!M272</f>
        <v>0</v>
      </c>
      <c r="E283" s="26">
        <f>DATA!N272</f>
        <v>0</v>
      </c>
      <c r="F283" s="47">
        <f t="shared" si="20"/>
        <v>87.083333333333343</v>
      </c>
      <c r="G283" s="26">
        <f>DATA!AB272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DATA!M273</f>
        <v>0</v>
      </c>
      <c r="E284" s="26">
        <f>DATA!N273</f>
        <v>0</v>
      </c>
      <c r="F284" s="47">
        <f t="shared" si="20"/>
        <v>87.083333333333343</v>
      </c>
      <c r="G284" s="26">
        <f>DATA!AB273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DATA!M274</f>
        <v>0</v>
      </c>
      <c r="E285" s="26">
        <f>DATA!N274</f>
        <v>0</v>
      </c>
      <c r="F285" s="47">
        <f t="shared" si="20"/>
        <v>87.083333333333343</v>
      </c>
      <c r="G285" s="26">
        <f>DATA!AB274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DATA!M275</f>
        <v>0</v>
      </c>
      <c r="E286" s="26">
        <f>DATA!N275</f>
        <v>0</v>
      </c>
      <c r="F286" s="47">
        <f t="shared" si="20"/>
        <v>87.083333333333343</v>
      </c>
      <c r="G286" s="26">
        <f>DATA!AB275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DATA!M276</f>
        <v>0</v>
      </c>
      <c r="E287" s="26">
        <f>DATA!N276</f>
        <v>0</v>
      </c>
      <c r="F287" s="47">
        <f t="shared" si="20"/>
        <v>87.083333333333343</v>
      </c>
      <c r="G287" s="26">
        <f>DATA!AB276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DATA!M277</f>
        <v>0</v>
      </c>
      <c r="E288" s="44">
        <f>DATA!N277</f>
        <v>0</v>
      </c>
      <c r="F288" s="45">
        <f>94/12*11</f>
        <v>86.166666666666657</v>
      </c>
      <c r="G288" s="44">
        <f>DATA!AB277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DATA!M283</f>
        <v>0</v>
      </c>
      <c r="E293" s="36">
        <f>DATA!N283</f>
        <v>0</v>
      </c>
      <c r="F293" s="207"/>
      <c r="G293" s="36">
        <f>DATA!AB283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DATA!M284</f>
        <v>0</v>
      </c>
      <c r="E294" s="26">
        <f>DATA!N284</f>
        <v>0</v>
      </c>
      <c r="F294" s="27"/>
      <c r="G294" s="26">
        <f>DATA!AB284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DATA!M285</f>
        <v>0</v>
      </c>
      <c r="E295" s="26">
        <f>DATA!N285</f>
        <v>0</v>
      </c>
      <c r="F295" s="27"/>
      <c r="G295" s="26">
        <f>DATA!AB285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DATA!M286</f>
        <v>0</v>
      </c>
      <c r="E296" s="26">
        <f>DATA!N286</f>
        <v>0</v>
      </c>
      <c r="F296" s="27"/>
      <c r="G296" s="26">
        <f>DATA!AB286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DATA!M287</f>
        <v>0</v>
      </c>
      <c r="E297" s="26">
        <f>DATA!N287</f>
        <v>0</v>
      </c>
      <c r="F297" s="27"/>
      <c r="G297" s="26">
        <f>DATA!AB287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DATA!M288</f>
        <v>0</v>
      </c>
      <c r="E298" s="26">
        <f>DATA!N288</f>
        <v>0</v>
      </c>
      <c r="F298" s="27"/>
      <c r="G298" s="26">
        <f>DATA!AB288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DATA!M289</f>
        <v>0</v>
      </c>
      <c r="E299" s="26">
        <f>DATA!N289</f>
        <v>0</v>
      </c>
      <c r="F299" s="27"/>
      <c r="G299" s="26">
        <f>DATA!AB289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DATA!M290</f>
        <v>0</v>
      </c>
      <c r="E300" s="26">
        <f>DATA!N290</f>
        <v>0</v>
      </c>
      <c r="F300" s="27"/>
      <c r="G300" s="26">
        <f>DATA!AB290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DATA!M291</f>
        <v>0</v>
      </c>
      <c r="E301" s="26">
        <f>DATA!N291</f>
        <v>0</v>
      </c>
      <c r="F301" s="27"/>
      <c r="G301" s="26">
        <f>DATA!AB291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DATA!M292</f>
        <v>0</v>
      </c>
      <c r="E302" s="26">
        <f>DATA!N292</f>
        <v>0</v>
      </c>
      <c r="F302" s="27"/>
      <c r="G302" s="26">
        <f>DATA!AB292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DATA!M293</f>
        <v>0</v>
      </c>
      <c r="E303" s="26">
        <f>DATA!N293</f>
        <v>0</v>
      </c>
      <c r="F303" s="27"/>
      <c r="G303" s="26">
        <f>DATA!AB293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DATA!M294</f>
        <v>0</v>
      </c>
      <c r="E304" s="26">
        <f>DATA!N294</f>
        <v>0</v>
      </c>
      <c r="F304" s="27"/>
      <c r="G304" s="26">
        <f>DATA!AB294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DATA!M295</f>
        <v>0</v>
      </c>
      <c r="E305" s="26">
        <f>DATA!N295</f>
        <v>0</v>
      </c>
      <c r="F305" s="27"/>
      <c r="G305" s="26">
        <f>DATA!AB295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DATA!M296</f>
        <v>0</v>
      </c>
      <c r="E306" s="26">
        <f>DATA!N296</f>
        <v>0</v>
      </c>
      <c r="F306" s="27"/>
      <c r="G306" s="26">
        <f>DATA!AB296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DATA!M297</f>
        <v>0</v>
      </c>
      <c r="E307" s="26">
        <f>DATA!N297</f>
        <v>0</v>
      </c>
      <c r="F307" s="27"/>
      <c r="G307" s="26">
        <f>DATA!AB297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DATA!M298</f>
        <v>0</v>
      </c>
      <c r="E308" s="26">
        <f>DATA!N298</f>
        <v>0</v>
      </c>
      <c r="F308" s="27"/>
      <c r="G308" s="26">
        <f>DATA!AB298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DATA!M299</f>
        <v>0</v>
      </c>
      <c r="E309" s="26">
        <f>DATA!N299</f>
        <v>0</v>
      </c>
      <c r="F309" s="27"/>
      <c r="G309" s="26">
        <f>DATA!AB299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DATA!M300</f>
        <v>0</v>
      </c>
      <c r="E310" s="26">
        <f>DATA!N300</f>
        <v>0</v>
      </c>
      <c r="F310" s="27"/>
      <c r="G310" s="26">
        <f>DATA!AB300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DATA!M301</f>
        <v>0</v>
      </c>
      <c r="E311" s="26">
        <f>DATA!N301</f>
        <v>0</v>
      </c>
      <c r="F311" s="27"/>
      <c r="G311" s="26">
        <f>DATA!AB301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DATA!M302</f>
        <v>0</v>
      </c>
      <c r="E312" s="26">
        <f>DATA!N302</f>
        <v>0</v>
      </c>
      <c r="F312" s="27"/>
      <c r="G312" s="26">
        <f>DATA!AB302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DATA!M303</f>
        <v>0</v>
      </c>
      <c r="E313" s="26">
        <f>DATA!N303</f>
        <v>0</v>
      </c>
      <c r="F313" s="27"/>
      <c r="G313" s="26">
        <f>DATA!AB303</f>
        <v>0</v>
      </c>
      <c r="H313" s="28" t="e">
        <f t="shared" ref="H313:H318" si="24"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DATA!M304</f>
        <v>0</v>
      </c>
      <c r="E314" s="26">
        <f>DATA!N304</f>
        <v>0</v>
      </c>
      <c r="F314" s="27"/>
      <c r="G314" s="26">
        <f>DATA!AB304</f>
        <v>0</v>
      </c>
      <c r="H314" s="28" t="e">
        <f t="shared" si="24"/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DATA!M305</f>
        <v>0</v>
      </c>
      <c r="E315" s="26">
        <f>DATA!N305</f>
        <v>0</v>
      </c>
      <c r="F315" s="27"/>
      <c r="G315" s="26">
        <f>DATA!AB305</f>
        <v>0</v>
      </c>
      <c r="H315" s="28" t="e">
        <f t="shared" si="24"/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DATA!M306</f>
        <v>0</v>
      </c>
      <c r="E316" s="26">
        <f>DATA!N306</f>
        <v>0</v>
      </c>
      <c r="F316" s="27"/>
      <c r="G316" s="26">
        <f>DATA!AB306</f>
        <v>0</v>
      </c>
      <c r="H316" s="28" t="e">
        <f t="shared" si="24"/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DATA!M307</f>
        <v>0</v>
      </c>
      <c r="E317" s="26">
        <f>DATA!N307</f>
        <v>0</v>
      </c>
      <c r="F317" s="27"/>
      <c r="G317" s="26">
        <f>DATA!AB307</f>
        <v>0</v>
      </c>
      <c r="H317" s="28" t="e">
        <f t="shared" si="24"/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DATA!M308</f>
        <v>0</v>
      </c>
      <c r="E318" s="12">
        <f>DATA!N308</f>
        <v>0</v>
      </c>
      <c r="F318" s="217"/>
      <c r="G318" s="12">
        <f>DATA!AB308</f>
        <v>0</v>
      </c>
      <c r="H318" s="220" t="e">
        <f t="shared" si="24"/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DATA!M314</f>
        <v>0</v>
      </c>
      <c r="E325" s="36">
        <f>DATA!N314</f>
        <v>0</v>
      </c>
      <c r="F325" s="207"/>
      <c r="G325" s="36">
        <f>DATA!AB314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DATA!M315</f>
        <v>0</v>
      </c>
      <c r="E326" s="26">
        <f>DATA!N315</f>
        <v>0</v>
      </c>
      <c r="F326" s="27"/>
      <c r="G326" s="26">
        <f>DATA!AB315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DATA!M316</f>
        <v>0</v>
      </c>
      <c r="E327" s="26">
        <f>DATA!N316</f>
        <v>0</v>
      </c>
      <c r="F327" s="27"/>
      <c r="G327" s="26">
        <f>DATA!AB316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DATA!M317</f>
        <v>0</v>
      </c>
      <c r="E328" s="26">
        <f>DATA!N317</f>
        <v>0</v>
      </c>
      <c r="F328" s="27"/>
      <c r="G328" s="26">
        <f>DATA!AB317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DATA!M318</f>
        <v>0</v>
      </c>
      <c r="E329" s="26">
        <f>DATA!N318</f>
        <v>0</v>
      </c>
      <c r="F329" s="27"/>
      <c r="G329" s="26">
        <f>DATA!AB318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DATA!M319</f>
        <v>0</v>
      </c>
      <c r="E330" s="26">
        <f>DATA!N319</f>
        <v>0</v>
      </c>
      <c r="F330" s="27"/>
      <c r="G330" s="26">
        <f>DATA!AB319</f>
        <v>0</v>
      </c>
      <c r="H330" s="28" t="e">
        <f t="shared" ref="H330:H344" si="25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DATA!M320</f>
        <v>0</v>
      </c>
      <c r="E331" s="26">
        <f>DATA!N320</f>
        <v>0</v>
      </c>
      <c r="F331" s="27"/>
      <c r="G331" s="26">
        <f>DATA!AB320</f>
        <v>0</v>
      </c>
      <c r="H331" s="28" t="e">
        <f t="shared" si="25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DATA!M321</f>
        <v>0</v>
      </c>
      <c r="E332" s="26">
        <f>DATA!N321</f>
        <v>0</v>
      </c>
      <c r="F332" s="27"/>
      <c r="G332" s="26">
        <f>DATA!AB321</f>
        <v>0</v>
      </c>
      <c r="H332" s="28" t="e">
        <f t="shared" si="25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DATA!M322</f>
        <v>0</v>
      </c>
      <c r="E333" s="26">
        <f>DATA!N322</f>
        <v>0</v>
      </c>
      <c r="F333" s="27"/>
      <c r="G333" s="26">
        <f>DATA!AB322</f>
        <v>0</v>
      </c>
      <c r="H333" s="28" t="e">
        <f t="shared" si="25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DATA!M323</f>
        <v>0</v>
      </c>
      <c r="E334" s="26">
        <f>DATA!N323</f>
        <v>0</v>
      </c>
      <c r="F334" s="27"/>
      <c r="G334" s="26">
        <f>DATA!AB323</f>
        <v>0</v>
      </c>
      <c r="H334" s="28" t="e">
        <f t="shared" si="25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DATA!M324</f>
        <v>0</v>
      </c>
      <c r="E335" s="26">
        <f>DATA!N324</f>
        <v>0</v>
      </c>
      <c r="F335" s="27"/>
      <c r="G335" s="26">
        <f>DATA!AB324</f>
        <v>0</v>
      </c>
      <c r="H335" s="28" t="e">
        <f t="shared" si="25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DATA!M325</f>
        <v>0</v>
      </c>
      <c r="E336" s="26">
        <f>DATA!N325</f>
        <v>0</v>
      </c>
      <c r="F336" s="27"/>
      <c r="G336" s="26">
        <f>DATA!AB325</f>
        <v>0</v>
      </c>
      <c r="H336" s="28" t="e">
        <f t="shared" si="25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DATA!M326</f>
        <v>0</v>
      </c>
      <c r="E337" s="26">
        <f>DATA!N326</f>
        <v>0</v>
      </c>
      <c r="F337" s="27"/>
      <c r="G337" s="26">
        <f>DATA!AB326</f>
        <v>0</v>
      </c>
      <c r="H337" s="28" t="e">
        <f t="shared" si="25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DATA!M327</f>
        <v>0</v>
      </c>
      <c r="E338" s="26">
        <f>DATA!N327</f>
        <v>0</v>
      </c>
      <c r="F338" s="27"/>
      <c r="G338" s="26">
        <f>DATA!AB327</f>
        <v>0</v>
      </c>
      <c r="H338" s="28" t="e">
        <f t="shared" si="25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DATA!M328</f>
        <v>0</v>
      </c>
      <c r="E339" s="26">
        <f>DATA!N328</f>
        <v>0</v>
      </c>
      <c r="F339" s="27"/>
      <c r="G339" s="26">
        <f>DATA!AB328</f>
        <v>0</v>
      </c>
      <c r="H339" s="28" t="e">
        <f t="shared" si="25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DATA!M329</f>
        <v>0</v>
      </c>
      <c r="E340" s="26">
        <f>DATA!N329</f>
        <v>0</v>
      </c>
      <c r="F340" s="27"/>
      <c r="G340" s="26">
        <f>DATA!AB329</f>
        <v>0</v>
      </c>
      <c r="H340" s="28" t="e">
        <f t="shared" si="25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DATA!M330</f>
        <v>0</v>
      </c>
      <c r="E341" s="26">
        <f>DATA!N330</f>
        <v>0</v>
      </c>
      <c r="F341" s="27"/>
      <c r="G341" s="26">
        <f>DATA!AB330</f>
        <v>0</v>
      </c>
      <c r="H341" s="28" t="e">
        <f t="shared" si="25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DATA!M331</f>
        <v>0</v>
      </c>
      <c r="E342" s="26">
        <f>DATA!N331</f>
        <v>0</v>
      </c>
      <c r="F342" s="27"/>
      <c r="G342" s="26">
        <f>DATA!AB331</f>
        <v>0</v>
      </c>
      <c r="H342" s="28" t="e">
        <f t="shared" si="25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DATA!M332</f>
        <v>0</v>
      </c>
      <c r="E343" s="26">
        <f>DATA!N332</f>
        <v>0</v>
      </c>
      <c r="F343" s="27"/>
      <c r="G343" s="26">
        <f>DATA!AB332</f>
        <v>0</v>
      </c>
      <c r="H343" s="28" t="e">
        <f t="shared" si="25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DATA!M333</f>
        <v>0</v>
      </c>
      <c r="E344" s="26">
        <f>DATA!N333</f>
        <v>0</v>
      </c>
      <c r="F344" s="27"/>
      <c r="G344" s="26">
        <f>DATA!AB333</f>
        <v>0</v>
      </c>
      <c r="H344" s="28" t="e">
        <f t="shared" si="25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DATA!M334</f>
        <v>0</v>
      </c>
      <c r="E345" s="26">
        <f>DATA!N334</f>
        <v>0</v>
      </c>
      <c r="F345" s="27"/>
      <c r="G345" s="26">
        <f>DATA!AB334</f>
        <v>0</v>
      </c>
      <c r="H345" s="28" t="e">
        <f t="shared" ref="H345:H350" si="26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DATA!M335</f>
        <v>0</v>
      </c>
      <c r="E346" s="26">
        <f>DATA!N335</f>
        <v>0</v>
      </c>
      <c r="F346" s="27"/>
      <c r="G346" s="26">
        <f>DATA!AB335</f>
        <v>0</v>
      </c>
      <c r="H346" s="28" t="e">
        <f t="shared" si="26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DATA!M336</f>
        <v>0</v>
      </c>
      <c r="E347" s="26">
        <f>DATA!N336</f>
        <v>0</v>
      </c>
      <c r="F347" s="27"/>
      <c r="G347" s="26">
        <f>DATA!AB336</f>
        <v>0</v>
      </c>
      <c r="H347" s="28" t="e">
        <f t="shared" si="26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DATA!M337</f>
        <v>0</v>
      </c>
      <c r="E348" s="26">
        <f>DATA!N337</f>
        <v>0</v>
      </c>
      <c r="F348" s="27"/>
      <c r="G348" s="26">
        <f>DATA!AB337</f>
        <v>0</v>
      </c>
      <c r="H348" s="28" t="e">
        <f t="shared" si="26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DATA!M338</f>
        <v>0</v>
      </c>
      <c r="E349" s="26">
        <f>DATA!N338</f>
        <v>0</v>
      </c>
      <c r="F349" s="27"/>
      <c r="G349" s="26">
        <f>DATA!AB338</f>
        <v>0</v>
      </c>
      <c r="H349" s="28" t="e">
        <f t="shared" si="26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DATA!M339</f>
        <v>0</v>
      </c>
      <c r="E350" s="12">
        <f>DATA!N339</f>
        <v>0</v>
      </c>
      <c r="F350" s="217"/>
      <c r="G350" s="12">
        <f>DATA!AB339</f>
        <v>0</v>
      </c>
      <c r="H350" s="220" t="e">
        <f t="shared" si="26"/>
        <v>#DIV/0!</v>
      </c>
    </row>
  </sheetData>
  <mergeCells count="78"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97" right="0.75" top="0.21" bottom="0.67" header="0.27" footer="0.5"/>
  <pageSetup paperSize="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abSelected="1" view="pageBreakPreview" topLeftCell="A115" zoomScaleNormal="85" zoomScaleSheetLayoutView="100" workbookViewId="0">
      <selection activeCell="D69" sqref="D69:D70"/>
    </sheetView>
  </sheetViews>
  <sheetFormatPr defaultRowHeight="13.2" x14ac:dyDescent="0.25"/>
  <cols>
    <col min="2" max="2" width="19.109375" customWidth="1"/>
    <col min="3" max="3" width="10.3320312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A'!B44</f>
        <v>DESEMBER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tr">
        <f>'DATA A'!B5</f>
        <v>PUSKESMAS</v>
      </c>
      <c r="C4" s="326" t="s">
        <v>19</v>
      </c>
      <c r="D4" s="311" t="s">
        <v>50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53">
        <f>'DATA A'!B6</f>
        <v>0</v>
      </c>
      <c r="C7" s="49">
        <f>'DATA A'!C6</f>
        <v>0</v>
      </c>
      <c r="D7" s="49">
        <f>DATA!N7</f>
        <v>0</v>
      </c>
      <c r="E7" s="49">
        <f>DATA!O7</f>
        <v>0</v>
      </c>
      <c r="F7" s="47">
        <f>100/12*12</f>
        <v>100</v>
      </c>
      <c r="G7" s="49">
        <f>DATA!AC7</f>
        <v>0</v>
      </c>
      <c r="H7" s="50" t="e">
        <f>G7/C7*100</f>
        <v>#DIV/0!</v>
      </c>
    </row>
    <row r="8" spans="1:8" ht="13.8" thickBot="1" x14ac:dyDescent="0.3">
      <c r="A8" s="24">
        <v>2</v>
      </c>
      <c r="B8" s="25">
        <f>'DATA A'!B7</f>
        <v>0</v>
      </c>
      <c r="C8" s="26">
        <f>'DATA A'!C7</f>
        <v>0</v>
      </c>
      <c r="D8" s="26">
        <f>DATA!N8</f>
        <v>0</v>
      </c>
      <c r="E8" s="26">
        <f>DATA!O8</f>
        <v>0</v>
      </c>
      <c r="F8" s="47">
        <f t="shared" ref="F8:F32" si="0">100/12*12</f>
        <v>100</v>
      </c>
      <c r="G8" s="26">
        <f>DATA!AC8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DATA!N9</f>
        <v>0</v>
      </c>
      <c r="E9" s="26">
        <f>DATA!O9</f>
        <v>0</v>
      </c>
      <c r="F9" s="47">
        <f t="shared" si="0"/>
        <v>100</v>
      </c>
      <c r="G9" s="26">
        <f>DATA!AC9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DATA!N10</f>
        <v>0</v>
      </c>
      <c r="E10" s="26">
        <f>DATA!O10</f>
        <v>0</v>
      </c>
      <c r="F10" s="47">
        <f t="shared" si="0"/>
        <v>100</v>
      </c>
      <c r="G10" s="26">
        <f>DATA!AC10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DATA!N11</f>
        <v>0</v>
      </c>
      <c r="E11" s="26">
        <f>DATA!O11</f>
        <v>0</v>
      </c>
      <c r="F11" s="47">
        <f t="shared" si="0"/>
        <v>100</v>
      </c>
      <c r="G11" s="26">
        <f>DATA!AC11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DATA!N12</f>
        <v>0</v>
      </c>
      <c r="E12" s="26">
        <f>DATA!O12</f>
        <v>0</v>
      </c>
      <c r="F12" s="47">
        <f t="shared" si="0"/>
        <v>100</v>
      </c>
      <c r="G12" s="26">
        <f>DATA!AC12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DATA!N13</f>
        <v>0</v>
      </c>
      <c r="E13" s="26">
        <f>DATA!O13</f>
        <v>0</v>
      </c>
      <c r="F13" s="47">
        <f t="shared" si="0"/>
        <v>100</v>
      </c>
      <c r="G13" s="26">
        <f>DATA!AC13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DATA!N14</f>
        <v>0</v>
      </c>
      <c r="E14" s="26">
        <f>DATA!O14</f>
        <v>0</v>
      </c>
      <c r="F14" s="47">
        <f t="shared" si="0"/>
        <v>100</v>
      </c>
      <c r="G14" s="26">
        <f>DATA!AC14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DATA!N15</f>
        <v>0</v>
      </c>
      <c r="E15" s="26">
        <f>DATA!O15</f>
        <v>0</v>
      </c>
      <c r="F15" s="47">
        <f t="shared" si="0"/>
        <v>100</v>
      </c>
      <c r="G15" s="26">
        <f>DATA!AC15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DATA!N16</f>
        <v>0</v>
      </c>
      <c r="E16" s="26">
        <f>DATA!O16</f>
        <v>0</v>
      </c>
      <c r="F16" s="47">
        <f t="shared" si="0"/>
        <v>100</v>
      </c>
      <c r="G16" s="26">
        <f>DATA!AC16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DATA!N17</f>
        <v>0</v>
      </c>
      <c r="E17" s="26">
        <f>DATA!O17</f>
        <v>0</v>
      </c>
      <c r="F17" s="47">
        <f t="shared" si="0"/>
        <v>100</v>
      </c>
      <c r="G17" s="26">
        <f>DATA!AC17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DATA!N18</f>
        <v>0</v>
      </c>
      <c r="E18" s="26">
        <f>DATA!O18</f>
        <v>0</v>
      </c>
      <c r="F18" s="47">
        <f t="shared" si="0"/>
        <v>100</v>
      </c>
      <c r="G18" s="26">
        <f>DATA!AC18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DATA!N19</f>
        <v>0</v>
      </c>
      <c r="E19" s="26">
        <f>DATA!O19</f>
        <v>0</v>
      </c>
      <c r="F19" s="47">
        <f t="shared" si="0"/>
        <v>100</v>
      </c>
      <c r="G19" s="26">
        <f>DATA!AC19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DATA!N20</f>
        <v>0</v>
      </c>
      <c r="E20" s="26">
        <f>DATA!O20</f>
        <v>0</v>
      </c>
      <c r="F20" s="47">
        <f t="shared" si="0"/>
        <v>100</v>
      </c>
      <c r="G20" s="26">
        <f>DATA!AC20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DATA!N21</f>
        <v>0</v>
      </c>
      <c r="E21" s="26">
        <f>DATA!O21</f>
        <v>0</v>
      </c>
      <c r="F21" s="47">
        <f t="shared" si="0"/>
        <v>100</v>
      </c>
      <c r="G21" s="26">
        <f>DATA!AC21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DATA!N22</f>
        <v>0</v>
      </c>
      <c r="E22" s="26">
        <f>DATA!O22</f>
        <v>0</v>
      </c>
      <c r="F22" s="47">
        <f t="shared" si="0"/>
        <v>100</v>
      </c>
      <c r="G22" s="26">
        <f>DATA!AC22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DATA!N23</f>
        <v>0</v>
      </c>
      <c r="E23" s="26">
        <f>DATA!O23</f>
        <v>0</v>
      </c>
      <c r="F23" s="47">
        <f t="shared" si="0"/>
        <v>100</v>
      </c>
      <c r="G23" s="26">
        <f>DATA!AC23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DATA!N24</f>
        <v>0</v>
      </c>
      <c r="E24" s="26">
        <f>DATA!O24</f>
        <v>0</v>
      </c>
      <c r="F24" s="47">
        <f t="shared" si="0"/>
        <v>100</v>
      </c>
      <c r="G24" s="26">
        <f>DATA!AC24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DATA!N25</f>
        <v>0</v>
      </c>
      <c r="E25" s="26">
        <f>DATA!O25</f>
        <v>0</v>
      </c>
      <c r="F25" s="47">
        <f t="shared" si="0"/>
        <v>100</v>
      </c>
      <c r="G25" s="26">
        <f>DATA!AC25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DATA!N26</f>
        <v>0</v>
      </c>
      <c r="E26" s="26">
        <f>DATA!O26</f>
        <v>0</v>
      </c>
      <c r="F26" s="47">
        <f t="shared" si="0"/>
        <v>100</v>
      </c>
      <c r="G26" s="26">
        <f>DATA!AC26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DATA!N27</f>
        <v>0</v>
      </c>
      <c r="E27" s="26">
        <f>DATA!O27</f>
        <v>0</v>
      </c>
      <c r="F27" s="47">
        <f t="shared" si="0"/>
        <v>100</v>
      </c>
      <c r="G27" s="26">
        <f>DATA!AC27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DATA!N28</f>
        <v>0</v>
      </c>
      <c r="E28" s="26">
        <f>DATA!O28</f>
        <v>0</v>
      </c>
      <c r="F28" s="47">
        <f t="shared" si="0"/>
        <v>100</v>
      </c>
      <c r="G28" s="26">
        <f>DATA!AC28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DATA!N29</f>
        <v>0</v>
      </c>
      <c r="E29" s="26">
        <f>DATA!O29</f>
        <v>0</v>
      </c>
      <c r="F29" s="47">
        <f t="shared" si="0"/>
        <v>100</v>
      </c>
      <c r="G29" s="26">
        <f>DATA!AC29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DATA!N30</f>
        <v>0</v>
      </c>
      <c r="E30" s="26">
        <f>DATA!O30</f>
        <v>0</v>
      </c>
      <c r="F30" s="47">
        <f t="shared" si="0"/>
        <v>100</v>
      </c>
      <c r="G30" s="26">
        <f>DATA!AC30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DATA!N31</f>
        <v>0</v>
      </c>
      <c r="E31" s="26">
        <f>DATA!O31</f>
        <v>0</v>
      </c>
      <c r="F31" s="47">
        <f t="shared" si="0"/>
        <v>100</v>
      </c>
      <c r="G31" s="26">
        <f>DATA!AC31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DATA!N32</f>
        <v>0</v>
      </c>
      <c r="E32" s="44">
        <f>DATA!O32</f>
        <v>0</v>
      </c>
      <c r="F32" s="47">
        <f t="shared" si="0"/>
        <v>100</v>
      </c>
      <c r="G32" s="44">
        <f>DATA!AC32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49">
        <f>'DATA A'!C6</f>
        <v>0</v>
      </c>
      <c r="D39" s="49">
        <f>DATA!N38</f>
        <v>0</v>
      </c>
      <c r="E39" s="49">
        <f>DATA!O38</f>
        <v>0</v>
      </c>
      <c r="F39" s="207">
        <f>98/12*12</f>
        <v>98</v>
      </c>
      <c r="G39" s="49">
        <f>DATA!AC38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DATA!N39</f>
        <v>0</v>
      </c>
      <c r="E40" s="26">
        <f>DATA!O39</f>
        <v>0</v>
      </c>
      <c r="F40" s="27">
        <f t="shared" ref="F40:F64" si="2">98/12*12</f>
        <v>98</v>
      </c>
      <c r="G40" s="26">
        <f>DATA!AC39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DATA!N40</f>
        <v>0</v>
      </c>
      <c r="E41" s="26">
        <f>DATA!O40</f>
        <v>0</v>
      </c>
      <c r="F41" s="27">
        <f t="shared" si="2"/>
        <v>98</v>
      </c>
      <c r="G41" s="26">
        <f>DATA!AC40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DATA!N41</f>
        <v>0</v>
      </c>
      <c r="E42" s="26">
        <f>DATA!O41</f>
        <v>0</v>
      </c>
      <c r="F42" s="27">
        <f t="shared" si="2"/>
        <v>98</v>
      </c>
      <c r="G42" s="26">
        <f>DATA!AC41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DATA!N42</f>
        <v>0</v>
      </c>
      <c r="E43" s="26">
        <f>DATA!O42</f>
        <v>0</v>
      </c>
      <c r="F43" s="27">
        <f t="shared" si="2"/>
        <v>98</v>
      </c>
      <c r="G43" s="26">
        <f>DATA!AC42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DATA!N43</f>
        <v>0</v>
      </c>
      <c r="E44" s="26">
        <f>DATA!O43</f>
        <v>0</v>
      </c>
      <c r="F44" s="27">
        <f t="shared" si="2"/>
        <v>98</v>
      </c>
      <c r="G44" s="26">
        <f>DATA!AC43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DATA!N44</f>
        <v>0</v>
      </c>
      <c r="E45" s="26">
        <f>DATA!O44</f>
        <v>0</v>
      </c>
      <c r="F45" s="27">
        <f t="shared" si="2"/>
        <v>98</v>
      </c>
      <c r="G45" s="26">
        <f>DATA!AC44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DATA!N45</f>
        <v>0</v>
      </c>
      <c r="E46" s="26">
        <f>DATA!O45</f>
        <v>0</v>
      </c>
      <c r="F46" s="27">
        <f t="shared" si="2"/>
        <v>98</v>
      </c>
      <c r="G46" s="26">
        <f>DATA!AC45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DATA!N46</f>
        <v>0</v>
      </c>
      <c r="E47" s="26">
        <f>DATA!O46</f>
        <v>0</v>
      </c>
      <c r="F47" s="27">
        <f t="shared" si="2"/>
        <v>98</v>
      </c>
      <c r="G47" s="26">
        <f>DATA!AC46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DATA!N47</f>
        <v>0</v>
      </c>
      <c r="E48" s="26">
        <f>DATA!O47</f>
        <v>0</v>
      </c>
      <c r="F48" s="27">
        <f t="shared" si="2"/>
        <v>98</v>
      </c>
      <c r="G48" s="26">
        <f>DATA!AC47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DATA!N48</f>
        <v>0</v>
      </c>
      <c r="E49" s="26">
        <f>DATA!O48</f>
        <v>0</v>
      </c>
      <c r="F49" s="27">
        <f t="shared" si="2"/>
        <v>98</v>
      </c>
      <c r="G49" s="26">
        <f>DATA!AC48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DATA!N49</f>
        <v>0</v>
      </c>
      <c r="E50" s="26">
        <f>DATA!O49</f>
        <v>0</v>
      </c>
      <c r="F50" s="27">
        <f t="shared" si="2"/>
        <v>98</v>
      </c>
      <c r="G50" s="26">
        <f>DATA!AC49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DATA!N50</f>
        <v>0</v>
      </c>
      <c r="E51" s="26">
        <f>DATA!O50</f>
        <v>0</v>
      </c>
      <c r="F51" s="27">
        <f t="shared" si="2"/>
        <v>98</v>
      </c>
      <c r="G51" s="26">
        <f>DATA!AC50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DATA!N51</f>
        <v>0</v>
      </c>
      <c r="E52" s="26">
        <f>DATA!O51</f>
        <v>0</v>
      </c>
      <c r="F52" s="27">
        <f t="shared" si="2"/>
        <v>98</v>
      </c>
      <c r="G52" s="26">
        <f>DATA!AC51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DATA!N52</f>
        <v>0</v>
      </c>
      <c r="E53" s="26">
        <f>DATA!O52</f>
        <v>0</v>
      </c>
      <c r="F53" s="27">
        <f t="shared" si="2"/>
        <v>98</v>
      </c>
      <c r="G53" s="26">
        <f>DATA!AC52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DATA!N53</f>
        <v>0</v>
      </c>
      <c r="E54" s="26">
        <f>DATA!O53</f>
        <v>0</v>
      </c>
      <c r="F54" s="27">
        <f t="shared" si="2"/>
        <v>98</v>
      </c>
      <c r="G54" s="26">
        <f>DATA!AC53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DATA!N54</f>
        <v>0</v>
      </c>
      <c r="E55" s="26">
        <f>DATA!O54</f>
        <v>0</v>
      </c>
      <c r="F55" s="27">
        <f t="shared" si="2"/>
        <v>98</v>
      </c>
      <c r="G55" s="26">
        <f>DATA!AC54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DATA!N55</f>
        <v>0</v>
      </c>
      <c r="E56" s="26">
        <f>DATA!O55</f>
        <v>0</v>
      </c>
      <c r="F56" s="27">
        <f t="shared" si="2"/>
        <v>98</v>
      </c>
      <c r="G56" s="26">
        <f>DATA!AC55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DATA!N56</f>
        <v>0</v>
      </c>
      <c r="E57" s="26">
        <f>DATA!O56</f>
        <v>0</v>
      </c>
      <c r="F57" s="27">
        <f t="shared" si="2"/>
        <v>98</v>
      </c>
      <c r="G57" s="26">
        <f>DATA!AC56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DATA!N57</f>
        <v>0</v>
      </c>
      <c r="E58" s="26">
        <f>DATA!O57</f>
        <v>0</v>
      </c>
      <c r="F58" s="27">
        <f t="shared" si="2"/>
        <v>98</v>
      </c>
      <c r="G58" s="26">
        <f>DATA!AC57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DATA!N58</f>
        <v>0</v>
      </c>
      <c r="E59" s="26">
        <f>DATA!O58</f>
        <v>0</v>
      </c>
      <c r="F59" s="27">
        <f t="shared" si="2"/>
        <v>98</v>
      </c>
      <c r="G59" s="26">
        <f>DATA!AC58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DATA!N59</f>
        <v>0</v>
      </c>
      <c r="E60" s="26">
        <f>DATA!O59</f>
        <v>0</v>
      </c>
      <c r="F60" s="27">
        <f t="shared" si="2"/>
        <v>98</v>
      </c>
      <c r="G60" s="26">
        <f>DATA!AC59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DATA!N60</f>
        <v>0</v>
      </c>
      <c r="E61" s="26">
        <f>DATA!O60</f>
        <v>0</v>
      </c>
      <c r="F61" s="27">
        <f t="shared" si="2"/>
        <v>98</v>
      </c>
      <c r="G61" s="26">
        <f>DATA!AC60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DATA!N61</f>
        <v>0</v>
      </c>
      <c r="E62" s="26">
        <f>DATA!O61</f>
        <v>0</v>
      </c>
      <c r="F62" s="27">
        <f t="shared" si="2"/>
        <v>98</v>
      </c>
      <c r="G62" s="26">
        <f>DATA!AC61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DATA!N62</f>
        <v>0</v>
      </c>
      <c r="E63" s="26">
        <f>DATA!O62</f>
        <v>0</v>
      </c>
      <c r="F63" s="27">
        <f t="shared" si="2"/>
        <v>98</v>
      </c>
      <c r="G63" s="26">
        <f>DATA!AC62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DATA!N63</f>
        <v>0</v>
      </c>
      <c r="E64" s="44">
        <f>DATA!O63</f>
        <v>0</v>
      </c>
      <c r="F64" s="217">
        <f t="shared" si="2"/>
        <v>98</v>
      </c>
      <c r="G64" s="44">
        <f>DATA!AC63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" customHeight="1" x14ac:dyDescent="0.25">
      <c r="A68" s="314" t="s">
        <v>1</v>
      </c>
      <c r="B68" s="316" t="s">
        <v>40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x14ac:dyDescent="0.25">
      <c r="A71" s="34">
        <v>1</v>
      </c>
      <c r="B71" s="54">
        <f>'DATA A'!B6</f>
        <v>0</v>
      </c>
      <c r="C71" s="49">
        <f>'DATA A'!D6</f>
        <v>0</v>
      </c>
      <c r="D71" s="49">
        <f>DATA!N69</f>
        <v>0</v>
      </c>
      <c r="E71" s="49">
        <f>DATA!O69</f>
        <v>0</v>
      </c>
      <c r="F71" s="47"/>
      <c r="G71" s="49">
        <f>DATA!AC69</f>
        <v>0</v>
      </c>
      <c r="H71" s="50" t="e">
        <f>G71/C71*100</f>
        <v>#DIV/0!</v>
      </c>
    </row>
    <row r="72" spans="1:8" x14ac:dyDescent="0.25">
      <c r="A72" s="24">
        <v>2</v>
      </c>
      <c r="B72" s="25">
        <f>'DATA A'!B7</f>
        <v>0</v>
      </c>
      <c r="C72" s="26">
        <f>'DATA A'!D7</f>
        <v>0</v>
      </c>
      <c r="D72" s="26">
        <f>DATA!N70</f>
        <v>0</v>
      </c>
      <c r="E72" s="26">
        <f>DATA!O70</f>
        <v>0</v>
      </c>
      <c r="F72" s="27"/>
      <c r="G72" s="26">
        <f>DATA!AC70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DATA!N71</f>
        <v>0</v>
      </c>
      <c r="E73" s="26">
        <f>DATA!O71</f>
        <v>0</v>
      </c>
      <c r="F73" s="27"/>
      <c r="G73" s="26">
        <f>DATA!AC71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DATA!N72</f>
        <v>0</v>
      </c>
      <c r="E74" s="26">
        <f>DATA!O72</f>
        <v>0</v>
      </c>
      <c r="F74" s="27"/>
      <c r="G74" s="26">
        <f>DATA!AC72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DATA!N73</f>
        <v>0</v>
      </c>
      <c r="E75" s="26">
        <f>DATA!O73</f>
        <v>0</v>
      </c>
      <c r="F75" s="27"/>
      <c r="G75" s="26">
        <f>DATA!AC73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DATA!N74</f>
        <v>0</v>
      </c>
      <c r="E76" s="26">
        <f>DATA!O74</f>
        <v>0</v>
      </c>
      <c r="F76" s="27"/>
      <c r="G76" s="26">
        <f>DATA!AC74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DATA!N75</f>
        <v>0</v>
      </c>
      <c r="E77" s="26">
        <f>DATA!O75</f>
        <v>0</v>
      </c>
      <c r="F77" s="27"/>
      <c r="G77" s="26">
        <f>DATA!AC75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DATA!N76</f>
        <v>0</v>
      </c>
      <c r="E78" s="26">
        <f>DATA!O76</f>
        <v>0</v>
      </c>
      <c r="F78" s="27"/>
      <c r="G78" s="26">
        <f>DATA!AC76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DATA!N77</f>
        <v>0</v>
      </c>
      <c r="E79" s="26">
        <f>DATA!O77</f>
        <v>0</v>
      </c>
      <c r="F79" s="27"/>
      <c r="G79" s="26">
        <f>DATA!AC77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DATA!N78</f>
        <v>0</v>
      </c>
      <c r="E80" s="26">
        <f>DATA!O78</f>
        <v>0</v>
      </c>
      <c r="F80" s="27"/>
      <c r="G80" s="26">
        <f>DATA!AC78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DATA!N79</f>
        <v>0</v>
      </c>
      <c r="E81" s="26">
        <f>DATA!O79</f>
        <v>0</v>
      </c>
      <c r="F81" s="27"/>
      <c r="G81" s="26">
        <f>DATA!AC79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DATA!N80</f>
        <v>0</v>
      </c>
      <c r="E82" s="26">
        <f>DATA!O80</f>
        <v>0</v>
      </c>
      <c r="F82" s="27"/>
      <c r="G82" s="26">
        <f>DATA!AC80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DATA!N81</f>
        <v>0</v>
      </c>
      <c r="E83" s="26">
        <f>DATA!O81</f>
        <v>0</v>
      </c>
      <c r="F83" s="27"/>
      <c r="G83" s="26">
        <f>DATA!AC81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DATA!N82</f>
        <v>0</v>
      </c>
      <c r="E84" s="26">
        <f>DATA!O82</f>
        <v>0</v>
      </c>
      <c r="F84" s="27"/>
      <c r="G84" s="26">
        <f>DATA!AC82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DATA!N83</f>
        <v>0</v>
      </c>
      <c r="E85" s="26">
        <f>DATA!O83</f>
        <v>0</v>
      </c>
      <c r="F85" s="27"/>
      <c r="G85" s="26">
        <f>DATA!AC83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DATA!N84</f>
        <v>0</v>
      </c>
      <c r="E86" s="26">
        <f>DATA!O84</f>
        <v>0</v>
      </c>
      <c r="F86" s="27"/>
      <c r="G86" s="26">
        <f>DATA!AC84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DATA!N85</f>
        <v>0</v>
      </c>
      <c r="E87" s="26">
        <f>DATA!O85</f>
        <v>0</v>
      </c>
      <c r="F87" s="27"/>
      <c r="G87" s="26">
        <f>DATA!AC85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DATA!N86</f>
        <v>0</v>
      </c>
      <c r="E88" s="26">
        <f>DATA!O86</f>
        <v>0</v>
      </c>
      <c r="F88" s="27"/>
      <c r="G88" s="26">
        <f>DATA!AC86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DATA!N87</f>
        <v>0</v>
      </c>
      <c r="E89" s="26">
        <f>DATA!O87</f>
        <v>0</v>
      </c>
      <c r="F89" s="27"/>
      <c r="G89" s="26">
        <f>DATA!AC87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DATA!N88</f>
        <v>0</v>
      </c>
      <c r="E90" s="26">
        <f>DATA!O88</f>
        <v>0</v>
      </c>
      <c r="F90" s="27"/>
      <c r="G90" s="26">
        <f>DATA!AC88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DATA!N89</f>
        <v>0</v>
      </c>
      <c r="E91" s="26">
        <f>DATA!O89</f>
        <v>0</v>
      </c>
      <c r="F91" s="27"/>
      <c r="G91" s="26">
        <f>DATA!AC89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DATA!N90</f>
        <v>0</v>
      </c>
      <c r="E92" s="26">
        <f>DATA!O90</f>
        <v>0</v>
      </c>
      <c r="F92" s="27"/>
      <c r="G92" s="26">
        <f>DATA!AC90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DATA!N91</f>
        <v>0</v>
      </c>
      <c r="E93" s="26">
        <f>DATA!O91</f>
        <v>0</v>
      </c>
      <c r="F93" s="27"/>
      <c r="G93" s="26">
        <f>DATA!AC91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DATA!N92</f>
        <v>0</v>
      </c>
      <c r="E94" s="26">
        <f>DATA!O92</f>
        <v>0</v>
      </c>
      <c r="F94" s="27"/>
      <c r="G94" s="26">
        <f>DATA!AC92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DATA!N93</f>
        <v>0</v>
      </c>
      <c r="E95" s="26">
        <f>DATA!O93</f>
        <v>0</v>
      </c>
      <c r="F95" s="27"/>
      <c r="G95" s="26">
        <f>DATA!AC93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3">
        <f>C32*20%</f>
        <v>0</v>
      </c>
      <c r="D96" s="44">
        <f>DATA!N94</f>
        <v>0</v>
      </c>
      <c r="E96" s="44">
        <f>DATA!O94</f>
        <v>0</v>
      </c>
      <c r="F96" s="45"/>
      <c r="G96" s="44">
        <f>DATA!AC94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37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x14ac:dyDescent="0.25">
      <c r="A103" s="34">
        <v>1</v>
      </c>
      <c r="B103" s="54">
        <f>'DATA A'!B6</f>
        <v>0</v>
      </c>
      <c r="C103" s="49">
        <f>'DATA A'!D6</f>
        <v>0</v>
      </c>
      <c r="D103" s="49">
        <f>DATA!N98</f>
        <v>0</v>
      </c>
      <c r="E103" s="49">
        <f>DATA!O98</f>
        <v>0</v>
      </c>
      <c r="F103" s="47"/>
      <c r="G103" s="49">
        <f>DATA!AC98</f>
        <v>0</v>
      </c>
      <c r="H103" s="50" t="e">
        <f>G103/C103*100</f>
        <v>#DIV/0!</v>
      </c>
    </row>
    <row r="104" spans="1:8" x14ac:dyDescent="0.25">
      <c r="A104" s="24">
        <v>2</v>
      </c>
      <c r="B104" s="25">
        <f>'DATA A'!B7</f>
        <v>0</v>
      </c>
      <c r="C104" s="26">
        <f>'DATA A'!D7</f>
        <v>0</v>
      </c>
      <c r="D104" s="26">
        <f>DATA!N99</f>
        <v>0</v>
      </c>
      <c r="E104" s="26">
        <f>DATA!O99</f>
        <v>0</v>
      </c>
      <c r="F104" s="27"/>
      <c r="G104" s="26">
        <f>DATA!AC99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DATA!N100</f>
        <v>0</v>
      </c>
      <c r="E105" s="26">
        <f>DATA!O100</f>
        <v>0</v>
      </c>
      <c r="F105" s="27"/>
      <c r="G105" s="26">
        <f>DATA!AC100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DATA!N101</f>
        <v>0</v>
      </c>
      <c r="E106" s="26">
        <f>DATA!O101</f>
        <v>0</v>
      </c>
      <c r="F106" s="27"/>
      <c r="G106" s="26">
        <f>DATA!AC101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DATA!N102</f>
        <v>0</v>
      </c>
      <c r="E107" s="26">
        <f>DATA!O102</f>
        <v>0</v>
      </c>
      <c r="F107" s="27"/>
      <c r="G107" s="26">
        <f>DATA!AC102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DATA!N103</f>
        <v>0</v>
      </c>
      <c r="E108" s="26">
        <f>DATA!O103</f>
        <v>0</v>
      </c>
      <c r="F108" s="27"/>
      <c r="G108" s="26">
        <f>DATA!AC103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DATA!N104</f>
        <v>0</v>
      </c>
      <c r="E109" s="26">
        <f>DATA!O104</f>
        <v>0</v>
      </c>
      <c r="F109" s="27"/>
      <c r="G109" s="26">
        <f>DATA!AC104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DATA!N105</f>
        <v>0</v>
      </c>
      <c r="E110" s="26">
        <f>DATA!O105</f>
        <v>0</v>
      </c>
      <c r="F110" s="27"/>
      <c r="G110" s="26">
        <f>DATA!AC105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DATA!N106</f>
        <v>0</v>
      </c>
      <c r="E111" s="26">
        <f>DATA!O106</f>
        <v>0</v>
      </c>
      <c r="F111" s="27"/>
      <c r="G111" s="26">
        <f>DATA!AC106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DATA!N107</f>
        <v>0</v>
      </c>
      <c r="E112" s="26">
        <f>DATA!O107</f>
        <v>0</v>
      </c>
      <c r="F112" s="27"/>
      <c r="G112" s="26">
        <f>DATA!AC107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DATA!N108</f>
        <v>0</v>
      </c>
      <c r="E113" s="26">
        <f>DATA!O108</f>
        <v>0</v>
      </c>
      <c r="F113" s="27"/>
      <c r="G113" s="26">
        <f>DATA!AC108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DATA!N109</f>
        <v>0</v>
      </c>
      <c r="E114" s="26">
        <f>DATA!O109</f>
        <v>0</v>
      </c>
      <c r="F114" s="27"/>
      <c r="G114" s="26">
        <f>DATA!AC109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DATA!N110</f>
        <v>0</v>
      </c>
      <c r="E115" s="26">
        <f>DATA!O110</f>
        <v>0</v>
      </c>
      <c r="F115" s="27"/>
      <c r="G115" s="26">
        <f>DATA!AC110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DATA!N111</f>
        <v>0</v>
      </c>
      <c r="E116" s="26">
        <f>DATA!O111</f>
        <v>0</v>
      </c>
      <c r="F116" s="27"/>
      <c r="G116" s="26">
        <f>DATA!AC111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DATA!N112</f>
        <v>0</v>
      </c>
      <c r="E117" s="26">
        <f>DATA!O112</f>
        <v>0</v>
      </c>
      <c r="F117" s="27"/>
      <c r="G117" s="26">
        <f>DATA!AC112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DATA!N113</f>
        <v>0</v>
      </c>
      <c r="E118" s="26">
        <f>DATA!O113</f>
        <v>0</v>
      </c>
      <c r="F118" s="27"/>
      <c r="G118" s="26">
        <f>DATA!AC113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DATA!N114</f>
        <v>0</v>
      </c>
      <c r="E119" s="26">
        <f>DATA!O114</f>
        <v>0</v>
      </c>
      <c r="F119" s="27"/>
      <c r="G119" s="26">
        <f>DATA!AC114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DATA!N115</f>
        <v>0</v>
      </c>
      <c r="E120" s="26">
        <f>DATA!O115</f>
        <v>0</v>
      </c>
      <c r="F120" s="27"/>
      <c r="G120" s="26">
        <f>DATA!AC115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DATA!N116</f>
        <v>0</v>
      </c>
      <c r="E121" s="26">
        <f>DATA!O116</f>
        <v>0</v>
      </c>
      <c r="F121" s="27"/>
      <c r="G121" s="26">
        <f>DATA!AC116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DATA!N117</f>
        <v>0</v>
      </c>
      <c r="E122" s="26">
        <f>DATA!O117</f>
        <v>0</v>
      </c>
      <c r="F122" s="27"/>
      <c r="G122" s="26">
        <f>DATA!AC117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DATA!N118</f>
        <v>0</v>
      </c>
      <c r="E123" s="26">
        <f>DATA!O118</f>
        <v>0</v>
      </c>
      <c r="F123" s="27"/>
      <c r="G123" s="26">
        <f>DATA!AC118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DATA!N119</f>
        <v>0</v>
      </c>
      <c r="E124" s="26">
        <f>DATA!O119</f>
        <v>0</v>
      </c>
      <c r="F124" s="27"/>
      <c r="G124" s="26">
        <f>DATA!AC119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DATA!N120</f>
        <v>0</v>
      </c>
      <c r="E125" s="26">
        <f>DATA!O120</f>
        <v>0</v>
      </c>
      <c r="F125" s="27"/>
      <c r="G125" s="26">
        <f>DATA!AC120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DATA!N121</f>
        <v>0</v>
      </c>
      <c r="E126" s="26">
        <f>DATA!O121</f>
        <v>0</v>
      </c>
      <c r="F126" s="27"/>
      <c r="G126" s="26">
        <f>DATA!AC121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DATA!N122</f>
        <v>0</v>
      </c>
      <c r="E127" s="26">
        <f>DATA!O122</f>
        <v>0</v>
      </c>
      <c r="F127" s="27"/>
      <c r="G127" s="26">
        <f>DATA!AC122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13">
        <f>20%*C32</f>
        <v>0</v>
      </c>
      <c r="D128" s="44">
        <f>DATA!N123</f>
        <v>0</v>
      </c>
      <c r="E128" s="44">
        <f>DATA!O123</f>
        <v>0</v>
      </c>
      <c r="F128" s="45"/>
      <c r="G128" s="44">
        <f>DATA!AC123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x14ac:dyDescent="0.25">
      <c r="A135" s="34">
        <v>1</v>
      </c>
      <c r="B135" s="53">
        <f>'DATA A'!B6</f>
        <v>0</v>
      </c>
      <c r="C135" s="49">
        <f>'DATA A'!D6</f>
        <v>0</v>
      </c>
      <c r="D135" s="49">
        <f>DATA!N127</f>
        <v>0</v>
      </c>
      <c r="E135" s="49">
        <f>DATA!O127</f>
        <v>0</v>
      </c>
      <c r="F135" s="47">
        <f>90/12*12</f>
        <v>90</v>
      </c>
      <c r="G135" s="49">
        <f>DATA!AC127</f>
        <v>0</v>
      </c>
      <c r="H135" s="50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DATA!N128</f>
        <v>0</v>
      </c>
      <c r="E136" s="26">
        <f>DATA!O128</f>
        <v>0</v>
      </c>
      <c r="F136" s="27">
        <f t="shared" ref="F136:F159" si="9">90/12*12</f>
        <v>90</v>
      </c>
      <c r="G136" s="26">
        <f>DATA!AC128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DATA!N129</f>
        <v>0</v>
      </c>
      <c r="E137" s="26">
        <f>DATA!O129</f>
        <v>0</v>
      </c>
      <c r="F137" s="27">
        <f t="shared" si="9"/>
        <v>90</v>
      </c>
      <c r="G137" s="26">
        <f>DATA!AC129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DATA!N130</f>
        <v>0</v>
      </c>
      <c r="E138" s="26">
        <f>DATA!O130</f>
        <v>0</v>
      </c>
      <c r="F138" s="27">
        <f t="shared" si="9"/>
        <v>90</v>
      </c>
      <c r="G138" s="26">
        <f>DATA!AC130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DATA!N131</f>
        <v>0</v>
      </c>
      <c r="E139" s="26">
        <f>DATA!O131</f>
        <v>0</v>
      </c>
      <c r="F139" s="27">
        <f t="shared" si="9"/>
        <v>90</v>
      </c>
      <c r="G139" s="26">
        <f>DATA!AC131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DATA!N132</f>
        <v>0</v>
      </c>
      <c r="E140" s="26">
        <f>DATA!O132</f>
        <v>0</v>
      </c>
      <c r="F140" s="27">
        <f t="shared" si="9"/>
        <v>90</v>
      </c>
      <c r="G140" s="26">
        <f>DATA!AC132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DATA!N133</f>
        <v>0</v>
      </c>
      <c r="E141" s="26">
        <f>DATA!O133</f>
        <v>0</v>
      </c>
      <c r="F141" s="27">
        <f t="shared" si="9"/>
        <v>90</v>
      </c>
      <c r="G141" s="26">
        <f>DATA!AC133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DATA!N134</f>
        <v>0</v>
      </c>
      <c r="E142" s="26">
        <f>DATA!O134</f>
        <v>0</v>
      </c>
      <c r="F142" s="27">
        <f t="shared" si="9"/>
        <v>90</v>
      </c>
      <c r="G142" s="26">
        <f>DATA!AC134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DATA!N135</f>
        <v>0</v>
      </c>
      <c r="E143" s="26">
        <f>DATA!O135</f>
        <v>0</v>
      </c>
      <c r="F143" s="27">
        <f t="shared" si="9"/>
        <v>90</v>
      </c>
      <c r="G143" s="26">
        <f>DATA!AC135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DATA!N136</f>
        <v>0</v>
      </c>
      <c r="E144" s="26">
        <f>DATA!O136</f>
        <v>0</v>
      </c>
      <c r="F144" s="27">
        <f t="shared" si="9"/>
        <v>90</v>
      </c>
      <c r="G144" s="26">
        <f>DATA!AC136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DATA!N137</f>
        <v>0</v>
      </c>
      <c r="E145" s="26">
        <f>DATA!O137</f>
        <v>0</v>
      </c>
      <c r="F145" s="27">
        <f t="shared" si="9"/>
        <v>90</v>
      </c>
      <c r="G145" s="26">
        <f>DATA!AC137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DATA!N138</f>
        <v>0</v>
      </c>
      <c r="E146" s="26">
        <f>DATA!O138</f>
        <v>0</v>
      </c>
      <c r="F146" s="27">
        <f t="shared" si="9"/>
        <v>90</v>
      </c>
      <c r="G146" s="26">
        <f>DATA!AC138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DATA!N139</f>
        <v>0</v>
      </c>
      <c r="E147" s="26">
        <f>DATA!O139</f>
        <v>0</v>
      </c>
      <c r="F147" s="27">
        <f t="shared" si="9"/>
        <v>90</v>
      </c>
      <c r="G147" s="26">
        <f>DATA!AC139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DATA!N140</f>
        <v>0</v>
      </c>
      <c r="E148" s="26">
        <f>DATA!O140</f>
        <v>0</v>
      </c>
      <c r="F148" s="27">
        <f t="shared" si="9"/>
        <v>90</v>
      </c>
      <c r="G148" s="26">
        <f>DATA!AC140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DATA!N141</f>
        <v>0</v>
      </c>
      <c r="E149" s="26">
        <f>DATA!O141</f>
        <v>0</v>
      </c>
      <c r="F149" s="27">
        <f t="shared" si="9"/>
        <v>90</v>
      </c>
      <c r="G149" s="26">
        <f>DATA!AC141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DATA!N142</f>
        <v>0</v>
      </c>
      <c r="E150" s="26">
        <f>DATA!O142</f>
        <v>0</v>
      </c>
      <c r="F150" s="27">
        <f t="shared" si="9"/>
        <v>90</v>
      </c>
      <c r="G150" s="26">
        <f>DATA!AC142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DATA!N143</f>
        <v>0</v>
      </c>
      <c r="E151" s="26">
        <f>DATA!O143</f>
        <v>0</v>
      </c>
      <c r="F151" s="27">
        <f t="shared" si="9"/>
        <v>90</v>
      </c>
      <c r="G151" s="26">
        <f>DATA!AC143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DATA!N144</f>
        <v>0</v>
      </c>
      <c r="E152" s="26">
        <f>DATA!O144</f>
        <v>0</v>
      </c>
      <c r="F152" s="27">
        <f t="shared" si="9"/>
        <v>90</v>
      </c>
      <c r="G152" s="26">
        <f>DATA!AC144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DATA!N145</f>
        <v>0</v>
      </c>
      <c r="E153" s="26">
        <f>DATA!O145</f>
        <v>0</v>
      </c>
      <c r="F153" s="27">
        <f t="shared" si="9"/>
        <v>90</v>
      </c>
      <c r="G153" s="26">
        <f>DATA!AC145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DATA!N146</f>
        <v>0</v>
      </c>
      <c r="E154" s="26">
        <f>DATA!O146</f>
        <v>0</v>
      </c>
      <c r="F154" s="27">
        <f t="shared" si="9"/>
        <v>90</v>
      </c>
      <c r="G154" s="26">
        <f>DATA!AC146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DATA!N147</f>
        <v>0</v>
      </c>
      <c r="E155" s="26">
        <f>DATA!O147</f>
        <v>0</v>
      </c>
      <c r="F155" s="27">
        <f t="shared" si="9"/>
        <v>90</v>
      </c>
      <c r="G155" s="26">
        <f>DATA!AC147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DATA!N148</f>
        <v>0</v>
      </c>
      <c r="E156" s="26">
        <f>DATA!O148</f>
        <v>0</v>
      </c>
      <c r="F156" s="27">
        <f t="shared" si="9"/>
        <v>90</v>
      </c>
      <c r="G156" s="26">
        <f>DATA!AC148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DATA!N149</f>
        <v>0</v>
      </c>
      <c r="E157" s="26">
        <f>DATA!O149</f>
        <v>0</v>
      </c>
      <c r="F157" s="27">
        <f t="shared" si="9"/>
        <v>90</v>
      </c>
      <c r="G157" s="26">
        <f>DATA!AC149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DATA!N150</f>
        <v>0</v>
      </c>
      <c r="E158" s="26">
        <f>DATA!O150</f>
        <v>0</v>
      </c>
      <c r="F158" s="27">
        <f t="shared" si="9"/>
        <v>90</v>
      </c>
      <c r="G158" s="26">
        <f>DATA!AC150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DATA!N151</f>
        <v>0</v>
      </c>
      <c r="E159" s="26">
        <f>DATA!O151</f>
        <v>0</v>
      </c>
      <c r="F159" s="27">
        <f t="shared" si="9"/>
        <v>90</v>
      </c>
      <c r="G159" s="26">
        <f>DATA!AC151</f>
        <v>0</v>
      </c>
      <c r="H159" s="28" t="e">
        <f t="shared" si="11"/>
        <v>#DIV/0!</v>
      </c>
    </row>
    <row r="160" spans="1:8" ht="13.8" thickBot="1" x14ac:dyDescent="0.3">
      <c r="A160" s="24">
        <v>26</v>
      </c>
      <c r="B160" s="32"/>
      <c r="C160" s="13">
        <f>20%*C32</f>
        <v>0</v>
      </c>
      <c r="D160" s="44">
        <f>DATA!N152</f>
        <v>0</v>
      </c>
      <c r="E160" s="44">
        <f>DATA!O152</f>
        <v>0</v>
      </c>
      <c r="F160" s="45">
        <f>90/12*12</f>
        <v>90</v>
      </c>
      <c r="G160" s="44">
        <f>DATA!AC152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x14ac:dyDescent="0.25">
      <c r="A167" s="34">
        <v>1</v>
      </c>
      <c r="B167" s="53">
        <f>'DATA A'!B6</f>
        <v>0</v>
      </c>
      <c r="C167" s="49">
        <f>'DATA A'!E6</f>
        <v>0</v>
      </c>
      <c r="D167" s="49">
        <f>DATA!N157</f>
        <v>0</v>
      </c>
      <c r="E167" s="49">
        <f>DATA!O157</f>
        <v>0</v>
      </c>
      <c r="F167" s="47">
        <f>90/12*12</f>
        <v>90</v>
      </c>
      <c r="G167" s="49">
        <f>DATA!AC157</f>
        <v>0</v>
      </c>
      <c r="H167" s="50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DATA!N158</f>
        <v>0</v>
      </c>
      <c r="E168" s="26">
        <f>DATA!O158</f>
        <v>0</v>
      </c>
      <c r="F168" s="27">
        <f t="shared" ref="F168:F191" si="12">90/12*12</f>
        <v>90</v>
      </c>
      <c r="G168" s="26">
        <f>DATA!AC158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DATA!N159</f>
        <v>0</v>
      </c>
      <c r="E169" s="26">
        <f>DATA!O159</f>
        <v>0</v>
      </c>
      <c r="F169" s="27">
        <f t="shared" si="12"/>
        <v>90</v>
      </c>
      <c r="G169" s="26">
        <f>DATA!AC159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DATA!N160</f>
        <v>0</v>
      </c>
      <c r="E170" s="26">
        <f>DATA!O160</f>
        <v>0</v>
      </c>
      <c r="F170" s="27">
        <f t="shared" si="12"/>
        <v>90</v>
      </c>
      <c r="G170" s="26">
        <f>DATA!AC160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DATA!N161</f>
        <v>0</v>
      </c>
      <c r="E171" s="26">
        <f>DATA!O161</f>
        <v>0</v>
      </c>
      <c r="F171" s="27">
        <f t="shared" si="12"/>
        <v>90</v>
      </c>
      <c r="G171" s="26">
        <f>DATA!AC161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DATA!N162</f>
        <v>0</v>
      </c>
      <c r="E172" s="26">
        <f>DATA!O162</f>
        <v>0</v>
      </c>
      <c r="F172" s="27">
        <f t="shared" si="12"/>
        <v>90</v>
      </c>
      <c r="G172" s="26">
        <f>DATA!AC162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DATA!N163</f>
        <v>0</v>
      </c>
      <c r="E173" s="26">
        <f>DATA!O163</f>
        <v>0</v>
      </c>
      <c r="F173" s="27">
        <f t="shared" si="12"/>
        <v>90</v>
      </c>
      <c r="G173" s="26">
        <f>DATA!AC163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DATA!N164</f>
        <v>0</v>
      </c>
      <c r="E174" s="26">
        <f>DATA!O164</f>
        <v>0</v>
      </c>
      <c r="F174" s="27">
        <f t="shared" si="12"/>
        <v>90</v>
      </c>
      <c r="G174" s="26">
        <f>DATA!AC164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DATA!N165</f>
        <v>0</v>
      </c>
      <c r="E175" s="26">
        <f>DATA!O165</f>
        <v>0</v>
      </c>
      <c r="F175" s="27">
        <f t="shared" si="12"/>
        <v>90</v>
      </c>
      <c r="G175" s="26">
        <f>DATA!AC165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DATA!N166</f>
        <v>0</v>
      </c>
      <c r="E176" s="26">
        <f>DATA!O166</f>
        <v>0</v>
      </c>
      <c r="F176" s="27">
        <f t="shared" si="12"/>
        <v>90</v>
      </c>
      <c r="G176" s="26">
        <f>DATA!AC166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DATA!N167</f>
        <v>0</v>
      </c>
      <c r="E177" s="26">
        <f>DATA!O167</f>
        <v>0</v>
      </c>
      <c r="F177" s="27">
        <f t="shared" si="12"/>
        <v>90</v>
      </c>
      <c r="G177" s="26">
        <f>DATA!AC167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DATA!N168</f>
        <v>0</v>
      </c>
      <c r="E178" s="26">
        <f>DATA!O168</f>
        <v>0</v>
      </c>
      <c r="F178" s="27">
        <f t="shared" si="12"/>
        <v>90</v>
      </c>
      <c r="G178" s="26">
        <f>DATA!AC168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DATA!N169</f>
        <v>0</v>
      </c>
      <c r="E179" s="26">
        <f>DATA!O169</f>
        <v>0</v>
      </c>
      <c r="F179" s="27">
        <f t="shared" si="12"/>
        <v>90</v>
      </c>
      <c r="G179" s="26">
        <f>DATA!AC169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DATA!N170</f>
        <v>0</v>
      </c>
      <c r="E180" s="26">
        <f>DATA!O170</f>
        <v>0</v>
      </c>
      <c r="F180" s="27">
        <f t="shared" si="12"/>
        <v>90</v>
      </c>
      <c r="G180" s="26">
        <f>DATA!AC170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DATA!N171</f>
        <v>0</v>
      </c>
      <c r="E181" s="26">
        <f>DATA!O171</f>
        <v>0</v>
      </c>
      <c r="F181" s="27">
        <f t="shared" si="12"/>
        <v>90</v>
      </c>
      <c r="G181" s="26">
        <f>DATA!AC171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DATA!N172</f>
        <v>0</v>
      </c>
      <c r="E182" s="26">
        <f>DATA!O172</f>
        <v>0</v>
      </c>
      <c r="F182" s="27">
        <f t="shared" si="12"/>
        <v>90</v>
      </c>
      <c r="G182" s="26">
        <f>DATA!AC172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DATA!N173</f>
        <v>0</v>
      </c>
      <c r="E183" s="26">
        <f>DATA!O173</f>
        <v>0</v>
      </c>
      <c r="F183" s="27">
        <f t="shared" si="12"/>
        <v>90</v>
      </c>
      <c r="G183" s="26">
        <f>DATA!AC173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DATA!N174</f>
        <v>0</v>
      </c>
      <c r="E184" s="26">
        <f>DATA!O174</f>
        <v>0</v>
      </c>
      <c r="F184" s="27">
        <f t="shared" si="12"/>
        <v>90</v>
      </c>
      <c r="G184" s="26">
        <f>DATA!AC174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DATA!N175</f>
        <v>0</v>
      </c>
      <c r="E185" s="26">
        <f>DATA!O175</f>
        <v>0</v>
      </c>
      <c r="F185" s="27">
        <f t="shared" si="12"/>
        <v>90</v>
      </c>
      <c r="G185" s="26">
        <f>DATA!AC175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DATA!N176</f>
        <v>0</v>
      </c>
      <c r="E186" s="26">
        <f>DATA!O176</f>
        <v>0</v>
      </c>
      <c r="F186" s="27">
        <f t="shared" si="12"/>
        <v>90</v>
      </c>
      <c r="G186" s="26">
        <f>DATA!AC176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DATA!N177</f>
        <v>0</v>
      </c>
      <c r="E187" s="26">
        <f>DATA!O177</f>
        <v>0</v>
      </c>
      <c r="F187" s="27">
        <f t="shared" si="12"/>
        <v>90</v>
      </c>
      <c r="G187" s="26">
        <f>DATA!AC177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DATA!N178</f>
        <v>0</v>
      </c>
      <c r="E188" s="26">
        <f>DATA!O178</f>
        <v>0</v>
      </c>
      <c r="F188" s="27">
        <f t="shared" si="12"/>
        <v>90</v>
      </c>
      <c r="G188" s="26">
        <f>DATA!AC178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DATA!N179</f>
        <v>0</v>
      </c>
      <c r="E189" s="26">
        <f>DATA!O179</f>
        <v>0</v>
      </c>
      <c r="F189" s="27">
        <f t="shared" si="12"/>
        <v>90</v>
      </c>
      <c r="G189" s="26">
        <f>DATA!AC179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DATA!N180</f>
        <v>0</v>
      </c>
      <c r="E190" s="26">
        <f>DATA!O180</f>
        <v>0</v>
      </c>
      <c r="F190" s="27">
        <f t="shared" si="12"/>
        <v>90</v>
      </c>
      <c r="G190" s="26">
        <f>DATA!AC180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DATA!N181</f>
        <v>0</v>
      </c>
      <c r="E191" s="26">
        <f>DATA!O181</f>
        <v>0</v>
      </c>
      <c r="F191" s="27">
        <f t="shared" si="12"/>
        <v>90</v>
      </c>
      <c r="G191" s="26">
        <f>DATA!AC181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DATA!N182</f>
        <v>0</v>
      </c>
      <c r="E192" s="44">
        <f>DATA!O182</f>
        <v>0</v>
      </c>
      <c r="F192" s="45">
        <f>90/12*12</f>
        <v>90</v>
      </c>
      <c r="G192" s="44">
        <f>DATA!AC182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x14ac:dyDescent="0.25">
      <c r="A199" s="34">
        <v>1</v>
      </c>
      <c r="B199" s="53">
        <f>'DATA A'!B6</f>
        <v>0</v>
      </c>
      <c r="C199" s="49">
        <f>'DATA A'!E6</f>
        <v>0</v>
      </c>
      <c r="D199" s="49">
        <f>DATA!N188</f>
        <v>0</v>
      </c>
      <c r="E199" s="49">
        <f>DATA!O188</f>
        <v>0</v>
      </c>
      <c r="F199" s="47"/>
      <c r="G199" s="49">
        <f>DATA!AC188</f>
        <v>0</v>
      </c>
      <c r="H199" s="50" t="e">
        <f>G199/C199*100</f>
        <v>#DIV/0!</v>
      </c>
    </row>
    <row r="200" spans="1:8" x14ac:dyDescent="0.25">
      <c r="A200" s="24">
        <v>2</v>
      </c>
      <c r="B200" s="25">
        <f>'DATA A'!B7</f>
        <v>0</v>
      </c>
      <c r="C200" s="26">
        <f>'DATA A'!E7</f>
        <v>0</v>
      </c>
      <c r="D200" s="26">
        <f>DATA!N189</f>
        <v>0</v>
      </c>
      <c r="E200" s="26">
        <f>DATA!O189</f>
        <v>0</v>
      </c>
      <c r="F200" s="27"/>
      <c r="G200" s="26">
        <f>DATA!AC189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DATA!N190</f>
        <v>0</v>
      </c>
      <c r="E201" s="26">
        <f>DATA!O190</f>
        <v>0</v>
      </c>
      <c r="F201" s="27"/>
      <c r="G201" s="26">
        <f>DATA!AC190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DATA!N191</f>
        <v>0</v>
      </c>
      <c r="E202" s="26">
        <f>DATA!O191</f>
        <v>0</v>
      </c>
      <c r="F202" s="27"/>
      <c r="G202" s="26">
        <f>DATA!AC191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DATA!N192</f>
        <v>0</v>
      </c>
      <c r="E203" s="26">
        <f>DATA!O192</f>
        <v>0</v>
      </c>
      <c r="F203" s="27"/>
      <c r="G203" s="26">
        <f>DATA!AC192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DATA!N193</f>
        <v>0</v>
      </c>
      <c r="E204" s="26">
        <f>DATA!O193</f>
        <v>0</v>
      </c>
      <c r="F204" s="27"/>
      <c r="G204" s="26">
        <f>DATA!AC193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DATA!N194</f>
        <v>0</v>
      </c>
      <c r="E205" s="26">
        <f>DATA!O194</f>
        <v>0</v>
      </c>
      <c r="F205" s="27"/>
      <c r="G205" s="26">
        <f>DATA!AC194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DATA!N195</f>
        <v>0</v>
      </c>
      <c r="E206" s="26">
        <f>DATA!O195</f>
        <v>0</v>
      </c>
      <c r="F206" s="27"/>
      <c r="G206" s="26">
        <f>DATA!AC195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DATA!N196</f>
        <v>0</v>
      </c>
      <c r="E207" s="26">
        <f>DATA!O196</f>
        <v>0</v>
      </c>
      <c r="F207" s="27"/>
      <c r="G207" s="26">
        <f>DATA!AC196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DATA!N197</f>
        <v>0</v>
      </c>
      <c r="E208" s="26">
        <f>DATA!O197</f>
        <v>0</v>
      </c>
      <c r="F208" s="27"/>
      <c r="G208" s="26">
        <f>DATA!AC197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DATA!N198</f>
        <v>0</v>
      </c>
      <c r="E209" s="26">
        <f>DATA!O198</f>
        <v>0</v>
      </c>
      <c r="F209" s="27"/>
      <c r="G209" s="26">
        <f>DATA!AC198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DATA!N199</f>
        <v>0</v>
      </c>
      <c r="E210" s="26">
        <f>DATA!O199</f>
        <v>0</v>
      </c>
      <c r="F210" s="27"/>
      <c r="G210" s="26">
        <f>DATA!AC199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DATA!N200</f>
        <v>0</v>
      </c>
      <c r="E211" s="26">
        <f>DATA!O200</f>
        <v>0</v>
      </c>
      <c r="F211" s="27"/>
      <c r="G211" s="26">
        <f>DATA!AC200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DATA!N201</f>
        <v>0</v>
      </c>
      <c r="E212" s="26">
        <f>DATA!O201</f>
        <v>0</v>
      </c>
      <c r="F212" s="27"/>
      <c r="G212" s="26">
        <f>DATA!AC201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DATA!N202</f>
        <v>0</v>
      </c>
      <c r="E213" s="26">
        <f>DATA!O202</f>
        <v>0</v>
      </c>
      <c r="F213" s="27"/>
      <c r="G213" s="26">
        <f>DATA!AC202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DATA!N203</f>
        <v>0</v>
      </c>
      <c r="E214" s="26">
        <f>DATA!O203</f>
        <v>0</v>
      </c>
      <c r="F214" s="27"/>
      <c r="G214" s="26">
        <f>DATA!AC203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DATA!N204</f>
        <v>0</v>
      </c>
      <c r="E215" s="26">
        <f>DATA!O204</f>
        <v>0</v>
      </c>
      <c r="F215" s="27"/>
      <c r="G215" s="26">
        <f>DATA!AC204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DATA!N205</f>
        <v>0</v>
      </c>
      <c r="E216" s="26">
        <f>DATA!O205</f>
        <v>0</v>
      </c>
      <c r="F216" s="27"/>
      <c r="G216" s="26">
        <f>DATA!AC205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DATA!N206</f>
        <v>0</v>
      </c>
      <c r="E217" s="26">
        <f>DATA!O206</f>
        <v>0</v>
      </c>
      <c r="F217" s="27"/>
      <c r="G217" s="26">
        <f>DATA!AC206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DATA!N207</f>
        <v>0</v>
      </c>
      <c r="E218" s="26">
        <f>DATA!O207</f>
        <v>0</v>
      </c>
      <c r="F218" s="27"/>
      <c r="G218" s="26">
        <f>DATA!AC207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DATA!N208</f>
        <v>0</v>
      </c>
      <c r="E219" s="26">
        <f>DATA!O208</f>
        <v>0</v>
      </c>
      <c r="F219" s="27"/>
      <c r="G219" s="26">
        <f>DATA!AC208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DATA!N209</f>
        <v>0</v>
      </c>
      <c r="E220" s="26">
        <f>DATA!O209</f>
        <v>0</v>
      </c>
      <c r="F220" s="27"/>
      <c r="G220" s="26">
        <f>DATA!AC209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DATA!N210</f>
        <v>0</v>
      </c>
      <c r="E221" s="26">
        <f>DATA!O210</f>
        <v>0</v>
      </c>
      <c r="F221" s="27"/>
      <c r="G221" s="26">
        <f>DATA!AC210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DATA!N211</f>
        <v>0</v>
      </c>
      <c r="E222" s="26">
        <f>DATA!O211</f>
        <v>0</v>
      </c>
      <c r="F222" s="27"/>
      <c r="G222" s="26">
        <f>DATA!AC211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DATA!N212</f>
        <v>0</v>
      </c>
      <c r="E223" s="26">
        <f>DATA!O212</f>
        <v>0</v>
      </c>
      <c r="F223" s="27"/>
      <c r="G223" s="26">
        <f>DATA!AC212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DATA!N213</f>
        <v>0</v>
      </c>
      <c r="E224" s="44">
        <f>DATA!O213</f>
        <v>0</v>
      </c>
      <c r="F224" s="45"/>
      <c r="G224" s="44">
        <f>DATA!AC213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DATA!N219</f>
        <v>0</v>
      </c>
      <c r="E231" s="49">
        <f>DATA!O219</f>
        <v>0</v>
      </c>
      <c r="F231" s="207">
        <f>85/12*12</f>
        <v>85</v>
      </c>
      <c r="G231" s="49">
        <f>DATA!AC219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DATA!N220</f>
        <v>0</v>
      </c>
      <c r="E232" s="26">
        <f>DATA!O220</f>
        <v>0</v>
      </c>
      <c r="F232" s="27">
        <f t="shared" ref="F232:F256" si="17">85/12*12</f>
        <v>85</v>
      </c>
      <c r="G232" s="26">
        <f>DATA!AC220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DATA!N221</f>
        <v>0</v>
      </c>
      <c r="E233" s="26">
        <f>DATA!O221</f>
        <v>0</v>
      </c>
      <c r="F233" s="27">
        <f t="shared" si="17"/>
        <v>85</v>
      </c>
      <c r="G233" s="26">
        <f>DATA!AC221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DATA!N222</f>
        <v>0</v>
      </c>
      <c r="E234" s="26">
        <f>DATA!O222</f>
        <v>0</v>
      </c>
      <c r="F234" s="27">
        <f t="shared" si="17"/>
        <v>85</v>
      </c>
      <c r="G234" s="26">
        <f>DATA!AC222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DATA!N223</f>
        <v>0</v>
      </c>
      <c r="E235" s="26">
        <f>DATA!O223</f>
        <v>0</v>
      </c>
      <c r="F235" s="27">
        <f t="shared" si="17"/>
        <v>85</v>
      </c>
      <c r="G235" s="26">
        <f>DATA!AC223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DATA!N224</f>
        <v>0</v>
      </c>
      <c r="E236" s="26">
        <f>DATA!O224</f>
        <v>0</v>
      </c>
      <c r="F236" s="27">
        <f t="shared" si="17"/>
        <v>85</v>
      </c>
      <c r="G236" s="26">
        <f>DATA!AC224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DATA!N225</f>
        <v>0</v>
      </c>
      <c r="E237" s="26">
        <f>DATA!O225</f>
        <v>0</v>
      </c>
      <c r="F237" s="27">
        <f t="shared" si="17"/>
        <v>85</v>
      </c>
      <c r="G237" s="26">
        <f>DATA!AC225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DATA!N226</f>
        <v>0</v>
      </c>
      <c r="E238" s="26">
        <f>DATA!O226</f>
        <v>0</v>
      </c>
      <c r="F238" s="27">
        <f t="shared" si="17"/>
        <v>85</v>
      </c>
      <c r="G238" s="26">
        <f>DATA!AC226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DATA!N227</f>
        <v>0</v>
      </c>
      <c r="E239" s="26">
        <f>DATA!O227</f>
        <v>0</v>
      </c>
      <c r="F239" s="27">
        <f t="shared" si="17"/>
        <v>85</v>
      </c>
      <c r="G239" s="26">
        <f>DATA!AC227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DATA!N228</f>
        <v>0</v>
      </c>
      <c r="E240" s="26">
        <f>DATA!O228</f>
        <v>0</v>
      </c>
      <c r="F240" s="27">
        <f t="shared" si="17"/>
        <v>85</v>
      </c>
      <c r="G240" s="26">
        <f>DATA!AC228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DATA!N229</f>
        <v>0</v>
      </c>
      <c r="E241" s="26">
        <f>DATA!O229</f>
        <v>0</v>
      </c>
      <c r="F241" s="27">
        <f t="shared" si="17"/>
        <v>85</v>
      </c>
      <c r="G241" s="26">
        <f>DATA!AC229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DATA!N230</f>
        <v>0</v>
      </c>
      <c r="E242" s="26">
        <f>DATA!O230</f>
        <v>0</v>
      </c>
      <c r="F242" s="27">
        <f t="shared" si="17"/>
        <v>85</v>
      </c>
      <c r="G242" s="26">
        <f>DATA!AC230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DATA!N231</f>
        <v>0</v>
      </c>
      <c r="E243" s="26">
        <f>DATA!O231</f>
        <v>0</v>
      </c>
      <c r="F243" s="27">
        <f t="shared" si="17"/>
        <v>85</v>
      </c>
      <c r="G243" s="26">
        <f>DATA!AC231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DATA!N232</f>
        <v>0</v>
      </c>
      <c r="E244" s="26">
        <f>DATA!O232</f>
        <v>0</v>
      </c>
      <c r="F244" s="27">
        <f t="shared" si="17"/>
        <v>85</v>
      </c>
      <c r="G244" s="26">
        <f>DATA!AC232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DATA!N233</f>
        <v>0</v>
      </c>
      <c r="E245" s="26">
        <f>DATA!O233</f>
        <v>0</v>
      </c>
      <c r="F245" s="27">
        <f t="shared" si="17"/>
        <v>85</v>
      </c>
      <c r="G245" s="26">
        <f>DATA!AC233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DATA!N234</f>
        <v>0</v>
      </c>
      <c r="E246" s="26">
        <f>DATA!O234</f>
        <v>0</v>
      </c>
      <c r="F246" s="27">
        <f t="shared" si="17"/>
        <v>85</v>
      </c>
      <c r="G246" s="26">
        <f>DATA!AC234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DATA!N235</f>
        <v>0</v>
      </c>
      <c r="E247" s="26">
        <f>DATA!O235</f>
        <v>0</v>
      </c>
      <c r="F247" s="27">
        <f t="shared" si="17"/>
        <v>85</v>
      </c>
      <c r="G247" s="26">
        <f>DATA!AC235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DATA!N236</f>
        <v>0</v>
      </c>
      <c r="E248" s="26">
        <f>DATA!O236</f>
        <v>0</v>
      </c>
      <c r="F248" s="27">
        <f t="shared" si="17"/>
        <v>85</v>
      </c>
      <c r="G248" s="26">
        <f>DATA!AC236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DATA!N237</f>
        <v>0</v>
      </c>
      <c r="E249" s="26">
        <f>DATA!O237</f>
        <v>0</v>
      </c>
      <c r="F249" s="27">
        <f t="shared" si="17"/>
        <v>85</v>
      </c>
      <c r="G249" s="26">
        <f>DATA!AC237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DATA!N238</f>
        <v>0</v>
      </c>
      <c r="E250" s="26">
        <f>DATA!O238</f>
        <v>0</v>
      </c>
      <c r="F250" s="27">
        <f t="shared" si="17"/>
        <v>85</v>
      </c>
      <c r="G250" s="26">
        <f>DATA!AC238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DATA!N239</f>
        <v>0</v>
      </c>
      <c r="E251" s="26">
        <f>DATA!O239</f>
        <v>0</v>
      </c>
      <c r="F251" s="27">
        <f t="shared" si="17"/>
        <v>85</v>
      </c>
      <c r="G251" s="26">
        <f>DATA!AC239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DATA!N240</f>
        <v>0</v>
      </c>
      <c r="E252" s="26">
        <f>DATA!O240</f>
        <v>0</v>
      </c>
      <c r="F252" s="27">
        <f t="shared" si="17"/>
        <v>85</v>
      </c>
      <c r="G252" s="26">
        <f>DATA!AC240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DATA!N241</f>
        <v>0</v>
      </c>
      <c r="E253" s="26">
        <f>DATA!O241</f>
        <v>0</v>
      </c>
      <c r="F253" s="27">
        <f t="shared" si="17"/>
        <v>85</v>
      </c>
      <c r="G253" s="26">
        <f>DATA!AC241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DATA!N242</f>
        <v>0</v>
      </c>
      <c r="E254" s="26">
        <f>DATA!O242</f>
        <v>0</v>
      </c>
      <c r="F254" s="27">
        <f t="shared" si="17"/>
        <v>85</v>
      </c>
      <c r="G254" s="26">
        <f>DATA!AC242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DATA!N243</f>
        <v>0</v>
      </c>
      <c r="E255" s="26">
        <f>DATA!O243</f>
        <v>0</v>
      </c>
      <c r="F255" s="27">
        <f t="shared" si="17"/>
        <v>85</v>
      </c>
      <c r="G255" s="26">
        <f>DATA!AC243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DATA!N244</f>
        <v>0</v>
      </c>
      <c r="E256" s="44">
        <f>DATA!O244</f>
        <v>0</v>
      </c>
      <c r="F256" s="217">
        <f t="shared" si="17"/>
        <v>85</v>
      </c>
      <c r="G256" s="44">
        <f>DATA!AC244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305" t="s">
        <v>1</v>
      </c>
      <c r="B260" s="308" t="str">
        <f>'DATA A'!B5</f>
        <v>PUSKESMAS</v>
      </c>
      <c r="C260" s="308" t="s">
        <v>24</v>
      </c>
      <c r="D260" s="311" t="s">
        <v>51</v>
      </c>
      <c r="E260" s="311"/>
      <c r="F260" s="311"/>
      <c r="G260" s="311"/>
      <c r="H260" s="312"/>
    </row>
    <row r="261" spans="1:8" ht="12.75" customHeight="1" x14ac:dyDescent="0.25">
      <c r="A261" s="306"/>
      <c r="B261" s="309"/>
      <c r="C261" s="309"/>
      <c r="D261" s="313" t="s">
        <v>20</v>
      </c>
      <c r="E261" s="313" t="s">
        <v>21</v>
      </c>
      <c r="F261" s="313" t="s">
        <v>22</v>
      </c>
      <c r="G261" s="39" t="s">
        <v>16</v>
      </c>
      <c r="H261" s="40"/>
    </row>
    <row r="262" spans="1:8" ht="13.8" thickBot="1" x14ac:dyDescent="0.3">
      <c r="A262" s="307"/>
      <c r="B262" s="310"/>
      <c r="C262" s="310"/>
      <c r="D262" s="310"/>
      <c r="E262" s="310"/>
      <c r="F262" s="310"/>
      <c r="G262" s="41" t="s">
        <v>17</v>
      </c>
      <c r="H262" s="42" t="s">
        <v>15</v>
      </c>
    </row>
    <row r="263" spans="1:8" ht="13.8" thickBot="1" x14ac:dyDescent="0.3">
      <c r="A263" s="34">
        <v>1</v>
      </c>
      <c r="B263" s="53">
        <f>'DATA A'!B6</f>
        <v>0</v>
      </c>
      <c r="C263" s="49">
        <f>'DATA A'!E6</f>
        <v>0</v>
      </c>
      <c r="D263" s="49">
        <f>DATA!N252</f>
        <v>0</v>
      </c>
      <c r="E263" s="49">
        <f>DATA!O252</f>
        <v>0</v>
      </c>
      <c r="F263" s="47">
        <f>95/12*12</f>
        <v>95</v>
      </c>
      <c r="G263" s="49">
        <f>DATA!AC252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25">
        <f>'DATA A'!B7</f>
        <v>0</v>
      </c>
      <c r="C264" s="26">
        <f>'DATA A'!E7</f>
        <v>0</v>
      </c>
      <c r="D264" s="26">
        <f>DATA!N253</f>
        <v>0</v>
      </c>
      <c r="E264" s="26">
        <f>DATA!O253</f>
        <v>0</v>
      </c>
      <c r="F264" s="47">
        <f t="shared" ref="F264:F288" si="20">95/12*12</f>
        <v>95</v>
      </c>
      <c r="G264" s="26">
        <f>DATA!AC253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DATA!N254</f>
        <v>0</v>
      </c>
      <c r="E265" s="26">
        <f>DATA!O254</f>
        <v>0</v>
      </c>
      <c r="F265" s="47">
        <f t="shared" si="20"/>
        <v>95</v>
      </c>
      <c r="G265" s="26">
        <f>DATA!AC254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DATA!N255</f>
        <v>0</v>
      </c>
      <c r="E266" s="26">
        <f>DATA!O255</f>
        <v>0</v>
      </c>
      <c r="F266" s="47">
        <f t="shared" si="20"/>
        <v>95</v>
      </c>
      <c r="G266" s="26">
        <f>DATA!AC255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DATA!N256</f>
        <v>0</v>
      </c>
      <c r="E267" s="26">
        <f>DATA!O256</f>
        <v>0</v>
      </c>
      <c r="F267" s="47">
        <f t="shared" si="20"/>
        <v>95</v>
      </c>
      <c r="G267" s="26">
        <f>DATA!AC256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DATA!N257</f>
        <v>0</v>
      </c>
      <c r="E268" s="26">
        <f>DATA!O257</f>
        <v>0</v>
      </c>
      <c r="F268" s="47">
        <f t="shared" si="20"/>
        <v>95</v>
      </c>
      <c r="G268" s="26">
        <f>DATA!AC257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DATA!N258</f>
        <v>0</v>
      </c>
      <c r="E269" s="26">
        <f>DATA!O258</f>
        <v>0</v>
      </c>
      <c r="F269" s="47">
        <f t="shared" si="20"/>
        <v>95</v>
      </c>
      <c r="G269" s="26">
        <f>DATA!AC258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DATA!N259</f>
        <v>0</v>
      </c>
      <c r="E270" s="26">
        <f>DATA!O259</f>
        <v>0</v>
      </c>
      <c r="F270" s="47">
        <f t="shared" si="20"/>
        <v>95</v>
      </c>
      <c r="G270" s="26">
        <f>DATA!AC259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DATA!N260</f>
        <v>0</v>
      </c>
      <c r="E271" s="26">
        <f>DATA!O260</f>
        <v>0</v>
      </c>
      <c r="F271" s="47">
        <f t="shared" si="20"/>
        <v>95</v>
      </c>
      <c r="G271" s="26">
        <f>DATA!AC260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DATA!N261</f>
        <v>0</v>
      </c>
      <c r="E272" s="26">
        <f>DATA!O261</f>
        <v>0</v>
      </c>
      <c r="F272" s="47">
        <f t="shared" si="20"/>
        <v>95</v>
      </c>
      <c r="G272" s="26">
        <f>DATA!AC261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DATA!N262</f>
        <v>0</v>
      </c>
      <c r="E273" s="26">
        <f>DATA!O262</f>
        <v>0</v>
      </c>
      <c r="F273" s="47">
        <f t="shared" si="20"/>
        <v>95</v>
      </c>
      <c r="G273" s="26">
        <f>DATA!AC262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DATA!N263</f>
        <v>0</v>
      </c>
      <c r="E274" s="26">
        <f>DATA!O263</f>
        <v>0</v>
      </c>
      <c r="F274" s="47">
        <f t="shared" si="20"/>
        <v>95</v>
      </c>
      <c r="G274" s="26">
        <f>DATA!AC263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DATA!N264</f>
        <v>0</v>
      </c>
      <c r="E275" s="26">
        <f>DATA!O264</f>
        <v>0</v>
      </c>
      <c r="F275" s="47">
        <f t="shared" si="20"/>
        <v>95</v>
      </c>
      <c r="G275" s="26">
        <f>DATA!AC264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DATA!N265</f>
        <v>0</v>
      </c>
      <c r="E276" s="26">
        <f>DATA!O265</f>
        <v>0</v>
      </c>
      <c r="F276" s="47">
        <f t="shared" si="20"/>
        <v>95</v>
      </c>
      <c r="G276" s="26">
        <f>DATA!AC265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DATA!N266</f>
        <v>0</v>
      </c>
      <c r="E277" s="26">
        <f>DATA!O266</f>
        <v>0</v>
      </c>
      <c r="F277" s="47">
        <f t="shared" si="20"/>
        <v>95</v>
      </c>
      <c r="G277" s="26">
        <f>DATA!AC266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DATA!N267</f>
        <v>0</v>
      </c>
      <c r="E278" s="26">
        <f>DATA!O267</f>
        <v>0</v>
      </c>
      <c r="F278" s="47">
        <f t="shared" si="20"/>
        <v>95</v>
      </c>
      <c r="G278" s="26">
        <f>DATA!AC267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DATA!N268</f>
        <v>0</v>
      </c>
      <c r="E279" s="26">
        <f>DATA!O268</f>
        <v>0</v>
      </c>
      <c r="F279" s="47">
        <f t="shared" si="20"/>
        <v>95</v>
      </c>
      <c r="G279" s="26">
        <f>DATA!AC268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DATA!N269</f>
        <v>0</v>
      </c>
      <c r="E280" s="26">
        <f>DATA!O269</f>
        <v>0</v>
      </c>
      <c r="F280" s="47">
        <f t="shared" si="20"/>
        <v>95</v>
      </c>
      <c r="G280" s="26">
        <f>DATA!AC269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DATA!N270</f>
        <v>0</v>
      </c>
      <c r="E281" s="26">
        <f>DATA!O270</f>
        <v>0</v>
      </c>
      <c r="F281" s="47">
        <f t="shared" si="20"/>
        <v>95</v>
      </c>
      <c r="G281" s="26">
        <f>DATA!AC270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DATA!N271</f>
        <v>0</v>
      </c>
      <c r="E282" s="26">
        <f>DATA!O271</f>
        <v>0</v>
      </c>
      <c r="F282" s="47">
        <f t="shared" si="20"/>
        <v>95</v>
      </c>
      <c r="G282" s="26">
        <f>DATA!AC271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DATA!N272</f>
        <v>0</v>
      </c>
      <c r="E283" s="26">
        <f>DATA!O272</f>
        <v>0</v>
      </c>
      <c r="F283" s="47">
        <f t="shared" si="20"/>
        <v>95</v>
      </c>
      <c r="G283" s="26">
        <f>DATA!AC272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DATA!N273</f>
        <v>0</v>
      </c>
      <c r="E284" s="26">
        <f>DATA!O273</f>
        <v>0</v>
      </c>
      <c r="F284" s="47">
        <f t="shared" si="20"/>
        <v>95</v>
      </c>
      <c r="G284" s="26">
        <f>DATA!AC273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DATA!N274</f>
        <v>0</v>
      </c>
      <c r="E285" s="26">
        <f>DATA!O274</f>
        <v>0</v>
      </c>
      <c r="F285" s="47">
        <f t="shared" si="20"/>
        <v>95</v>
      </c>
      <c r="G285" s="26">
        <f>DATA!AC274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DATA!N275</f>
        <v>0</v>
      </c>
      <c r="E286" s="26">
        <f>DATA!O275</f>
        <v>0</v>
      </c>
      <c r="F286" s="47">
        <f t="shared" si="20"/>
        <v>95</v>
      </c>
      <c r="G286" s="26">
        <f>DATA!AC275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DATA!N276</f>
        <v>0</v>
      </c>
      <c r="E287" s="26">
        <f>DATA!O276</f>
        <v>0</v>
      </c>
      <c r="F287" s="47">
        <f t="shared" si="20"/>
        <v>95</v>
      </c>
      <c r="G287" s="26">
        <f>DATA!AC276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DATA!N277</f>
        <v>0</v>
      </c>
      <c r="E288" s="44">
        <f>DATA!O277</f>
        <v>0</v>
      </c>
      <c r="F288" s="45">
        <f t="shared" si="20"/>
        <v>95</v>
      </c>
      <c r="G288" s="44">
        <f>DATA!AC277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DATA!N283</f>
        <v>0</v>
      </c>
      <c r="E293" s="36">
        <f>DATA!O283</f>
        <v>0</v>
      </c>
      <c r="F293" s="207"/>
      <c r="G293" s="36">
        <f>DATA!AC283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DATA!N284</f>
        <v>0</v>
      </c>
      <c r="E294" s="26">
        <f>DATA!O284</f>
        <v>0</v>
      </c>
      <c r="F294" s="27"/>
      <c r="G294" s="26">
        <f>DATA!AC284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DATA!N285</f>
        <v>0</v>
      </c>
      <c r="E295" s="26">
        <f>DATA!O285</f>
        <v>0</v>
      </c>
      <c r="F295" s="27"/>
      <c r="G295" s="26">
        <f>DATA!AC285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DATA!N286</f>
        <v>0</v>
      </c>
      <c r="E296" s="26">
        <f>DATA!O286</f>
        <v>0</v>
      </c>
      <c r="F296" s="27"/>
      <c r="G296" s="26">
        <f>DATA!AC286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DATA!N287</f>
        <v>0</v>
      </c>
      <c r="E297" s="26">
        <f>DATA!O287</f>
        <v>0</v>
      </c>
      <c r="F297" s="27"/>
      <c r="G297" s="26">
        <f>DATA!AC287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DATA!N288</f>
        <v>0</v>
      </c>
      <c r="E298" s="26">
        <f>DATA!O288</f>
        <v>0</v>
      </c>
      <c r="F298" s="27"/>
      <c r="G298" s="26">
        <f>DATA!AC288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DATA!N289</f>
        <v>0</v>
      </c>
      <c r="E299" s="26">
        <f>DATA!O289</f>
        <v>0</v>
      </c>
      <c r="F299" s="27"/>
      <c r="G299" s="26">
        <f>DATA!AC289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DATA!N290</f>
        <v>0</v>
      </c>
      <c r="E300" s="26">
        <f>DATA!O290</f>
        <v>0</v>
      </c>
      <c r="F300" s="27"/>
      <c r="G300" s="26">
        <f>DATA!AC290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DATA!N291</f>
        <v>0</v>
      </c>
      <c r="E301" s="26">
        <f>DATA!O291</f>
        <v>0</v>
      </c>
      <c r="F301" s="27"/>
      <c r="G301" s="26">
        <f>DATA!AC291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DATA!N292</f>
        <v>0</v>
      </c>
      <c r="E302" s="26">
        <f>DATA!O292</f>
        <v>0</v>
      </c>
      <c r="F302" s="27"/>
      <c r="G302" s="26">
        <f>DATA!AC292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DATA!N293</f>
        <v>0</v>
      </c>
      <c r="E303" s="26">
        <f>DATA!O293</f>
        <v>0</v>
      </c>
      <c r="F303" s="27"/>
      <c r="G303" s="26">
        <f>DATA!AC293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DATA!N294</f>
        <v>0</v>
      </c>
      <c r="E304" s="26">
        <f>DATA!O294</f>
        <v>0</v>
      </c>
      <c r="F304" s="27"/>
      <c r="G304" s="26">
        <f>DATA!AC294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DATA!N295</f>
        <v>0</v>
      </c>
      <c r="E305" s="26">
        <f>DATA!O295</f>
        <v>0</v>
      </c>
      <c r="F305" s="27"/>
      <c r="G305" s="26">
        <f>DATA!AC295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DATA!N296</f>
        <v>0</v>
      </c>
      <c r="E306" s="26">
        <f>DATA!O296</f>
        <v>0</v>
      </c>
      <c r="F306" s="27"/>
      <c r="G306" s="26">
        <f>DATA!AC296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DATA!N297</f>
        <v>0</v>
      </c>
      <c r="E307" s="26">
        <f>DATA!O297</f>
        <v>0</v>
      </c>
      <c r="F307" s="27"/>
      <c r="G307" s="26">
        <f>DATA!AC297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DATA!N298</f>
        <v>0</v>
      </c>
      <c r="E308" s="26">
        <f>DATA!O298</f>
        <v>0</v>
      </c>
      <c r="F308" s="27"/>
      <c r="G308" s="26">
        <f>DATA!AC298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DATA!N299</f>
        <v>0</v>
      </c>
      <c r="E309" s="26">
        <f>DATA!O299</f>
        <v>0</v>
      </c>
      <c r="F309" s="27"/>
      <c r="G309" s="26">
        <f>DATA!AC299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DATA!N300</f>
        <v>0</v>
      </c>
      <c r="E310" s="26">
        <f>DATA!O300</f>
        <v>0</v>
      </c>
      <c r="F310" s="27"/>
      <c r="G310" s="26">
        <f>DATA!AC300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DATA!N301</f>
        <v>0</v>
      </c>
      <c r="E311" s="26">
        <f>DATA!O301</f>
        <v>0</v>
      </c>
      <c r="F311" s="27"/>
      <c r="G311" s="26">
        <f>DATA!AC301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DATA!N302</f>
        <v>0</v>
      </c>
      <c r="E312" s="26">
        <f>DATA!O302</f>
        <v>0</v>
      </c>
      <c r="F312" s="27"/>
      <c r="G312" s="26">
        <f>DATA!AC302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DATA!N303</f>
        <v>0</v>
      </c>
      <c r="E313" s="26">
        <f>DATA!O303</f>
        <v>0</v>
      </c>
      <c r="F313" s="27"/>
      <c r="G313" s="26">
        <f>DATA!AC303</f>
        <v>0</v>
      </c>
      <c r="H313" s="28" t="e">
        <f t="shared" ref="H313:H318" si="24"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DATA!N304</f>
        <v>0</v>
      </c>
      <c r="E314" s="26">
        <f>DATA!O304</f>
        <v>0</v>
      </c>
      <c r="F314" s="27"/>
      <c r="G314" s="26">
        <f>DATA!AC304</f>
        <v>0</v>
      </c>
      <c r="H314" s="28" t="e">
        <f t="shared" si="24"/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DATA!N305</f>
        <v>0</v>
      </c>
      <c r="E315" s="26">
        <f>DATA!O305</f>
        <v>0</v>
      </c>
      <c r="F315" s="27"/>
      <c r="G315" s="26">
        <f>DATA!AC305</f>
        <v>0</v>
      </c>
      <c r="H315" s="28" t="e">
        <f t="shared" si="24"/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DATA!N306</f>
        <v>0</v>
      </c>
      <c r="E316" s="26">
        <f>DATA!O306</f>
        <v>0</v>
      </c>
      <c r="F316" s="27"/>
      <c r="G316" s="26">
        <f>DATA!AC306</f>
        <v>0</v>
      </c>
      <c r="H316" s="28" t="e">
        <f t="shared" si="24"/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DATA!N307</f>
        <v>0</v>
      </c>
      <c r="E317" s="26">
        <f>DATA!O307</f>
        <v>0</v>
      </c>
      <c r="F317" s="27"/>
      <c r="G317" s="26">
        <f>DATA!AC307</f>
        <v>0</v>
      </c>
      <c r="H317" s="28" t="e">
        <f t="shared" si="24"/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DATA!N308</f>
        <v>0</v>
      </c>
      <c r="E318" s="12">
        <f>DATA!O308</f>
        <v>0</v>
      </c>
      <c r="F318" s="217"/>
      <c r="G318" s="12">
        <f>DATA!AC308</f>
        <v>0</v>
      </c>
      <c r="H318" s="220" t="e">
        <f t="shared" si="24"/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DATA!N314</f>
        <v>0</v>
      </c>
      <c r="E325" s="36">
        <f>DATA!O314</f>
        <v>0</v>
      </c>
      <c r="F325" s="207"/>
      <c r="G325" s="36">
        <f>DATA!AC314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DATA!N315</f>
        <v>0</v>
      </c>
      <c r="E326" s="26">
        <f>DATA!O315</f>
        <v>0</v>
      </c>
      <c r="F326" s="27"/>
      <c r="G326" s="26">
        <f>DATA!AC315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DATA!N316</f>
        <v>0</v>
      </c>
      <c r="E327" s="26">
        <f>DATA!O316</f>
        <v>0</v>
      </c>
      <c r="F327" s="27"/>
      <c r="G327" s="26">
        <f>DATA!AC316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DATA!N317</f>
        <v>0</v>
      </c>
      <c r="E328" s="26">
        <f>DATA!O317</f>
        <v>0</v>
      </c>
      <c r="F328" s="27"/>
      <c r="G328" s="26">
        <f>DATA!AC317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DATA!N318</f>
        <v>0</v>
      </c>
      <c r="E329" s="26">
        <f>DATA!O318</f>
        <v>0</v>
      </c>
      <c r="F329" s="27"/>
      <c r="G329" s="26">
        <f>DATA!AC318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DATA!N319</f>
        <v>0</v>
      </c>
      <c r="E330" s="26">
        <f>DATA!O319</f>
        <v>0</v>
      </c>
      <c r="F330" s="27"/>
      <c r="G330" s="26">
        <f>DATA!AC319</f>
        <v>0</v>
      </c>
      <c r="H330" s="28" t="e">
        <f t="shared" ref="H330:H344" si="25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DATA!N320</f>
        <v>0</v>
      </c>
      <c r="E331" s="26">
        <f>DATA!O320</f>
        <v>0</v>
      </c>
      <c r="F331" s="27"/>
      <c r="G331" s="26">
        <f>DATA!AC320</f>
        <v>0</v>
      </c>
      <c r="H331" s="28" t="e">
        <f t="shared" si="25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DATA!N321</f>
        <v>0</v>
      </c>
      <c r="E332" s="26">
        <f>DATA!O321</f>
        <v>0</v>
      </c>
      <c r="F332" s="27"/>
      <c r="G332" s="26">
        <f>DATA!AC321</f>
        <v>0</v>
      </c>
      <c r="H332" s="28" t="e">
        <f t="shared" si="25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DATA!N322</f>
        <v>0</v>
      </c>
      <c r="E333" s="26">
        <f>DATA!O322</f>
        <v>0</v>
      </c>
      <c r="F333" s="27"/>
      <c r="G333" s="26">
        <f>DATA!AC322</f>
        <v>0</v>
      </c>
      <c r="H333" s="28" t="e">
        <f t="shared" si="25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DATA!N323</f>
        <v>0</v>
      </c>
      <c r="E334" s="26">
        <f>DATA!O323</f>
        <v>0</v>
      </c>
      <c r="F334" s="27"/>
      <c r="G334" s="26">
        <f>DATA!AC323</f>
        <v>0</v>
      </c>
      <c r="H334" s="28" t="e">
        <f t="shared" si="25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DATA!N324</f>
        <v>0</v>
      </c>
      <c r="E335" s="26">
        <f>DATA!O324</f>
        <v>0</v>
      </c>
      <c r="F335" s="27"/>
      <c r="G335" s="26">
        <f>DATA!AC324</f>
        <v>0</v>
      </c>
      <c r="H335" s="28" t="e">
        <f t="shared" si="25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DATA!N325</f>
        <v>0</v>
      </c>
      <c r="E336" s="26">
        <f>DATA!O325</f>
        <v>0</v>
      </c>
      <c r="F336" s="27"/>
      <c r="G336" s="26">
        <f>DATA!AC325</f>
        <v>0</v>
      </c>
      <c r="H336" s="28" t="e">
        <f t="shared" si="25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DATA!N326</f>
        <v>0</v>
      </c>
      <c r="E337" s="26">
        <f>DATA!O326</f>
        <v>0</v>
      </c>
      <c r="F337" s="27"/>
      <c r="G337" s="26">
        <f>DATA!AC326</f>
        <v>0</v>
      </c>
      <c r="H337" s="28" t="e">
        <f t="shared" si="25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DATA!N327</f>
        <v>0</v>
      </c>
      <c r="E338" s="26">
        <f>DATA!O327</f>
        <v>0</v>
      </c>
      <c r="F338" s="27"/>
      <c r="G338" s="26">
        <f>DATA!AC327</f>
        <v>0</v>
      </c>
      <c r="H338" s="28" t="e">
        <f t="shared" si="25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DATA!N328</f>
        <v>0</v>
      </c>
      <c r="E339" s="26">
        <f>DATA!O328</f>
        <v>0</v>
      </c>
      <c r="F339" s="27"/>
      <c r="G339" s="26">
        <f>DATA!AC328</f>
        <v>0</v>
      </c>
      <c r="H339" s="28" t="e">
        <f t="shared" si="25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DATA!N329</f>
        <v>0</v>
      </c>
      <c r="E340" s="26">
        <f>DATA!O329</f>
        <v>0</v>
      </c>
      <c r="F340" s="27"/>
      <c r="G340" s="26">
        <f>DATA!AC329</f>
        <v>0</v>
      </c>
      <c r="H340" s="28" t="e">
        <f t="shared" si="25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DATA!N330</f>
        <v>0</v>
      </c>
      <c r="E341" s="26">
        <f>DATA!O330</f>
        <v>0</v>
      </c>
      <c r="F341" s="27"/>
      <c r="G341" s="26">
        <f>DATA!AC330</f>
        <v>0</v>
      </c>
      <c r="H341" s="28" t="e">
        <f t="shared" si="25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DATA!N331</f>
        <v>0</v>
      </c>
      <c r="E342" s="26">
        <f>DATA!O331</f>
        <v>0</v>
      </c>
      <c r="F342" s="27"/>
      <c r="G342" s="26">
        <f>DATA!AC331</f>
        <v>0</v>
      </c>
      <c r="H342" s="28" t="e">
        <f t="shared" si="25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DATA!N332</f>
        <v>0</v>
      </c>
      <c r="E343" s="26">
        <f>DATA!O332</f>
        <v>0</v>
      </c>
      <c r="F343" s="27"/>
      <c r="G343" s="26">
        <f>DATA!AC332</f>
        <v>0</v>
      </c>
      <c r="H343" s="28" t="e">
        <f t="shared" si="25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DATA!N333</f>
        <v>0</v>
      </c>
      <c r="E344" s="26">
        <f>DATA!O333</f>
        <v>0</v>
      </c>
      <c r="F344" s="27"/>
      <c r="G344" s="26">
        <f>DATA!AC333</f>
        <v>0</v>
      </c>
      <c r="H344" s="28" t="e">
        <f t="shared" si="25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DATA!N334</f>
        <v>0</v>
      </c>
      <c r="E345" s="26">
        <f>DATA!O334</f>
        <v>0</v>
      </c>
      <c r="F345" s="27"/>
      <c r="G345" s="26">
        <f>DATA!AC334</f>
        <v>0</v>
      </c>
      <c r="H345" s="28" t="e">
        <f t="shared" ref="H345:H350" si="26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DATA!N335</f>
        <v>0</v>
      </c>
      <c r="E346" s="26">
        <f>DATA!O335</f>
        <v>0</v>
      </c>
      <c r="F346" s="27"/>
      <c r="G346" s="26">
        <f>DATA!AC335</f>
        <v>0</v>
      </c>
      <c r="H346" s="28" t="e">
        <f t="shared" si="26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DATA!N336</f>
        <v>0</v>
      </c>
      <c r="E347" s="26">
        <f>DATA!O336</f>
        <v>0</v>
      </c>
      <c r="F347" s="27"/>
      <c r="G347" s="26">
        <f>DATA!AC336</f>
        <v>0</v>
      </c>
      <c r="H347" s="28" t="e">
        <f t="shared" si="26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DATA!N337</f>
        <v>0</v>
      </c>
      <c r="E348" s="26">
        <f>DATA!O337</f>
        <v>0</v>
      </c>
      <c r="F348" s="27"/>
      <c r="G348" s="26">
        <f>DATA!AC337</f>
        <v>0</v>
      </c>
      <c r="H348" s="28" t="e">
        <f t="shared" si="26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DATA!N338</f>
        <v>0</v>
      </c>
      <c r="E349" s="26">
        <f>DATA!O338</f>
        <v>0</v>
      </c>
      <c r="F349" s="27"/>
      <c r="G349" s="26">
        <f>DATA!AC338</f>
        <v>0</v>
      </c>
      <c r="H349" s="28" t="e">
        <f t="shared" si="26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DATA!N339</f>
        <v>0</v>
      </c>
      <c r="E350" s="12">
        <f>DATA!O339</f>
        <v>0</v>
      </c>
      <c r="F350" s="217"/>
      <c r="G350" s="12">
        <f>DATA!AC339</f>
        <v>0</v>
      </c>
      <c r="H350" s="220" t="e">
        <f t="shared" si="26"/>
        <v>#DIV/0!</v>
      </c>
    </row>
  </sheetData>
  <mergeCells count="78"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75" right="0.75" top="0.27" bottom="0.67" header="0.21" footer="0.5"/>
  <pageSetup paperSize="5" orientation="portrait" r:id="rId1"/>
  <headerFooter alignWithMargins="0"/>
  <rowBreaks count="2" manualBreakCount="2">
    <brk id="98" max="16383" man="1"/>
    <brk id="194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55" workbookViewId="0">
      <selection activeCell="G37" sqref="G37"/>
    </sheetView>
  </sheetViews>
  <sheetFormatPr defaultRowHeight="13.2" x14ac:dyDescent="0.25"/>
  <cols>
    <col min="1" max="1" width="5.5546875" customWidth="1"/>
    <col min="2" max="2" width="16.33203125" customWidth="1"/>
  </cols>
  <sheetData>
    <row r="1" spans="1:8" ht="27" customHeight="1" x14ac:dyDescent="0.25">
      <c r="A1" s="266" t="s">
        <v>76</v>
      </c>
      <c r="B1" s="266"/>
      <c r="C1" s="266"/>
      <c r="D1" s="266"/>
      <c r="E1" s="266"/>
      <c r="F1" s="266"/>
      <c r="G1" s="266"/>
      <c r="H1" s="266"/>
    </row>
    <row r="2" spans="1:8" ht="15" customHeight="1" x14ac:dyDescent="0.25">
      <c r="A2" s="235" t="s">
        <v>77</v>
      </c>
      <c r="B2" s="72"/>
      <c r="C2" s="72"/>
      <c r="D2" s="72"/>
      <c r="E2" s="72"/>
      <c r="F2" s="72"/>
      <c r="G2" s="72"/>
      <c r="H2" s="72"/>
    </row>
    <row r="3" spans="1:8" ht="15" customHeight="1" x14ac:dyDescent="0.25">
      <c r="A3" s="236" t="s">
        <v>78</v>
      </c>
      <c r="B3" s="146"/>
      <c r="C3" s="146"/>
      <c r="D3" s="72"/>
      <c r="E3" s="146"/>
      <c r="F3" s="71"/>
      <c r="G3" s="146"/>
      <c r="H3" s="146"/>
    </row>
    <row r="4" spans="1:8" ht="15" customHeight="1" x14ac:dyDescent="0.25">
      <c r="A4" s="236"/>
      <c r="B4" s="146"/>
      <c r="C4" s="146"/>
      <c r="D4" s="72"/>
      <c r="E4" s="146"/>
      <c r="F4" s="71"/>
      <c r="G4" s="146"/>
      <c r="H4" s="146"/>
    </row>
    <row r="5" spans="1:8" ht="13.8" thickBot="1" x14ac:dyDescent="0.3">
      <c r="A5" s="73"/>
      <c r="B5" s="73"/>
      <c r="C5" s="73"/>
      <c r="D5" s="73"/>
      <c r="E5" s="73"/>
      <c r="F5" s="73"/>
      <c r="G5" s="242" t="s">
        <v>83</v>
      </c>
      <c r="H5" s="73"/>
    </row>
    <row r="6" spans="1:8" x14ac:dyDescent="0.25">
      <c r="A6" s="285" t="s">
        <v>1</v>
      </c>
      <c r="B6" s="275" t="s">
        <v>74</v>
      </c>
      <c r="C6" s="290" t="s">
        <v>19</v>
      </c>
      <c r="D6" s="297" t="s">
        <v>50</v>
      </c>
      <c r="E6" s="298"/>
      <c r="F6" s="298"/>
      <c r="G6" s="298"/>
      <c r="H6" s="299"/>
    </row>
    <row r="7" spans="1:8" x14ac:dyDescent="0.25">
      <c r="A7" s="286"/>
      <c r="B7" s="288"/>
      <c r="C7" s="291"/>
      <c r="D7" s="293" t="s">
        <v>20</v>
      </c>
      <c r="E7" s="293" t="s">
        <v>21</v>
      </c>
      <c r="F7" s="293" t="s">
        <v>22</v>
      </c>
      <c r="G7" s="161" t="s">
        <v>16</v>
      </c>
      <c r="H7" s="166"/>
    </row>
    <row r="8" spans="1:8" ht="13.8" thickBot="1" x14ac:dyDescent="0.3">
      <c r="A8" s="287"/>
      <c r="B8" s="289"/>
      <c r="C8" s="292"/>
      <c r="D8" s="292"/>
      <c r="E8" s="292"/>
      <c r="F8" s="292"/>
      <c r="G8" s="159" t="s">
        <v>17</v>
      </c>
      <c r="H8" s="167" t="s">
        <v>15</v>
      </c>
    </row>
    <row r="9" spans="1:8" x14ac:dyDescent="0.25">
      <c r="A9" s="147"/>
      <c r="B9" s="148"/>
      <c r="C9" s="157"/>
      <c r="D9" s="160"/>
      <c r="E9" s="160"/>
      <c r="F9" s="168"/>
      <c r="G9" s="160"/>
      <c r="H9" s="169"/>
    </row>
    <row r="10" spans="1:8" x14ac:dyDescent="0.25">
      <c r="A10" s="149"/>
      <c r="B10" s="150"/>
      <c r="C10" s="158"/>
      <c r="D10" s="158"/>
      <c r="E10" s="158"/>
      <c r="F10" s="170"/>
      <c r="G10" s="158"/>
      <c r="H10" s="171"/>
    </row>
    <row r="11" spans="1:8" x14ac:dyDescent="0.25">
      <c r="A11" s="149"/>
      <c r="B11" s="150"/>
      <c r="C11" s="158"/>
      <c r="D11" s="158"/>
      <c r="E11" s="158"/>
      <c r="F11" s="170"/>
      <c r="G11" s="158"/>
      <c r="H11" s="171"/>
    </row>
    <row r="12" spans="1:8" x14ac:dyDescent="0.25">
      <c r="A12" s="149"/>
      <c r="B12" s="150"/>
      <c r="C12" s="158"/>
      <c r="D12" s="158"/>
      <c r="E12" s="158"/>
      <c r="F12" s="170"/>
      <c r="G12" s="158"/>
      <c r="H12" s="171"/>
    </row>
    <row r="13" spans="1:8" x14ac:dyDescent="0.25">
      <c r="A13" s="149"/>
      <c r="B13" s="150"/>
      <c r="C13" s="158"/>
      <c r="D13" s="158"/>
      <c r="E13" s="158"/>
      <c r="F13" s="170"/>
      <c r="G13" s="158"/>
      <c r="H13" s="171"/>
    </row>
    <row r="14" spans="1:8" x14ac:dyDescent="0.25">
      <c r="A14" s="149"/>
      <c r="B14" s="150"/>
      <c r="C14" s="158"/>
      <c r="D14" s="158"/>
      <c r="E14" s="158"/>
      <c r="F14" s="170"/>
      <c r="G14" s="158"/>
      <c r="H14" s="171"/>
    </row>
    <row r="15" spans="1:8" x14ac:dyDescent="0.25">
      <c r="A15" s="149"/>
      <c r="B15" s="150"/>
      <c r="C15" s="158"/>
      <c r="D15" s="158"/>
      <c r="E15" s="158"/>
      <c r="F15" s="170"/>
      <c r="G15" s="158"/>
      <c r="H15" s="171"/>
    </row>
    <row r="16" spans="1:8" x14ac:dyDescent="0.25">
      <c r="A16" s="149"/>
      <c r="B16" s="150"/>
      <c r="C16" s="158"/>
      <c r="D16" s="158"/>
      <c r="E16" s="158"/>
      <c r="F16" s="170"/>
      <c r="G16" s="158"/>
      <c r="H16" s="171"/>
    </row>
    <row r="17" spans="1:8" x14ac:dyDescent="0.25">
      <c r="A17" s="149"/>
      <c r="B17" s="150"/>
      <c r="C17" s="158"/>
      <c r="D17" s="158"/>
      <c r="E17" s="158"/>
      <c r="F17" s="170"/>
      <c r="G17" s="158"/>
      <c r="H17" s="171"/>
    </row>
    <row r="18" spans="1:8" ht="13.8" thickBot="1" x14ac:dyDescent="0.3">
      <c r="A18" s="149"/>
      <c r="B18" s="150"/>
      <c r="C18" s="158"/>
      <c r="D18" s="158"/>
      <c r="E18" s="158"/>
      <c r="F18" s="211"/>
      <c r="G18" s="158"/>
      <c r="H18" s="171"/>
    </row>
    <row r="19" spans="1:8" ht="13.8" thickBot="1" x14ac:dyDescent="0.3">
      <c r="A19" s="89"/>
      <c r="B19" s="70"/>
      <c r="C19" s="136"/>
      <c r="D19" s="136"/>
      <c r="E19" s="136"/>
      <c r="F19" s="168"/>
      <c r="G19" s="136"/>
      <c r="H19" s="173"/>
    </row>
    <row r="20" spans="1:8" x14ac:dyDescent="0.25">
      <c r="A20" s="151"/>
      <c r="B20" s="152"/>
      <c r="C20" s="144"/>
      <c r="D20" s="144"/>
      <c r="E20" s="144"/>
      <c r="F20" s="174"/>
      <c r="G20" s="144"/>
      <c r="H20" s="174"/>
    </row>
    <row r="21" spans="1:8" ht="13.8" thickBot="1" x14ac:dyDescent="0.3">
      <c r="A21" s="153"/>
      <c r="B21" s="153"/>
      <c r="C21" s="129"/>
      <c r="D21" s="129"/>
      <c r="E21" s="129"/>
      <c r="F21" s="129"/>
      <c r="G21" s="129"/>
      <c r="H21" s="176" t="s">
        <v>0</v>
      </c>
    </row>
    <row r="22" spans="1:8" x14ac:dyDescent="0.25">
      <c r="A22" s="285" t="s">
        <v>1</v>
      </c>
      <c r="B22" s="275" t="s">
        <v>74</v>
      </c>
      <c r="C22" s="290" t="s">
        <v>19</v>
      </c>
      <c r="D22" s="297" t="s">
        <v>71</v>
      </c>
      <c r="E22" s="298"/>
      <c r="F22" s="298"/>
      <c r="G22" s="298"/>
      <c r="H22" s="299"/>
    </row>
    <row r="23" spans="1:8" x14ac:dyDescent="0.25">
      <c r="A23" s="303"/>
      <c r="B23" s="288"/>
      <c r="C23" s="302"/>
      <c r="D23" s="293" t="s">
        <v>20</v>
      </c>
      <c r="E23" s="293" t="s">
        <v>21</v>
      </c>
      <c r="F23" s="293" t="s">
        <v>22</v>
      </c>
      <c r="G23" s="161" t="s">
        <v>16</v>
      </c>
      <c r="H23" s="166"/>
    </row>
    <row r="24" spans="1:8" ht="13.8" thickBot="1" x14ac:dyDescent="0.3">
      <c r="A24" s="304"/>
      <c r="B24" s="289"/>
      <c r="C24" s="300"/>
      <c r="D24" s="300"/>
      <c r="E24" s="300"/>
      <c r="F24" s="300"/>
      <c r="G24" s="159" t="s">
        <v>17</v>
      </c>
      <c r="H24" s="167" t="s">
        <v>15</v>
      </c>
    </row>
    <row r="25" spans="1:8" x14ac:dyDescent="0.25">
      <c r="A25" s="147"/>
      <c r="B25" s="148"/>
      <c r="C25" s="157"/>
      <c r="D25" s="160"/>
      <c r="E25" s="160"/>
      <c r="F25" s="168"/>
      <c r="G25" s="160"/>
      <c r="H25" s="169"/>
    </row>
    <row r="26" spans="1:8" x14ac:dyDescent="0.25">
      <c r="A26" s="149"/>
      <c r="B26" s="150"/>
      <c r="C26" s="158"/>
      <c r="D26" s="121"/>
      <c r="E26" s="121"/>
      <c r="F26" s="170"/>
      <c r="G26" s="121"/>
      <c r="H26" s="185"/>
    </row>
    <row r="27" spans="1:8" x14ac:dyDescent="0.25">
      <c r="A27" s="149"/>
      <c r="B27" s="150"/>
      <c r="C27" s="158"/>
      <c r="D27" s="158"/>
      <c r="E27" s="158"/>
      <c r="F27" s="170"/>
      <c r="G27" s="158"/>
      <c r="H27" s="171"/>
    </row>
    <row r="28" spans="1:8" x14ac:dyDescent="0.25">
      <c r="A28" s="149"/>
      <c r="B28" s="150"/>
      <c r="C28" s="158"/>
      <c r="D28" s="158"/>
      <c r="E28" s="158"/>
      <c r="F28" s="170"/>
      <c r="G28" s="158"/>
      <c r="H28" s="171"/>
    </row>
    <row r="29" spans="1:8" x14ac:dyDescent="0.25">
      <c r="A29" s="149"/>
      <c r="B29" s="150"/>
      <c r="C29" s="158"/>
      <c r="D29" s="158"/>
      <c r="E29" s="158"/>
      <c r="F29" s="170"/>
      <c r="G29" s="158"/>
      <c r="H29" s="171"/>
    </row>
    <row r="30" spans="1:8" x14ac:dyDescent="0.25">
      <c r="A30" s="149"/>
      <c r="B30" s="150"/>
      <c r="C30" s="158"/>
      <c r="D30" s="158"/>
      <c r="E30" s="158"/>
      <c r="F30" s="170"/>
      <c r="G30" s="158"/>
      <c r="H30" s="171"/>
    </row>
    <row r="31" spans="1:8" x14ac:dyDescent="0.25">
      <c r="A31" s="149"/>
      <c r="B31" s="150"/>
      <c r="C31" s="158"/>
      <c r="D31" s="158"/>
      <c r="E31" s="158"/>
      <c r="F31" s="170"/>
      <c r="G31" s="158"/>
      <c r="H31" s="171"/>
    </row>
    <row r="32" spans="1:8" x14ac:dyDescent="0.25">
      <c r="A32" s="149"/>
      <c r="B32" s="150"/>
      <c r="C32" s="158"/>
      <c r="D32" s="158"/>
      <c r="E32" s="158"/>
      <c r="F32" s="170"/>
      <c r="G32" s="158"/>
      <c r="H32" s="171"/>
    </row>
    <row r="33" spans="1:8" x14ac:dyDescent="0.25">
      <c r="A33" s="149"/>
      <c r="B33" s="150"/>
      <c r="C33" s="158"/>
      <c r="D33" s="158"/>
      <c r="E33" s="158"/>
      <c r="F33" s="170"/>
      <c r="G33" s="158"/>
      <c r="H33" s="171"/>
    </row>
    <row r="34" spans="1:8" ht="13.8" thickBot="1" x14ac:dyDescent="0.3">
      <c r="A34" s="212"/>
      <c r="B34" s="213"/>
      <c r="C34" s="117"/>
      <c r="D34" s="117"/>
      <c r="E34" s="117"/>
      <c r="F34" s="214"/>
      <c r="G34" s="158"/>
      <c r="H34" s="171"/>
    </row>
    <row r="35" spans="1:8" ht="13.8" thickBot="1" x14ac:dyDescent="0.3">
      <c r="A35" s="89"/>
      <c r="B35" s="70"/>
      <c r="C35" s="136"/>
      <c r="D35" s="136"/>
      <c r="E35" s="136"/>
      <c r="F35" s="172"/>
      <c r="G35" s="136"/>
      <c r="H35" s="173"/>
    </row>
    <row r="36" spans="1:8" x14ac:dyDescent="0.25">
      <c r="A36" s="151"/>
      <c r="B36" s="152"/>
      <c r="C36" s="144"/>
      <c r="D36" s="144"/>
      <c r="E36" s="144"/>
      <c r="F36" s="175"/>
      <c r="G36" s="144"/>
      <c r="H36" s="174"/>
    </row>
    <row r="37" spans="1:8" ht="13.8" thickBot="1" x14ac:dyDescent="0.3">
      <c r="A37" s="153"/>
      <c r="B37" s="153"/>
      <c r="C37" s="129"/>
      <c r="D37" s="129"/>
      <c r="E37" s="129"/>
      <c r="F37" s="129"/>
      <c r="G37" s="129"/>
      <c r="H37" s="176" t="s">
        <v>0</v>
      </c>
    </row>
    <row r="38" spans="1:8" x14ac:dyDescent="0.25">
      <c r="A38" s="270" t="s">
        <v>1</v>
      </c>
      <c r="B38" s="275" t="s">
        <v>39</v>
      </c>
      <c r="C38" s="294" t="s">
        <v>23</v>
      </c>
      <c r="D38" s="281" t="s">
        <v>87</v>
      </c>
      <c r="E38" s="282"/>
      <c r="F38" s="282"/>
      <c r="G38" s="282"/>
      <c r="H38" s="283"/>
    </row>
    <row r="39" spans="1:8" x14ac:dyDescent="0.25">
      <c r="A39" s="301"/>
      <c r="B39" s="276"/>
      <c r="C39" s="295"/>
      <c r="D39" s="296" t="s">
        <v>20</v>
      </c>
      <c r="E39" s="296" t="s">
        <v>21</v>
      </c>
      <c r="F39" s="296" t="s">
        <v>22</v>
      </c>
      <c r="G39" s="162" t="s">
        <v>16</v>
      </c>
      <c r="H39" s="177"/>
    </row>
    <row r="40" spans="1:8" ht="13.8" thickBot="1" x14ac:dyDescent="0.3">
      <c r="A40" s="301"/>
      <c r="B40" s="277"/>
      <c r="C40" s="295"/>
      <c r="D40" s="295"/>
      <c r="E40" s="295"/>
      <c r="F40" s="295"/>
      <c r="G40" s="163" t="s">
        <v>17</v>
      </c>
      <c r="H40" s="178" t="s">
        <v>15</v>
      </c>
    </row>
    <row r="41" spans="1:8" x14ac:dyDescent="0.25">
      <c r="A41" s="147"/>
      <c r="B41" s="156"/>
      <c r="C41" s="157"/>
      <c r="D41" s="157"/>
      <c r="E41" s="157"/>
      <c r="F41" s="168"/>
      <c r="G41" s="157"/>
      <c r="H41" s="180"/>
    </row>
    <row r="42" spans="1:8" x14ac:dyDescent="0.25">
      <c r="A42" s="149"/>
      <c r="B42" s="150"/>
      <c r="C42" s="158"/>
      <c r="D42" s="158"/>
      <c r="E42" s="158"/>
      <c r="F42" s="170"/>
      <c r="G42" s="158"/>
      <c r="H42" s="171"/>
    </row>
    <row r="43" spans="1:8" x14ac:dyDescent="0.25">
      <c r="A43" s="149"/>
      <c r="B43" s="150"/>
      <c r="C43" s="158"/>
      <c r="D43" s="158"/>
      <c r="E43" s="158"/>
      <c r="F43" s="170"/>
      <c r="G43" s="158"/>
      <c r="H43" s="171"/>
    </row>
    <row r="44" spans="1:8" x14ac:dyDescent="0.25">
      <c r="A44" s="149"/>
      <c r="B44" s="150"/>
      <c r="C44" s="158"/>
      <c r="D44" s="158"/>
      <c r="E44" s="158"/>
      <c r="F44" s="170"/>
      <c r="G44" s="158"/>
      <c r="H44" s="171"/>
    </row>
    <row r="45" spans="1:8" x14ac:dyDescent="0.25">
      <c r="A45" s="149"/>
      <c r="B45" s="150"/>
      <c r="C45" s="158"/>
      <c r="D45" s="158"/>
      <c r="E45" s="158"/>
      <c r="F45" s="170"/>
      <c r="G45" s="158"/>
      <c r="H45" s="171"/>
    </row>
    <row r="46" spans="1:8" x14ac:dyDescent="0.25">
      <c r="A46" s="149"/>
      <c r="B46" s="150"/>
      <c r="C46" s="158"/>
      <c r="D46" s="158"/>
      <c r="E46" s="158"/>
      <c r="F46" s="170"/>
      <c r="G46" s="158"/>
      <c r="H46" s="171"/>
    </row>
    <row r="47" spans="1:8" x14ac:dyDescent="0.25">
      <c r="A47" s="149"/>
      <c r="B47" s="150"/>
      <c r="C47" s="158"/>
      <c r="D47" s="158"/>
      <c r="E47" s="158"/>
      <c r="F47" s="170"/>
      <c r="G47" s="158"/>
      <c r="H47" s="171"/>
    </row>
    <row r="48" spans="1:8" x14ac:dyDescent="0.25">
      <c r="A48" s="149"/>
      <c r="B48" s="150"/>
      <c r="C48" s="158"/>
      <c r="D48" s="158"/>
      <c r="E48" s="158"/>
      <c r="F48" s="170"/>
      <c r="G48" s="158"/>
      <c r="H48" s="171"/>
    </row>
    <row r="49" spans="1:8" x14ac:dyDescent="0.25">
      <c r="A49" s="149"/>
      <c r="B49" s="150"/>
      <c r="C49" s="158"/>
      <c r="D49" s="158"/>
      <c r="E49" s="158"/>
      <c r="F49" s="170"/>
      <c r="G49" s="158"/>
      <c r="H49" s="171"/>
    </row>
    <row r="50" spans="1:8" ht="13.8" thickBot="1" x14ac:dyDescent="0.3">
      <c r="A50" s="212"/>
      <c r="B50" s="213"/>
      <c r="C50" s="117"/>
      <c r="D50" s="117"/>
      <c r="E50" s="117"/>
      <c r="F50" s="214"/>
      <c r="G50" s="117"/>
      <c r="H50" s="215"/>
    </row>
    <row r="51" spans="1:8" ht="13.8" thickBot="1" x14ac:dyDescent="0.3">
      <c r="A51" s="104"/>
      <c r="B51" s="105"/>
      <c r="C51" s="136"/>
      <c r="D51" s="136"/>
      <c r="E51" s="136"/>
      <c r="F51" s="172"/>
      <c r="G51" s="136"/>
      <c r="H51" s="173"/>
    </row>
    <row r="52" spans="1:8" x14ac:dyDescent="0.25">
      <c r="A52" s="151"/>
      <c r="B52" s="152"/>
      <c r="C52" s="144"/>
      <c r="D52" s="144"/>
      <c r="E52" s="144"/>
      <c r="F52" s="174"/>
      <c r="G52" s="144"/>
      <c r="H52" s="174"/>
    </row>
    <row r="53" spans="1:8" ht="13.8" thickBot="1" x14ac:dyDescent="0.3">
      <c r="A53" s="153"/>
      <c r="B53" s="153"/>
      <c r="C53" s="129"/>
      <c r="D53" s="129"/>
      <c r="E53" s="129"/>
      <c r="F53" s="129"/>
      <c r="G53" s="129"/>
      <c r="H53" s="176" t="s">
        <v>0</v>
      </c>
    </row>
    <row r="54" spans="1:8" x14ac:dyDescent="0.25">
      <c r="A54" s="270" t="s">
        <v>1</v>
      </c>
      <c r="B54" s="275" t="s">
        <v>74</v>
      </c>
      <c r="C54" s="294" t="s">
        <v>23</v>
      </c>
      <c r="D54" s="281" t="s">
        <v>37</v>
      </c>
      <c r="E54" s="282"/>
      <c r="F54" s="282"/>
      <c r="G54" s="282"/>
      <c r="H54" s="283"/>
    </row>
    <row r="55" spans="1:8" x14ac:dyDescent="0.25">
      <c r="A55" s="301"/>
      <c r="B55" s="288"/>
      <c r="C55" s="295"/>
      <c r="D55" s="296" t="s">
        <v>20</v>
      </c>
      <c r="E55" s="296" t="s">
        <v>21</v>
      </c>
      <c r="F55" s="296" t="s">
        <v>22</v>
      </c>
      <c r="G55" s="162" t="s">
        <v>16</v>
      </c>
      <c r="H55" s="177"/>
    </row>
    <row r="56" spans="1:8" ht="13.8" thickBot="1" x14ac:dyDescent="0.3">
      <c r="A56" s="301"/>
      <c r="B56" s="289"/>
      <c r="C56" s="295"/>
      <c r="D56" s="295"/>
      <c r="E56" s="295"/>
      <c r="F56" s="295"/>
      <c r="G56" s="163" t="s">
        <v>17</v>
      </c>
      <c r="H56" s="178" t="s">
        <v>15</v>
      </c>
    </row>
    <row r="57" spans="1:8" x14ac:dyDescent="0.25">
      <c r="A57" s="147"/>
      <c r="B57" s="148"/>
      <c r="C57" s="157"/>
      <c r="D57" s="157"/>
      <c r="E57" s="157"/>
      <c r="F57" s="168"/>
      <c r="G57" s="157"/>
      <c r="H57" s="180"/>
    </row>
    <row r="58" spans="1:8" x14ac:dyDescent="0.25">
      <c r="A58" s="149"/>
      <c r="B58" s="150"/>
      <c r="C58" s="158"/>
      <c r="D58" s="158"/>
      <c r="E58" s="158"/>
      <c r="F58" s="170"/>
      <c r="G58" s="158"/>
      <c r="H58" s="171"/>
    </row>
    <row r="59" spans="1:8" x14ac:dyDescent="0.25">
      <c r="A59" s="149"/>
      <c r="B59" s="150"/>
      <c r="C59" s="158"/>
      <c r="D59" s="158"/>
      <c r="E59" s="158"/>
      <c r="F59" s="170"/>
      <c r="G59" s="158"/>
      <c r="H59" s="171"/>
    </row>
    <row r="60" spans="1:8" x14ac:dyDescent="0.25">
      <c r="A60" s="149"/>
      <c r="B60" s="150"/>
      <c r="C60" s="158"/>
      <c r="D60" s="158"/>
      <c r="E60" s="158"/>
      <c r="F60" s="170"/>
      <c r="G60" s="158"/>
      <c r="H60" s="171"/>
    </row>
    <row r="61" spans="1:8" x14ac:dyDescent="0.25">
      <c r="A61" s="149"/>
      <c r="B61" s="150"/>
      <c r="C61" s="158"/>
      <c r="D61" s="158"/>
      <c r="E61" s="158"/>
      <c r="F61" s="170"/>
      <c r="G61" s="158"/>
      <c r="H61" s="171"/>
    </row>
    <row r="62" spans="1:8" x14ac:dyDescent="0.25">
      <c r="A62" s="149"/>
      <c r="B62" s="150"/>
      <c r="C62" s="158"/>
      <c r="D62" s="158"/>
      <c r="E62" s="158"/>
      <c r="F62" s="170"/>
      <c r="G62" s="158"/>
      <c r="H62" s="171"/>
    </row>
    <row r="63" spans="1:8" x14ac:dyDescent="0.25">
      <c r="A63" s="149"/>
      <c r="B63" s="150"/>
      <c r="C63" s="158"/>
      <c r="D63" s="158"/>
      <c r="E63" s="158"/>
      <c r="F63" s="170"/>
      <c r="G63" s="158"/>
      <c r="H63" s="171"/>
    </row>
    <row r="64" spans="1:8" x14ac:dyDescent="0.25">
      <c r="A64" s="149"/>
      <c r="B64" s="150"/>
      <c r="C64" s="158"/>
      <c r="D64" s="158"/>
      <c r="E64" s="158"/>
      <c r="F64" s="170"/>
      <c r="G64" s="158"/>
      <c r="H64" s="171"/>
    </row>
    <row r="65" spans="1:8" x14ac:dyDescent="0.25">
      <c r="A65" s="149"/>
      <c r="B65" s="150"/>
      <c r="C65" s="158"/>
      <c r="D65" s="158"/>
      <c r="E65" s="158"/>
      <c r="F65" s="170"/>
      <c r="G65" s="158"/>
      <c r="H65" s="171"/>
    </row>
    <row r="66" spans="1:8" ht="13.8" thickBot="1" x14ac:dyDescent="0.3">
      <c r="A66" s="212"/>
      <c r="B66" s="213"/>
      <c r="C66" s="117"/>
      <c r="D66" s="117"/>
      <c r="E66" s="158"/>
      <c r="F66" s="214"/>
      <c r="G66" s="158"/>
      <c r="H66" s="171"/>
    </row>
    <row r="67" spans="1:8" ht="13.8" thickBot="1" x14ac:dyDescent="0.3">
      <c r="A67" s="104"/>
      <c r="B67" s="105"/>
      <c r="C67" s="136"/>
      <c r="D67" s="136"/>
      <c r="E67" s="136"/>
      <c r="F67" s="172"/>
      <c r="G67" s="136"/>
      <c r="H67" s="173"/>
    </row>
    <row r="68" spans="1:8" x14ac:dyDescent="0.25">
      <c r="A68" s="71"/>
      <c r="B68" s="71"/>
      <c r="C68" s="137"/>
      <c r="D68" s="137"/>
      <c r="E68" s="137"/>
      <c r="F68" s="137"/>
      <c r="G68" s="137"/>
      <c r="H68" s="137"/>
    </row>
    <row r="69" spans="1:8" ht="13.8" thickBot="1" x14ac:dyDescent="0.3">
      <c r="A69" s="79"/>
      <c r="B69" s="108"/>
      <c r="C69" s="128"/>
      <c r="D69" s="128"/>
      <c r="E69" s="128"/>
      <c r="F69" s="181"/>
      <c r="G69" s="242" t="s">
        <v>84</v>
      </c>
      <c r="H69" s="73"/>
    </row>
    <row r="70" spans="1:8" ht="28.5" customHeight="1" x14ac:dyDescent="0.25">
      <c r="A70" s="285" t="s">
        <v>1</v>
      </c>
      <c r="B70" s="275" t="s">
        <v>74</v>
      </c>
      <c r="C70" s="290" t="s">
        <v>35</v>
      </c>
      <c r="D70" s="281" t="s">
        <v>72</v>
      </c>
      <c r="E70" s="282"/>
      <c r="F70" s="282"/>
      <c r="G70" s="282"/>
      <c r="H70" s="283"/>
    </row>
    <row r="71" spans="1:8" x14ac:dyDescent="0.25">
      <c r="A71" s="286"/>
      <c r="B71" s="288"/>
      <c r="C71" s="291"/>
      <c r="D71" s="293" t="s">
        <v>20</v>
      </c>
      <c r="E71" s="293" t="s">
        <v>21</v>
      </c>
      <c r="F71" s="293" t="s">
        <v>22</v>
      </c>
      <c r="G71" s="161" t="s">
        <v>16</v>
      </c>
      <c r="H71" s="166"/>
    </row>
    <row r="72" spans="1:8" ht="13.8" thickBot="1" x14ac:dyDescent="0.3">
      <c r="A72" s="287"/>
      <c r="B72" s="289"/>
      <c r="C72" s="292"/>
      <c r="D72" s="292"/>
      <c r="E72" s="292"/>
      <c r="F72" s="292"/>
      <c r="G72" s="159" t="s">
        <v>17</v>
      </c>
      <c r="H72" s="167" t="s">
        <v>15</v>
      </c>
    </row>
    <row r="73" spans="1:8" x14ac:dyDescent="0.25">
      <c r="A73" s="147"/>
      <c r="B73" s="148"/>
      <c r="C73" s="157"/>
      <c r="D73" s="157"/>
      <c r="E73" s="157"/>
      <c r="F73" s="168"/>
      <c r="G73" s="157"/>
      <c r="H73" s="180"/>
    </row>
    <row r="74" spans="1:8" x14ac:dyDescent="0.25">
      <c r="A74" s="149"/>
      <c r="B74" s="150"/>
      <c r="C74" s="158"/>
      <c r="D74" s="158"/>
      <c r="E74" s="158"/>
      <c r="F74" s="170"/>
      <c r="G74" s="158"/>
      <c r="H74" s="171"/>
    </row>
    <row r="75" spans="1:8" x14ac:dyDescent="0.25">
      <c r="A75" s="149"/>
      <c r="B75" s="150"/>
      <c r="C75" s="158"/>
      <c r="D75" s="158"/>
      <c r="E75" s="158"/>
      <c r="F75" s="170"/>
      <c r="G75" s="158"/>
      <c r="H75" s="171"/>
    </row>
    <row r="76" spans="1:8" x14ac:dyDescent="0.25">
      <c r="A76" s="149"/>
      <c r="B76" s="150"/>
      <c r="C76" s="158"/>
      <c r="D76" s="158"/>
      <c r="E76" s="158"/>
      <c r="F76" s="170"/>
      <c r="G76" s="158"/>
      <c r="H76" s="171"/>
    </row>
    <row r="77" spans="1:8" x14ac:dyDescent="0.25">
      <c r="A77" s="149"/>
      <c r="B77" s="150"/>
      <c r="C77" s="158"/>
      <c r="D77" s="158"/>
      <c r="E77" s="158"/>
      <c r="F77" s="170"/>
      <c r="G77" s="158"/>
      <c r="H77" s="171"/>
    </row>
    <row r="78" spans="1:8" x14ac:dyDescent="0.25">
      <c r="A78" s="149"/>
      <c r="B78" s="150"/>
      <c r="C78" s="158"/>
      <c r="D78" s="158"/>
      <c r="E78" s="158"/>
      <c r="F78" s="170"/>
      <c r="G78" s="158"/>
      <c r="H78" s="171"/>
    </row>
    <row r="79" spans="1:8" x14ac:dyDescent="0.25">
      <c r="A79" s="149"/>
      <c r="B79" s="150"/>
      <c r="C79" s="158"/>
      <c r="D79" s="158"/>
      <c r="E79" s="158"/>
      <c r="F79" s="170"/>
      <c r="G79" s="158"/>
      <c r="H79" s="171"/>
    </row>
    <row r="80" spans="1:8" x14ac:dyDescent="0.25">
      <c r="A80" s="149"/>
      <c r="B80" s="150"/>
      <c r="C80" s="158"/>
      <c r="D80" s="158"/>
      <c r="E80" s="158"/>
      <c r="F80" s="170"/>
      <c r="G80" s="158"/>
      <c r="H80" s="171"/>
    </row>
    <row r="81" spans="1:8" x14ac:dyDescent="0.25">
      <c r="A81" s="149"/>
      <c r="B81" s="150"/>
      <c r="C81" s="158"/>
      <c r="D81" s="158"/>
      <c r="E81" s="158"/>
      <c r="F81" s="170"/>
      <c r="G81" s="158"/>
      <c r="H81" s="171"/>
    </row>
    <row r="82" spans="1:8" ht="13.8" thickBot="1" x14ac:dyDescent="0.3">
      <c r="A82" s="149"/>
      <c r="B82" s="150"/>
      <c r="C82" s="158"/>
      <c r="D82" s="158"/>
      <c r="E82" s="158"/>
      <c r="F82" s="214"/>
      <c r="G82" s="158"/>
      <c r="H82" s="171"/>
    </row>
    <row r="83" spans="1:8" ht="13.8" thickBot="1" x14ac:dyDescent="0.3">
      <c r="A83" s="154"/>
      <c r="B83" s="155"/>
      <c r="C83" s="141"/>
      <c r="D83" s="136"/>
      <c r="E83" s="136"/>
      <c r="F83" s="172"/>
      <c r="G83" s="136"/>
      <c r="H83" s="173"/>
    </row>
    <row r="84" spans="1:8" x14ac:dyDescent="0.25">
      <c r="A84" s="79"/>
      <c r="B84" s="108"/>
      <c r="C84" s="128"/>
      <c r="D84" s="128"/>
      <c r="E84" s="128"/>
      <c r="F84" s="175"/>
      <c r="G84" s="128"/>
      <c r="H84" s="175"/>
    </row>
    <row r="85" spans="1:8" ht="13.8" thickBot="1" x14ac:dyDescent="0.3">
      <c r="A85" s="79"/>
      <c r="B85" s="108"/>
      <c r="C85" s="128"/>
      <c r="D85" s="128"/>
      <c r="E85" s="128"/>
      <c r="F85" s="175"/>
      <c r="G85" s="128"/>
      <c r="H85" s="175"/>
    </row>
    <row r="86" spans="1:8" x14ac:dyDescent="0.25">
      <c r="A86" s="272" t="s">
        <v>1</v>
      </c>
      <c r="B86" s="275" t="s">
        <v>74</v>
      </c>
      <c r="C86" s="278" t="s">
        <v>24</v>
      </c>
      <c r="D86" s="281" t="s">
        <v>38</v>
      </c>
      <c r="E86" s="282"/>
      <c r="F86" s="282"/>
      <c r="G86" s="282"/>
      <c r="H86" s="283"/>
    </row>
    <row r="87" spans="1:8" x14ac:dyDescent="0.25">
      <c r="A87" s="273"/>
      <c r="B87" s="288"/>
      <c r="C87" s="279"/>
      <c r="D87" s="284" t="s">
        <v>20</v>
      </c>
      <c r="E87" s="284" t="s">
        <v>21</v>
      </c>
      <c r="F87" s="284" t="s">
        <v>22</v>
      </c>
      <c r="G87" s="164" t="s">
        <v>16</v>
      </c>
      <c r="H87" s="182"/>
    </row>
    <row r="88" spans="1:8" ht="13.8" thickBot="1" x14ac:dyDescent="0.3">
      <c r="A88" s="274"/>
      <c r="B88" s="289"/>
      <c r="C88" s="280"/>
      <c r="D88" s="280"/>
      <c r="E88" s="280"/>
      <c r="F88" s="280"/>
      <c r="G88" s="165" t="s">
        <v>17</v>
      </c>
      <c r="H88" s="183" t="s">
        <v>15</v>
      </c>
    </row>
    <row r="89" spans="1:8" x14ac:dyDescent="0.25">
      <c r="A89" s="147"/>
      <c r="B89" s="148"/>
      <c r="C89" s="157"/>
      <c r="D89" s="157"/>
      <c r="E89" s="157"/>
      <c r="F89" s="179"/>
      <c r="G89" s="157"/>
      <c r="H89" s="180"/>
    </row>
    <row r="90" spans="1:8" x14ac:dyDescent="0.25">
      <c r="A90" s="149"/>
      <c r="B90" s="150"/>
      <c r="C90" s="158"/>
      <c r="D90" s="158"/>
      <c r="E90" s="158"/>
      <c r="F90" s="170"/>
      <c r="G90" s="158"/>
      <c r="H90" s="171"/>
    </row>
    <row r="91" spans="1:8" x14ac:dyDescent="0.25">
      <c r="A91" s="149"/>
      <c r="B91" s="150"/>
      <c r="C91" s="158"/>
      <c r="D91" s="158"/>
      <c r="E91" s="158"/>
      <c r="F91" s="170"/>
      <c r="G91" s="158"/>
      <c r="H91" s="171"/>
    </row>
    <row r="92" spans="1:8" x14ac:dyDescent="0.25">
      <c r="A92" s="149"/>
      <c r="B92" s="150"/>
      <c r="C92" s="158"/>
      <c r="D92" s="158"/>
      <c r="E92" s="158"/>
      <c r="F92" s="170"/>
      <c r="G92" s="158"/>
      <c r="H92" s="171"/>
    </row>
    <row r="93" spans="1:8" x14ac:dyDescent="0.25">
      <c r="A93" s="149"/>
      <c r="B93" s="150"/>
      <c r="C93" s="158"/>
      <c r="D93" s="158"/>
      <c r="E93" s="158"/>
      <c r="F93" s="170"/>
      <c r="G93" s="158"/>
      <c r="H93" s="171"/>
    </row>
    <row r="94" spans="1:8" x14ac:dyDescent="0.25">
      <c r="A94" s="149"/>
      <c r="B94" s="150"/>
      <c r="C94" s="158"/>
      <c r="D94" s="158"/>
      <c r="E94" s="158"/>
      <c r="F94" s="170"/>
      <c r="G94" s="158"/>
      <c r="H94" s="171"/>
    </row>
    <row r="95" spans="1:8" x14ac:dyDescent="0.25">
      <c r="A95" s="149"/>
      <c r="B95" s="150"/>
      <c r="C95" s="158"/>
      <c r="D95" s="158"/>
      <c r="E95" s="158"/>
      <c r="F95" s="170"/>
      <c r="G95" s="158"/>
      <c r="H95" s="171"/>
    </row>
    <row r="96" spans="1:8" x14ac:dyDescent="0.25">
      <c r="A96" s="149"/>
      <c r="B96" s="150"/>
      <c r="C96" s="158"/>
      <c r="D96" s="158"/>
      <c r="E96" s="158"/>
      <c r="F96" s="170"/>
      <c r="G96" s="158"/>
      <c r="H96" s="171"/>
    </row>
    <row r="97" spans="1:8" x14ac:dyDescent="0.25">
      <c r="A97" s="149"/>
      <c r="B97" s="150"/>
      <c r="C97" s="158"/>
      <c r="D97" s="158"/>
      <c r="E97" s="158"/>
      <c r="F97" s="170"/>
      <c r="G97" s="158"/>
      <c r="H97" s="171"/>
    </row>
    <row r="98" spans="1:8" ht="13.8" thickBot="1" x14ac:dyDescent="0.3">
      <c r="A98" s="149"/>
      <c r="B98" s="150"/>
      <c r="C98" s="158"/>
      <c r="D98" s="158"/>
      <c r="E98" s="158"/>
      <c r="F98" s="170"/>
      <c r="G98" s="158"/>
      <c r="H98" s="171"/>
    </row>
    <row r="99" spans="1:8" ht="13.8" thickBot="1" x14ac:dyDescent="0.3">
      <c r="A99" s="154"/>
      <c r="B99" s="155"/>
      <c r="C99" s="141"/>
      <c r="D99" s="136"/>
      <c r="E99" s="136"/>
      <c r="F99" s="172"/>
      <c r="G99" s="136"/>
      <c r="H99" s="173"/>
    </row>
    <row r="100" spans="1:8" x14ac:dyDescent="0.25">
      <c r="A100" s="79"/>
      <c r="B100" s="108"/>
      <c r="C100" s="128"/>
      <c r="D100" s="128"/>
      <c r="E100" s="128"/>
      <c r="F100" s="175"/>
      <c r="G100" s="128"/>
      <c r="H100" s="175"/>
    </row>
    <row r="101" spans="1:8" ht="13.8" thickBot="1" x14ac:dyDescent="0.3">
      <c r="A101" s="79"/>
      <c r="B101" s="108"/>
      <c r="C101" s="128"/>
      <c r="D101" s="128"/>
      <c r="E101" s="128"/>
      <c r="F101" s="175"/>
      <c r="G101" s="128"/>
      <c r="H101" s="175"/>
    </row>
    <row r="102" spans="1:8" x14ac:dyDescent="0.25">
      <c r="A102" s="272" t="s">
        <v>1</v>
      </c>
      <c r="B102" s="275" t="s">
        <v>74</v>
      </c>
      <c r="C102" s="278" t="s">
        <v>24</v>
      </c>
      <c r="D102" s="281" t="s">
        <v>44</v>
      </c>
      <c r="E102" s="282"/>
      <c r="F102" s="282"/>
      <c r="G102" s="282"/>
      <c r="H102" s="283"/>
    </row>
    <row r="103" spans="1:8" x14ac:dyDescent="0.25">
      <c r="A103" s="273"/>
      <c r="B103" s="288"/>
      <c r="C103" s="279"/>
      <c r="D103" s="284" t="s">
        <v>20</v>
      </c>
      <c r="E103" s="284" t="s">
        <v>21</v>
      </c>
      <c r="F103" s="284" t="s">
        <v>22</v>
      </c>
      <c r="G103" s="164" t="s">
        <v>16</v>
      </c>
      <c r="H103" s="182"/>
    </row>
    <row r="104" spans="1:8" ht="13.8" thickBot="1" x14ac:dyDescent="0.3">
      <c r="A104" s="274"/>
      <c r="B104" s="289"/>
      <c r="C104" s="280"/>
      <c r="D104" s="280"/>
      <c r="E104" s="280"/>
      <c r="F104" s="280"/>
      <c r="G104" s="165" t="s">
        <v>17</v>
      </c>
      <c r="H104" s="183" t="s">
        <v>15</v>
      </c>
    </row>
    <row r="105" spans="1:8" x14ac:dyDescent="0.25">
      <c r="A105" s="147"/>
      <c r="B105" s="148"/>
      <c r="C105" s="157"/>
      <c r="D105" s="157"/>
      <c r="E105" s="157"/>
      <c r="F105" s="179"/>
      <c r="G105" s="157"/>
      <c r="H105" s="180"/>
    </row>
    <row r="106" spans="1:8" x14ac:dyDescent="0.25">
      <c r="A106" s="149"/>
      <c r="B106" s="150"/>
      <c r="C106" s="158"/>
      <c r="D106" s="158"/>
      <c r="E106" s="158"/>
      <c r="F106" s="170"/>
      <c r="G106" s="158"/>
      <c r="H106" s="171"/>
    </row>
    <row r="107" spans="1:8" x14ac:dyDescent="0.25">
      <c r="A107" s="149"/>
      <c r="B107" s="150"/>
      <c r="C107" s="158"/>
      <c r="D107" s="158"/>
      <c r="E107" s="158"/>
      <c r="F107" s="170"/>
      <c r="G107" s="158"/>
      <c r="H107" s="171"/>
    </row>
    <row r="108" spans="1:8" x14ac:dyDescent="0.25">
      <c r="A108" s="149"/>
      <c r="B108" s="150"/>
      <c r="C108" s="158"/>
      <c r="D108" s="158"/>
      <c r="E108" s="158"/>
      <c r="F108" s="170"/>
      <c r="G108" s="158"/>
      <c r="H108" s="171"/>
    </row>
    <row r="109" spans="1:8" x14ac:dyDescent="0.25">
      <c r="A109" s="149"/>
      <c r="B109" s="150"/>
      <c r="C109" s="158"/>
      <c r="D109" s="158"/>
      <c r="E109" s="158"/>
      <c r="F109" s="170"/>
      <c r="G109" s="158"/>
      <c r="H109" s="171"/>
    </row>
    <row r="110" spans="1:8" x14ac:dyDescent="0.25">
      <c r="A110" s="149"/>
      <c r="B110" s="150"/>
      <c r="C110" s="158"/>
      <c r="D110" s="158"/>
      <c r="E110" s="158"/>
      <c r="F110" s="170"/>
      <c r="G110" s="158"/>
      <c r="H110" s="171"/>
    </row>
    <row r="111" spans="1:8" x14ac:dyDescent="0.25">
      <c r="A111" s="149"/>
      <c r="B111" s="150"/>
      <c r="C111" s="158"/>
      <c r="D111" s="158"/>
      <c r="E111" s="158"/>
      <c r="F111" s="170"/>
      <c r="G111" s="158"/>
      <c r="H111" s="171"/>
    </row>
    <row r="112" spans="1:8" x14ac:dyDescent="0.25">
      <c r="A112" s="149"/>
      <c r="B112" s="150"/>
      <c r="C112" s="158"/>
      <c r="D112" s="158"/>
      <c r="E112" s="158"/>
      <c r="F112" s="170"/>
      <c r="G112" s="158"/>
      <c r="H112" s="171"/>
    </row>
    <row r="113" spans="1:8" x14ac:dyDescent="0.25">
      <c r="A113" s="149"/>
      <c r="B113" s="150"/>
      <c r="C113" s="158"/>
      <c r="D113" s="158"/>
      <c r="E113" s="158"/>
      <c r="F113" s="170"/>
      <c r="G113" s="158"/>
      <c r="H113" s="171"/>
    </row>
    <row r="114" spans="1:8" ht="13.8" thickBot="1" x14ac:dyDescent="0.3">
      <c r="A114" s="149"/>
      <c r="B114" s="150"/>
      <c r="C114" s="158"/>
      <c r="D114" s="158"/>
      <c r="E114" s="158"/>
      <c r="F114" s="170"/>
      <c r="G114" s="158"/>
      <c r="H114" s="171"/>
    </row>
    <row r="115" spans="1:8" ht="13.8" thickBot="1" x14ac:dyDescent="0.3">
      <c r="A115" s="154"/>
      <c r="B115" s="155"/>
      <c r="C115" s="141"/>
      <c r="D115" s="136"/>
      <c r="E115" s="136"/>
      <c r="F115" s="172"/>
      <c r="G115" s="136"/>
      <c r="H115" s="173"/>
    </row>
    <row r="116" spans="1:8" x14ac:dyDescent="0.25">
      <c r="A116" s="79"/>
      <c r="B116" s="108"/>
      <c r="C116" s="128"/>
      <c r="D116" s="128"/>
      <c r="E116" s="128"/>
      <c r="F116" s="175"/>
      <c r="G116" s="128"/>
      <c r="H116" s="175"/>
    </row>
    <row r="117" spans="1:8" ht="13.8" thickBot="1" x14ac:dyDescent="0.3">
      <c r="A117" s="108"/>
      <c r="B117" s="108"/>
      <c r="C117" s="128"/>
      <c r="D117" s="125"/>
      <c r="E117" s="125"/>
      <c r="F117" s="175"/>
      <c r="G117" s="128"/>
      <c r="H117" s="175"/>
    </row>
    <row r="118" spans="1:8" x14ac:dyDescent="0.25">
      <c r="A118" s="272" t="s">
        <v>1</v>
      </c>
      <c r="B118" s="275" t="s">
        <v>74</v>
      </c>
      <c r="C118" s="278" t="s">
        <v>24</v>
      </c>
      <c r="D118" s="281" t="s">
        <v>73</v>
      </c>
      <c r="E118" s="282"/>
      <c r="F118" s="282"/>
      <c r="G118" s="282"/>
      <c r="H118" s="283"/>
    </row>
    <row r="119" spans="1:8" x14ac:dyDescent="0.25">
      <c r="A119" s="273"/>
      <c r="B119" s="288"/>
      <c r="C119" s="279"/>
      <c r="D119" s="284" t="s">
        <v>20</v>
      </c>
      <c r="E119" s="284" t="s">
        <v>21</v>
      </c>
      <c r="F119" s="284" t="s">
        <v>22</v>
      </c>
      <c r="G119" s="164" t="s">
        <v>16</v>
      </c>
      <c r="H119" s="182"/>
    </row>
    <row r="120" spans="1:8" ht="13.8" thickBot="1" x14ac:dyDescent="0.3">
      <c r="A120" s="274"/>
      <c r="B120" s="289"/>
      <c r="C120" s="280"/>
      <c r="D120" s="280"/>
      <c r="E120" s="280"/>
      <c r="F120" s="280"/>
      <c r="G120" s="165" t="s">
        <v>17</v>
      </c>
      <c r="H120" s="183" t="s">
        <v>15</v>
      </c>
    </row>
    <row r="121" spans="1:8" x14ac:dyDescent="0.25">
      <c r="A121" s="147"/>
      <c r="B121" s="148"/>
      <c r="C121" s="157"/>
      <c r="D121" s="157"/>
      <c r="E121" s="157"/>
      <c r="F121" s="168"/>
      <c r="G121" s="157"/>
      <c r="H121" s="180"/>
    </row>
    <row r="122" spans="1:8" x14ac:dyDescent="0.25">
      <c r="A122" s="149"/>
      <c r="B122" s="150"/>
      <c r="C122" s="158"/>
      <c r="D122" s="158"/>
      <c r="E122" s="158"/>
      <c r="F122" s="170"/>
      <c r="G122" s="158"/>
      <c r="H122" s="171"/>
    </row>
    <row r="123" spans="1:8" x14ac:dyDescent="0.25">
      <c r="A123" s="149"/>
      <c r="B123" s="150"/>
      <c r="C123" s="158"/>
      <c r="D123" s="158"/>
      <c r="E123" s="158"/>
      <c r="F123" s="170"/>
      <c r="G123" s="158"/>
      <c r="H123" s="171"/>
    </row>
    <row r="124" spans="1:8" x14ac:dyDescent="0.25">
      <c r="A124" s="149"/>
      <c r="B124" s="150"/>
      <c r="C124" s="158"/>
      <c r="D124" s="158"/>
      <c r="E124" s="158"/>
      <c r="F124" s="170"/>
      <c r="G124" s="158"/>
      <c r="H124" s="171"/>
    </row>
    <row r="125" spans="1:8" x14ac:dyDescent="0.25">
      <c r="A125" s="149"/>
      <c r="B125" s="150"/>
      <c r="C125" s="158"/>
      <c r="D125" s="158"/>
      <c r="E125" s="158"/>
      <c r="F125" s="170"/>
      <c r="G125" s="158"/>
      <c r="H125" s="171"/>
    </row>
    <row r="126" spans="1:8" x14ac:dyDescent="0.25">
      <c r="A126" s="149"/>
      <c r="B126" s="150"/>
      <c r="C126" s="158"/>
      <c r="D126" s="158"/>
      <c r="E126" s="158"/>
      <c r="F126" s="170"/>
      <c r="G126" s="158"/>
      <c r="H126" s="171"/>
    </row>
    <row r="127" spans="1:8" x14ac:dyDescent="0.25">
      <c r="A127" s="149"/>
      <c r="B127" s="150"/>
      <c r="C127" s="158"/>
      <c r="D127" s="158"/>
      <c r="E127" s="158"/>
      <c r="F127" s="170"/>
      <c r="G127" s="158"/>
      <c r="H127" s="171"/>
    </row>
    <row r="128" spans="1:8" x14ac:dyDescent="0.25">
      <c r="A128" s="149"/>
      <c r="B128" s="150"/>
      <c r="C128" s="158"/>
      <c r="D128" s="158"/>
      <c r="E128" s="158"/>
      <c r="F128" s="170"/>
      <c r="G128" s="158"/>
      <c r="H128" s="171"/>
    </row>
    <row r="129" spans="1:8" x14ac:dyDescent="0.25">
      <c r="A129" s="149"/>
      <c r="B129" s="150"/>
      <c r="C129" s="158"/>
      <c r="D129" s="158"/>
      <c r="E129" s="158"/>
      <c r="F129" s="170"/>
      <c r="G129" s="158"/>
      <c r="H129" s="171"/>
    </row>
    <row r="130" spans="1:8" ht="13.8" thickBot="1" x14ac:dyDescent="0.3">
      <c r="A130" s="149"/>
      <c r="B130" s="150"/>
      <c r="C130" s="158"/>
      <c r="D130" s="158"/>
      <c r="E130" s="158"/>
      <c r="F130" s="214"/>
      <c r="G130" s="158"/>
      <c r="H130" s="171"/>
    </row>
    <row r="131" spans="1:8" ht="13.8" thickBot="1" x14ac:dyDescent="0.3">
      <c r="A131" s="154"/>
      <c r="B131" s="155"/>
      <c r="C131" s="141"/>
      <c r="D131" s="136"/>
      <c r="E131" s="136"/>
      <c r="F131" s="172"/>
      <c r="G131" s="136"/>
      <c r="H131" s="173"/>
    </row>
    <row r="132" spans="1:8" x14ac:dyDescent="0.25">
      <c r="A132" s="79"/>
      <c r="B132" s="108"/>
      <c r="C132" s="128"/>
      <c r="D132" s="128"/>
      <c r="E132" s="128"/>
      <c r="F132" s="175"/>
      <c r="G132" s="128"/>
      <c r="H132" s="175"/>
    </row>
    <row r="133" spans="1:8" ht="13.8" thickBot="1" x14ac:dyDescent="0.3">
      <c r="A133" s="71"/>
      <c r="B133" s="71"/>
      <c r="C133" s="126"/>
      <c r="D133" s="126"/>
      <c r="E133" s="126"/>
      <c r="F133" s="126"/>
      <c r="G133" s="242" t="s">
        <v>85</v>
      </c>
      <c r="H133" s="73"/>
    </row>
    <row r="134" spans="1:8" x14ac:dyDescent="0.25">
      <c r="A134" s="272" t="s">
        <v>1</v>
      </c>
      <c r="B134" s="275" t="s">
        <v>74</v>
      </c>
      <c r="C134" s="278" t="s">
        <v>24</v>
      </c>
      <c r="D134" s="281" t="s">
        <v>52</v>
      </c>
      <c r="E134" s="282"/>
      <c r="F134" s="282"/>
      <c r="G134" s="282"/>
      <c r="H134" s="283"/>
    </row>
    <row r="135" spans="1:8" x14ac:dyDescent="0.25">
      <c r="A135" s="273"/>
      <c r="B135" s="288"/>
      <c r="C135" s="279"/>
      <c r="D135" s="284" t="s">
        <v>20</v>
      </c>
      <c r="E135" s="284" t="s">
        <v>21</v>
      </c>
      <c r="F135" s="284" t="s">
        <v>22</v>
      </c>
      <c r="G135" s="164" t="s">
        <v>16</v>
      </c>
      <c r="H135" s="182"/>
    </row>
    <row r="136" spans="1:8" ht="13.8" thickBot="1" x14ac:dyDescent="0.3">
      <c r="A136" s="274"/>
      <c r="B136" s="289"/>
      <c r="C136" s="280"/>
      <c r="D136" s="280"/>
      <c r="E136" s="280"/>
      <c r="F136" s="280"/>
      <c r="G136" s="165" t="s">
        <v>17</v>
      </c>
      <c r="H136" s="183" t="s">
        <v>15</v>
      </c>
    </row>
    <row r="137" spans="1:8" x14ac:dyDescent="0.25">
      <c r="A137" s="147"/>
      <c r="B137" s="148"/>
      <c r="C137" s="157"/>
      <c r="D137" s="157"/>
      <c r="E137" s="157"/>
      <c r="F137" s="168"/>
      <c r="G137" s="157"/>
      <c r="H137" s="180"/>
    </row>
    <row r="138" spans="1:8" x14ac:dyDescent="0.25">
      <c r="A138" s="149"/>
      <c r="B138" s="150"/>
      <c r="C138" s="158"/>
      <c r="D138" s="158"/>
      <c r="E138" s="158"/>
      <c r="F138" s="170"/>
      <c r="G138" s="158"/>
      <c r="H138" s="171"/>
    </row>
    <row r="139" spans="1:8" x14ac:dyDescent="0.25">
      <c r="A139" s="149"/>
      <c r="B139" s="150"/>
      <c r="C139" s="158"/>
      <c r="D139" s="158"/>
      <c r="E139" s="158"/>
      <c r="F139" s="170"/>
      <c r="G139" s="158"/>
      <c r="H139" s="171"/>
    </row>
    <row r="140" spans="1:8" x14ac:dyDescent="0.25">
      <c r="A140" s="149"/>
      <c r="B140" s="150"/>
      <c r="C140" s="158"/>
      <c r="D140" s="158"/>
      <c r="E140" s="158"/>
      <c r="F140" s="170"/>
      <c r="G140" s="158"/>
      <c r="H140" s="171"/>
    </row>
    <row r="141" spans="1:8" x14ac:dyDescent="0.25">
      <c r="A141" s="149"/>
      <c r="B141" s="150"/>
      <c r="C141" s="158"/>
      <c r="D141" s="158"/>
      <c r="E141" s="158"/>
      <c r="F141" s="170"/>
      <c r="G141" s="158"/>
      <c r="H141" s="171"/>
    </row>
    <row r="142" spans="1:8" x14ac:dyDescent="0.25">
      <c r="A142" s="149"/>
      <c r="B142" s="150"/>
      <c r="C142" s="158"/>
      <c r="D142" s="158"/>
      <c r="E142" s="158"/>
      <c r="F142" s="170"/>
      <c r="G142" s="158"/>
      <c r="H142" s="171"/>
    </row>
    <row r="143" spans="1:8" x14ac:dyDescent="0.25">
      <c r="A143" s="149"/>
      <c r="B143" s="150"/>
      <c r="C143" s="158"/>
      <c r="D143" s="158"/>
      <c r="E143" s="158"/>
      <c r="F143" s="170"/>
      <c r="G143" s="158"/>
      <c r="H143" s="171"/>
    </row>
    <row r="144" spans="1:8" x14ac:dyDescent="0.25">
      <c r="A144" s="149"/>
      <c r="B144" s="150"/>
      <c r="C144" s="158"/>
      <c r="D144" s="158"/>
      <c r="E144" s="158"/>
      <c r="F144" s="170"/>
      <c r="G144" s="158"/>
      <c r="H144" s="171"/>
    </row>
    <row r="145" spans="1:8" x14ac:dyDescent="0.25">
      <c r="A145" s="149"/>
      <c r="B145" s="150"/>
      <c r="C145" s="158"/>
      <c r="D145" s="158"/>
      <c r="E145" s="158"/>
      <c r="F145" s="170"/>
      <c r="G145" s="158"/>
      <c r="H145" s="171"/>
    </row>
    <row r="146" spans="1:8" ht="13.8" thickBot="1" x14ac:dyDescent="0.3">
      <c r="A146" s="149"/>
      <c r="B146" s="150"/>
      <c r="C146" s="117"/>
      <c r="D146" s="158"/>
      <c r="E146" s="158"/>
      <c r="F146" s="214"/>
      <c r="G146" s="158"/>
      <c r="H146" s="171"/>
    </row>
    <row r="147" spans="1:8" ht="13.8" thickBot="1" x14ac:dyDescent="0.3">
      <c r="A147" s="154"/>
      <c r="B147" s="155"/>
      <c r="C147" s="136"/>
      <c r="D147" s="136"/>
      <c r="E147" s="136"/>
      <c r="F147" s="172"/>
      <c r="G147" s="136"/>
      <c r="H147" s="173"/>
    </row>
    <row r="148" spans="1:8" x14ac:dyDescent="0.25">
      <c r="A148" s="71"/>
      <c r="B148" s="71"/>
      <c r="C148" s="137"/>
      <c r="D148" s="137"/>
      <c r="E148" s="137"/>
      <c r="F148" s="137"/>
      <c r="G148" s="137"/>
      <c r="H148" s="137"/>
    </row>
    <row r="149" spans="1:8" ht="13.8" thickBot="1" x14ac:dyDescent="0.3">
      <c r="A149" s="71"/>
      <c r="B149" s="71"/>
      <c r="C149" s="137"/>
      <c r="D149" s="137"/>
      <c r="E149" s="137"/>
      <c r="F149" s="137"/>
      <c r="G149" s="137"/>
      <c r="H149" s="137"/>
    </row>
    <row r="150" spans="1:8" x14ac:dyDescent="0.25">
      <c r="A150" s="272" t="s">
        <v>1</v>
      </c>
      <c r="B150" s="275" t="s">
        <v>39</v>
      </c>
      <c r="C150" s="278" t="s">
        <v>19</v>
      </c>
      <c r="D150" s="281" t="s">
        <v>54</v>
      </c>
      <c r="E150" s="282"/>
      <c r="F150" s="282"/>
      <c r="G150" s="282"/>
      <c r="H150" s="283"/>
    </row>
    <row r="151" spans="1:8" x14ac:dyDescent="0.25">
      <c r="A151" s="273"/>
      <c r="B151" s="276"/>
      <c r="C151" s="279"/>
      <c r="D151" s="284" t="s">
        <v>20</v>
      </c>
      <c r="E151" s="284" t="s">
        <v>21</v>
      </c>
      <c r="F151" s="284" t="s">
        <v>22</v>
      </c>
      <c r="G151" s="164" t="s">
        <v>16</v>
      </c>
      <c r="H151" s="182"/>
    </row>
    <row r="152" spans="1:8" ht="13.8" thickBot="1" x14ac:dyDescent="0.3">
      <c r="A152" s="274"/>
      <c r="B152" s="277"/>
      <c r="C152" s="280"/>
      <c r="D152" s="280"/>
      <c r="E152" s="280"/>
      <c r="F152" s="280"/>
      <c r="G152" s="165" t="s">
        <v>17</v>
      </c>
      <c r="H152" s="183" t="s">
        <v>15</v>
      </c>
    </row>
    <row r="153" spans="1:8" x14ac:dyDescent="0.25">
      <c r="A153" s="147"/>
      <c r="B153" s="190"/>
      <c r="C153" s="160"/>
      <c r="D153" s="160"/>
      <c r="E153" s="160"/>
      <c r="F153" s="168"/>
      <c r="G153" s="160"/>
      <c r="H153" s="169"/>
    </row>
    <row r="154" spans="1:8" x14ac:dyDescent="0.25">
      <c r="A154" s="149"/>
      <c r="B154" s="150"/>
      <c r="C154" s="158"/>
      <c r="D154" s="158"/>
      <c r="E154" s="158"/>
      <c r="F154" s="170"/>
      <c r="G154" s="158"/>
      <c r="H154" s="171"/>
    </row>
    <row r="155" spans="1:8" x14ac:dyDescent="0.25">
      <c r="A155" s="149"/>
      <c r="B155" s="150"/>
      <c r="C155" s="158"/>
      <c r="D155" s="158"/>
      <c r="E155" s="158"/>
      <c r="F155" s="170"/>
      <c r="G155" s="158"/>
      <c r="H155" s="171"/>
    </row>
    <row r="156" spans="1:8" x14ac:dyDescent="0.25">
      <c r="A156" s="149"/>
      <c r="B156" s="150"/>
      <c r="C156" s="158"/>
      <c r="D156" s="158"/>
      <c r="E156" s="158"/>
      <c r="F156" s="170"/>
      <c r="G156" s="158"/>
      <c r="H156" s="171"/>
    </row>
    <row r="157" spans="1:8" x14ac:dyDescent="0.25">
      <c r="A157" s="149"/>
      <c r="B157" s="150"/>
      <c r="C157" s="158"/>
      <c r="D157" s="158"/>
      <c r="E157" s="158"/>
      <c r="F157" s="170"/>
      <c r="G157" s="158"/>
      <c r="H157" s="171"/>
    </row>
    <row r="158" spans="1:8" x14ac:dyDescent="0.25">
      <c r="A158" s="149"/>
      <c r="B158" s="150"/>
      <c r="C158" s="158"/>
      <c r="D158" s="158"/>
      <c r="E158" s="158"/>
      <c r="F158" s="170"/>
      <c r="G158" s="158"/>
      <c r="H158" s="171"/>
    </row>
    <row r="159" spans="1:8" x14ac:dyDescent="0.25">
      <c r="A159" s="149"/>
      <c r="B159" s="150"/>
      <c r="C159" s="158"/>
      <c r="D159" s="158"/>
      <c r="E159" s="158"/>
      <c r="F159" s="170"/>
      <c r="G159" s="158"/>
      <c r="H159" s="171"/>
    </row>
    <row r="160" spans="1:8" x14ac:dyDescent="0.25">
      <c r="A160" s="149"/>
      <c r="B160" s="150"/>
      <c r="C160" s="158"/>
      <c r="D160" s="158"/>
      <c r="E160" s="158"/>
      <c r="F160" s="170"/>
      <c r="G160" s="158"/>
      <c r="H160" s="171"/>
    </row>
    <row r="161" spans="1:8" x14ac:dyDescent="0.25">
      <c r="A161" s="149"/>
      <c r="B161" s="150"/>
      <c r="C161" s="158"/>
      <c r="D161" s="158"/>
      <c r="E161" s="158"/>
      <c r="F161" s="170"/>
      <c r="G161" s="158"/>
      <c r="H161" s="171"/>
    </row>
    <row r="162" spans="1:8" x14ac:dyDescent="0.25">
      <c r="A162" s="149"/>
      <c r="B162" s="150"/>
      <c r="C162" s="158"/>
      <c r="D162" s="158"/>
      <c r="E162" s="158"/>
      <c r="F162" s="170"/>
      <c r="G162" s="158"/>
      <c r="H162" s="171"/>
    </row>
    <row r="163" spans="1:8" ht="13.8" thickBot="1" x14ac:dyDescent="0.3">
      <c r="A163" s="228"/>
      <c r="B163" s="229"/>
      <c r="C163" s="123"/>
      <c r="D163" s="123"/>
      <c r="E163" s="123"/>
      <c r="F163" s="211"/>
      <c r="G163" s="123"/>
      <c r="H163" s="230"/>
    </row>
    <row r="164" spans="1:8" x14ac:dyDescent="0.25">
      <c r="A164" s="71"/>
      <c r="B164" s="71"/>
      <c r="C164" s="71"/>
      <c r="D164" s="71"/>
      <c r="E164" s="71"/>
      <c r="F164" s="71"/>
      <c r="G164" s="71"/>
      <c r="H164" s="71"/>
    </row>
    <row r="165" spans="1:8" ht="13.8" thickBot="1" x14ac:dyDescent="0.3">
      <c r="A165" s="71"/>
      <c r="B165" s="71"/>
      <c r="C165" s="71"/>
      <c r="D165" s="71"/>
      <c r="E165" s="71"/>
      <c r="F165" s="71"/>
      <c r="G165" s="71"/>
      <c r="H165" s="71"/>
    </row>
    <row r="166" spans="1:8" x14ac:dyDescent="0.25">
      <c r="A166" s="272" t="s">
        <v>1</v>
      </c>
      <c r="B166" s="275" t="s">
        <v>74</v>
      </c>
      <c r="C166" s="278" t="s">
        <v>19</v>
      </c>
      <c r="D166" s="281" t="s">
        <v>55</v>
      </c>
      <c r="E166" s="282"/>
      <c r="F166" s="282"/>
      <c r="G166" s="282"/>
      <c r="H166" s="283"/>
    </row>
    <row r="167" spans="1:8" x14ac:dyDescent="0.25">
      <c r="A167" s="273"/>
      <c r="B167" s="288"/>
      <c r="C167" s="279"/>
      <c r="D167" s="284" t="s">
        <v>20</v>
      </c>
      <c r="E167" s="284" t="s">
        <v>21</v>
      </c>
      <c r="F167" s="284" t="s">
        <v>22</v>
      </c>
      <c r="G167" s="164" t="s">
        <v>16</v>
      </c>
      <c r="H167" s="182"/>
    </row>
    <row r="168" spans="1:8" ht="13.8" thickBot="1" x14ac:dyDescent="0.3">
      <c r="A168" s="274"/>
      <c r="B168" s="289"/>
      <c r="C168" s="280"/>
      <c r="D168" s="280"/>
      <c r="E168" s="280"/>
      <c r="F168" s="280"/>
      <c r="G168" s="165" t="s">
        <v>17</v>
      </c>
      <c r="H168" s="183" t="s">
        <v>15</v>
      </c>
    </row>
    <row r="169" spans="1:8" x14ac:dyDescent="0.25">
      <c r="A169" s="147"/>
      <c r="B169" s="190"/>
      <c r="C169" s="160"/>
      <c r="D169" s="160"/>
      <c r="E169" s="160"/>
      <c r="F169" s="168"/>
      <c r="G169" s="160"/>
      <c r="H169" s="169"/>
    </row>
    <row r="170" spans="1:8" x14ac:dyDescent="0.25">
      <c r="A170" s="149"/>
      <c r="B170" s="150"/>
      <c r="C170" s="158"/>
      <c r="D170" s="158"/>
      <c r="E170" s="158"/>
      <c r="F170" s="170"/>
      <c r="G170" s="158"/>
      <c r="H170" s="171"/>
    </row>
    <row r="171" spans="1:8" x14ac:dyDescent="0.25">
      <c r="A171" s="149"/>
      <c r="B171" s="150"/>
      <c r="C171" s="158"/>
      <c r="D171" s="158"/>
      <c r="E171" s="158"/>
      <c r="F171" s="170"/>
      <c r="G171" s="158"/>
      <c r="H171" s="171"/>
    </row>
    <row r="172" spans="1:8" x14ac:dyDescent="0.25">
      <c r="A172" s="149"/>
      <c r="B172" s="150"/>
      <c r="C172" s="158"/>
      <c r="D172" s="158"/>
      <c r="E172" s="158"/>
      <c r="F172" s="170"/>
      <c r="G172" s="158"/>
      <c r="H172" s="171"/>
    </row>
    <row r="173" spans="1:8" x14ac:dyDescent="0.25">
      <c r="A173" s="149"/>
      <c r="B173" s="150"/>
      <c r="C173" s="158"/>
      <c r="D173" s="158"/>
      <c r="E173" s="158"/>
      <c r="F173" s="170"/>
      <c r="G173" s="158"/>
      <c r="H173" s="171"/>
    </row>
    <row r="174" spans="1:8" x14ac:dyDescent="0.25">
      <c r="A174" s="149"/>
      <c r="B174" s="150"/>
      <c r="C174" s="158"/>
      <c r="D174" s="158"/>
      <c r="E174" s="158"/>
      <c r="F174" s="170"/>
      <c r="G174" s="158"/>
      <c r="H174" s="171"/>
    </row>
    <row r="175" spans="1:8" x14ac:dyDescent="0.25">
      <c r="A175" s="149"/>
      <c r="B175" s="150"/>
      <c r="C175" s="158"/>
      <c r="D175" s="158"/>
      <c r="E175" s="158"/>
      <c r="F175" s="170"/>
      <c r="G175" s="158"/>
      <c r="H175" s="171"/>
    </row>
    <row r="176" spans="1:8" x14ac:dyDescent="0.25">
      <c r="A176" s="149"/>
      <c r="B176" s="150"/>
      <c r="C176" s="158"/>
      <c r="D176" s="158"/>
      <c r="E176" s="158"/>
      <c r="F176" s="170"/>
      <c r="G176" s="158"/>
      <c r="H176" s="171"/>
    </row>
    <row r="177" spans="1:8" x14ac:dyDescent="0.25">
      <c r="A177" s="149"/>
      <c r="B177" s="150"/>
      <c r="C177" s="158"/>
      <c r="D177" s="158"/>
      <c r="E177" s="158"/>
      <c r="F177" s="170"/>
      <c r="G177" s="158"/>
      <c r="H177" s="171"/>
    </row>
    <row r="178" spans="1:8" x14ac:dyDescent="0.25">
      <c r="A178" s="149"/>
      <c r="B178" s="150"/>
      <c r="C178" s="158"/>
      <c r="D178" s="158"/>
      <c r="E178" s="158"/>
      <c r="F178" s="170"/>
      <c r="G178" s="158"/>
      <c r="H178" s="171"/>
    </row>
    <row r="179" spans="1:8" ht="13.8" thickBot="1" x14ac:dyDescent="0.3">
      <c r="A179" s="228"/>
      <c r="B179" s="229"/>
      <c r="C179" s="123"/>
      <c r="D179" s="123"/>
      <c r="E179" s="123"/>
      <c r="F179" s="211"/>
      <c r="G179" s="123"/>
      <c r="H179" s="230"/>
    </row>
    <row r="181" spans="1:8" ht="13.8" thickBot="1" x14ac:dyDescent="0.3"/>
    <row r="182" spans="1:8" x14ac:dyDescent="0.25">
      <c r="A182" s="272" t="s">
        <v>1</v>
      </c>
      <c r="B182" s="275" t="s">
        <v>74</v>
      </c>
      <c r="C182" s="278" t="s">
        <v>19</v>
      </c>
      <c r="D182" s="281" t="s">
        <v>75</v>
      </c>
      <c r="E182" s="282"/>
      <c r="F182" s="282"/>
      <c r="G182" s="282"/>
      <c r="H182" s="283"/>
    </row>
    <row r="183" spans="1:8" x14ac:dyDescent="0.25">
      <c r="A183" s="273"/>
      <c r="B183" s="288"/>
      <c r="C183" s="279"/>
      <c r="D183" s="284" t="s">
        <v>20</v>
      </c>
      <c r="E183" s="284" t="s">
        <v>21</v>
      </c>
      <c r="F183" s="284" t="s">
        <v>22</v>
      </c>
      <c r="G183" s="164" t="s">
        <v>16</v>
      </c>
      <c r="H183" s="182"/>
    </row>
    <row r="184" spans="1:8" ht="13.8" thickBot="1" x14ac:dyDescent="0.3">
      <c r="A184" s="274"/>
      <c r="B184" s="289"/>
      <c r="C184" s="280"/>
      <c r="D184" s="280"/>
      <c r="E184" s="280"/>
      <c r="F184" s="280"/>
      <c r="G184" s="165" t="s">
        <v>17</v>
      </c>
      <c r="H184" s="183" t="s">
        <v>15</v>
      </c>
    </row>
    <row r="185" spans="1:8" x14ac:dyDescent="0.25">
      <c r="A185" s="147"/>
      <c r="B185" s="190"/>
      <c r="C185" s="160"/>
      <c r="D185" s="160"/>
      <c r="E185" s="160"/>
      <c r="F185" s="168"/>
      <c r="G185" s="160"/>
      <c r="H185" s="169"/>
    </row>
    <row r="186" spans="1:8" x14ac:dyDescent="0.25">
      <c r="A186" s="149"/>
      <c r="B186" s="150"/>
      <c r="C186" s="158"/>
      <c r="D186" s="158"/>
      <c r="E186" s="158"/>
      <c r="F186" s="170"/>
      <c r="G186" s="158"/>
      <c r="H186" s="171"/>
    </row>
    <row r="187" spans="1:8" x14ac:dyDescent="0.25">
      <c r="A187" s="149"/>
      <c r="B187" s="150"/>
      <c r="C187" s="158"/>
      <c r="D187" s="158"/>
      <c r="E187" s="158"/>
      <c r="F187" s="170"/>
      <c r="G187" s="158"/>
      <c r="H187" s="171"/>
    </row>
    <row r="188" spans="1:8" x14ac:dyDescent="0.25">
      <c r="A188" s="149"/>
      <c r="B188" s="150"/>
      <c r="C188" s="158"/>
      <c r="D188" s="158"/>
      <c r="E188" s="158"/>
      <c r="F188" s="170"/>
      <c r="G188" s="158"/>
      <c r="H188" s="171"/>
    </row>
    <row r="189" spans="1:8" x14ac:dyDescent="0.25">
      <c r="A189" s="149"/>
      <c r="B189" s="150"/>
      <c r="C189" s="158"/>
      <c r="D189" s="158"/>
      <c r="E189" s="158"/>
      <c r="F189" s="170"/>
      <c r="G189" s="158"/>
      <c r="H189" s="171"/>
    </row>
    <row r="190" spans="1:8" x14ac:dyDescent="0.25">
      <c r="A190" s="149"/>
      <c r="B190" s="150"/>
      <c r="C190" s="158"/>
      <c r="D190" s="158"/>
      <c r="E190" s="158"/>
      <c r="F190" s="170"/>
      <c r="G190" s="158"/>
      <c r="H190" s="171"/>
    </row>
    <row r="191" spans="1:8" x14ac:dyDescent="0.25">
      <c r="A191" s="149"/>
      <c r="B191" s="150"/>
      <c r="C191" s="158"/>
      <c r="D191" s="158"/>
      <c r="E191" s="158"/>
      <c r="F191" s="170"/>
      <c r="G191" s="158"/>
      <c r="H191" s="171"/>
    </row>
    <row r="192" spans="1:8" x14ac:dyDescent="0.25">
      <c r="A192" s="149"/>
      <c r="B192" s="150"/>
      <c r="C192" s="158"/>
      <c r="D192" s="158"/>
      <c r="E192" s="158"/>
      <c r="F192" s="170"/>
      <c r="G192" s="158"/>
      <c r="H192" s="171"/>
    </row>
    <row r="193" spans="1:8" x14ac:dyDescent="0.25">
      <c r="A193" s="149"/>
      <c r="B193" s="150"/>
      <c r="C193" s="158"/>
      <c r="D193" s="158"/>
      <c r="E193" s="158"/>
      <c r="F193" s="170"/>
      <c r="G193" s="158"/>
      <c r="H193" s="171"/>
    </row>
    <row r="194" spans="1:8" x14ac:dyDescent="0.25">
      <c r="A194" s="149"/>
      <c r="B194" s="150"/>
      <c r="C194" s="158"/>
      <c r="D194" s="158"/>
      <c r="E194" s="158"/>
      <c r="F194" s="170"/>
      <c r="G194" s="158"/>
      <c r="H194" s="171"/>
    </row>
    <row r="195" spans="1:8" ht="13.8" thickBot="1" x14ac:dyDescent="0.3">
      <c r="A195" s="228"/>
      <c r="B195" s="229"/>
      <c r="C195" s="123"/>
      <c r="D195" s="123"/>
      <c r="E195" s="123"/>
      <c r="F195" s="211"/>
      <c r="G195" s="123"/>
      <c r="H195" s="230"/>
    </row>
    <row r="196" spans="1:8" ht="15.6" x14ac:dyDescent="0.3">
      <c r="E196" s="237" t="s">
        <v>79</v>
      </c>
      <c r="F196" s="238"/>
    </row>
    <row r="197" spans="1:8" ht="15.6" x14ac:dyDescent="0.3">
      <c r="E197" s="237" t="s">
        <v>80</v>
      </c>
      <c r="F197" s="239"/>
    </row>
    <row r="198" spans="1:8" ht="15.6" x14ac:dyDescent="0.3">
      <c r="E198" s="237"/>
      <c r="F198" s="239"/>
    </row>
    <row r="199" spans="1:8" ht="15.6" x14ac:dyDescent="0.3">
      <c r="E199" s="237"/>
      <c r="F199" s="239"/>
    </row>
    <row r="200" spans="1:8" ht="13.8" x14ac:dyDescent="0.3">
      <c r="E200" s="240" t="s">
        <v>81</v>
      </c>
      <c r="F200" s="241"/>
      <c r="G200" s="240"/>
    </row>
    <row r="201" spans="1:8" ht="13.8" x14ac:dyDescent="0.3">
      <c r="E201" s="240" t="s">
        <v>82</v>
      </c>
      <c r="F201" s="241"/>
      <c r="G201" s="240"/>
    </row>
  </sheetData>
  <mergeCells count="85">
    <mergeCell ref="A182:A184"/>
    <mergeCell ref="B182:B184"/>
    <mergeCell ref="C182:C184"/>
    <mergeCell ref="D182:H182"/>
    <mergeCell ref="D183:D184"/>
    <mergeCell ref="E183:E184"/>
    <mergeCell ref="F183:F184"/>
    <mergeCell ref="A166:A168"/>
    <mergeCell ref="B166:B168"/>
    <mergeCell ref="C166:C168"/>
    <mergeCell ref="D166:H166"/>
    <mergeCell ref="D167:D168"/>
    <mergeCell ref="E167:E168"/>
    <mergeCell ref="F167:F168"/>
    <mergeCell ref="A150:A152"/>
    <mergeCell ref="B150:B152"/>
    <mergeCell ref="C150:C152"/>
    <mergeCell ref="D150:H150"/>
    <mergeCell ref="D151:D152"/>
    <mergeCell ref="E151:E152"/>
    <mergeCell ref="F151:F152"/>
    <mergeCell ref="A134:A136"/>
    <mergeCell ref="B134:B136"/>
    <mergeCell ref="C134:C136"/>
    <mergeCell ref="D134:H134"/>
    <mergeCell ref="D135:D136"/>
    <mergeCell ref="E135:E136"/>
    <mergeCell ref="F135:F136"/>
    <mergeCell ref="A118:A120"/>
    <mergeCell ref="B118:B120"/>
    <mergeCell ref="C118:C120"/>
    <mergeCell ref="D118:H118"/>
    <mergeCell ref="D119:D120"/>
    <mergeCell ref="E119:E120"/>
    <mergeCell ref="F119:F120"/>
    <mergeCell ref="A102:A104"/>
    <mergeCell ref="B102:B104"/>
    <mergeCell ref="C102:C104"/>
    <mergeCell ref="D102:H102"/>
    <mergeCell ref="D103:D104"/>
    <mergeCell ref="E103:E104"/>
    <mergeCell ref="F103:F104"/>
    <mergeCell ref="A86:A88"/>
    <mergeCell ref="B86:B88"/>
    <mergeCell ref="C86:C88"/>
    <mergeCell ref="D86:H86"/>
    <mergeCell ref="D87:D88"/>
    <mergeCell ref="E87:E88"/>
    <mergeCell ref="F87:F88"/>
    <mergeCell ref="A70:A72"/>
    <mergeCell ref="B70:B72"/>
    <mergeCell ref="C70:C72"/>
    <mergeCell ref="D70:H70"/>
    <mergeCell ref="D71:D72"/>
    <mergeCell ref="E71:E72"/>
    <mergeCell ref="F71:F72"/>
    <mergeCell ref="A54:A56"/>
    <mergeCell ref="B54:B56"/>
    <mergeCell ref="C54:C56"/>
    <mergeCell ref="D54:H54"/>
    <mergeCell ref="D55:D56"/>
    <mergeCell ref="E55:E56"/>
    <mergeCell ref="F55:F56"/>
    <mergeCell ref="A38:A40"/>
    <mergeCell ref="B38:B40"/>
    <mergeCell ref="C38:C40"/>
    <mergeCell ref="D38:H38"/>
    <mergeCell ref="D39:D40"/>
    <mergeCell ref="E39:E40"/>
    <mergeCell ref="F39:F40"/>
    <mergeCell ref="A22:A24"/>
    <mergeCell ref="B22:B24"/>
    <mergeCell ref="C22:C24"/>
    <mergeCell ref="D22:H22"/>
    <mergeCell ref="D23:D24"/>
    <mergeCell ref="E23:E24"/>
    <mergeCell ref="F23:F24"/>
    <mergeCell ref="A1:H1"/>
    <mergeCell ref="A6:A8"/>
    <mergeCell ref="B6:B8"/>
    <mergeCell ref="C6:C8"/>
    <mergeCell ref="D6:H6"/>
    <mergeCell ref="D7:D8"/>
    <mergeCell ref="E7:E8"/>
    <mergeCell ref="F7:F8"/>
  </mergeCells>
  <pageMargins left="0.7" right="0.7" top="0.4" bottom="0.4" header="0.3" footer="0.3"/>
  <pageSetup paperSize="5" scale="9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85" zoomScaleNormal="85" workbookViewId="0">
      <selection activeCell="B5" sqref="B5"/>
    </sheetView>
  </sheetViews>
  <sheetFormatPr defaultRowHeight="13.2" x14ac:dyDescent="0.25"/>
  <cols>
    <col min="1" max="1" width="6.109375" customWidth="1"/>
    <col min="2" max="2" width="33.6640625" customWidth="1"/>
    <col min="3" max="3" width="12.88671875" customWidth="1"/>
    <col min="4" max="4" width="11.6640625" customWidth="1"/>
    <col min="5" max="5" width="12.5546875" customWidth="1"/>
    <col min="6" max="6" width="10.44140625" customWidth="1"/>
    <col min="8" max="8" width="16.88671875" customWidth="1"/>
  </cols>
  <sheetData>
    <row r="1" spans="1:11" x14ac:dyDescent="0.25">
      <c r="A1" s="255" t="s">
        <v>53</v>
      </c>
      <c r="B1" s="255"/>
      <c r="C1" s="255"/>
      <c r="D1" s="255"/>
      <c r="E1" s="255"/>
    </row>
    <row r="2" spans="1:11" x14ac:dyDescent="0.25">
      <c r="A2" s="204"/>
      <c r="B2" s="204" t="s">
        <v>58</v>
      </c>
      <c r="C2" s="204"/>
      <c r="D2" s="204"/>
      <c r="E2" s="204"/>
    </row>
    <row r="3" spans="1:11" s="189" customFormat="1" ht="15" customHeight="1" x14ac:dyDescent="0.25">
      <c r="A3" s="186"/>
      <c r="B3" s="187"/>
      <c r="C3" s="63"/>
      <c r="D3" s="188"/>
      <c r="E3" s="188"/>
    </row>
    <row r="4" spans="1:11" ht="20.100000000000001" customHeight="1" thickBot="1" x14ac:dyDescent="0.3">
      <c r="A4" s="52"/>
      <c r="B4" s="58"/>
      <c r="C4" s="57"/>
      <c r="D4" s="52"/>
      <c r="E4" s="52"/>
    </row>
    <row r="5" spans="1:11" ht="51.75" customHeight="1" thickBot="1" x14ac:dyDescent="0.3">
      <c r="A5" s="65" t="s">
        <v>41</v>
      </c>
      <c r="B5" s="66" t="s">
        <v>39</v>
      </c>
      <c r="C5" s="66" t="s">
        <v>19</v>
      </c>
      <c r="D5" s="66" t="s">
        <v>42</v>
      </c>
      <c r="E5" s="67" t="s">
        <v>24</v>
      </c>
      <c r="F5" s="59"/>
      <c r="G5" s="216"/>
      <c r="H5" s="216"/>
      <c r="I5" s="216"/>
      <c r="J5" s="216"/>
      <c r="K5" s="216"/>
    </row>
    <row r="6" spans="1:11" ht="18" customHeight="1" x14ac:dyDescent="0.3">
      <c r="A6" s="68">
        <v>1</v>
      </c>
      <c r="B6" s="243"/>
      <c r="C6" s="246"/>
      <c r="D6" s="247">
        <f>C6*20%</f>
        <v>0</v>
      </c>
      <c r="E6" s="247"/>
      <c r="F6" s="5"/>
    </row>
    <row r="7" spans="1:11" ht="18" customHeight="1" x14ac:dyDescent="0.3">
      <c r="A7" s="69">
        <v>2</v>
      </c>
      <c r="B7" s="244"/>
      <c r="C7" s="246"/>
      <c r="D7" s="247">
        <f t="shared" ref="D7:D30" si="0">C7*20%</f>
        <v>0</v>
      </c>
      <c r="E7" s="247"/>
      <c r="F7" s="5"/>
    </row>
    <row r="8" spans="1:11" ht="18" customHeight="1" x14ac:dyDescent="0.3">
      <c r="A8" s="69">
        <v>3</v>
      </c>
      <c r="B8" s="244"/>
      <c r="C8" s="246"/>
      <c r="D8" s="247">
        <f t="shared" si="0"/>
        <v>0</v>
      </c>
      <c r="E8" s="247"/>
      <c r="F8" s="5"/>
    </row>
    <row r="9" spans="1:11" ht="18" customHeight="1" x14ac:dyDescent="0.3">
      <c r="A9" s="69">
        <v>4</v>
      </c>
      <c r="B9" s="243"/>
      <c r="C9" s="246"/>
      <c r="D9" s="247">
        <f t="shared" si="0"/>
        <v>0</v>
      </c>
      <c r="E9" s="247"/>
      <c r="F9" s="5"/>
    </row>
    <row r="10" spans="1:11" ht="18" customHeight="1" x14ac:dyDescent="0.3">
      <c r="A10" s="69">
        <v>5</v>
      </c>
      <c r="B10" s="244"/>
      <c r="C10" s="246"/>
      <c r="D10" s="247">
        <f t="shared" si="0"/>
        <v>0</v>
      </c>
      <c r="E10" s="247"/>
      <c r="F10" s="5"/>
    </row>
    <row r="11" spans="1:11" ht="18" customHeight="1" x14ac:dyDescent="0.3">
      <c r="A11" s="69">
        <v>6</v>
      </c>
      <c r="B11" s="244"/>
      <c r="C11" s="246"/>
      <c r="D11" s="247">
        <f t="shared" si="0"/>
        <v>0</v>
      </c>
      <c r="E11" s="247"/>
      <c r="F11" s="5"/>
    </row>
    <row r="12" spans="1:11" ht="18" customHeight="1" x14ac:dyDescent="0.3">
      <c r="A12" s="69">
        <v>7</v>
      </c>
      <c r="B12" s="244"/>
      <c r="C12" s="246"/>
      <c r="D12" s="247">
        <f t="shared" si="0"/>
        <v>0</v>
      </c>
      <c r="E12" s="247"/>
      <c r="F12" s="5"/>
    </row>
    <row r="13" spans="1:11" ht="18" customHeight="1" x14ac:dyDescent="0.3">
      <c r="A13" s="69">
        <v>8</v>
      </c>
      <c r="B13" s="244"/>
      <c r="C13" s="246"/>
      <c r="D13" s="247">
        <f t="shared" si="0"/>
        <v>0</v>
      </c>
      <c r="E13" s="247"/>
      <c r="F13" s="5"/>
    </row>
    <row r="14" spans="1:11" ht="18" customHeight="1" x14ac:dyDescent="0.3">
      <c r="A14" s="69">
        <v>9</v>
      </c>
      <c r="B14" s="244"/>
      <c r="C14" s="246"/>
      <c r="D14" s="247">
        <f t="shared" si="0"/>
        <v>0</v>
      </c>
      <c r="E14" s="247"/>
      <c r="F14" s="5"/>
    </row>
    <row r="15" spans="1:11" ht="18" customHeight="1" x14ac:dyDescent="0.3">
      <c r="A15" s="69">
        <v>10</v>
      </c>
      <c r="B15" s="243"/>
      <c r="C15" s="246"/>
      <c r="D15" s="247">
        <f t="shared" si="0"/>
        <v>0</v>
      </c>
      <c r="E15" s="247"/>
      <c r="F15" s="5"/>
    </row>
    <row r="16" spans="1:11" ht="18" customHeight="1" x14ac:dyDescent="0.3">
      <c r="A16" s="69">
        <v>11</v>
      </c>
      <c r="B16" s="244"/>
      <c r="C16" s="246"/>
      <c r="D16" s="247">
        <f t="shared" si="0"/>
        <v>0</v>
      </c>
      <c r="E16" s="247"/>
      <c r="F16" s="5"/>
    </row>
    <row r="17" spans="1:6" ht="18" customHeight="1" x14ac:dyDescent="0.3">
      <c r="A17" s="69">
        <v>12</v>
      </c>
      <c r="B17" s="244"/>
      <c r="C17" s="246"/>
      <c r="D17" s="247">
        <f t="shared" si="0"/>
        <v>0</v>
      </c>
      <c r="E17" s="247"/>
      <c r="F17" s="5"/>
    </row>
    <row r="18" spans="1:6" ht="18" customHeight="1" x14ac:dyDescent="0.3">
      <c r="A18" s="69">
        <v>13</v>
      </c>
      <c r="B18" s="244"/>
      <c r="C18" s="246"/>
      <c r="D18" s="247">
        <f t="shared" si="0"/>
        <v>0</v>
      </c>
      <c r="E18" s="247"/>
      <c r="F18" s="5"/>
    </row>
    <row r="19" spans="1:6" ht="18" customHeight="1" x14ac:dyDescent="0.3">
      <c r="A19" s="69">
        <v>14</v>
      </c>
      <c r="B19" s="244"/>
      <c r="C19" s="246"/>
      <c r="D19" s="247">
        <f t="shared" si="0"/>
        <v>0</v>
      </c>
      <c r="E19" s="247"/>
      <c r="F19" s="5"/>
    </row>
    <row r="20" spans="1:6" ht="18" customHeight="1" x14ac:dyDescent="0.3">
      <c r="A20" s="69">
        <v>15</v>
      </c>
      <c r="B20" s="244"/>
      <c r="C20" s="246"/>
      <c r="D20" s="247">
        <f t="shared" si="0"/>
        <v>0</v>
      </c>
      <c r="E20" s="247"/>
      <c r="F20" s="5"/>
    </row>
    <row r="21" spans="1:6" ht="18" customHeight="1" x14ac:dyDescent="0.3">
      <c r="A21" s="69">
        <v>16</v>
      </c>
      <c r="B21" s="243"/>
      <c r="C21" s="246"/>
      <c r="D21" s="247">
        <f t="shared" si="0"/>
        <v>0</v>
      </c>
      <c r="E21" s="247"/>
      <c r="F21" s="5"/>
    </row>
    <row r="22" spans="1:6" ht="18" customHeight="1" x14ac:dyDescent="0.3">
      <c r="A22" s="69">
        <v>17</v>
      </c>
      <c r="B22" s="244"/>
      <c r="C22" s="246"/>
      <c r="D22" s="247">
        <f t="shared" si="0"/>
        <v>0</v>
      </c>
      <c r="E22" s="247"/>
      <c r="F22" s="5"/>
    </row>
    <row r="23" spans="1:6" ht="18" customHeight="1" x14ac:dyDescent="0.3">
      <c r="A23" s="69">
        <v>18</v>
      </c>
      <c r="B23" s="244"/>
      <c r="C23" s="246"/>
      <c r="D23" s="247">
        <f t="shared" si="0"/>
        <v>0</v>
      </c>
      <c r="E23" s="247"/>
      <c r="F23" s="5"/>
    </row>
    <row r="24" spans="1:6" ht="18" customHeight="1" x14ac:dyDescent="0.3">
      <c r="A24" s="69">
        <v>19</v>
      </c>
      <c r="B24" s="244"/>
      <c r="C24" s="246"/>
      <c r="D24" s="247">
        <f t="shared" si="0"/>
        <v>0</v>
      </c>
      <c r="E24" s="247"/>
      <c r="F24" s="5"/>
    </row>
    <row r="25" spans="1:6" ht="18" customHeight="1" x14ac:dyDescent="0.3">
      <c r="A25" s="69">
        <v>20</v>
      </c>
      <c r="B25" s="244"/>
      <c r="C25" s="246"/>
      <c r="D25" s="247">
        <f t="shared" si="0"/>
        <v>0</v>
      </c>
      <c r="E25" s="247"/>
      <c r="F25" s="5"/>
    </row>
    <row r="26" spans="1:6" ht="18" customHeight="1" x14ac:dyDescent="0.3">
      <c r="A26" s="69">
        <v>21</v>
      </c>
      <c r="B26" s="244"/>
      <c r="C26" s="246"/>
      <c r="D26" s="247">
        <f t="shared" si="0"/>
        <v>0</v>
      </c>
      <c r="E26" s="247"/>
      <c r="F26" s="5"/>
    </row>
    <row r="27" spans="1:6" ht="18" customHeight="1" x14ac:dyDescent="0.3">
      <c r="A27" s="69">
        <v>22</v>
      </c>
      <c r="B27" s="244"/>
      <c r="C27" s="246"/>
      <c r="D27" s="247">
        <f t="shared" si="0"/>
        <v>0</v>
      </c>
      <c r="E27" s="247"/>
      <c r="F27" s="5"/>
    </row>
    <row r="28" spans="1:6" ht="18" customHeight="1" x14ac:dyDescent="0.3">
      <c r="A28" s="69">
        <v>23</v>
      </c>
      <c r="B28" s="244"/>
      <c r="C28" s="246"/>
      <c r="D28" s="247">
        <f t="shared" si="0"/>
        <v>0</v>
      </c>
      <c r="E28" s="247"/>
      <c r="F28" s="5"/>
    </row>
    <row r="29" spans="1:6" ht="18" customHeight="1" x14ac:dyDescent="0.3">
      <c r="A29" s="69">
        <v>24</v>
      </c>
      <c r="B29" s="245"/>
      <c r="C29" s="246"/>
      <c r="D29" s="247">
        <f t="shared" si="0"/>
        <v>0</v>
      </c>
      <c r="E29" s="247"/>
      <c r="F29" s="5"/>
    </row>
    <row r="30" spans="1:6" ht="18" customHeight="1" thickBot="1" x14ac:dyDescent="0.35">
      <c r="A30" s="69">
        <v>25</v>
      </c>
      <c r="B30" s="245"/>
      <c r="C30" s="246"/>
      <c r="D30" s="247">
        <f t="shared" si="0"/>
        <v>0</v>
      </c>
      <c r="E30" s="247"/>
      <c r="F30" s="5"/>
    </row>
    <row r="31" spans="1:6" ht="18" customHeight="1" thickBot="1" x14ac:dyDescent="0.3">
      <c r="A31" s="256" t="s">
        <v>88</v>
      </c>
      <c r="B31" s="257"/>
      <c r="C31" s="254">
        <f>SUM(C6:C30)</f>
        <v>0</v>
      </c>
      <c r="D31" s="248">
        <f>SUM(D6:D30)</f>
        <v>0</v>
      </c>
      <c r="E31" s="253">
        <f>SUM(E6:E30)</f>
        <v>0</v>
      </c>
      <c r="F31" s="5"/>
    </row>
    <row r="32" spans="1:6" x14ac:dyDescent="0.25">
      <c r="B32" s="206" t="s">
        <v>57</v>
      </c>
      <c r="F32" s="5"/>
    </row>
    <row r="33" spans="2:2" s="60" customFormat="1" ht="15" customHeight="1" x14ac:dyDescent="0.25">
      <c r="B33" s="61" t="s">
        <v>59</v>
      </c>
    </row>
    <row r="34" spans="2:2" s="60" customFormat="1" ht="15" customHeight="1" x14ac:dyDescent="0.25">
      <c r="B34" s="61" t="s">
        <v>60</v>
      </c>
    </row>
    <row r="35" spans="2:2" s="60" customFormat="1" ht="15" customHeight="1" x14ac:dyDescent="0.25">
      <c r="B35" s="61" t="s">
        <v>61</v>
      </c>
    </row>
    <row r="36" spans="2:2" s="60" customFormat="1" ht="15" customHeight="1" x14ac:dyDescent="0.25">
      <c r="B36" s="61" t="s">
        <v>62</v>
      </c>
    </row>
    <row r="37" spans="2:2" s="60" customFormat="1" ht="15" customHeight="1" x14ac:dyDescent="0.25">
      <c r="B37" s="61" t="s">
        <v>63</v>
      </c>
    </row>
    <row r="38" spans="2:2" s="60" customFormat="1" ht="15" customHeight="1" x14ac:dyDescent="0.25">
      <c r="B38" s="61" t="s">
        <v>64</v>
      </c>
    </row>
    <row r="39" spans="2:2" s="60" customFormat="1" ht="15" customHeight="1" x14ac:dyDescent="0.25">
      <c r="B39" s="61" t="s">
        <v>65</v>
      </c>
    </row>
    <row r="40" spans="2:2" s="60" customFormat="1" ht="15" customHeight="1" x14ac:dyDescent="0.25">
      <c r="B40" s="61" t="s">
        <v>66</v>
      </c>
    </row>
    <row r="41" spans="2:2" s="60" customFormat="1" ht="15" customHeight="1" x14ac:dyDescent="0.25">
      <c r="B41" s="61" t="s">
        <v>67</v>
      </c>
    </row>
    <row r="42" spans="2:2" s="60" customFormat="1" ht="15" customHeight="1" x14ac:dyDescent="0.25">
      <c r="B42" s="62" t="s">
        <v>68</v>
      </c>
    </row>
    <row r="43" spans="2:2" s="60" customFormat="1" ht="15" customHeight="1" x14ac:dyDescent="0.25">
      <c r="B43" s="62" t="s">
        <v>69</v>
      </c>
    </row>
    <row r="44" spans="2:2" s="60" customFormat="1" ht="15" customHeight="1" x14ac:dyDescent="0.25">
      <c r="B44" s="62" t="s">
        <v>70</v>
      </c>
    </row>
    <row r="49" spans="6:6" x14ac:dyDescent="0.25">
      <c r="F49" s="5"/>
    </row>
  </sheetData>
  <sheetProtection selectLockedCells="1"/>
  <mergeCells count="2">
    <mergeCell ref="A1:E1"/>
    <mergeCell ref="A31:B31"/>
  </mergeCells>
  <pageMargins left="0.7" right="0.7" top="0.75" bottom="0.75" header="0.3" footer="0.3"/>
  <pageSetup fitToWidth="0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3"/>
  <sheetViews>
    <sheetView topLeftCell="A292" zoomScaleNormal="100" workbookViewId="0">
      <selection activeCell="C314" sqref="C314"/>
    </sheetView>
  </sheetViews>
  <sheetFormatPr defaultRowHeight="13.2" x14ac:dyDescent="0.25"/>
  <cols>
    <col min="2" max="2" width="6" customWidth="1"/>
    <col min="3" max="3" width="16" customWidth="1"/>
    <col min="4" max="16" width="7.6640625" customWidth="1"/>
    <col min="18" max="29" width="7.6640625" customWidth="1"/>
  </cols>
  <sheetData>
    <row r="1" spans="1:30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</row>
    <row r="2" spans="1:30" ht="15.6" x14ac:dyDescent="0.25">
      <c r="A2" s="71"/>
      <c r="B2" s="266" t="str">
        <f>'DATA A'!A1</f>
        <v>REKAPITULASI PWS IBU - KIA PROVINSI NTB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71"/>
      <c r="R2" s="73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</row>
    <row r="3" spans="1:30" ht="15.6" x14ac:dyDescent="0.25">
      <c r="A3" s="71"/>
      <c r="B3" s="266" t="str">
        <f>'DATA A'!B2</f>
        <v>TAHUN 2017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74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0" ht="13.8" thickBot="1" x14ac:dyDescent="0.3">
      <c r="A4" s="71"/>
      <c r="B4" s="73"/>
      <c r="C4" s="73"/>
      <c r="D4" s="75"/>
      <c r="E4" s="75"/>
      <c r="F4" s="75" t="s">
        <v>0</v>
      </c>
      <c r="G4" s="73"/>
      <c r="H4" s="73"/>
      <c r="I4" s="73"/>
      <c r="J4" s="73"/>
      <c r="K4" s="73"/>
      <c r="L4" s="73"/>
      <c r="M4" s="73"/>
      <c r="N4" s="73"/>
      <c r="O4" s="73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</row>
    <row r="5" spans="1:30" x14ac:dyDescent="0.25">
      <c r="A5" s="71"/>
      <c r="B5" s="270" t="s">
        <v>1</v>
      </c>
      <c r="C5" s="258" t="str">
        <f>'DATA A'!B5</f>
        <v>PUSKESMAS</v>
      </c>
      <c r="D5" s="260" t="s">
        <v>25</v>
      </c>
      <c r="E5" s="268"/>
      <c r="F5" s="268"/>
      <c r="G5" s="268"/>
      <c r="H5" s="268"/>
      <c r="I5" s="269"/>
      <c r="J5" s="76"/>
      <c r="K5" s="76"/>
      <c r="L5" s="76"/>
      <c r="M5" s="76"/>
      <c r="N5" s="76"/>
      <c r="O5" s="77"/>
      <c r="P5" s="78" t="s">
        <v>2</v>
      </c>
      <c r="Q5" s="79"/>
      <c r="R5" s="260" t="s">
        <v>25</v>
      </c>
      <c r="S5" s="268"/>
      <c r="T5" s="268"/>
      <c r="U5" s="268"/>
      <c r="V5" s="268"/>
      <c r="W5" s="269"/>
      <c r="X5" s="76"/>
      <c r="Y5" s="76"/>
      <c r="Z5" s="76"/>
      <c r="AA5" s="76"/>
      <c r="AB5" s="76"/>
      <c r="AC5" s="77"/>
      <c r="AD5" s="78" t="s">
        <v>2</v>
      </c>
    </row>
    <row r="6" spans="1:30" x14ac:dyDescent="0.25">
      <c r="A6" s="71"/>
      <c r="B6" s="271"/>
      <c r="C6" s="259"/>
      <c r="D6" s="80" t="s">
        <v>11</v>
      </c>
      <c r="E6" s="80" t="s">
        <v>12</v>
      </c>
      <c r="F6" s="81" t="s">
        <v>13</v>
      </c>
      <c r="G6" s="81" t="s">
        <v>3</v>
      </c>
      <c r="H6" s="81" t="s">
        <v>4</v>
      </c>
      <c r="I6" s="81" t="s">
        <v>5</v>
      </c>
      <c r="J6" s="81" t="s">
        <v>18</v>
      </c>
      <c r="K6" s="81" t="s">
        <v>6</v>
      </c>
      <c r="L6" s="81" t="s">
        <v>7</v>
      </c>
      <c r="M6" s="80" t="s">
        <v>8</v>
      </c>
      <c r="N6" s="80" t="s">
        <v>9</v>
      </c>
      <c r="O6" s="81" t="s">
        <v>10</v>
      </c>
      <c r="P6" s="82"/>
      <c r="Q6" s="79"/>
      <c r="R6" s="80" t="s">
        <v>11</v>
      </c>
      <c r="S6" s="80" t="s">
        <v>12</v>
      </c>
      <c r="T6" s="81" t="s">
        <v>13</v>
      </c>
      <c r="U6" s="81" t="s">
        <v>3</v>
      </c>
      <c r="V6" s="81" t="s">
        <v>4</v>
      </c>
      <c r="W6" s="81" t="s">
        <v>5</v>
      </c>
      <c r="X6" s="81" t="s">
        <v>18</v>
      </c>
      <c r="Y6" s="81" t="s">
        <v>6</v>
      </c>
      <c r="Z6" s="81" t="s">
        <v>7</v>
      </c>
      <c r="AA6" s="80" t="s">
        <v>8</v>
      </c>
      <c r="AB6" s="80" t="s">
        <v>9</v>
      </c>
      <c r="AC6" s="81" t="s">
        <v>10</v>
      </c>
      <c r="AD6" s="82"/>
    </row>
    <row r="7" spans="1:30" x14ac:dyDescent="0.25">
      <c r="A7" s="71"/>
      <c r="B7" s="83">
        <v>1</v>
      </c>
      <c r="C7" s="231">
        <f>'DATA A'!B6</f>
        <v>0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84">
        <f>SUM(D7:O7)</f>
        <v>0</v>
      </c>
      <c r="Q7" s="85"/>
      <c r="R7" s="117">
        <f>D7</f>
        <v>0</v>
      </c>
      <c r="S7" s="118">
        <f>R7+E7</f>
        <v>0</v>
      </c>
      <c r="T7" s="119">
        <f t="shared" ref="T7:AC7" si="0">S7+F7</f>
        <v>0</v>
      </c>
      <c r="U7" s="119">
        <f t="shared" si="0"/>
        <v>0</v>
      </c>
      <c r="V7" s="119">
        <f t="shared" si="0"/>
        <v>0</v>
      </c>
      <c r="W7" s="119">
        <f t="shared" si="0"/>
        <v>0</v>
      </c>
      <c r="X7" s="119">
        <f t="shared" si="0"/>
        <v>0</v>
      </c>
      <c r="Y7" s="119">
        <f t="shared" si="0"/>
        <v>0</v>
      </c>
      <c r="Z7" s="119">
        <f t="shared" si="0"/>
        <v>0</v>
      </c>
      <c r="AA7" s="119">
        <f t="shared" si="0"/>
        <v>0</v>
      </c>
      <c r="AB7" s="119">
        <f t="shared" si="0"/>
        <v>0</v>
      </c>
      <c r="AC7" s="119">
        <f t="shared" si="0"/>
        <v>0</v>
      </c>
      <c r="AD7" s="117">
        <f>SUM(R7:AC7)</f>
        <v>0</v>
      </c>
    </row>
    <row r="8" spans="1:30" x14ac:dyDescent="0.25">
      <c r="A8" s="71"/>
      <c r="B8" s="83">
        <v>2</v>
      </c>
      <c r="C8" s="233">
        <f>'DATA A'!B7</f>
        <v>0</v>
      </c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87">
        <f>SUM(D8:O8)</f>
        <v>0</v>
      </c>
      <c r="Q8" s="85"/>
      <c r="R8" s="120">
        <f>D8</f>
        <v>0</v>
      </c>
      <c r="S8" s="119">
        <f>R8+E8</f>
        <v>0</v>
      </c>
      <c r="T8" s="119">
        <f t="shared" ref="T8:AC10" si="1">S8+F8</f>
        <v>0</v>
      </c>
      <c r="U8" s="119">
        <f t="shared" si="1"/>
        <v>0</v>
      </c>
      <c r="V8" s="119">
        <f t="shared" si="1"/>
        <v>0</v>
      </c>
      <c r="W8" s="119">
        <f t="shared" si="1"/>
        <v>0</v>
      </c>
      <c r="X8" s="119">
        <f t="shared" si="1"/>
        <v>0</v>
      </c>
      <c r="Y8" s="119">
        <f t="shared" si="1"/>
        <v>0</v>
      </c>
      <c r="Z8" s="119">
        <f t="shared" si="1"/>
        <v>0</v>
      </c>
      <c r="AA8" s="119">
        <f t="shared" si="1"/>
        <v>0</v>
      </c>
      <c r="AB8" s="119">
        <f t="shared" si="1"/>
        <v>0</v>
      </c>
      <c r="AC8" s="119">
        <f t="shared" si="1"/>
        <v>0</v>
      </c>
      <c r="AD8" s="120">
        <f>SUM(R8:AC8)</f>
        <v>0</v>
      </c>
    </row>
    <row r="9" spans="1:30" x14ac:dyDescent="0.25">
      <c r="A9" s="71"/>
      <c r="B9" s="83">
        <v>3</v>
      </c>
      <c r="C9" s="233">
        <f>'DATA A'!B8</f>
        <v>0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87">
        <f>SUM(D9:O9)</f>
        <v>0</v>
      </c>
      <c r="Q9" s="85"/>
      <c r="R9" s="120">
        <f>D9</f>
        <v>0</v>
      </c>
      <c r="S9" s="119">
        <f>R9+E9</f>
        <v>0</v>
      </c>
      <c r="T9" s="119">
        <f t="shared" si="1"/>
        <v>0</v>
      </c>
      <c r="U9" s="119">
        <f t="shared" si="1"/>
        <v>0</v>
      </c>
      <c r="V9" s="119">
        <f t="shared" si="1"/>
        <v>0</v>
      </c>
      <c r="W9" s="119">
        <f t="shared" si="1"/>
        <v>0</v>
      </c>
      <c r="X9" s="119">
        <f t="shared" si="1"/>
        <v>0</v>
      </c>
      <c r="Y9" s="119">
        <f t="shared" si="1"/>
        <v>0</v>
      </c>
      <c r="Z9" s="119">
        <f t="shared" si="1"/>
        <v>0</v>
      </c>
      <c r="AA9" s="119">
        <f t="shared" si="1"/>
        <v>0</v>
      </c>
      <c r="AB9" s="119">
        <f t="shared" si="1"/>
        <v>0</v>
      </c>
      <c r="AC9" s="119">
        <f t="shared" si="1"/>
        <v>0</v>
      </c>
      <c r="AD9" s="120">
        <f>SUM(R9:AC9)</f>
        <v>0</v>
      </c>
    </row>
    <row r="10" spans="1:30" x14ac:dyDescent="0.25">
      <c r="A10" s="71"/>
      <c r="B10" s="83">
        <v>4</v>
      </c>
      <c r="C10" s="233">
        <f>'DATA A'!B9</f>
        <v>0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87">
        <f>SUM(D10:O10)</f>
        <v>0</v>
      </c>
      <c r="Q10" s="85"/>
      <c r="R10" s="120">
        <f>D10</f>
        <v>0</v>
      </c>
      <c r="S10" s="119">
        <f>R10+E10</f>
        <v>0</v>
      </c>
      <c r="T10" s="119">
        <f t="shared" si="1"/>
        <v>0</v>
      </c>
      <c r="U10" s="119">
        <f t="shared" si="1"/>
        <v>0</v>
      </c>
      <c r="V10" s="119">
        <f t="shared" si="1"/>
        <v>0</v>
      </c>
      <c r="W10" s="119">
        <f t="shared" si="1"/>
        <v>0</v>
      </c>
      <c r="X10" s="119">
        <f t="shared" si="1"/>
        <v>0</v>
      </c>
      <c r="Y10" s="119">
        <f t="shared" si="1"/>
        <v>0</v>
      </c>
      <c r="Z10" s="119">
        <f t="shared" si="1"/>
        <v>0</v>
      </c>
      <c r="AA10" s="119">
        <f t="shared" si="1"/>
        <v>0</v>
      </c>
      <c r="AB10" s="119">
        <f t="shared" si="1"/>
        <v>0</v>
      </c>
      <c r="AC10" s="119">
        <f t="shared" si="1"/>
        <v>0</v>
      </c>
      <c r="AD10" s="120">
        <f>SUM(R10:AC10)</f>
        <v>0</v>
      </c>
    </row>
    <row r="11" spans="1:30" x14ac:dyDescent="0.25">
      <c r="A11" s="71"/>
      <c r="B11" s="83">
        <v>5</v>
      </c>
      <c r="C11" s="233">
        <f>'DATA A'!B10</f>
        <v>0</v>
      </c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87">
        <f t="shared" ref="P11:P31" si="2">SUM(D11:O11)</f>
        <v>0</v>
      </c>
      <c r="Q11" s="85"/>
      <c r="R11" s="120">
        <f t="shared" ref="R11:R31" si="3">D11</f>
        <v>0</v>
      </c>
      <c r="S11" s="119">
        <f t="shared" ref="S11:S31" si="4">R11+E11</f>
        <v>0</v>
      </c>
      <c r="T11" s="119">
        <f t="shared" ref="T11:T31" si="5">S11+F11</f>
        <v>0</v>
      </c>
      <c r="U11" s="119">
        <f t="shared" ref="U11:U31" si="6">T11+G11</f>
        <v>0</v>
      </c>
      <c r="V11" s="119">
        <f t="shared" ref="V11:V31" si="7">U11+H11</f>
        <v>0</v>
      </c>
      <c r="W11" s="119">
        <f t="shared" ref="W11:W31" si="8">V11+I11</f>
        <v>0</v>
      </c>
      <c r="X11" s="119">
        <f t="shared" ref="X11:X31" si="9">W11+J11</f>
        <v>0</v>
      </c>
      <c r="Y11" s="119">
        <f t="shared" ref="Y11:Y31" si="10">X11+K11</f>
        <v>0</v>
      </c>
      <c r="Z11" s="119">
        <f t="shared" ref="Z11:Z31" si="11">Y11+L11</f>
        <v>0</v>
      </c>
      <c r="AA11" s="119">
        <f t="shared" ref="AA11:AA31" si="12">Z11+M11</f>
        <v>0</v>
      </c>
      <c r="AB11" s="119">
        <f t="shared" ref="AB11:AB31" si="13">AA11+N11</f>
        <v>0</v>
      </c>
      <c r="AC11" s="119">
        <f t="shared" ref="AC11:AC31" si="14">AB11+O11</f>
        <v>0</v>
      </c>
      <c r="AD11" s="120">
        <f t="shared" ref="AD11:AD31" si="15">SUM(R11:AC11)</f>
        <v>0</v>
      </c>
    </row>
    <row r="12" spans="1:30" x14ac:dyDescent="0.25">
      <c r="A12" s="71"/>
      <c r="B12" s="83">
        <v>6</v>
      </c>
      <c r="C12" s="233">
        <f>'DATA A'!B11</f>
        <v>0</v>
      </c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87">
        <f t="shared" si="2"/>
        <v>0</v>
      </c>
      <c r="Q12" s="85"/>
      <c r="R12" s="120">
        <f t="shared" si="3"/>
        <v>0</v>
      </c>
      <c r="S12" s="119">
        <f t="shared" si="4"/>
        <v>0</v>
      </c>
      <c r="T12" s="119">
        <f t="shared" si="5"/>
        <v>0</v>
      </c>
      <c r="U12" s="119">
        <f t="shared" si="6"/>
        <v>0</v>
      </c>
      <c r="V12" s="119">
        <f t="shared" si="7"/>
        <v>0</v>
      </c>
      <c r="W12" s="119">
        <f t="shared" si="8"/>
        <v>0</v>
      </c>
      <c r="X12" s="119">
        <f t="shared" si="9"/>
        <v>0</v>
      </c>
      <c r="Y12" s="119">
        <f t="shared" si="10"/>
        <v>0</v>
      </c>
      <c r="Z12" s="119">
        <f t="shared" si="11"/>
        <v>0</v>
      </c>
      <c r="AA12" s="119">
        <f t="shared" si="12"/>
        <v>0</v>
      </c>
      <c r="AB12" s="119">
        <f t="shared" si="13"/>
        <v>0</v>
      </c>
      <c r="AC12" s="119">
        <f t="shared" si="14"/>
        <v>0</v>
      </c>
      <c r="AD12" s="120">
        <f t="shared" si="15"/>
        <v>0</v>
      </c>
    </row>
    <row r="13" spans="1:30" x14ac:dyDescent="0.25">
      <c r="A13" s="71"/>
      <c r="B13" s="83">
        <v>7</v>
      </c>
      <c r="C13" s="233">
        <f>'DATA A'!B12</f>
        <v>0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87">
        <f t="shared" si="2"/>
        <v>0</v>
      </c>
      <c r="Q13" s="85"/>
      <c r="R13" s="120">
        <f t="shared" si="3"/>
        <v>0</v>
      </c>
      <c r="S13" s="119">
        <f t="shared" si="4"/>
        <v>0</v>
      </c>
      <c r="T13" s="119">
        <f t="shared" si="5"/>
        <v>0</v>
      </c>
      <c r="U13" s="119">
        <f t="shared" si="6"/>
        <v>0</v>
      </c>
      <c r="V13" s="119">
        <f t="shared" si="7"/>
        <v>0</v>
      </c>
      <c r="W13" s="119">
        <f t="shared" si="8"/>
        <v>0</v>
      </c>
      <c r="X13" s="119">
        <f t="shared" si="9"/>
        <v>0</v>
      </c>
      <c r="Y13" s="119">
        <f t="shared" si="10"/>
        <v>0</v>
      </c>
      <c r="Z13" s="119">
        <f t="shared" si="11"/>
        <v>0</v>
      </c>
      <c r="AA13" s="119">
        <f t="shared" si="12"/>
        <v>0</v>
      </c>
      <c r="AB13" s="119">
        <f t="shared" si="13"/>
        <v>0</v>
      </c>
      <c r="AC13" s="119">
        <f t="shared" si="14"/>
        <v>0</v>
      </c>
      <c r="AD13" s="120">
        <f t="shared" si="15"/>
        <v>0</v>
      </c>
    </row>
    <row r="14" spans="1:30" x14ac:dyDescent="0.25">
      <c r="A14" s="71"/>
      <c r="B14" s="83">
        <v>8</v>
      </c>
      <c r="C14" s="233">
        <f>'DATA A'!B13</f>
        <v>0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87">
        <f t="shared" si="2"/>
        <v>0</v>
      </c>
      <c r="Q14" s="85"/>
      <c r="R14" s="120">
        <f t="shared" si="3"/>
        <v>0</v>
      </c>
      <c r="S14" s="119">
        <f t="shared" si="4"/>
        <v>0</v>
      </c>
      <c r="T14" s="119">
        <f t="shared" si="5"/>
        <v>0</v>
      </c>
      <c r="U14" s="119">
        <f t="shared" si="6"/>
        <v>0</v>
      </c>
      <c r="V14" s="119">
        <f t="shared" si="7"/>
        <v>0</v>
      </c>
      <c r="W14" s="119">
        <f t="shared" si="8"/>
        <v>0</v>
      </c>
      <c r="X14" s="119">
        <f t="shared" si="9"/>
        <v>0</v>
      </c>
      <c r="Y14" s="119">
        <f t="shared" si="10"/>
        <v>0</v>
      </c>
      <c r="Z14" s="119">
        <f t="shared" si="11"/>
        <v>0</v>
      </c>
      <c r="AA14" s="119">
        <f t="shared" si="12"/>
        <v>0</v>
      </c>
      <c r="AB14" s="119">
        <f t="shared" si="13"/>
        <v>0</v>
      </c>
      <c r="AC14" s="119">
        <f t="shared" si="14"/>
        <v>0</v>
      </c>
      <c r="AD14" s="120">
        <f t="shared" si="15"/>
        <v>0</v>
      </c>
    </row>
    <row r="15" spans="1:30" x14ac:dyDescent="0.25">
      <c r="A15" s="71"/>
      <c r="B15" s="83">
        <v>9</v>
      </c>
      <c r="C15" s="233">
        <f>'DATA A'!B14</f>
        <v>0</v>
      </c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87">
        <f t="shared" si="2"/>
        <v>0</v>
      </c>
      <c r="Q15" s="85"/>
      <c r="R15" s="120">
        <f t="shared" si="3"/>
        <v>0</v>
      </c>
      <c r="S15" s="119">
        <f t="shared" si="4"/>
        <v>0</v>
      </c>
      <c r="T15" s="119">
        <f t="shared" si="5"/>
        <v>0</v>
      </c>
      <c r="U15" s="119">
        <f t="shared" si="6"/>
        <v>0</v>
      </c>
      <c r="V15" s="119">
        <f t="shared" si="7"/>
        <v>0</v>
      </c>
      <c r="W15" s="119">
        <f t="shared" si="8"/>
        <v>0</v>
      </c>
      <c r="X15" s="119">
        <f t="shared" si="9"/>
        <v>0</v>
      </c>
      <c r="Y15" s="119">
        <f t="shared" si="10"/>
        <v>0</v>
      </c>
      <c r="Z15" s="119">
        <f t="shared" si="11"/>
        <v>0</v>
      </c>
      <c r="AA15" s="119">
        <f t="shared" si="12"/>
        <v>0</v>
      </c>
      <c r="AB15" s="119">
        <f t="shared" si="13"/>
        <v>0</v>
      </c>
      <c r="AC15" s="119">
        <f t="shared" si="14"/>
        <v>0</v>
      </c>
      <c r="AD15" s="120">
        <f t="shared" si="15"/>
        <v>0</v>
      </c>
    </row>
    <row r="16" spans="1:30" x14ac:dyDescent="0.25">
      <c r="A16" s="71"/>
      <c r="B16" s="83">
        <v>10</v>
      </c>
      <c r="C16" s="233">
        <f>'DATA A'!B15</f>
        <v>0</v>
      </c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87">
        <f t="shared" si="2"/>
        <v>0</v>
      </c>
      <c r="Q16" s="85"/>
      <c r="R16" s="120">
        <f t="shared" si="3"/>
        <v>0</v>
      </c>
      <c r="S16" s="119">
        <f t="shared" si="4"/>
        <v>0</v>
      </c>
      <c r="T16" s="119">
        <f t="shared" si="5"/>
        <v>0</v>
      </c>
      <c r="U16" s="119">
        <f t="shared" si="6"/>
        <v>0</v>
      </c>
      <c r="V16" s="119">
        <f t="shared" si="7"/>
        <v>0</v>
      </c>
      <c r="W16" s="119">
        <f t="shared" si="8"/>
        <v>0</v>
      </c>
      <c r="X16" s="119">
        <f t="shared" si="9"/>
        <v>0</v>
      </c>
      <c r="Y16" s="119">
        <f t="shared" si="10"/>
        <v>0</v>
      </c>
      <c r="Z16" s="119">
        <f t="shared" si="11"/>
        <v>0</v>
      </c>
      <c r="AA16" s="119">
        <f t="shared" si="12"/>
        <v>0</v>
      </c>
      <c r="AB16" s="119">
        <f t="shared" si="13"/>
        <v>0</v>
      </c>
      <c r="AC16" s="119">
        <f t="shared" si="14"/>
        <v>0</v>
      </c>
      <c r="AD16" s="120">
        <f t="shared" si="15"/>
        <v>0</v>
      </c>
    </row>
    <row r="17" spans="1:30" x14ac:dyDescent="0.25">
      <c r="A17" s="71"/>
      <c r="B17" s="83">
        <v>11</v>
      </c>
      <c r="C17" s="233">
        <f>'DATA A'!B16</f>
        <v>0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87">
        <f t="shared" si="2"/>
        <v>0</v>
      </c>
      <c r="Q17" s="85"/>
      <c r="R17" s="120">
        <f t="shared" si="3"/>
        <v>0</v>
      </c>
      <c r="S17" s="119">
        <f t="shared" si="4"/>
        <v>0</v>
      </c>
      <c r="T17" s="119">
        <f t="shared" si="5"/>
        <v>0</v>
      </c>
      <c r="U17" s="119">
        <f t="shared" si="6"/>
        <v>0</v>
      </c>
      <c r="V17" s="119">
        <f t="shared" si="7"/>
        <v>0</v>
      </c>
      <c r="W17" s="119">
        <f t="shared" si="8"/>
        <v>0</v>
      </c>
      <c r="X17" s="119">
        <f t="shared" si="9"/>
        <v>0</v>
      </c>
      <c r="Y17" s="119">
        <f t="shared" si="10"/>
        <v>0</v>
      </c>
      <c r="Z17" s="119">
        <f t="shared" si="11"/>
        <v>0</v>
      </c>
      <c r="AA17" s="119">
        <f t="shared" si="12"/>
        <v>0</v>
      </c>
      <c r="AB17" s="119">
        <f t="shared" si="13"/>
        <v>0</v>
      </c>
      <c r="AC17" s="119">
        <f t="shared" si="14"/>
        <v>0</v>
      </c>
      <c r="AD17" s="120">
        <f t="shared" si="15"/>
        <v>0</v>
      </c>
    </row>
    <row r="18" spans="1:30" x14ac:dyDescent="0.25">
      <c r="A18" s="71"/>
      <c r="B18" s="83">
        <v>12</v>
      </c>
      <c r="C18" s="233">
        <f>'DATA A'!B17</f>
        <v>0</v>
      </c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87">
        <f t="shared" si="2"/>
        <v>0</v>
      </c>
      <c r="Q18" s="85"/>
      <c r="R18" s="120">
        <f t="shared" si="3"/>
        <v>0</v>
      </c>
      <c r="S18" s="119">
        <f t="shared" si="4"/>
        <v>0</v>
      </c>
      <c r="T18" s="119">
        <f t="shared" si="5"/>
        <v>0</v>
      </c>
      <c r="U18" s="119">
        <f t="shared" si="6"/>
        <v>0</v>
      </c>
      <c r="V18" s="119">
        <f t="shared" si="7"/>
        <v>0</v>
      </c>
      <c r="W18" s="119">
        <f t="shared" si="8"/>
        <v>0</v>
      </c>
      <c r="X18" s="119">
        <f t="shared" si="9"/>
        <v>0</v>
      </c>
      <c r="Y18" s="119">
        <f t="shared" si="10"/>
        <v>0</v>
      </c>
      <c r="Z18" s="119">
        <f t="shared" si="11"/>
        <v>0</v>
      </c>
      <c r="AA18" s="119">
        <f t="shared" si="12"/>
        <v>0</v>
      </c>
      <c r="AB18" s="119">
        <f t="shared" si="13"/>
        <v>0</v>
      </c>
      <c r="AC18" s="119">
        <f t="shared" si="14"/>
        <v>0</v>
      </c>
      <c r="AD18" s="120">
        <f t="shared" si="15"/>
        <v>0</v>
      </c>
    </row>
    <row r="19" spans="1:30" x14ac:dyDescent="0.25">
      <c r="A19" s="71"/>
      <c r="B19" s="83">
        <v>13</v>
      </c>
      <c r="C19" s="233">
        <f>'DATA A'!B18</f>
        <v>0</v>
      </c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87">
        <f t="shared" si="2"/>
        <v>0</v>
      </c>
      <c r="Q19" s="85"/>
      <c r="R19" s="120">
        <f t="shared" si="3"/>
        <v>0</v>
      </c>
      <c r="S19" s="119">
        <f t="shared" si="4"/>
        <v>0</v>
      </c>
      <c r="T19" s="119">
        <f t="shared" si="5"/>
        <v>0</v>
      </c>
      <c r="U19" s="119">
        <f t="shared" si="6"/>
        <v>0</v>
      </c>
      <c r="V19" s="119">
        <f t="shared" si="7"/>
        <v>0</v>
      </c>
      <c r="W19" s="119">
        <f t="shared" si="8"/>
        <v>0</v>
      </c>
      <c r="X19" s="119">
        <f t="shared" si="9"/>
        <v>0</v>
      </c>
      <c r="Y19" s="119">
        <f t="shared" si="10"/>
        <v>0</v>
      </c>
      <c r="Z19" s="119">
        <f t="shared" si="11"/>
        <v>0</v>
      </c>
      <c r="AA19" s="119">
        <f t="shared" si="12"/>
        <v>0</v>
      </c>
      <c r="AB19" s="119">
        <f t="shared" si="13"/>
        <v>0</v>
      </c>
      <c r="AC19" s="119">
        <f t="shared" si="14"/>
        <v>0</v>
      </c>
      <c r="AD19" s="120">
        <f t="shared" si="15"/>
        <v>0</v>
      </c>
    </row>
    <row r="20" spans="1:30" x14ac:dyDescent="0.25">
      <c r="A20" s="71"/>
      <c r="B20" s="83">
        <v>14</v>
      </c>
      <c r="C20" s="233">
        <f>'DATA A'!B19</f>
        <v>0</v>
      </c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87">
        <f t="shared" si="2"/>
        <v>0</v>
      </c>
      <c r="Q20" s="85"/>
      <c r="R20" s="120">
        <f t="shared" si="3"/>
        <v>0</v>
      </c>
      <c r="S20" s="119">
        <f t="shared" si="4"/>
        <v>0</v>
      </c>
      <c r="T20" s="119">
        <f t="shared" si="5"/>
        <v>0</v>
      </c>
      <c r="U20" s="119">
        <f t="shared" si="6"/>
        <v>0</v>
      </c>
      <c r="V20" s="119">
        <f t="shared" si="7"/>
        <v>0</v>
      </c>
      <c r="W20" s="119">
        <f t="shared" si="8"/>
        <v>0</v>
      </c>
      <c r="X20" s="119">
        <f t="shared" si="9"/>
        <v>0</v>
      </c>
      <c r="Y20" s="119">
        <f t="shared" si="10"/>
        <v>0</v>
      </c>
      <c r="Z20" s="119">
        <f t="shared" si="11"/>
        <v>0</v>
      </c>
      <c r="AA20" s="119">
        <f t="shared" si="12"/>
        <v>0</v>
      </c>
      <c r="AB20" s="119">
        <f t="shared" si="13"/>
        <v>0</v>
      </c>
      <c r="AC20" s="119">
        <f t="shared" si="14"/>
        <v>0</v>
      </c>
      <c r="AD20" s="120">
        <f t="shared" si="15"/>
        <v>0</v>
      </c>
    </row>
    <row r="21" spans="1:30" x14ac:dyDescent="0.25">
      <c r="A21" s="71"/>
      <c r="B21" s="83">
        <v>15</v>
      </c>
      <c r="C21" s="233">
        <f>'DATA A'!B20</f>
        <v>0</v>
      </c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87">
        <f t="shared" si="2"/>
        <v>0</v>
      </c>
      <c r="Q21" s="85"/>
      <c r="R21" s="120">
        <f t="shared" si="3"/>
        <v>0</v>
      </c>
      <c r="S21" s="119">
        <f t="shared" si="4"/>
        <v>0</v>
      </c>
      <c r="T21" s="119">
        <f t="shared" si="5"/>
        <v>0</v>
      </c>
      <c r="U21" s="119">
        <f t="shared" si="6"/>
        <v>0</v>
      </c>
      <c r="V21" s="119">
        <f t="shared" si="7"/>
        <v>0</v>
      </c>
      <c r="W21" s="119">
        <f t="shared" si="8"/>
        <v>0</v>
      </c>
      <c r="X21" s="119">
        <f t="shared" si="9"/>
        <v>0</v>
      </c>
      <c r="Y21" s="119">
        <f t="shared" si="10"/>
        <v>0</v>
      </c>
      <c r="Z21" s="119">
        <f t="shared" si="11"/>
        <v>0</v>
      </c>
      <c r="AA21" s="119">
        <f t="shared" si="12"/>
        <v>0</v>
      </c>
      <c r="AB21" s="119">
        <f t="shared" si="13"/>
        <v>0</v>
      </c>
      <c r="AC21" s="119">
        <f t="shared" si="14"/>
        <v>0</v>
      </c>
      <c r="AD21" s="120">
        <f t="shared" si="15"/>
        <v>0</v>
      </c>
    </row>
    <row r="22" spans="1:30" x14ac:dyDescent="0.25">
      <c r="A22" s="71"/>
      <c r="B22" s="83">
        <v>16</v>
      </c>
      <c r="C22" s="233">
        <f>'DATA A'!B21</f>
        <v>0</v>
      </c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87">
        <f t="shared" si="2"/>
        <v>0</v>
      </c>
      <c r="Q22" s="85"/>
      <c r="R22" s="120">
        <f t="shared" si="3"/>
        <v>0</v>
      </c>
      <c r="S22" s="119">
        <f t="shared" si="4"/>
        <v>0</v>
      </c>
      <c r="T22" s="119">
        <f t="shared" si="5"/>
        <v>0</v>
      </c>
      <c r="U22" s="119">
        <f t="shared" si="6"/>
        <v>0</v>
      </c>
      <c r="V22" s="119">
        <f t="shared" si="7"/>
        <v>0</v>
      </c>
      <c r="W22" s="119">
        <f t="shared" si="8"/>
        <v>0</v>
      </c>
      <c r="X22" s="119">
        <f t="shared" si="9"/>
        <v>0</v>
      </c>
      <c r="Y22" s="119">
        <f t="shared" si="10"/>
        <v>0</v>
      </c>
      <c r="Z22" s="119">
        <f t="shared" si="11"/>
        <v>0</v>
      </c>
      <c r="AA22" s="119">
        <f t="shared" si="12"/>
        <v>0</v>
      </c>
      <c r="AB22" s="119">
        <f t="shared" si="13"/>
        <v>0</v>
      </c>
      <c r="AC22" s="119">
        <f t="shared" si="14"/>
        <v>0</v>
      </c>
      <c r="AD22" s="120">
        <f t="shared" si="15"/>
        <v>0</v>
      </c>
    </row>
    <row r="23" spans="1:30" x14ac:dyDescent="0.25">
      <c r="A23" s="71"/>
      <c r="B23" s="83">
        <v>17</v>
      </c>
      <c r="C23" s="233">
        <f>'DATA A'!B22</f>
        <v>0</v>
      </c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87">
        <f t="shared" si="2"/>
        <v>0</v>
      </c>
      <c r="Q23" s="85"/>
      <c r="R23" s="120">
        <f t="shared" si="3"/>
        <v>0</v>
      </c>
      <c r="S23" s="119">
        <f t="shared" si="4"/>
        <v>0</v>
      </c>
      <c r="T23" s="119">
        <f t="shared" si="5"/>
        <v>0</v>
      </c>
      <c r="U23" s="119">
        <f t="shared" si="6"/>
        <v>0</v>
      </c>
      <c r="V23" s="119">
        <f t="shared" si="7"/>
        <v>0</v>
      </c>
      <c r="W23" s="119">
        <f t="shared" si="8"/>
        <v>0</v>
      </c>
      <c r="X23" s="119">
        <f t="shared" si="9"/>
        <v>0</v>
      </c>
      <c r="Y23" s="119">
        <f t="shared" si="10"/>
        <v>0</v>
      </c>
      <c r="Z23" s="119">
        <f t="shared" si="11"/>
        <v>0</v>
      </c>
      <c r="AA23" s="119">
        <f t="shared" si="12"/>
        <v>0</v>
      </c>
      <c r="AB23" s="119">
        <f t="shared" si="13"/>
        <v>0</v>
      </c>
      <c r="AC23" s="119">
        <f t="shared" si="14"/>
        <v>0</v>
      </c>
      <c r="AD23" s="120">
        <f t="shared" si="15"/>
        <v>0</v>
      </c>
    </row>
    <row r="24" spans="1:30" x14ac:dyDescent="0.25">
      <c r="A24" s="71"/>
      <c r="B24" s="83">
        <v>18</v>
      </c>
      <c r="C24" s="233">
        <f>'DATA A'!B23</f>
        <v>0</v>
      </c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87">
        <f t="shared" si="2"/>
        <v>0</v>
      </c>
      <c r="Q24" s="85"/>
      <c r="R24" s="120">
        <f t="shared" si="3"/>
        <v>0</v>
      </c>
      <c r="S24" s="119">
        <f t="shared" si="4"/>
        <v>0</v>
      </c>
      <c r="T24" s="119">
        <f t="shared" si="5"/>
        <v>0</v>
      </c>
      <c r="U24" s="119">
        <f t="shared" si="6"/>
        <v>0</v>
      </c>
      <c r="V24" s="119">
        <f t="shared" si="7"/>
        <v>0</v>
      </c>
      <c r="W24" s="119">
        <f t="shared" si="8"/>
        <v>0</v>
      </c>
      <c r="X24" s="119">
        <f t="shared" si="9"/>
        <v>0</v>
      </c>
      <c r="Y24" s="119">
        <f t="shared" si="10"/>
        <v>0</v>
      </c>
      <c r="Z24" s="119">
        <f t="shared" si="11"/>
        <v>0</v>
      </c>
      <c r="AA24" s="119">
        <f t="shared" si="12"/>
        <v>0</v>
      </c>
      <c r="AB24" s="119">
        <f t="shared" si="13"/>
        <v>0</v>
      </c>
      <c r="AC24" s="119">
        <f t="shared" si="14"/>
        <v>0</v>
      </c>
      <c r="AD24" s="120">
        <f t="shared" si="15"/>
        <v>0</v>
      </c>
    </row>
    <row r="25" spans="1:30" x14ac:dyDescent="0.25">
      <c r="A25" s="71"/>
      <c r="B25" s="83">
        <v>19</v>
      </c>
      <c r="C25" s="233">
        <f>'DATA A'!B24</f>
        <v>0</v>
      </c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87">
        <f t="shared" si="2"/>
        <v>0</v>
      </c>
      <c r="Q25" s="85"/>
      <c r="R25" s="120">
        <f t="shared" si="3"/>
        <v>0</v>
      </c>
      <c r="S25" s="119">
        <f t="shared" si="4"/>
        <v>0</v>
      </c>
      <c r="T25" s="119">
        <f t="shared" si="5"/>
        <v>0</v>
      </c>
      <c r="U25" s="119">
        <f t="shared" si="6"/>
        <v>0</v>
      </c>
      <c r="V25" s="119">
        <f t="shared" si="7"/>
        <v>0</v>
      </c>
      <c r="W25" s="119">
        <f t="shared" si="8"/>
        <v>0</v>
      </c>
      <c r="X25" s="119">
        <f t="shared" si="9"/>
        <v>0</v>
      </c>
      <c r="Y25" s="119">
        <f t="shared" si="10"/>
        <v>0</v>
      </c>
      <c r="Z25" s="119">
        <f t="shared" si="11"/>
        <v>0</v>
      </c>
      <c r="AA25" s="119">
        <f t="shared" si="12"/>
        <v>0</v>
      </c>
      <c r="AB25" s="119">
        <f t="shared" si="13"/>
        <v>0</v>
      </c>
      <c r="AC25" s="119">
        <f t="shared" si="14"/>
        <v>0</v>
      </c>
      <c r="AD25" s="120">
        <f t="shared" si="15"/>
        <v>0</v>
      </c>
    </row>
    <row r="26" spans="1:30" x14ac:dyDescent="0.25">
      <c r="A26" s="71"/>
      <c r="B26" s="83">
        <v>20</v>
      </c>
      <c r="C26" s="233">
        <f>'DATA A'!B25</f>
        <v>0</v>
      </c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87">
        <f t="shared" si="2"/>
        <v>0</v>
      </c>
      <c r="Q26" s="85"/>
      <c r="R26" s="120">
        <f t="shared" si="3"/>
        <v>0</v>
      </c>
      <c r="S26" s="119">
        <f t="shared" si="4"/>
        <v>0</v>
      </c>
      <c r="T26" s="119">
        <f t="shared" si="5"/>
        <v>0</v>
      </c>
      <c r="U26" s="119">
        <f t="shared" si="6"/>
        <v>0</v>
      </c>
      <c r="V26" s="119">
        <f t="shared" si="7"/>
        <v>0</v>
      </c>
      <c r="W26" s="119">
        <f t="shared" si="8"/>
        <v>0</v>
      </c>
      <c r="X26" s="119">
        <f t="shared" si="9"/>
        <v>0</v>
      </c>
      <c r="Y26" s="119">
        <f t="shared" si="10"/>
        <v>0</v>
      </c>
      <c r="Z26" s="119">
        <f t="shared" si="11"/>
        <v>0</v>
      </c>
      <c r="AA26" s="119">
        <f t="shared" si="12"/>
        <v>0</v>
      </c>
      <c r="AB26" s="119">
        <f t="shared" si="13"/>
        <v>0</v>
      </c>
      <c r="AC26" s="119">
        <f t="shared" si="14"/>
        <v>0</v>
      </c>
      <c r="AD26" s="120">
        <f t="shared" si="15"/>
        <v>0</v>
      </c>
    </row>
    <row r="27" spans="1:30" x14ac:dyDescent="0.25">
      <c r="A27" s="71"/>
      <c r="B27" s="83">
        <v>21</v>
      </c>
      <c r="C27" s="233">
        <f>'DATA A'!B26</f>
        <v>0</v>
      </c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87">
        <f t="shared" si="2"/>
        <v>0</v>
      </c>
      <c r="Q27" s="85"/>
      <c r="R27" s="120">
        <f t="shared" si="3"/>
        <v>0</v>
      </c>
      <c r="S27" s="119">
        <f t="shared" si="4"/>
        <v>0</v>
      </c>
      <c r="T27" s="119">
        <f t="shared" si="5"/>
        <v>0</v>
      </c>
      <c r="U27" s="119">
        <f t="shared" si="6"/>
        <v>0</v>
      </c>
      <c r="V27" s="119">
        <f t="shared" si="7"/>
        <v>0</v>
      </c>
      <c r="W27" s="119">
        <f t="shared" si="8"/>
        <v>0</v>
      </c>
      <c r="X27" s="119">
        <f t="shared" si="9"/>
        <v>0</v>
      </c>
      <c r="Y27" s="119">
        <f t="shared" si="10"/>
        <v>0</v>
      </c>
      <c r="Z27" s="119">
        <f t="shared" si="11"/>
        <v>0</v>
      </c>
      <c r="AA27" s="119">
        <f t="shared" si="12"/>
        <v>0</v>
      </c>
      <c r="AB27" s="119">
        <f t="shared" si="13"/>
        <v>0</v>
      </c>
      <c r="AC27" s="119">
        <f t="shared" si="14"/>
        <v>0</v>
      </c>
      <c r="AD27" s="120">
        <f t="shared" si="15"/>
        <v>0</v>
      </c>
    </row>
    <row r="28" spans="1:30" x14ac:dyDescent="0.25">
      <c r="A28" s="71"/>
      <c r="B28" s="83">
        <v>22</v>
      </c>
      <c r="C28" s="233">
        <f>'DATA A'!B27</f>
        <v>0</v>
      </c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87">
        <f t="shared" si="2"/>
        <v>0</v>
      </c>
      <c r="Q28" s="85"/>
      <c r="R28" s="120">
        <f t="shared" si="3"/>
        <v>0</v>
      </c>
      <c r="S28" s="119">
        <f t="shared" si="4"/>
        <v>0</v>
      </c>
      <c r="T28" s="119">
        <f t="shared" si="5"/>
        <v>0</v>
      </c>
      <c r="U28" s="119">
        <f t="shared" si="6"/>
        <v>0</v>
      </c>
      <c r="V28" s="119">
        <f t="shared" si="7"/>
        <v>0</v>
      </c>
      <c r="W28" s="119">
        <f t="shared" si="8"/>
        <v>0</v>
      </c>
      <c r="X28" s="119">
        <f t="shared" si="9"/>
        <v>0</v>
      </c>
      <c r="Y28" s="119">
        <f t="shared" si="10"/>
        <v>0</v>
      </c>
      <c r="Z28" s="119">
        <f t="shared" si="11"/>
        <v>0</v>
      </c>
      <c r="AA28" s="119">
        <f t="shared" si="12"/>
        <v>0</v>
      </c>
      <c r="AB28" s="119">
        <f t="shared" si="13"/>
        <v>0</v>
      </c>
      <c r="AC28" s="119">
        <f t="shared" si="14"/>
        <v>0</v>
      </c>
      <c r="AD28" s="120">
        <f t="shared" si="15"/>
        <v>0</v>
      </c>
    </row>
    <row r="29" spans="1:30" x14ac:dyDescent="0.25">
      <c r="A29" s="71"/>
      <c r="B29" s="83">
        <v>23</v>
      </c>
      <c r="C29" s="233">
        <f>'DATA A'!B28</f>
        <v>0</v>
      </c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87">
        <f t="shared" si="2"/>
        <v>0</v>
      </c>
      <c r="Q29" s="85"/>
      <c r="R29" s="120">
        <f t="shared" si="3"/>
        <v>0</v>
      </c>
      <c r="S29" s="119">
        <f t="shared" si="4"/>
        <v>0</v>
      </c>
      <c r="T29" s="119">
        <f t="shared" si="5"/>
        <v>0</v>
      </c>
      <c r="U29" s="119">
        <f t="shared" si="6"/>
        <v>0</v>
      </c>
      <c r="V29" s="119">
        <f t="shared" si="7"/>
        <v>0</v>
      </c>
      <c r="W29" s="119">
        <f t="shared" si="8"/>
        <v>0</v>
      </c>
      <c r="X29" s="119">
        <f t="shared" si="9"/>
        <v>0</v>
      </c>
      <c r="Y29" s="119">
        <f t="shared" si="10"/>
        <v>0</v>
      </c>
      <c r="Z29" s="119">
        <f t="shared" si="11"/>
        <v>0</v>
      </c>
      <c r="AA29" s="119">
        <f t="shared" si="12"/>
        <v>0</v>
      </c>
      <c r="AB29" s="119">
        <f t="shared" si="13"/>
        <v>0</v>
      </c>
      <c r="AC29" s="119">
        <f t="shared" si="14"/>
        <v>0</v>
      </c>
      <c r="AD29" s="120">
        <f t="shared" si="15"/>
        <v>0</v>
      </c>
    </row>
    <row r="30" spans="1:30" x14ac:dyDescent="0.25">
      <c r="A30" s="71"/>
      <c r="B30" s="83">
        <v>24</v>
      </c>
      <c r="C30" s="233">
        <f>'DATA A'!B29</f>
        <v>0</v>
      </c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87">
        <f t="shared" si="2"/>
        <v>0</v>
      </c>
      <c r="Q30" s="85"/>
      <c r="R30" s="120">
        <f t="shared" si="3"/>
        <v>0</v>
      </c>
      <c r="S30" s="119">
        <f t="shared" si="4"/>
        <v>0</v>
      </c>
      <c r="T30" s="119">
        <f t="shared" si="5"/>
        <v>0</v>
      </c>
      <c r="U30" s="119">
        <f t="shared" si="6"/>
        <v>0</v>
      </c>
      <c r="V30" s="119">
        <f t="shared" si="7"/>
        <v>0</v>
      </c>
      <c r="W30" s="119">
        <f t="shared" si="8"/>
        <v>0</v>
      </c>
      <c r="X30" s="119">
        <f t="shared" si="9"/>
        <v>0</v>
      </c>
      <c r="Y30" s="119">
        <f t="shared" si="10"/>
        <v>0</v>
      </c>
      <c r="Z30" s="119">
        <f t="shared" si="11"/>
        <v>0</v>
      </c>
      <c r="AA30" s="119">
        <f t="shared" si="12"/>
        <v>0</v>
      </c>
      <c r="AB30" s="119">
        <f t="shared" si="13"/>
        <v>0</v>
      </c>
      <c r="AC30" s="119">
        <f t="shared" si="14"/>
        <v>0</v>
      </c>
      <c r="AD30" s="120">
        <f t="shared" si="15"/>
        <v>0</v>
      </c>
    </row>
    <row r="31" spans="1:30" ht="13.8" thickBot="1" x14ac:dyDescent="0.3">
      <c r="A31" s="71"/>
      <c r="B31" s="83">
        <v>25</v>
      </c>
      <c r="C31" s="233">
        <f>'DATA A'!B30</f>
        <v>0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87">
        <f t="shared" si="2"/>
        <v>0</v>
      </c>
      <c r="Q31" s="85"/>
      <c r="R31" s="120">
        <f t="shared" si="3"/>
        <v>0</v>
      </c>
      <c r="S31" s="119">
        <f t="shared" si="4"/>
        <v>0</v>
      </c>
      <c r="T31" s="119">
        <f t="shared" si="5"/>
        <v>0</v>
      </c>
      <c r="U31" s="119">
        <f t="shared" si="6"/>
        <v>0</v>
      </c>
      <c r="V31" s="119">
        <f t="shared" si="7"/>
        <v>0</v>
      </c>
      <c r="W31" s="119">
        <f t="shared" si="8"/>
        <v>0</v>
      </c>
      <c r="X31" s="119">
        <f t="shared" si="9"/>
        <v>0</v>
      </c>
      <c r="Y31" s="119">
        <f t="shared" si="10"/>
        <v>0</v>
      </c>
      <c r="Z31" s="119">
        <f t="shared" si="11"/>
        <v>0</v>
      </c>
      <c r="AA31" s="119">
        <f t="shared" si="12"/>
        <v>0</v>
      </c>
      <c r="AB31" s="119">
        <f t="shared" si="13"/>
        <v>0</v>
      </c>
      <c r="AC31" s="119">
        <f t="shared" si="14"/>
        <v>0</v>
      </c>
      <c r="AD31" s="120">
        <f t="shared" si="15"/>
        <v>0</v>
      </c>
    </row>
    <row r="32" spans="1:30" ht="13.8" thickBot="1" x14ac:dyDescent="0.3">
      <c r="A32" s="71"/>
      <c r="B32" s="89"/>
      <c r="C32" s="194"/>
      <c r="D32" s="196">
        <f t="shared" ref="D32:O32" si="16">SUM(D7:D31)</f>
        <v>0</v>
      </c>
      <c r="E32" s="197">
        <f t="shared" si="16"/>
        <v>0</v>
      </c>
      <c r="F32" s="197">
        <f t="shared" si="16"/>
        <v>0</v>
      </c>
      <c r="G32" s="198">
        <f t="shared" si="16"/>
        <v>0</v>
      </c>
      <c r="H32" s="198">
        <f t="shared" si="16"/>
        <v>0</v>
      </c>
      <c r="I32" s="197">
        <f t="shared" si="16"/>
        <v>0</v>
      </c>
      <c r="J32" s="197">
        <f t="shared" si="16"/>
        <v>0</v>
      </c>
      <c r="K32" s="197">
        <f t="shared" si="16"/>
        <v>0</v>
      </c>
      <c r="L32" s="197">
        <f t="shared" si="16"/>
        <v>0</v>
      </c>
      <c r="M32" s="197">
        <f t="shared" si="16"/>
        <v>0</v>
      </c>
      <c r="N32" s="197">
        <f t="shared" si="16"/>
        <v>0</v>
      </c>
      <c r="O32" s="199">
        <f t="shared" si="16"/>
        <v>0</v>
      </c>
      <c r="P32" s="195">
        <f>SUM(D32:O32)</f>
        <v>0</v>
      </c>
      <c r="Q32" s="85"/>
      <c r="R32" s="123">
        <f>D32</f>
        <v>0</v>
      </c>
      <c r="S32" s="124">
        <f>R32+E32</f>
        <v>0</v>
      </c>
      <c r="T32" s="124">
        <f>SUM(T7:T31)</f>
        <v>0</v>
      </c>
      <c r="U32" s="124">
        <f>T32+G32</f>
        <v>0</v>
      </c>
      <c r="V32" s="124">
        <f>U32+H32</f>
        <v>0</v>
      </c>
      <c r="W32" s="124">
        <f>SUM(W7:W31)</f>
        <v>0</v>
      </c>
      <c r="X32" s="124">
        <f>W32+J32</f>
        <v>0</v>
      </c>
      <c r="Y32" s="124">
        <f>SUM(Y7:Y31)</f>
        <v>0</v>
      </c>
      <c r="Z32" s="124">
        <f>SUM(Z7:Z31)</f>
        <v>0</v>
      </c>
      <c r="AA32" s="124">
        <f>Z32+M32</f>
        <v>0</v>
      </c>
      <c r="AB32" s="124">
        <f>AA32+N32</f>
        <v>0</v>
      </c>
      <c r="AC32" s="124">
        <f>AB32+O32</f>
        <v>0</v>
      </c>
      <c r="AD32" s="123">
        <f>SUM(R32:AC32)</f>
        <v>0</v>
      </c>
    </row>
    <row r="33" spans="1:30" x14ac:dyDescent="0.25">
      <c r="A33" s="71"/>
      <c r="B33" s="71"/>
      <c r="C33" s="71"/>
      <c r="D33" s="92"/>
      <c r="E33" s="92"/>
      <c r="F33" s="92"/>
      <c r="G33" s="93" t="s">
        <v>0</v>
      </c>
      <c r="H33" s="93"/>
      <c r="I33" s="94"/>
      <c r="J33" s="94"/>
      <c r="K33" s="94"/>
      <c r="L33" s="94"/>
      <c r="M33" s="94"/>
      <c r="N33" s="94"/>
      <c r="O33" s="94"/>
      <c r="P33" s="85"/>
      <c r="Q33" s="85"/>
      <c r="R33" s="125"/>
      <c r="S33" s="125"/>
      <c r="T33" s="125"/>
      <c r="U33" s="126"/>
      <c r="V33" s="126"/>
      <c r="W33" s="127"/>
      <c r="X33" s="127"/>
      <c r="Y33" s="127"/>
      <c r="Z33" s="127"/>
      <c r="AA33" s="127"/>
      <c r="AB33" s="127"/>
      <c r="AC33" s="127"/>
      <c r="AD33" s="128"/>
    </row>
    <row r="34" spans="1:30" x14ac:dyDescent="0.25">
      <c r="A34" s="71"/>
      <c r="B34" s="71"/>
      <c r="C34" s="71"/>
      <c r="D34" s="95"/>
      <c r="E34" s="95"/>
      <c r="F34" s="95"/>
      <c r="G34" s="93" t="s">
        <v>0</v>
      </c>
      <c r="H34" s="93"/>
      <c r="I34" s="94"/>
      <c r="J34" s="94"/>
      <c r="K34" s="94"/>
      <c r="L34" s="94"/>
      <c r="M34" s="94" t="s">
        <v>0</v>
      </c>
      <c r="N34" s="94" t="s">
        <v>0</v>
      </c>
      <c r="O34" s="94" t="s">
        <v>0</v>
      </c>
      <c r="P34" s="85"/>
      <c r="Q34" s="85"/>
      <c r="R34" s="125"/>
      <c r="S34" s="125"/>
      <c r="T34" s="125"/>
      <c r="U34" s="126"/>
      <c r="V34" s="126"/>
      <c r="W34" s="127"/>
      <c r="X34" s="127"/>
      <c r="Y34" s="127"/>
      <c r="Z34" s="127"/>
      <c r="AA34" s="127" t="s">
        <v>0</v>
      </c>
      <c r="AB34" s="127" t="s">
        <v>0</v>
      </c>
      <c r="AC34" s="127" t="s">
        <v>0</v>
      </c>
      <c r="AD34" s="128"/>
    </row>
    <row r="35" spans="1:30" ht="13.8" thickBot="1" x14ac:dyDescent="0.3">
      <c r="A35" s="71"/>
      <c r="B35" s="71"/>
      <c r="C35" s="71"/>
      <c r="D35" s="96"/>
      <c r="E35" s="96"/>
      <c r="F35" s="96"/>
      <c r="G35" s="93"/>
      <c r="H35" s="93"/>
      <c r="I35" s="94"/>
      <c r="J35" s="94"/>
      <c r="K35" s="94"/>
      <c r="L35" s="94"/>
      <c r="M35" s="94"/>
      <c r="N35" s="94"/>
      <c r="O35" s="94"/>
      <c r="P35" s="85"/>
      <c r="Q35" s="85"/>
      <c r="R35" s="129"/>
      <c r="S35" s="129"/>
      <c r="T35" s="129"/>
      <c r="U35" s="126"/>
      <c r="V35" s="126"/>
      <c r="W35" s="127"/>
      <c r="X35" s="127"/>
      <c r="Y35" s="127"/>
      <c r="Z35" s="127"/>
      <c r="AA35" s="127"/>
      <c r="AB35" s="127"/>
      <c r="AC35" s="127"/>
      <c r="AD35" s="128"/>
    </row>
    <row r="36" spans="1:30" x14ac:dyDescent="0.25">
      <c r="A36" s="71"/>
      <c r="B36" s="97" t="s">
        <v>1</v>
      </c>
      <c r="C36" s="258" t="str">
        <f>'DATA A'!B5</f>
        <v>PUSKESMAS</v>
      </c>
      <c r="D36" s="260" t="s">
        <v>26</v>
      </c>
      <c r="E36" s="261"/>
      <c r="F36" s="261"/>
      <c r="G36" s="261"/>
      <c r="H36" s="261"/>
      <c r="I36" s="262"/>
      <c r="J36" s="98"/>
      <c r="K36" s="98"/>
      <c r="L36" s="98"/>
      <c r="M36" s="98"/>
      <c r="N36" s="98"/>
      <c r="O36" s="99"/>
      <c r="P36" s="100" t="s">
        <v>2</v>
      </c>
      <c r="Q36" s="85"/>
      <c r="R36" s="263" t="s">
        <v>26</v>
      </c>
      <c r="S36" s="264"/>
      <c r="T36" s="264"/>
      <c r="U36" s="264"/>
      <c r="V36" s="264"/>
      <c r="W36" s="265"/>
      <c r="X36" s="200"/>
      <c r="Y36" s="200"/>
      <c r="Z36" s="200"/>
      <c r="AA36" s="200"/>
      <c r="AB36" s="200"/>
      <c r="AC36" s="201"/>
      <c r="AD36" s="132" t="s">
        <v>2</v>
      </c>
    </row>
    <row r="37" spans="1:30" x14ac:dyDescent="0.25">
      <c r="A37" s="71"/>
      <c r="B37" s="101"/>
      <c r="C37" s="259"/>
      <c r="D37" s="102" t="s">
        <v>11</v>
      </c>
      <c r="E37" s="102" t="s">
        <v>12</v>
      </c>
      <c r="F37" s="88" t="s">
        <v>14</v>
      </c>
      <c r="G37" s="81" t="s">
        <v>3</v>
      </c>
      <c r="H37" s="81" t="s">
        <v>4</v>
      </c>
      <c r="I37" s="81" t="s">
        <v>5</v>
      </c>
      <c r="J37" s="81" t="s">
        <v>18</v>
      </c>
      <c r="K37" s="81" t="s">
        <v>6</v>
      </c>
      <c r="L37" s="81" t="s">
        <v>7</v>
      </c>
      <c r="M37" s="80" t="s">
        <v>8</v>
      </c>
      <c r="N37" s="80" t="s">
        <v>9</v>
      </c>
      <c r="O37" s="81" t="s">
        <v>10</v>
      </c>
      <c r="P37" s="103"/>
      <c r="Q37" s="79"/>
      <c r="R37" s="158" t="s">
        <v>11</v>
      </c>
      <c r="S37" s="158" t="s">
        <v>12</v>
      </c>
      <c r="T37" s="158" t="s">
        <v>14</v>
      </c>
      <c r="U37" s="135" t="s">
        <v>3</v>
      </c>
      <c r="V37" s="135" t="s">
        <v>4</v>
      </c>
      <c r="W37" s="135" t="s">
        <v>5</v>
      </c>
      <c r="X37" s="135" t="s">
        <v>18</v>
      </c>
      <c r="Y37" s="135" t="s">
        <v>6</v>
      </c>
      <c r="Z37" s="135" t="s">
        <v>7</v>
      </c>
      <c r="AA37" s="135" t="s">
        <v>8</v>
      </c>
      <c r="AB37" s="135" t="s">
        <v>9</v>
      </c>
      <c r="AC37" s="135" t="s">
        <v>10</v>
      </c>
      <c r="AD37" s="202"/>
    </row>
    <row r="38" spans="1:30" x14ac:dyDescent="0.25">
      <c r="A38" s="71"/>
      <c r="B38" s="83">
        <v>1</v>
      </c>
      <c r="C38" s="103">
        <f>'DATA A'!B6</f>
        <v>0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4">
        <f>SUM(D38:O38)</f>
        <v>0</v>
      </c>
      <c r="Q38" s="85"/>
      <c r="R38" s="117">
        <f>D38</f>
        <v>0</v>
      </c>
      <c r="S38" s="117">
        <f>D38+E38</f>
        <v>0</v>
      </c>
      <c r="T38" s="117">
        <f t="shared" ref="T38:AC38" si="17">S38+F38</f>
        <v>0</v>
      </c>
      <c r="U38" s="117">
        <f t="shared" si="17"/>
        <v>0</v>
      </c>
      <c r="V38" s="117">
        <f t="shared" si="17"/>
        <v>0</v>
      </c>
      <c r="W38" s="117">
        <f t="shared" si="17"/>
        <v>0</v>
      </c>
      <c r="X38" s="117">
        <f t="shared" si="17"/>
        <v>0</v>
      </c>
      <c r="Y38" s="117">
        <f t="shared" si="17"/>
        <v>0</v>
      </c>
      <c r="Z38" s="117">
        <f t="shared" si="17"/>
        <v>0</v>
      </c>
      <c r="AA38" s="117">
        <f t="shared" si="17"/>
        <v>0</v>
      </c>
      <c r="AB38" s="117">
        <f t="shared" si="17"/>
        <v>0</v>
      </c>
      <c r="AC38" s="117">
        <f t="shared" si="17"/>
        <v>0</v>
      </c>
      <c r="AD38" s="117">
        <f>SUM(R38:AC38)</f>
        <v>0</v>
      </c>
    </row>
    <row r="39" spans="1:30" x14ac:dyDescent="0.25">
      <c r="A39" s="71"/>
      <c r="B39" s="83">
        <v>2</v>
      </c>
      <c r="C39" s="103">
        <f>'DATA A'!B7</f>
        <v>0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7">
        <f>SUM(D39:O39)</f>
        <v>0</v>
      </c>
      <c r="Q39" s="85"/>
      <c r="R39" s="120">
        <f>D39</f>
        <v>0</v>
      </c>
      <c r="S39" s="120">
        <f>D39+E39</f>
        <v>0</v>
      </c>
      <c r="T39" s="120">
        <f t="shared" ref="T39:AC42" si="18">S39+F39</f>
        <v>0</v>
      </c>
      <c r="U39" s="120">
        <f t="shared" si="18"/>
        <v>0</v>
      </c>
      <c r="V39" s="120">
        <f t="shared" si="18"/>
        <v>0</v>
      </c>
      <c r="W39" s="120">
        <f t="shared" si="18"/>
        <v>0</v>
      </c>
      <c r="X39" s="120">
        <f t="shared" si="18"/>
        <v>0</v>
      </c>
      <c r="Y39" s="120">
        <f t="shared" si="18"/>
        <v>0</v>
      </c>
      <c r="Z39" s="120">
        <f t="shared" si="18"/>
        <v>0</v>
      </c>
      <c r="AA39" s="120">
        <f t="shared" si="18"/>
        <v>0</v>
      </c>
      <c r="AB39" s="120">
        <f t="shared" si="18"/>
        <v>0</v>
      </c>
      <c r="AC39" s="120">
        <f t="shared" si="18"/>
        <v>0</v>
      </c>
      <c r="AD39" s="120">
        <f>SUM(R39:AC39)</f>
        <v>0</v>
      </c>
    </row>
    <row r="40" spans="1:30" x14ac:dyDescent="0.25">
      <c r="A40" s="71"/>
      <c r="B40" s="83">
        <v>3</v>
      </c>
      <c r="C40" s="103">
        <f>'DATA A'!B8</f>
        <v>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7">
        <f>SUM(D40:O40)</f>
        <v>0</v>
      </c>
      <c r="Q40" s="85"/>
      <c r="R40" s="120">
        <f>D40</f>
        <v>0</v>
      </c>
      <c r="S40" s="120">
        <f>D40+E40</f>
        <v>0</v>
      </c>
      <c r="T40" s="120">
        <f t="shared" si="18"/>
        <v>0</v>
      </c>
      <c r="U40" s="120">
        <f t="shared" si="18"/>
        <v>0</v>
      </c>
      <c r="V40" s="120">
        <f t="shared" si="18"/>
        <v>0</v>
      </c>
      <c r="W40" s="120">
        <f t="shared" si="18"/>
        <v>0</v>
      </c>
      <c r="X40" s="120">
        <f t="shared" si="18"/>
        <v>0</v>
      </c>
      <c r="Y40" s="120">
        <f t="shared" si="18"/>
        <v>0</v>
      </c>
      <c r="Z40" s="120">
        <f t="shared" si="18"/>
        <v>0</v>
      </c>
      <c r="AA40" s="120">
        <f t="shared" si="18"/>
        <v>0</v>
      </c>
      <c r="AB40" s="120">
        <f t="shared" si="18"/>
        <v>0</v>
      </c>
      <c r="AC40" s="120">
        <f t="shared" si="18"/>
        <v>0</v>
      </c>
      <c r="AD40" s="120">
        <f>SUM(R40:AC40)</f>
        <v>0</v>
      </c>
    </row>
    <row r="41" spans="1:30" x14ac:dyDescent="0.25">
      <c r="A41" s="71"/>
      <c r="B41" s="83">
        <v>4</v>
      </c>
      <c r="C41" s="103">
        <f>'DATA A'!B9</f>
        <v>0</v>
      </c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7">
        <f>SUM(D41:O41)</f>
        <v>0</v>
      </c>
      <c r="Q41" s="85"/>
      <c r="R41" s="120">
        <f>D41</f>
        <v>0</v>
      </c>
      <c r="S41" s="120">
        <f>D41+E41</f>
        <v>0</v>
      </c>
      <c r="T41" s="120">
        <f t="shared" si="18"/>
        <v>0</v>
      </c>
      <c r="U41" s="120">
        <f t="shared" si="18"/>
        <v>0</v>
      </c>
      <c r="V41" s="120">
        <f t="shared" si="18"/>
        <v>0</v>
      </c>
      <c r="W41" s="120">
        <f t="shared" si="18"/>
        <v>0</v>
      </c>
      <c r="X41" s="120">
        <f t="shared" si="18"/>
        <v>0</v>
      </c>
      <c r="Y41" s="120">
        <f t="shared" si="18"/>
        <v>0</v>
      </c>
      <c r="Z41" s="120">
        <f t="shared" si="18"/>
        <v>0</v>
      </c>
      <c r="AA41" s="120">
        <f t="shared" si="18"/>
        <v>0</v>
      </c>
      <c r="AB41" s="120">
        <f t="shared" si="18"/>
        <v>0</v>
      </c>
      <c r="AC41" s="120">
        <f t="shared" si="18"/>
        <v>0</v>
      </c>
      <c r="AD41" s="120">
        <f>SUM(R41:AC41)</f>
        <v>0</v>
      </c>
    </row>
    <row r="42" spans="1:30" x14ac:dyDescent="0.25">
      <c r="A42" s="71"/>
      <c r="B42" s="83">
        <v>5</v>
      </c>
      <c r="C42" s="103">
        <f>'DATA A'!B10</f>
        <v>0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7">
        <f>SUM(D42:O42)</f>
        <v>0</v>
      </c>
      <c r="Q42" s="85"/>
      <c r="R42" s="120">
        <f>D42</f>
        <v>0</v>
      </c>
      <c r="S42" s="120">
        <f>D42+E42</f>
        <v>0</v>
      </c>
      <c r="T42" s="120">
        <f t="shared" si="18"/>
        <v>0</v>
      </c>
      <c r="U42" s="120">
        <f t="shared" si="18"/>
        <v>0</v>
      </c>
      <c r="V42" s="120">
        <f t="shared" si="18"/>
        <v>0</v>
      </c>
      <c r="W42" s="120">
        <f t="shared" si="18"/>
        <v>0</v>
      </c>
      <c r="X42" s="120">
        <f t="shared" si="18"/>
        <v>0</v>
      </c>
      <c r="Y42" s="120">
        <f t="shared" si="18"/>
        <v>0</v>
      </c>
      <c r="Z42" s="120">
        <f t="shared" si="18"/>
        <v>0</v>
      </c>
      <c r="AA42" s="120">
        <f t="shared" si="18"/>
        <v>0</v>
      </c>
      <c r="AB42" s="120">
        <f t="shared" si="18"/>
        <v>0</v>
      </c>
      <c r="AC42" s="120">
        <f t="shared" si="18"/>
        <v>0</v>
      </c>
      <c r="AD42" s="120">
        <f>SUM(R42:AC42)</f>
        <v>0</v>
      </c>
    </row>
    <row r="43" spans="1:30" x14ac:dyDescent="0.25">
      <c r="A43" s="71"/>
      <c r="B43" s="83">
        <v>6</v>
      </c>
      <c r="C43" s="103">
        <f>'DATA A'!B11</f>
        <v>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7">
        <f t="shared" ref="P43:P62" si="19">SUM(D43:O43)</f>
        <v>0</v>
      </c>
      <c r="Q43" s="85"/>
      <c r="R43" s="120">
        <f t="shared" ref="R43:R62" si="20">D43</f>
        <v>0</v>
      </c>
      <c r="S43" s="120">
        <f t="shared" ref="S43:S62" si="21">D43+E43</f>
        <v>0</v>
      </c>
      <c r="T43" s="120">
        <f t="shared" ref="T43:T62" si="22">S43+F43</f>
        <v>0</v>
      </c>
      <c r="U43" s="120">
        <f t="shared" ref="U43:U62" si="23">T43+G43</f>
        <v>0</v>
      </c>
      <c r="V43" s="120">
        <f t="shared" ref="V43:V62" si="24">U43+H43</f>
        <v>0</v>
      </c>
      <c r="W43" s="120">
        <f t="shared" ref="W43:W62" si="25">V43+I43</f>
        <v>0</v>
      </c>
      <c r="X43" s="120">
        <f t="shared" ref="X43:X62" si="26">W43+J43</f>
        <v>0</v>
      </c>
      <c r="Y43" s="120">
        <f t="shared" ref="Y43:Y62" si="27">X43+K43</f>
        <v>0</v>
      </c>
      <c r="Z43" s="120">
        <f t="shared" ref="Z43:Z62" si="28">Y43+L43</f>
        <v>0</v>
      </c>
      <c r="AA43" s="120">
        <f t="shared" ref="AA43:AA62" si="29">Z43+M43</f>
        <v>0</v>
      </c>
      <c r="AB43" s="120">
        <f t="shared" ref="AB43:AB62" si="30">AA43+N43</f>
        <v>0</v>
      </c>
      <c r="AC43" s="120">
        <f t="shared" ref="AC43:AC62" si="31">AB43+O43</f>
        <v>0</v>
      </c>
      <c r="AD43" s="120">
        <f t="shared" ref="AD43:AD62" si="32">SUM(R43:AC43)</f>
        <v>0</v>
      </c>
    </row>
    <row r="44" spans="1:30" x14ac:dyDescent="0.25">
      <c r="A44" s="71"/>
      <c r="B44" s="83">
        <v>7</v>
      </c>
      <c r="C44" s="103">
        <f>'DATA A'!B12</f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>
        <f t="shared" si="19"/>
        <v>0</v>
      </c>
      <c r="Q44" s="85"/>
      <c r="R44" s="120">
        <f t="shared" si="20"/>
        <v>0</v>
      </c>
      <c r="S44" s="120">
        <f t="shared" si="21"/>
        <v>0</v>
      </c>
      <c r="T44" s="120">
        <f t="shared" si="22"/>
        <v>0</v>
      </c>
      <c r="U44" s="120">
        <f t="shared" si="23"/>
        <v>0</v>
      </c>
      <c r="V44" s="120">
        <f t="shared" si="24"/>
        <v>0</v>
      </c>
      <c r="W44" s="120">
        <f t="shared" si="25"/>
        <v>0</v>
      </c>
      <c r="X44" s="120">
        <f t="shared" si="26"/>
        <v>0</v>
      </c>
      <c r="Y44" s="120">
        <f t="shared" si="27"/>
        <v>0</v>
      </c>
      <c r="Z44" s="120">
        <f t="shared" si="28"/>
        <v>0</v>
      </c>
      <c r="AA44" s="120">
        <f t="shared" si="29"/>
        <v>0</v>
      </c>
      <c r="AB44" s="120">
        <f t="shared" si="30"/>
        <v>0</v>
      </c>
      <c r="AC44" s="120">
        <f t="shared" si="31"/>
        <v>0</v>
      </c>
      <c r="AD44" s="120">
        <f t="shared" si="32"/>
        <v>0</v>
      </c>
    </row>
    <row r="45" spans="1:30" x14ac:dyDescent="0.25">
      <c r="A45" s="71"/>
      <c r="B45" s="83">
        <v>8</v>
      </c>
      <c r="C45" s="103">
        <f>'DATA A'!B13</f>
        <v>0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7">
        <f t="shared" si="19"/>
        <v>0</v>
      </c>
      <c r="Q45" s="85"/>
      <c r="R45" s="120">
        <f t="shared" si="20"/>
        <v>0</v>
      </c>
      <c r="S45" s="120">
        <f t="shared" si="21"/>
        <v>0</v>
      </c>
      <c r="T45" s="120">
        <f t="shared" si="22"/>
        <v>0</v>
      </c>
      <c r="U45" s="120">
        <f t="shared" si="23"/>
        <v>0</v>
      </c>
      <c r="V45" s="120">
        <f t="shared" si="24"/>
        <v>0</v>
      </c>
      <c r="W45" s="120">
        <f t="shared" si="25"/>
        <v>0</v>
      </c>
      <c r="X45" s="120">
        <f t="shared" si="26"/>
        <v>0</v>
      </c>
      <c r="Y45" s="120">
        <f t="shared" si="27"/>
        <v>0</v>
      </c>
      <c r="Z45" s="120">
        <f t="shared" si="28"/>
        <v>0</v>
      </c>
      <c r="AA45" s="120">
        <f t="shared" si="29"/>
        <v>0</v>
      </c>
      <c r="AB45" s="120">
        <f t="shared" si="30"/>
        <v>0</v>
      </c>
      <c r="AC45" s="120">
        <f t="shared" si="31"/>
        <v>0</v>
      </c>
      <c r="AD45" s="120">
        <f t="shared" si="32"/>
        <v>0</v>
      </c>
    </row>
    <row r="46" spans="1:30" x14ac:dyDescent="0.25">
      <c r="A46" s="71"/>
      <c r="B46" s="83">
        <v>9</v>
      </c>
      <c r="C46" s="103">
        <f>'DATA A'!B14</f>
        <v>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7">
        <f t="shared" si="19"/>
        <v>0</v>
      </c>
      <c r="Q46" s="85"/>
      <c r="R46" s="120">
        <f t="shared" si="20"/>
        <v>0</v>
      </c>
      <c r="S46" s="120">
        <f t="shared" si="21"/>
        <v>0</v>
      </c>
      <c r="T46" s="120">
        <f t="shared" si="22"/>
        <v>0</v>
      </c>
      <c r="U46" s="120">
        <f t="shared" si="23"/>
        <v>0</v>
      </c>
      <c r="V46" s="120">
        <f t="shared" si="24"/>
        <v>0</v>
      </c>
      <c r="W46" s="120">
        <f t="shared" si="25"/>
        <v>0</v>
      </c>
      <c r="X46" s="120">
        <f t="shared" si="26"/>
        <v>0</v>
      </c>
      <c r="Y46" s="120">
        <f t="shared" si="27"/>
        <v>0</v>
      </c>
      <c r="Z46" s="120">
        <f t="shared" si="28"/>
        <v>0</v>
      </c>
      <c r="AA46" s="120">
        <f t="shared" si="29"/>
        <v>0</v>
      </c>
      <c r="AB46" s="120">
        <f t="shared" si="30"/>
        <v>0</v>
      </c>
      <c r="AC46" s="120">
        <f t="shared" si="31"/>
        <v>0</v>
      </c>
      <c r="AD46" s="120">
        <f t="shared" si="32"/>
        <v>0</v>
      </c>
    </row>
    <row r="47" spans="1:30" x14ac:dyDescent="0.25">
      <c r="A47" s="71"/>
      <c r="B47" s="83">
        <v>10</v>
      </c>
      <c r="C47" s="103">
        <f>'DATA A'!B15</f>
        <v>0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7">
        <f t="shared" si="19"/>
        <v>0</v>
      </c>
      <c r="Q47" s="85"/>
      <c r="R47" s="120">
        <f t="shared" si="20"/>
        <v>0</v>
      </c>
      <c r="S47" s="120">
        <f t="shared" si="21"/>
        <v>0</v>
      </c>
      <c r="T47" s="120">
        <f t="shared" si="22"/>
        <v>0</v>
      </c>
      <c r="U47" s="120">
        <f t="shared" si="23"/>
        <v>0</v>
      </c>
      <c r="V47" s="120">
        <f t="shared" si="24"/>
        <v>0</v>
      </c>
      <c r="W47" s="120">
        <f t="shared" si="25"/>
        <v>0</v>
      </c>
      <c r="X47" s="120">
        <f t="shared" si="26"/>
        <v>0</v>
      </c>
      <c r="Y47" s="120">
        <f t="shared" si="27"/>
        <v>0</v>
      </c>
      <c r="Z47" s="120">
        <f t="shared" si="28"/>
        <v>0</v>
      </c>
      <c r="AA47" s="120">
        <f t="shared" si="29"/>
        <v>0</v>
      </c>
      <c r="AB47" s="120">
        <f t="shared" si="30"/>
        <v>0</v>
      </c>
      <c r="AC47" s="120">
        <f t="shared" si="31"/>
        <v>0</v>
      </c>
      <c r="AD47" s="120">
        <f t="shared" si="32"/>
        <v>0</v>
      </c>
    </row>
    <row r="48" spans="1:30" x14ac:dyDescent="0.25">
      <c r="A48" s="71"/>
      <c r="B48" s="83">
        <v>11</v>
      </c>
      <c r="C48" s="103">
        <f>'DATA A'!B16</f>
        <v>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7">
        <f t="shared" si="19"/>
        <v>0</v>
      </c>
      <c r="Q48" s="85"/>
      <c r="R48" s="120">
        <f t="shared" si="20"/>
        <v>0</v>
      </c>
      <c r="S48" s="120">
        <f t="shared" si="21"/>
        <v>0</v>
      </c>
      <c r="T48" s="120">
        <f t="shared" si="22"/>
        <v>0</v>
      </c>
      <c r="U48" s="120">
        <f t="shared" si="23"/>
        <v>0</v>
      </c>
      <c r="V48" s="120">
        <f t="shared" si="24"/>
        <v>0</v>
      </c>
      <c r="W48" s="120">
        <f t="shared" si="25"/>
        <v>0</v>
      </c>
      <c r="X48" s="120">
        <f t="shared" si="26"/>
        <v>0</v>
      </c>
      <c r="Y48" s="120">
        <f t="shared" si="27"/>
        <v>0</v>
      </c>
      <c r="Z48" s="120">
        <f t="shared" si="28"/>
        <v>0</v>
      </c>
      <c r="AA48" s="120">
        <f t="shared" si="29"/>
        <v>0</v>
      </c>
      <c r="AB48" s="120">
        <f t="shared" si="30"/>
        <v>0</v>
      </c>
      <c r="AC48" s="120">
        <f t="shared" si="31"/>
        <v>0</v>
      </c>
      <c r="AD48" s="120">
        <f t="shared" si="32"/>
        <v>0</v>
      </c>
    </row>
    <row r="49" spans="1:30" x14ac:dyDescent="0.25">
      <c r="A49" s="71"/>
      <c r="B49" s="83">
        <v>12</v>
      </c>
      <c r="C49" s="103">
        <f>'DATA A'!B17</f>
        <v>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7">
        <f t="shared" si="19"/>
        <v>0</v>
      </c>
      <c r="Q49" s="85"/>
      <c r="R49" s="120">
        <f t="shared" si="20"/>
        <v>0</v>
      </c>
      <c r="S49" s="120">
        <f t="shared" si="21"/>
        <v>0</v>
      </c>
      <c r="T49" s="120">
        <f t="shared" si="22"/>
        <v>0</v>
      </c>
      <c r="U49" s="120">
        <f t="shared" si="23"/>
        <v>0</v>
      </c>
      <c r="V49" s="120">
        <f t="shared" si="24"/>
        <v>0</v>
      </c>
      <c r="W49" s="120">
        <f t="shared" si="25"/>
        <v>0</v>
      </c>
      <c r="X49" s="120">
        <f t="shared" si="26"/>
        <v>0</v>
      </c>
      <c r="Y49" s="120">
        <f t="shared" si="27"/>
        <v>0</v>
      </c>
      <c r="Z49" s="120">
        <f t="shared" si="28"/>
        <v>0</v>
      </c>
      <c r="AA49" s="120">
        <f t="shared" si="29"/>
        <v>0</v>
      </c>
      <c r="AB49" s="120">
        <f t="shared" si="30"/>
        <v>0</v>
      </c>
      <c r="AC49" s="120">
        <f t="shared" si="31"/>
        <v>0</v>
      </c>
      <c r="AD49" s="120">
        <f t="shared" si="32"/>
        <v>0</v>
      </c>
    </row>
    <row r="50" spans="1:30" x14ac:dyDescent="0.25">
      <c r="A50" s="71"/>
      <c r="B50" s="83">
        <v>13</v>
      </c>
      <c r="C50" s="103">
        <f>'DATA A'!B18</f>
        <v>0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7">
        <f t="shared" si="19"/>
        <v>0</v>
      </c>
      <c r="Q50" s="85"/>
      <c r="R50" s="120">
        <f t="shared" si="20"/>
        <v>0</v>
      </c>
      <c r="S50" s="120">
        <f t="shared" si="21"/>
        <v>0</v>
      </c>
      <c r="T50" s="120">
        <f t="shared" si="22"/>
        <v>0</v>
      </c>
      <c r="U50" s="120">
        <f t="shared" si="23"/>
        <v>0</v>
      </c>
      <c r="V50" s="120">
        <f t="shared" si="24"/>
        <v>0</v>
      </c>
      <c r="W50" s="120">
        <f t="shared" si="25"/>
        <v>0</v>
      </c>
      <c r="X50" s="120">
        <f t="shared" si="26"/>
        <v>0</v>
      </c>
      <c r="Y50" s="120">
        <f t="shared" si="27"/>
        <v>0</v>
      </c>
      <c r="Z50" s="120">
        <f t="shared" si="28"/>
        <v>0</v>
      </c>
      <c r="AA50" s="120">
        <f t="shared" si="29"/>
        <v>0</v>
      </c>
      <c r="AB50" s="120">
        <f t="shared" si="30"/>
        <v>0</v>
      </c>
      <c r="AC50" s="120">
        <f t="shared" si="31"/>
        <v>0</v>
      </c>
      <c r="AD50" s="120">
        <f t="shared" si="32"/>
        <v>0</v>
      </c>
    </row>
    <row r="51" spans="1:30" x14ac:dyDescent="0.25">
      <c r="A51" s="71"/>
      <c r="B51" s="83">
        <v>14</v>
      </c>
      <c r="C51" s="103">
        <f>'DATA A'!B19</f>
        <v>0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7">
        <f t="shared" si="19"/>
        <v>0</v>
      </c>
      <c r="Q51" s="85"/>
      <c r="R51" s="120">
        <f t="shared" si="20"/>
        <v>0</v>
      </c>
      <c r="S51" s="120">
        <f t="shared" si="21"/>
        <v>0</v>
      </c>
      <c r="T51" s="120">
        <f t="shared" si="22"/>
        <v>0</v>
      </c>
      <c r="U51" s="120">
        <f t="shared" si="23"/>
        <v>0</v>
      </c>
      <c r="V51" s="120">
        <f t="shared" si="24"/>
        <v>0</v>
      </c>
      <c r="W51" s="120">
        <f t="shared" si="25"/>
        <v>0</v>
      </c>
      <c r="X51" s="120">
        <f t="shared" si="26"/>
        <v>0</v>
      </c>
      <c r="Y51" s="120">
        <f t="shared" si="27"/>
        <v>0</v>
      </c>
      <c r="Z51" s="120">
        <f t="shared" si="28"/>
        <v>0</v>
      </c>
      <c r="AA51" s="120">
        <f t="shared" si="29"/>
        <v>0</v>
      </c>
      <c r="AB51" s="120">
        <f t="shared" si="30"/>
        <v>0</v>
      </c>
      <c r="AC51" s="120">
        <f t="shared" si="31"/>
        <v>0</v>
      </c>
      <c r="AD51" s="120">
        <f t="shared" si="32"/>
        <v>0</v>
      </c>
    </row>
    <row r="52" spans="1:30" x14ac:dyDescent="0.25">
      <c r="A52" s="71"/>
      <c r="B52" s="83">
        <v>15</v>
      </c>
      <c r="C52" s="103">
        <f>'DATA A'!B20</f>
        <v>0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7">
        <f t="shared" si="19"/>
        <v>0</v>
      </c>
      <c r="Q52" s="85"/>
      <c r="R52" s="120">
        <f t="shared" si="20"/>
        <v>0</v>
      </c>
      <c r="S52" s="120">
        <f t="shared" si="21"/>
        <v>0</v>
      </c>
      <c r="T52" s="120">
        <f t="shared" si="22"/>
        <v>0</v>
      </c>
      <c r="U52" s="120">
        <f t="shared" si="23"/>
        <v>0</v>
      </c>
      <c r="V52" s="120">
        <f t="shared" si="24"/>
        <v>0</v>
      </c>
      <c r="W52" s="120">
        <f t="shared" si="25"/>
        <v>0</v>
      </c>
      <c r="X52" s="120">
        <f t="shared" si="26"/>
        <v>0</v>
      </c>
      <c r="Y52" s="120">
        <f t="shared" si="27"/>
        <v>0</v>
      </c>
      <c r="Z52" s="120">
        <f t="shared" si="28"/>
        <v>0</v>
      </c>
      <c r="AA52" s="120">
        <f t="shared" si="29"/>
        <v>0</v>
      </c>
      <c r="AB52" s="120">
        <f t="shared" si="30"/>
        <v>0</v>
      </c>
      <c r="AC52" s="120">
        <f t="shared" si="31"/>
        <v>0</v>
      </c>
      <c r="AD52" s="120">
        <f t="shared" si="32"/>
        <v>0</v>
      </c>
    </row>
    <row r="53" spans="1:30" x14ac:dyDescent="0.25">
      <c r="A53" s="71"/>
      <c r="B53" s="83">
        <v>16</v>
      </c>
      <c r="C53" s="103">
        <f>'DATA A'!B21</f>
        <v>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7">
        <f t="shared" si="19"/>
        <v>0</v>
      </c>
      <c r="Q53" s="85"/>
      <c r="R53" s="120">
        <f t="shared" si="20"/>
        <v>0</v>
      </c>
      <c r="S53" s="120">
        <f t="shared" si="21"/>
        <v>0</v>
      </c>
      <c r="T53" s="120">
        <f t="shared" si="22"/>
        <v>0</v>
      </c>
      <c r="U53" s="120">
        <f t="shared" si="23"/>
        <v>0</v>
      </c>
      <c r="V53" s="120">
        <f t="shared" si="24"/>
        <v>0</v>
      </c>
      <c r="W53" s="120">
        <f t="shared" si="25"/>
        <v>0</v>
      </c>
      <c r="X53" s="120">
        <f t="shared" si="26"/>
        <v>0</v>
      </c>
      <c r="Y53" s="120">
        <f t="shared" si="27"/>
        <v>0</v>
      </c>
      <c r="Z53" s="120">
        <f t="shared" si="28"/>
        <v>0</v>
      </c>
      <c r="AA53" s="120">
        <f t="shared" si="29"/>
        <v>0</v>
      </c>
      <c r="AB53" s="120">
        <f t="shared" si="30"/>
        <v>0</v>
      </c>
      <c r="AC53" s="120">
        <f t="shared" si="31"/>
        <v>0</v>
      </c>
      <c r="AD53" s="120">
        <f t="shared" si="32"/>
        <v>0</v>
      </c>
    </row>
    <row r="54" spans="1:30" x14ac:dyDescent="0.25">
      <c r="A54" s="71"/>
      <c r="B54" s="83">
        <v>17</v>
      </c>
      <c r="C54" s="103">
        <f>'DATA A'!B22</f>
        <v>0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>
        <f t="shared" si="19"/>
        <v>0</v>
      </c>
      <c r="Q54" s="85"/>
      <c r="R54" s="120">
        <f t="shared" si="20"/>
        <v>0</v>
      </c>
      <c r="S54" s="120">
        <f t="shared" si="21"/>
        <v>0</v>
      </c>
      <c r="T54" s="120">
        <f t="shared" si="22"/>
        <v>0</v>
      </c>
      <c r="U54" s="120">
        <f t="shared" si="23"/>
        <v>0</v>
      </c>
      <c r="V54" s="120">
        <f t="shared" si="24"/>
        <v>0</v>
      </c>
      <c r="W54" s="120">
        <f t="shared" si="25"/>
        <v>0</v>
      </c>
      <c r="X54" s="120">
        <f t="shared" si="26"/>
        <v>0</v>
      </c>
      <c r="Y54" s="120">
        <f t="shared" si="27"/>
        <v>0</v>
      </c>
      <c r="Z54" s="120">
        <f t="shared" si="28"/>
        <v>0</v>
      </c>
      <c r="AA54" s="120">
        <f t="shared" si="29"/>
        <v>0</v>
      </c>
      <c r="AB54" s="120">
        <f t="shared" si="30"/>
        <v>0</v>
      </c>
      <c r="AC54" s="120">
        <f t="shared" si="31"/>
        <v>0</v>
      </c>
      <c r="AD54" s="120">
        <f t="shared" si="32"/>
        <v>0</v>
      </c>
    </row>
    <row r="55" spans="1:30" x14ac:dyDescent="0.25">
      <c r="A55" s="71"/>
      <c r="B55" s="83">
        <v>18</v>
      </c>
      <c r="C55" s="103">
        <f>'DATA A'!B23</f>
        <v>0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7">
        <f t="shared" si="19"/>
        <v>0</v>
      </c>
      <c r="Q55" s="85"/>
      <c r="R55" s="120">
        <f t="shared" si="20"/>
        <v>0</v>
      </c>
      <c r="S55" s="120">
        <f t="shared" si="21"/>
        <v>0</v>
      </c>
      <c r="T55" s="120">
        <f t="shared" si="22"/>
        <v>0</v>
      </c>
      <c r="U55" s="120">
        <f t="shared" si="23"/>
        <v>0</v>
      </c>
      <c r="V55" s="120">
        <f t="shared" si="24"/>
        <v>0</v>
      </c>
      <c r="W55" s="120">
        <f t="shared" si="25"/>
        <v>0</v>
      </c>
      <c r="X55" s="120">
        <f t="shared" si="26"/>
        <v>0</v>
      </c>
      <c r="Y55" s="120">
        <f t="shared" si="27"/>
        <v>0</v>
      </c>
      <c r="Z55" s="120">
        <f t="shared" si="28"/>
        <v>0</v>
      </c>
      <c r="AA55" s="120">
        <f t="shared" si="29"/>
        <v>0</v>
      </c>
      <c r="AB55" s="120">
        <f t="shared" si="30"/>
        <v>0</v>
      </c>
      <c r="AC55" s="120">
        <f t="shared" si="31"/>
        <v>0</v>
      </c>
      <c r="AD55" s="120">
        <f t="shared" si="32"/>
        <v>0</v>
      </c>
    </row>
    <row r="56" spans="1:30" x14ac:dyDescent="0.25">
      <c r="A56" s="71"/>
      <c r="B56" s="83">
        <v>19</v>
      </c>
      <c r="C56" s="103">
        <f>'DATA A'!B24</f>
        <v>0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7">
        <f t="shared" si="19"/>
        <v>0</v>
      </c>
      <c r="Q56" s="85"/>
      <c r="R56" s="120">
        <f t="shared" si="20"/>
        <v>0</v>
      </c>
      <c r="S56" s="120">
        <f t="shared" si="21"/>
        <v>0</v>
      </c>
      <c r="T56" s="120">
        <f t="shared" si="22"/>
        <v>0</v>
      </c>
      <c r="U56" s="120">
        <f t="shared" si="23"/>
        <v>0</v>
      </c>
      <c r="V56" s="120">
        <f t="shared" si="24"/>
        <v>0</v>
      </c>
      <c r="W56" s="120">
        <f t="shared" si="25"/>
        <v>0</v>
      </c>
      <c r="X56" s="120">
        <f t="shared" si="26"/>
        <v>0</v>
      </c>
      <c r="Y56" s="120">
        <f t="shared" si="27"/>
        <v>0</v>
      </c>
      <c r="Z56" s="120">
        <f t="shared" si="28"/>
        <v>0</v>
      </c>
      <c r="AA56" s="120">
        <f t="shared" si="29"/>
        <v>0</v>
      </c>
      <c r="AB56" s="120">
        <f t="shared" si="30"/>
        <v>0</v>
      </c>
      <c r="AC56" s="120">
        <f t="shared" si="31"/>
        <v>0</v>
      </c>
      <c r="AD56" s="120">
        <f t="shared" si="32"/>
        <v>0</v>
      </c>
    </row>
    <row r="57" spans="1:30" x14ac:dyDescent="0.25">
      <c r="A57" s="71"/>
      <c r="B57" s="83">
        <v>20</v>
      </c>
      <c r="C57" s="103">
        <f>'DATA A'!B25</f>
        <v>0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7">
        <f t="shared" si="19"/>
        <v>0</v>
      </c>
      <c r="Q57" s="85"/>
      <c r="R57" s="120">
        <f t="shared" si="20"/>
        <v>0</v>
      </c>
      <c r="S57" s="120">
        <f t="shared" si="21"/>
        <v>0</v>
      </c>
      <c r="T57" s="120">
        <f t="shared" si="22"/>
        <v>0</v>
      </c>
      <c r="U57" s="120">
        <f t="shared" si="23"/>
        <v>0</v>
      </c>
      <c r="V57" s="120">
        <f t="shared" si="24"/>
        <v>0</v>
      </c>
      <c r="W57" s="120">
        <f t="shared" si="25"/>
        <v>0</v>
      </c>
      <c r="X57" s="120">
        <f t="shared" si="26"/>
        <v>0</v>
      </c>
      <c r="Y57" s="120">
        <f t="shared" si="27"/>
        <v>0</v>
      </c>
      <c r="Z57" s="120">
        <f t="shared" si="28"/>
        <v>0</v>
      </c>
      <c r="AA57" s="120">
        <f t="shared" si="29"/>
        <v>0</v>
      </c>
      <c r="AB57" s="120">
        <f t="shared" si="30"/>
        <v>0</v>
      </c>
      <c r="AC57" s="120">
        <f t="shared" si="31"/>
        <v>0</v>
      </c>
      <c r="AD57" s="120">
        <f t="shared" si="32"/>
        <v>0</v>
      </c>
    </row>
    <row r="58" spans="1:30" x14ac:dyDescent="0.25">
      <c r="A58" s="71"/>
      <c r="B58" s="83">
        <v>21</v>
      </c>
      <c r="C58" s="103">
        <f>'DATA A'!B26</f>
        <v>0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7">
        <f t="shared" si="19"/>
        <v>0</v>
      </c>
      <c r="Q58" s="85"/>
      <c r="R58" s="120">
        <f t="shared" si="20"/>
        <v>0</v>
      </c>
      <c r="S58" s="120">
        <f t="shared" si="21"/>
        <v>0</v>
      </c>
      <c r="T58" s="120">
        <f t="shared" si="22"/>
        <v>0</v>
      </c>
      <c r="U58" s="120">
        <f t="shared" si="23"/>
        <v>0</v>
      </c>
      <c r="V58" s="120">
        <f t="shared" si="24"/>
        <v>0</v>
      </c>
      <c r="W58" s="120">
        <f t="shared" si="25"/>
        <v>0</v>
      </c>
      <c r="X58" s="120">
        <f t="shared" si="26"/>
        <v>0</v>
      </c>
      <c r="Y58" s="120">
        <f t="shared" si="27"/>
        <v>0</v>
      </c>
      <c r="Z58" s="120">
        <f t="shared" si="28"/>
        <v>0</v>
      </c>
      <c r="AA58" s="120">
        <f t="shared" si="29"/>
        <v>0</v>
      </c>
      <c r="AB58" s="120">
        <f t="shared" si="30"/>
        <v>0</v>
      </c>
      <c r="AC58" s="120">
        <f t="shared" si="31"/>
        <v>0</v>
      </c>
      <c r="AD58" s="120">
        <f t="shared" si="32"/>
        <v>0</v>
      </c>
    </row>
    <row r="59" spans="1:30" x14ac:dyDescent="0.25">
      <c r="A59" s="71"/>
      <c r="B59" s="83">
        <v>22</v>
      </c>
      <c r="C59" s="103">
        <f>'DATA A'!B27</f>
        <v>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7">
        <f t="shared" si="19"/>
        <v>0</v>
      </c>
      <c r="Q59" s="85"/>
      <c r="R59" s="120">
        <f t="shared" si="20"/>
        <v>0</v>
      </c>
      <c r="S59" s="120">
        <f t="shared" si="21"/>
        <v>0</v>
      </c>
      <c r="T59" s="120">
        <f t="shared" si="22"/>
        <v>0</v>
      </c>
      <c r="U59" s="120">
        <f t="shared" si="23"/>
        <v>0</v>
      </c>
      <c r="V59" s="120">
        <f t="shared" si="24"/>
        <v>0</v>
      </c>
      <c r="W59" s="120">
        <f t="shared" si="25"/>
        <v>0</v>
      </c>
      <c r="X59" s="120">
        <f t="shared" si="26"/>
        <v>0</v>
      </c>
      <c r="Y59" s="120">
        <f t="shared" si="27"/>
        <v>0</v>
      </c>
      <c r="Z59" s="120">
        <f t="shared" si="28"/>
        <v>0</v>
      </c>
      <c r="AA59" s="120">
        <f t="shared" si="29"/>
        <v>0</v>
      </c>
      <c r="AB59" s="120">
        <f t="shared" si="30"/>
        <v>0</v>
      </c>
      <c r="AC59" s="120">
        <f t="shared" si="31"/>
        <v>0</v>
      </c>
      <c r="AD59" s="120">
        <f t="shared" si="32"/>
        <v>0</v>
      </c>
    </row>
    <row r="60" spans="1:30" x14ac:dyDescent="0.25">
      <c r="A60" s="71"/>
      <c r="B60" s="83">
        <v>23</v>
      </c>
      <c r="C60" s="103">
        <f>'DATA A'!B28</f>
        <v>0</v>
      </c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7">
        <f t="shared" si="19"/>
        <v>0</v>
      </c>
      <c r="Q60" s="85"/>
      <c r="R60" s="120">
        <f t="shared" si="20"/>
        <v>0</v>
      </c>
      <c r="S60" s="120">
        <f t="shared" si="21"/>
        <v>0</v>
      </c>
      <c r="T60" s="120">
        <f t="shared" si="22"/>
        <v>0</v>
      </c>
      <c r="U60" s="120">
        <f t="shared" si="23"/>
        <v>0</v>
      </c>
      <c r="V60" s="120">
        <f t="shared" si="24"/>
        <v>0</v>
      </c>
      <c r="W60" s="120">
        <f t="shared" si="25"/>
        <v>0</v>
      </c>
      <c r="X60" s="120">
        <f t="shared" si="26"/>
        <v>0</v>
      </c>
      <c r="Y60" s="120">
        <f t="shared" si="27"/>
        <v>0</v>
      </c>
      <c r="Z60" s="120">
        <f t="shared" si="28"/>
        <v>0</v>
      </c>
      <c r="AA60" s="120">
        <f t="shared" si="29"/>
        <v>0</v>
      </c>
      <c r="AB60" s="120">
        <f t="shared" si="30"/>
        <v>0</v>
      </c>
      <c r="AC60" s="120">
        <f t="shared" si="31"/>
        <v>0</v>
      </c>
      <c r="AD60" s="120">
        <f t="shared" si="32"/>
        <v>0</v>
      </c>
    </row>
    <row r="61" spans="1:30" x14ac:dyDescent="0.25">
      <c r="A61" s="71"/>
      <c r="B61" s="83">
        <v>24</v>
      </c>
      <c r="C61" s="103">
        <f>'DATA A'!B29</f>
        <v>0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7">
        <f t="shared" si="19"/>
        <v>0</v>
      </c>
      <c r="Q61" s="85"/>
      <c r="R61" s="120">
        <f t="shared" si="20"/>
        <v>0</v>
      </c>
      <c r="S61" s="120">
        <f t="shared" si="21"/>
        <v>0</v>
      </c>
      <c r="T61" s="120">
        <f t="shared" si="22"/>
        <v>0</v>
      </c>
      <c r="U61" s="120">
        <f t="shared" si="23"/>
        <v>0</v>
      </c>
      <c r="V61" s="120">
        <f t="shared" si="24"/>
        <v>0</v>
      </c>
      <c r="W61" s="120">
        <f t="shared" si="25"/>
        <v>0</v>
      </c>
      <c r="X61" s="120">
        <f t="shared" si="26"/>
        <v>0</v>
      </c>
      <c r="Y61" s="120">
        <f t="shared" si="27"/>
        <v>0</v>
      </c>
      <c r="Z61" s="120">
        <f t="shared" si="28"/>
        <v>0</v>
      </c>
      <c r="AA61" s="120">
        <f t="shared" si="29"/>
        <v>0</v>
      </c>
      <c r="AB61" s="120">
        <f t="shared" si="30"/>
        <v>0</v>
      </c>
      <c r="AC61" s="120">
        <f t="shared" si="31"/>
        <v>0</v>
      </c>
      <c r="AD61" s="120">
        <f t="shared" si="32"/>
        <v>0</v>
      </c>
    </row>
    <row r="62" spans="1:30" ht="13.8" thickBot="1" x14ac:dyDescent="0.3">
      <c r="A62" s="71"/>
      <c r="B62" s="83">
        <v>25</v>
      </c>
      <c r="C62" s="103">
        <f>'DATA A'!B30</f>
        <v>0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7">
        <f t="shared" si="19"/>
        <v>0</v>
      </c>
      <c r="Q62" s="85"/>
      <c r="R62" s="120">
        <f t="shared" si="20"/>
        <v>0</v>
      </c>
      <c r="S62" s="120">
        <f t="shared" si="21"/>
        <v>0</v>
      </c>
      <c r="T62" s="120">
        <f t="shared" si="22"/>
        <v>0</v>
      </c>
      <c r="U62" s="120">
        <f t="shared" si="23"/>
        <v>0</v>
      </c>
      <c r="V62" s="120">
        <f t="shared" si="24"/>
        <v>0</v>
      </c>
      <c r="W62" s="120">
        <f t="shared" si="25"/>
        <v>0</v>
      </c>
      <c r="X62" s="120">
        <f t="shared" si="26"/>
        <v>0</v>
      </c>
      <c r="Y62" s="120">
        <f t="shared" si="27"/>
        <v>0</v>
      </c>
      <c r="Z62" s="120">
        <f t="shared" si="28"/>
        <v>0</v>
      </c>
      <c r="AA62" s="120">
        <f t="shared" si="29"/>
        <v>0</v>
      </c>
      <c r="AB62" s="120">
        <f t="shared" si="30"/>
        <v>0</v>
      </c>
      <c r="AC62" s="120">
        <f t="shared" si="31"/>
        <v>0</v>
      </c>
      <c r="AD62" s="120">
        <f t="shared" si="32"/>
        <v>0</v>
      </c>
    </row>
    <row r="63" spans="1:30" ht="13.8" thickBot="1" x14ac:dyDescent="0.3">
      <c r="A63" s="71"/>
      <c r="B63" s="104"/>
      <c r="C63" s="105"/>
      <c r="D63" s="107">
        <f t="shared" ref="D63:O63" si="33">SUM(D38:D62)</f>
        <v>0</v>
      </c>
      <c r="E63" s="197">
        <f t="shared" si="33"/>
        <v>0</v>
      </c>
      <c r="F63" s="197">
        <f t="shared" si="33"/>
        <v>0</v>
      </c>
      <c r="G63" s="198">
        <f>SUM(G38:G62)</f>
        <v>0</v>
      </c>
      <c r="H63" s="198">
        <f t="shared" si="33"/>
        <v>0</v>
      </c>
      <c r="I63" s="197">
        <f t="shared" si="33"/>
        <v>0</v>
      </c>
      <c r="J63" s="197">
        <f t="shared" si="33"/>
        <v>0</v>
      </c>
      <c r="K63" s="197">
        <f t="shared" si="33"/>
        <v>0</v>
      </c>
      <c r="L63" s="197">
        <f t="shared" si="33"/>
        <v>0</v>
      </c>
      <c r="M63" s="197">
        <f t="shared" si="33"/>
        <v>0</v>
      </c>
      <c r="N63" s="197">
        <f t="shared" si="33"/>
        <v>0</v>
      </c>
      <c r="O63" s="197">
        <f t="shared" si="33"/>
        <v>0</v>
      </c>
      <c r="P63" s="107">
        <f>SUM(D63:O63)</f>
        <v>0</v>
      </c>
      <c r="Q63" s="85"/>
      <c r="R63" s="136">
        <f>D63</f>
        <v>0</v>
      </c>
      <c r="S63" s="136">
        <f>D63+E63</f>
        <v>0</v>
      </c>
      <c r="T63" s="136">
        <f t="shared" ref="T63:AC63" si="34">S63+F63</f>
        <v>0</v>
      </c>
      <c r="U63" s="136">
        <f t="shared" si="34"/>
        <v>0</v>
      </c>
      <c r="V63" s="136">
        <f t="shared" si="34"/>
        <v>0</v>
      </c>
      <c r="W63" s="136">
        <f t="shared" si="34"/>
        <v>0</v>
      </c>
      <c r="X63" s="136">
        <f t="shared" si="34"/>
        <v>0</v>
      </c>
      <c r="Y63" s="136">
        <f t="shared" si="34"/>
        <v>0</v>
      </c>
      <c r="Z63" s="136">
        <f t="shared" si="34"/>
        <v>0</v>
      </c>
      <c r="AA63" s="136">
        <f t="shared" si="34"/>
        <v>0</v>
      </c>
      <c r="AB63" s="136">
        <f t="shared" si="34"/>
        <v>0</v>
      </c>
      <c r="AC63" s="136">
        <f t="shared" si="34"/>
        <v>0</v>
      </c>
      <c r="AD63" s="136">
        <f>SUM(R63:AC63)</f>
        <v>0</v>
      </c>
    </row>
    <row r="64" spans="1:30" x14ac:dyDescent="0.25">
      <c r="A64" s="71"/>
      <c r="B64" s="108"/>
      <c r="C64" s="108"/>
      <c r="D64" s="92"/>
      <c r="E64" s="92"/>
      <c r="F64" s="92" t="s">
        <v>0</v>
      </c>
      <c r="G64" s="95"/>
      <c r="H64" s="95"/>
      <c r="I64" s="85"/>
      <c r="J64" s="85"/>
      <c r="K64" s="85"/>
      <c r="L64" s="85"/>
      <c r="M64" s="85"/>
      <c r="N64" s="85"/>
      <c r="O64" s="85"/>
      <c r="P64" s="85"/>
      <c r="Q64" s="85"/>
      <c r="R64" s="125"/>
      <c r="S64" s="125"/>
      <c r="T64" s="125"/>
      <c r="U64" s="125"/>
      <c r="V64" s="125"/>
      <c r="W64" s="128"/>
      <c r="X64" s="128"/>
      <c r="Y64" s="128"/>
      <c r="Z64" s="128"/>
      <c r="AA64" s="128"/>
      <c r="AB64" s="128"/>
      <c r="AC64" s="128"/>
      <c r="AD64" s="128"/>
    </row>
    <row r="65" spans="1:30" x14ac:dyDescent="0.25">
      <c r="A65" s="71"/>
      <c r="B65" s="108"/>
      <c r="C65" s="108"/>
      <c r="D65" s="71"/>
      <c r="E65" s="71"/>
      <c r="F65" s="93" t="s">
        <v>0</v>
      </c>
      <c r="G65" s="95"/>
      <c r="H65" s="95"/>
      <c r="I65" s="85"/>
      <c r="J65" s="85"/>
      <c r="K65" s="85"/>
      <c r="L65" s="85"/>
      <c r="M65" s="85"/>
      <c r="N65" s="85"/>
      <c r="O65" s="85"/>
      <c r="P65" s="85"/>
      <c r="Q65" s="85"/>
      <c r="R65" s="137"/>
      <c r="S65" s="137"/>
      <c r="T65" s="137"/>
      <c r="U65" s="125"/>
      <c r="V65" s="125"/>
      <c r="W65" s="128"/>
      <c r="X65" s="128"/>
      <c r="Y65" s="128"/>
      <c r="Z65" s="128"/>
      <c r="AA65" s="128"/>
      <c r="AB65" s="128"/>
      <c r="AC65" s="128"/>
      <c r="AD65" s="128"/>
    </row>
    <row r="66" spans="1:30" ht="13.8" thickBot="1" x14ac:dyDescent="0.3">
      <c r="A66" s="71"/>
      <c r="B66" s="71"/>
      <c r="C66" s="71"/>
      <c r="D66" s="96"/>
      <c r="E66" s="96"/>
      <c r="F66" s="96" t="s">
        <v>0</v>
      </c>
      <c r="G66" s="93"/>
      <c r="H66" s="93"/>
      <c r="I66" s="94"/>
      <c r="J66" s="94"/>
      <c r="K66" s="94"/>
      <c r="L66" s="94"/>
      <c r="M66" s="94"/>
      <c r="N66" s="94"/>
      <c r="O66" s="94"/>
      <c r="P66" s="94"/>
      <c r="Q66" s="94"/>
      <c r="R66" s="129"/>
      <c r="S66" s="129"/>
      <c r="T66" s="129" t="s">
        <v>0</v>
      </c>
      <c r="U66" s="126"/>
      <c r="V66" s="126"/>
      <c r="W66" s="127"/>
      <c r="X66" s="127"/>
      <c r="Y66" s="127"/>
      <c r="Z66" s="127"/>
      <c r="AA66" s="127"/>
      <c r="AB66" s="127"/>
      <c r="AC66" s="127"/>
      <c r="AD66" s="127"/>
    </row>
    <row r="67" spans="1:30" x14ac:dyDescent="0.25">
      <c r="A67" s="71"/>
      <c r="B67" s="97" t="s">
        <v>1</v>
      </c>
      <c r="C67" s="258" t="str">
        <f>'DATA A'!B5</f>
        <v>PUSKESMAS</v>
      </c>
      <c r="D67" s="205" t="s">
        <v>27</v>
      </c>
      <c r="E67" s="109"/>
      <c r="F67" s="109"/>
      <c r="G67" s="109"/>
      <c r="H67" s="109"/>
      <c r="I67" s="110"/>
      <c r="J67" s="111"/>
      <c r="K67" s="111"/>
      <c r="L67" s="111"/>
      <c r="M67" s="111"/>
      <c r="N67" s="111"/>
      <c r="O67" s="112"/>
      <c r="P67" s="113" t="s">
        <v>2</v>
      </c>
      <c r="Q67" s="85"/>
      <c r="R67" s="263" t="s">
        <v>27</v>
      </c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7"/>
      <c r="AD67" s="138" t="s">
        <v>2</v>
      </c>
    </row>
    <row r="68" spans="1:30" x14ac:dyDescent="0.25">
      <c r="A68" s="71"/>
      <c r="B68" s="101"/>
      <c r="C68" s="259"/>
      <c r="D68" s="102" t="s">
        <v>11</v>
      </c>
      <c r="E68" s="102" t="s">
        <v>12</v>
      </c>
      <c r="F68" s="88" t="s">
        <v>13</v>
      </c>
      <c r="G68" s="81" t="s">
        <v>3</v>
      </c>
      <c r="H68" s="81" t="s">
        <v>4</v>
      </c>
      <c r="I68" s="81" t="s">
        <v>5</v>
      </c>
      <c r="J68" s="81" t="s">
        <v>18</v>
      </c>
      <c r="K68" s="81" t="s">
        <v>6</v>
      </c>
      <c r="L68" s="81" t="s">
        <v>7</v>
      </c>
      <c r="M68" s="80" t="s">
        <v>8</v>
      </c>
      <c r="N68" s="80" t="s">
        <v>9</v>
      </c>
      <c r="O68" s="81" t="s">
        <v>10</v>
      </c>
      <c r="P68" s="114"/>
      <c r="Q68" s="85"/>
      <c r="R68" s="139" t="s">
        <v>11</v>
      </c>
      <c r="S68" s="133" t="s">
        <v>12</v>
      </c>
      <c r="T68" s="122" t="s">
        <v>13</v>
      </c>
      <c r="U68" s="134" t="s">
        <v>3</v>
      </c>
      <c r="V68" s="134" t="s">
        <v>4</v>
      </c>
      <c r="W68" s="134" t="s">
        <v>5</v>
      </c>
      <c r="X68" s="134" t="s">
        <v>18</v>
      </c>
      <c r="Y68" s="134" t="s">
        <v>6</v>
      </c>
      <c r="Z68" s="134" t="s">
        <v>7</v>
      </c>
      <c r="AA68" s="135" t="s">
        <v>8</v>
      </c>
      <c r="AB68" s="135" t="s">
        <v>9</v>
      </c>
      <c r="AC68" s="134" t="s">
        <v>10</v>
      </c>
      <c r="AD68" s="140"/>
    </row>
    <row r="69" spans="1:30" x14ac:dyDescent="0.25">
      <c r="A69" s="71"/>
      <c r="B69" s="83">
        <v>1</v>
      </c>
      <c r="C69" s="103">
        <f>'DATA A'!B6</f>
        <v>0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4">
        <f>SUM(D69:O69)</f>
        <v>0</v>
      </c>
      <c r="Q69" s="85"/>
      <c r="R69" s="117">
        <f>D69</f>
        <v>0</v>
      </c>
      <c r="S69" s="117">
        <f>D69+E69</f>
        <v>0</v>
      </c>
      <c r="T69" s="117">
        <f t="shared" ref="T69:AC69" si="35">S69+F69</f>
        <v>0</v>
      </c>
      <c r="U69" s="117">
        <f t="shared" si="35"/>
        <v>0</v>
      </c>
      <c r="V69" s="117">
        <f t="shared" si="35"/>
        <v>0</v>
      </c>
      <c r="W69" s="117">
        <f t="shared" si="35"/>
        <v>0</v>
      </c>
      <c r="X69" s="117">
        <f t="shared" si="35"/>
        <v>0</v>
      </c>
      <c r="Y69" s="117">
        <f t="shared" si="35"/>
        <v>0</v>
      </c>
      <c r="Z69" s="117">
        <f t="shared" si="35"/>
        <v>0</v>
      </c>
      <c r="AA69" s="117">
        <f t="shared" si="35"/>
        <v>0</v>
      </c>
      <c r="AB69" s="117">
        <f t="shared" si="35"/>
        <v>0</v>
      </c>
      <c r="AC69" s="117">
        <f t="shared" si="35"/>
        <v>0</v>
      </c>
      <c r="AD69" s="117">
        <f>SUM(R69:AC69)</f>
        <v>0</v>
      </c>
    </row>
    <row r="70" spans="1:30" x14ac:dyDescent="0.25">
      <c r="A70" s="71"/>
      <c r="B70" s="83">
        <v>2</v>
      </c>
      <c r="C70" s="103">
        <f>'DATA A'!B7</f>
        <v>0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7">
        <f>SUM(D70:O70)</f>
        <v>0</v>
      </c>
      <c r="Q70" s="85"/>
      <c r="R70" s="120">
        <f>D70</f>
        <v>0</v>
      </c>
      <c r="S70" s="120">
        <f>D70+E70</f>
        <v>0</v>
      </c>
      <c r="T70" s="120">
        <f t="shared" ref="T70:AC73" si="36">S70+F70</f>
        <v>0</v>
      </c>
      <c r="U70" s="120">
        <f t="shared" si="36"/>
        <v>0</v>
      </c>
      <c r="V70" s="120">
        <f t="shared" si="36"/>
        <v>0</v>
      </c>
      <c r="W70" s="120">
        <f t="shared" si="36"/>
        <v>0</v>
      </c>
      <c r="X70" s="120">
        <f t="shared" si="36"/>
        <v>0</v>
      </c>
      <c r="Y70" s="120">
        <f t="shared" si="36"/>
        <v>0</v>
      </c>
      <c r="Z70" s="120">
        <f t="shared" si="36"/>
        <v>0</v>
      </c>
      <c r="AA70" s="120">
        <f t="shared" si="36"/>
        <v>0</v>
      </c>
      <c r="AB70" s="120">
        <f t="shared" si="36"/>
        <v>0</v>
      </c>
      <c r="AC70" s="120">
        <f t="shared" si="36"/>
        <v>0</v>
      </c>
      <c r="AD70" s="120">
        <f>SUM(R70:AC70)</f>
        <v>0</v>
      </c>
    </row>
    <row r="71" spans="1:30" x14ac:dyDescent="0.25">
      <c r="A71" s="71"/>
      <c r="B71" s="83">
        <v>3</v>
      </c>
      <c r="C71" s="103">
        <f>'DATA A'!B8</f>
        <v>0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7">
        <f>SUM(D71:O71)</f>
        <v>0</v>
      </c>
      <c r="Q71" s="85"/>
      <c r="R71" s="120">
        <f>D71</f>
        <v>0</v>
      </c>
      <c r="S71" s="120">
        <f>D71+E71</f>
        <v>0</v>
      </c>
      <c r="T71" s="120">
        <f t="shared" si="36"/>
        <v>0</v>
      </c>
      <c r="U71" s="120">
        <f t="shared" si="36"/>
        <v>0</v>
      </c>
      <c r="V71" s="120">
        <f t="shared" si="36"/>
        <v>0</v>
      </c>
      <c r="W71" s="120">
        <f t="shared" si="36"/>
        <v>0</v>
      </c>
      <c r="X71" s="120">
        <f t="shared" si="36"/>
        <v>0</v>
      </c>
      <c r="Y71" s="120">
        <f t="shared" si="36"/>
        <v>0</v>
      </c>
      <c r="Z71" s="120">
        <f t="shared" si="36"/>
        <v>0</v>
      </c>
      <c r="AA71" s="120">
        <f t="shared" si="36"/>
        <v>0</v>
      </c>
      <c r="AB71" s="120">
        <f t="shared" si="36"/>
        <v>0</v>
      </c>
      <c r="AC71" s="120">
        <f t="shared" si="36"/>
        <v>0</v>
      </c>
      <c r="AD71" s="120">
        <f>SUM(R71:AC71)</f>
        <v>0</v>
      </c>
    </row>
    <row r="72" spans="1:30" x14ac:dyDescent="0.25">
      <c r="A72" s="71"/>
      <c r="B72" s="83">
        <v>4</v>
      </c>
      <c r="C72" s="103">
        <f>'DATA A'!B9</f>
        <v>0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7">
        <f>SUM(D72:O72)</f>
        <v>0</v>
      </c>
      <c r="Q72" s="85"/>
      <c r="R72" s="120">
        <f>D72</f>
        <v>0</v>
      </c>
      <c r="S72" s="120">
        <f>D72+E72</f>
        <v>0</v>
      </c>
      <c r="T72" s="120">
        <f t="shared" si="36"/>
        <v>0</v>
      </c>
      <c r="U72" s="120">
        <f t="shared" si="36"/>
        <v>0</v>
      </c>
      <c r="V72" s="120">
        <f t="shared" si="36"/>
        <v>0</v>
      </c>
      <c r="W72" s="120">
        <f t="shared" si="36"/>
        <v>0</v>
      </c>
      <c r="X72" s="120">
        <f t="shared" si="36"/>
        <v>0</v>
      </c>
      <c r="Y72" s="120">
        <f t="shared" si="36"/>
        <v>0</v>
      </c>
      <c r="Z72" s="120">
        <f t="shared" si="36"/>
        <v>0</v>
      </c>
      <c r="AA72" s="120">
        <f t="shared" si="36"/>
        <v>0</v>
      </c>
      <c r="AB72" s="120">
        <f t="shared" si="36"/>
        <v>0</v>
      </c>
      <c r="AC72" s="120">
        <f t="shared" si="36"/>
        <v>0</v>
      </c>
      <c r="AD72" s="120">
        <f>SUM(R72:AC72)</f>
        <v>0</v>
      </c>
    </row>
    <row r="73" spans="1:30" x14ac:dyDescent="0.25">
      <c r="A73" s="71"/>
      <c r="B73" s="83">
        <v>5</v>
      </c>
      <c r="C73" s="103">
        <f>'DATA A'!B10</f>
        <v>0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7">
        <f>SUM(D73:O73)</f>
        <v>0</v>
      </c>
      <c r="Q73" s="85"/>
      <c r="R73" s="120">
        <f>D73</f>
        <v>0</v>
      </c>
      <c r="S73" s="120">
        <f>D73+E73</f>
        <v>0</v>
      </c>
      <c r="T73" s="120">
        <f t="shared" si="36"/>
        <v>0</v>
      </c>
      <c r="U73" s="120">
        <f t="shared" si="36"/>
        <v>0</v>
      </c>
      <c r="V73" s="120">
        <f t="shared" si="36"/>
        <v>0</v>
      </c>
      <c r="W73" s="120">
        <f t="shared" si="36"/>
        <v>0</v>
      </c>
      <c r="X73" s="120">
        <f t="shared" si="36"/>
        <v>0</v>
      </c>
      <c r="Y73" s="120">
        <f t="shared" si="36"/>
        <v>0</v>
      </c>
      <c r="Z73" s="120">
        <f t="shared" si="36"/>
        <v>0</v>
      </c>
      <c r="AA73" s="120">
        <f t="shared" si="36"/>
        <v>0</v>
      </c>
      <c r="AB73" s="120">
        <f t="shared" si="36"/>
        <v>0</v>
      </c>
      <c r="AC73" s="120">
        <f t="shared" si="36"/>
        <v>0</v>
      </c>
      <c r="AD73" s="120">
        <f>SUM(R73:AC73)</f>
        <v>0</v>
      </c>
    </row>
    <row r="74" spans="1:30" x14ac:dyDescent="0.25">
      <c r="A74" s="71"/>
      <c r="B74" s="83">
        <v>6</v>
      </c>
      <c r="C74" s="103">
        <f>'DATA A'!B11</f>
        <v>0</v>
      </c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7">
        <f t="shared" ref="P74:P93" si="37">SUM(D74:O74)</f>
        <v>0</v>
      </c>
      <c r="Q74" s="85"/>
      <c r="R74" s="120">
        <f t="shared" ref="R74:R93" si="38">D74</f>
        <v>0</v>
      </c>
      <c r="S74" s="120">
        <f t="shared" ref="S74:S93" si="39">D74+E74</f>
        <v>0</v>
      </c>
      <c r="T74" s="120">
        <f t="shared" ref="T74:T93" si="40">S74+F74</f>
        <v>0</v>
      </c>
      <c r="U74" s="120">
        <f t="shared" ref="U74:U93" si="41">T74+G74</f>
        <v>0</v>
      </c>
      <c r="V74" s="120">
        <f t="shared" ref="V74:V93" si="42">U74+H74</f>
        <v>0</v>
      </c>
      <c r="W74" s="120">
        <f t="shared" ref="W74:W93" si="43">V74+I74</f>
        <v>0</v>
      </c>
      <c r="X74" s="120">
        <f t="shared" ref="X74:X93" si="44">W74+J74</f>
        <v>0</v>
      </c>
      <c r="Y74" s="120">
        <f t="shared" ref="Y74:Y93" si="45">X74+K74</f>
        <v>0</v>
      </c>
      <c r="Z74" s="120">
        <f t="shared" ref="Z74:Z93" si="46">Y74+L74</f>
        <v>0</v>
      </c>
      <c r="AA74" s="120">
        <f t="shared" ref="AA74:AA93" si="47">Z74+M74</f>
        <v>0</v>
      </c>
      <c r="AB74" s="120">
        <f t="shared" ref="AB74:AB93" si="48">AA74+N74</f>
        <v>0</v>
      </c>
      <c r="AC74" s="120">
        <f t="shared" ref="AC74:AC93" si="49">AB74+O74</f>
        <v>0</v>
      </c>
      <c r="AD74" s="120">
        <f t="shared" ref="AD74:AD93" si="50">SUM(R74:AC74)</f>
        <v>0</v>
      </c>
    </row>
    <row r="75" spans="1:30" x14ac:dyDescent="0.25">
      <c r="A75" s="71"/>
      <c r="B75" s="83">
        <v>7</v>
      </c>
      <c r="C75" s="103">
        <f>'DATA A'!B12</f>
        <v>0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7">
        <f t="shared" si="37"/>
        <v>0</v>
      </c>
      <c r="Q75" s="85"/>
      <c r="R75" s="120">
        <f t="shared" si="38"/>
        <v>0</v>
      </c>
      <c r="S75" s="120">
        <f t="shared" si="39"/>
        <v>0</v>
      </c>
      <c r="T75" s="120">
        <f t="shared" si="40"/>
        <v>0</v>
      </c>
      <c r="U75" s="120">
        <f t="shared" si="41"/>
        <v>0</v>
      </c>
      <c r="V75" s="120">
        <f t="shared" si="42"/>
        <v>0</v>
      </c>
      <c r="W75" s="120">
        <f t="shared" si="43"/>
        <v>0</v>
      </c>
      <c r="X75" s="120">
        <f t="shared" si="44"/>
        <v>0</v>
      </c>
      <c r="Y75" s="120">
        <f t="shared" si="45"/>
        <v>0</v>
      </c>
      <c r="Z75" s="120">
        <f t="shared" si="46"/>
        <v>0</v>
      </c>
      <c r="AA75" s="120">
        <f t="shared" si="47"/>
        <v>0</v>
      </c>
      <c r="AB75" s="120">
        <f t="shared" si="48"/>
        <v>0</v>
      </c>
      <c r="AC75" s="120">
        <f t="shared" si="49"/>
        <v>0</v>
      </c>
      <c r="AD75" s="120">
        <f t="shared" si="50"/>
        <v>0</v>
      </c>
    </row>
    <row r="76" spans="1:30" x14ac:dyDescent="0.25">
      <c r="A76" s="71"/>
      <c r="B76" s="83">
        <v>8</v>
      </c>
      <c r="C76" s="103">
        <f>'DATA A'!B13</f>
        <v>0</v>
      </c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7">
        <f t="shared" si="37"/>
        <v>0</v>
      </c>
      <c r="Q76" s="85"/>
      <c r="R76" s="120">
        <f t="shared" si="38"/>
        <v>0</v>
      </c>
      <c r="S76" s="120">
        <f t="shared" si="39"/>
        <v>0</v>
      </c>
      <c r="T76" s="120">
        <f t="shared" si="40"/>
        <v>0</v>
      </c>
      <c r="U76" s="120">
        <f t="shared" si="41"/>
        <v>0</v>
      </c>
      <c r="V76" s="120">
        <f t="shared" si="42"/>
        <v>0</v>
      </c>
      <c r="W76" s="120">
        <f t="shared" si="43"/>
        <v>0</v>
      </c>
      <c r="X76" s="120">
        <f t="shared" si="44"/>
        <v>0</v>
      </c>
      <c r="Y76" s="120">
        <f t="shared" si="45"/>
        <v>0</v>
      </c>
      <c r="Z76" s="120">
        <f t="shared" si="46"/>
        <v>0</v>
      </c>
      <c r="AA76" s="120">
        <f t="shared" si="47"/>
        <v>0</v>
      </c>
      <c r="AB76" s="120">
        <f t="shared" si="48"/>
        <v>0</v>
      </c>
      <c r="AC76" s="120">
        <f t="shared" si="49"/>
        <v>0</v>
      </c>
      <c r="AD76" s="120">
        <f t="shared" si="50"/>
        <v>0</v>
      </c>
    </row>
    <row r="77" spans="1:30" x14ac:dyDescent="0.25">
      <c r="A77" s="71"/>
      <c r="B77" s="83">
        <v>9</v>
      </c>
      <c r="C77" s="103">
        <f>'DATA A'!B14</f>
        <v>0</v>
      </c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7">
        <f t="shared" si="37"/>
        <v>0</v>
      </c>
      <c r="Q77" s="85"/>
      <c r="R77" s="120">
        <f t="shared" si="38"/>
        <v>0</v>
      </c>
      <c r="S77" s="120">
        <f t="shared" si="39"/>
        <v>0</v>
      </c>
      <c r="T77" s="120">
        <f t="shared" si="40"/>
        <v>0</v>
      </c>
      <c r="U77" s="120">
        <f t="shared" si="41"/>
        <v>0</v>
      </c>
      <c r="V77" s="120">
        <f t="shared" si="42"/>
        <v>0</v>
      </c>
      <c r="W77" s="120">
        <f t="shared" si="43"/>
        <v>0</v>
      </c>
      <c r="X77" s="120">
        <f t="shared" si="44"/>
        <v>0</v>
      </c>
      <c r="Y77" s="120">
        <f t="shared" si="45"/>
        <v>0</v>
      </c>
      <c r="Z77" s="120">
        <f t="shared" si="46"/>
        <v>0</v>
      </c>
      <c r="AA77" s="120">
        <f t="shared" si="47"/>
        <v>0</v>
      </c>
      <c r="AB77" s="120">
        <f t="shared" si="48"/>
        <v>0</v>
      </c>
      <c r="AC77" s="120">
        <f t="shared" si="49"/>
        <v>0</v>
      </c>
      <c r="AD77" s="120">
        <f t="shared" si="50"/>
        <v>0</v>
      </c>
    </row>
    <row r="78" spans="1:30" x14ac:dyDescent="0.25">
      <c r="A78" s="71"/>
      <c r="B78" s="83">
        <v>10</v>
      </c>
      <c r="C78" s="103">
        <f>'DATA A'!B15</f>
        <v>0</v>
      </c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7">
        <f t="shared" si="37"/>
        <v>0</v>
      </c>
      <c r="Q78" s="85"/>
      <c r="R78" s="120">
        <f t="shared" si="38"/>
        <v>0</v>
      </c>
      <c r="S78" s="120">
        <f t="shared" si="39"/>
        <v>0</v>
      </c>
      <c r="T78" s="120">
        <f t="shared" si="40"/>
        <v>0</v>
      </c>
      <c r="U78" s="120">
        <f t="shared" si="41"/>
        <v>0</v>
      </c>
      <c r="V78" s="120">
        <f t="shared" si="42"/>
        <v>0</v>
      </c>
      <c r="W78" s="120">
        <f t="shared" si="43"/>
        <v>0</v>
      </c>
      <c r="X78" s="120">
        <f t="shared" si="44"/>
        <v>0</v>
      </c>
      <c r="Y78" s="120">
        <f t="shared" si="45"/>
        <v>0</v>
      </c>
      <c r="Z78" s="120">
        <f t="shared" si="46"/>
        <v>0</v>
      </c>
      <c r="AA78" s="120">
        <f t="shared" si="47"/>
        <v>0</v>
      </c>
      <c r="AB78" s="120">
        <f t="shared" si="48"/>
        <v>0</v>
      </c>
      <c r="AC78" s="120">
        <f t="shared" si="49"/>
        <v>0</v>
      </c>
      <c r="AD78" s="120">
        <f t="shared" si="50"/>
        <v>0</v>
      </c>
    </row>
    <row r="79" spans="1:30" x14ac:dyDescent="0.25">
      <c r="A79" s="71"/>
      <c r="B79" s="83">
        <v>11</v>
      </c>
      <c r="C79" s="103">
        <f>'DATA A'!B16</f>
        <v>0</v>
      </c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7">
        <f t="shared" si="37"/>
        <v>0</v>
      </c>
      <c r="Q79" s="85"/>
      <c r="R79" s="120">
        <f t="shared" si="38"/>
        <v>0</v>
      </c>
      <c r="S79" s="120">
        <f t="shared" si="39"/>
        <v>0</v>
      </c>
      <c r="T79" s="120">
        <f t="shared" si="40"/>
        <v>0</v>
      </c>
      <c r="U79" s="120">
        <f t="shared" si="41"/>
        <v>0</v>
      </c>
      <c r="V79" s="120">
        <f t="shared" si="42"/>
        <v>0</v>
      </c>
      <c r="W79" s="120">
        <f t="shared" si="43"/>
        <v>0</v>
      </c>
      <c r="X79" s="120">
        <f t="shared" si="44"/>
        <v>0</v>
      </c>
      <c r="Y79" s="120">
        <f t="shared" si="45"/>
        <v>0</v>
      </c>
      <c r="Z79" s="120">
        <f t="shared" si="46"/>
        <v>0</v>
      </c>
      <c r="AA79" s="120">
        <f t="shared" si="47"/>
        <v>0</v>
      </c>
      <c r="AB79" s="120">
        <f t="shared" si="48"/>
        <v>0</v>
      </c>
      <c r="AC79" s="120">
        <f t="shared" si="49"/>
        <v>0</v>
      </c>
      <c r="AD79" s="120">
        <f t="shared" si="50"/>
        <v>0</v>
      </c>
    </row>
    <row r="80" spans="1:30" x14ac:dyDescent="0.25">
      <c r="A80" s="71"/>
      <c r="B80" s="83">
        <v>12</v>
      </c>
      <c r="C80" s="103">
        <f>'DATA A'!B17</f>
        <v>0</v>
      </c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7">
        <f t="shared" si="37"/>
        <v>0</v>
      </c>
      <c r="Q80" s="85"/>
      <c r="R80" s="120">
        <f t="shared" si="38"/>
        <v>0</v>
      </c>
      <c r="S80" s="120">
        <f t="shared" si="39"/>
        <v>0</v>
      </c>
      <c r="T80" s="120">
        <f t="shared" si="40"/>
        <v>0</v>
      </c>
      <c r="U80" s="120">
        <f t="shared" si="41"/>
        <v>0</v>
      </c>
      <c r="V80" s="120">
        <f t="shared" si="42"/>
        <v>0</v>
      </c>
      <c r="W80" s="120">
        <f t="shared" si="43"/>
        <v>0</v>
      </c>
      <c r="X80" s="120">
        <f t="shared" si="44"/>
        <v>0</v>
      </c>
      <c r="Y80" s="120">
        <f t="shared" si="45"/>
        <v>0</v>
      </c>
      <c r="Z80" s="120">
        <f t="shared" si="46"/>
        <v>0</v>
      </c>
      <c r="AA80" s="120">
        <f t="shared" si="47"/>
        <v>0</v>
      </c>
      <c r="AB80" s="120">
        <f t="shared" si="48"/>
        <v>0</v>
      </c>
      <c r="AC80" s="120">
        <f t="shared" si="49"/>
        <v>0</v>
      </c>
      <c r="AD80" s="120">
        <f t="shared" si="50"/>
        <v>0</v>
      </c>
    </row>
    <row r="81" spans="1:30" x14ac:dyDescent="0.25">
      <c r="A81" s="71"/>
      <c r="B81" s="83">
        <v>13</v>
      </c>
      <c r="C81" s="103">
        <f>'DATA A'!B18</f>
        <v>0</v>
      </c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7">
        <f t="shared" si="37"/>
        <v>0</v>
      </c>
      <c r="Q81" s="85"/>
      <c r="R81" s="120">
        <f t="shared" si="38"/>
        <v>0</v>
      </c>
      <c r="S81" s="120">
        <f t="shared" si="39"/>
        <v>0</v>
      </c>
      <c r="T81" s="120">
        <f t="shared" si="40"/>
        <v>0</v>
      </c>
      <c r="U81" s="120">
        <f t="shared" si="41"/>
        <v>0</v>
      </c>
      <c r="V81" s="120">
        <f t="shared" si="42"/>
        <v>0</v>
      </c>
      <c r="W81" s="120">
        <f t="shared" si="43"/>
        <v>0</v>
      </c>
      <c r="X81" s="120">
        <f t="shared" si="44"/>
        <v>0</v>
      </c>
      <c r="Y81" s="120">
        <f t="shared" si="45"/>
        <v>0</v>
      </c>
      <c r="Z81" s="120">
        <f t="shared" si="46"/>
        <v>0</v>
      </c>
      <c r="AA81" s="120">
        <f t="shared" si="47"/>
        <v>0</v>
      </c>
      <c r="AB81" s="120">
        <f t="shared" si="48"/>
        <v>0</v>
      </c>
      <c r="AC81" s="120">
        <f t="shared" si="49"/>
        <v>0</v>
      </c>
      <c r="AD81" s="120">
        <f t="shared" si="50"/>
        <v>0</v>
      </c>
    </row>
    <row r="82" spans="1:30" x14ac:dyDescent="0.25">
      <c r="A82" s="71"/>
      <c r="B82" s="83">
        <v>14</v>
      </c>
      <c r="C82" s="103">
        <f>'DATA A'!B19</f>
        <v>0</v>
      </c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7">
        <f t="shared" si="37"/>
        <v>0</v>
      </c>
      <c r="Q82" s="85"/>
      <c r="R82" s="120">
        <f t="shared" si="38"/>
        <v>0</v>
      </c>
      <c r="S82" s="120">
        <f t="shared" si="39"/>
        <v>0</v>
      </c>
      <c r="T82" s="120">
        <f t="shared" si="40"/>
        <v>0</v>
      </c>
      <c r="U82" s="120">
        <f t="shared" si="41"/>
        <v>0</v>
      </c>
      <c r="V82" s="120">
        <f t="shared" si="42"/>
        <v>0</v>
      </c>
      <c r="W82" s="120">
        <f t="shared" si="43"/>
        <v>0</v>
      </c>
      <c r="X82" s="120">
        <f t="shared" si="44"/>
        <v>0</v>
      </c>
      <c r="Y82" s="120">
        <f t="shared" si="45"/>
        <v>0</v>
      </c>
      <c r="Z82" s="120">
        <f t="shared" si="46"/>
        <v>0</v>
      </c>
      <c r="AA82" s="120">
        <f t="shared" si="47"/>
        <v>0</v>
      </c>
      <c r="AB82" s="120">
        <f t="shared" si="48"/>
        <v>0</v>
      </c>
      <c r="AC82" s="120">
        <f t="shared" si="49"/>
        <v>0</v>
      </c>
      <c r="AD82" s="120">
        <f t="shared" si="50"/>
        <v>0</v>
      </c>
    </row>
    <row r="83" spans="1:30" x14ac:dyDescent="0.25">
      <c r="A83" s="71"/>
      <c r="B83" s="83">
        <v>15</v>
      </c>
      <c r="C83" s="103">
        <f>'DATA A'!B20</f>
        <v>0</v>
      </c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7">
        <f t="shared" si="37"/>
        <v>0</v>
      </c>
      <c r="Q83" s="85"/>
      <c r="R83" s="120">
        <f t="shared" si="38"/>
        <v>0</v>
      </c>
      <c r="S83" s="120">
        <f t="shared" si="39"/>
        <v>0</v>
      </c>
      <c r="T83" s="120">
        <f t="shared" si="40"/>
        <v>0</v>
      </c>
      <c r="U83" s="120">
        <f t="shared" si="41"/>
        <v>0</v>
      </c>
      <c r="V83" s="120">
        <f t="shared" si="42"/>
        <v>0</v>
      </c>
      <c r="W83" s="120">
        <f t="shared" si="43"/>
        <v>0</v>
      </c>
      <c r="X83" s="120">
        <f t="shared" si="44"/>
        <v>0</v>
      </c>
      <c r="Y83" s="120">
        <f t="shared" si="45"/>
        <v>0</v>
      </c>
      <c r="Z83" s="120">
        <f t="shared" si="46"/>
        <v>0</v>
      </c>
      <c r="AA83" s="120">
        <f t="shared" si="47"/>
        <v>0</v>
      </c>
      <c r="AB83" s="120">
        <f t="shared" si="48"/>
        <v>0</v>
      </c>
      <c r="AC83" s="120">
        <f t="shared" si="49"/>
        <v>0</v>
      </c>
      <c r="AD83" s="120">
        <f t="shared" si="50"/>
        <v>0</v>
      </c>
    </row>
    <row r="84" spans="1:30" x14ac:dyDescent="0.25">
      <c r="A84" s="71"/>
      <c r="B84" s="83">
        <v>16</v>
      </c>
      <c r="C84" s="103">
        <f>'DATA A'!B21</f>
        <v>0</v>
      </c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7">
        <f t="shared" si="37"/>
        <v>0</v>
      </c>
      <c r="Q84" s="85"/>
      <c r="R84" s="120">
        <f t="shared" si="38"/>
        <v>0</v>
      </c>
      <c r="S84" s="120">
        <f t="shared" si="39"/>
        <v>0</v>
      </c>
      <c r="T84" s="120">
        <f t="shared" si="40"/>
        <v>0</v>
      </c>
      <c r="U84" s="120">
        <f t="shared" si="41"/>
        <v>0</v>
      </c>
      <c r="V84" s="120">
        <f t="shared" si="42"/>
        <v>0</v>
      </c>
      <c r="W84" s="120">
        <f t="shared" si="43"/>
        <v>0</v>
      </c>
      <c r="X84" s="120">
        <f t="shared" si="44"/>
        <v>0</v>
      </c>
      <c r="Y84" s="120">
        <f t="shared" si="45"/>
        <v>0</v>
      </c>
      <c r="Z84" s="120">
        <f t="shared" si="46"/>
        <v>0</v>
      </c>
      <c r="AA84" s="120">
        <f t="shared" si="47"/>
        <v>0</v>
      </c>
      <c r="AB84" s="120">
        <f t="shared" si="48"/>
        <v>0</v>
      </c>
      <c r="AC84" s="120">
        <f t="shared" si="49"/>
        <v>0</v>
      </c>
      <c r="AD84" s="120">
        <f t="shared" si="50"/>
        <v>0</v>
      </c>
    </row>
    <row r="85" spans="1:30" x14ac:dyDescent="0.25">
      <c r="A85" s="71"/>
      <c r="B85" s="83">
        <v>17</v>
      </c>
      <c r="C85" s="103">
        <f>'DATA A'!B22</f>
        <v>0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7">
        <f t="shared" si="37"/>
        <v>0</v>
      </c>
      <c r="Q85" s="85"/>
      <c r="R85" s="120">
        <f t="shared" si="38"/>
        <v>0</v>
      </c>
      <c r="S85" s="120">
        <f t="shared" si="39"/>
        <v>0</v>
      </c>
      <c r="T85" s="120">
        <f t="shared" si="40"/>
        <v>0</v>
      </c>
      <c r="U85" s="120">
        <f t="shared" si="41"/>
        <v>0</v>
      </c>
      <c r="V85" s="120">
        <f t="shared" si="42"/>
        <v>0</v>
      </c>
      <c r="W85" s="120">
        <f t="shared" si="43"/>
        <v>0</v>
      </c>
      <c r="X85" s="120">
        <f t="shared" si="44"/>
        <v>0</v>
      </c>
      <c r="Y85" s="120">
        <f t="shared" si="45"/>
        <v>0</v>
      </c>
      <c r="Z85" s="120">
        <f t="shared" si="46"/>
        <v>0</v>
      </c>
      <c r="AA85" s="120">
        <f t="shared" si="47"/>
        <v>0</v>
      </c>
      <c r="AB85" s="120">
        <f t="shared" si="48"/>
        <v>0</v>
      </c>
      <c r="AC85" s="120">
        <f t="shared" si="49"/>
        <v>0</v>
      </c>
      <c r="AD85" s="120">
        <f t="shared" si="50"/>
        <v>0</v>
      </c>
    </row>
    <row r="86" spans="1:30" x14ac:dyDescent="0.25">
      <c r="A86" s="71"/>
      <c r="B86" s="83">
        <v>18</v>
      </c>
      <c r="C86" s="103">
        <f>'DATA A'!B23</f>
        <v>0</v>
      </c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7">
        <f t="shared" si="37"/>
        <v>0</v>
      </c>
      <c r="Q86" s="85"/>
      <c r="R86" s="120">
        <f t="shared" si="38"/>
        <v>0</v>
      </c>
      <c r="S86" s="120">
        <f t="shared" si="39"/>
        <v>0</v>
      </c>
      <c r="T86" s="120">
        <f t="shared" si="40"/>
        <v>0</v>
      </c>
      <c r="U86" s="120">
        <f t="shared" si="41"/>
        <v>0</v>
      </c>
      <c r="V86" s="120">
        <f t="shared" si="42"/>
        <v>0</v>
      </c>
      <c r="W86" s="120">
        <f t="shared" si="43"/>
        <v>0</v>
      </c>
      <c r="X86" s="120">
        <f t="shared" si="44"/>
        <v>0</v>
      </c>
      <c r="Y86" s="120">
        <f t="shared" si="45"/>
        <v>0</v>
      </c>
      <c r="Z86" s="120">
        <f t="shared" si="46"/>
        <v>0</v>
      </c>
      <c r="AA86" s="120">
        <f t="shared" si="47"/>
        <v>0</v>
      </c>
      <c r="AB86" s="120">
        <f t="shared" si="48"/>
        <v>0</v>
      </c>
      <c r="AC86" s="120">
        <f t="shared" si="49"/>
        <v>0</v>
      </c>
      <c r="AD86" s="120">
        <f t="shared" si="50"/>
        <v>0</v>
      </c>
    </row>
    <row r="87" spans="1:30" x14ac:dyDescent="0.25">
      <c r="A87" s="71"/>
      <c r="B87" s="83">
        <v>19</v>
      </c>
      <c r="C87" s="103">
        <f>'DATA A'!B24</f>
        <v>0</v>
      </c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7">
        <f t="shared" si="37"/>
        <v>0</v>
      </c>
      <c r="Q87" s="85"/>
      <c r="R87" s="120">
        <f t="shared" si="38"/>
        <v>0</v>
      </c>
      <c r="S87" s="120">
        <f t="shared" si="39"/>
        <v>0</v>
      </c>
      <c r="T87" s="120">
        <f t="shared" si="40"/>
        <v>0</v>
      </c>
      <c r="U87" s="120">
        <f t="shared" si="41"/>
        <v>0</v>
      </c>
      <c r="V87" s="120">
        <f t="shared" si="42"/>
        <v>0</v>
      </c>
      <c r="W87" s="120">
        <f t="shared" si="43"/>
        <v>0</v>
      </c>
      <c r="X87" s="120">
        <f t="shared" si="44"/>
        <v>0</v>
      </c>
      <c r="Y87" s="120">
        <f t="shared" si="45"/>
        <v>0</v>
      </c>
      <c r="Z87" s="120">
        <f t="shared" si="46"/>
        <v>0</v>
      </c>
      <c r="AA87" s="120">
        <f t="shared" si="47"/>
        <v>0</v>
      </c>
      <c r="AB87" s="120">
        <f t="shared" si="48"/>
        <v>0</v>
      </c>
      <c r="AC87" s="120">
        <f t="shared" si="49"/>
        <v>0</v>
      </c>
      <c r="AD87" s="120">
        <f t="shared" si="50"/>
        <v>0</v>
      </c>
    </row>
    <row r="88" spans="1:30" x14ac:dyDescent="0.25">
      <c r="A88" s="71"/>
      <c r="B88" s="83">
        <v>20</v>
      </c>
      <c r="C88" s="103">
        <f>'DATA A'!B25</f>
        <v>0</v>
      </c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7">
        <f t="shared" si="37"/>
        <v>0</v>
      </c>
      <c r="Q88" s="85"/>
      <c r="R88" s="120">
        <f t="shared" si="38"/>
        <v>0</v>
      </c>
      <c r="S88" s="120">
        <f t="shared" si="39"/>
        <v>0</v>
      </c>
      <c r="T88" s="120">
        <f t="shared" si="40"/>
        <v>0</v>
      </c>
      <c r="U88" s="120">
        <f t="shared" si="41"/>
        <v>0</v>
      </c>
      <c r="V88" s="120">
        <f t="shared" si="42"/>
        <v>0</v>
      </c>
      <c r="W88" s="120">
        <f t="shared" si="43"/>
        <v>0</v>
      </c>
      <c r="X88" s="120">
        <f t="shared" si="44"/>
        <v>0</v>
      </c>
      <c r="Y88" s="120">
        <f t="shared" si="45"/>
        <v>0</v>
      </c>
      <c r="Z88" s="120">
        <f t="shared" si="46"/>
        <v>0</v>
      </c>
      <c r="AA88" s="120">
        <f t="shared" si="47"/>
        <v>0</v>
      </c>
      <c r="AB88" s="120">
        <f t="shared" si="48"/>
        <v>0</v>
      </c>
      <c r="AC88" s="120">
        <f t="shared" si="49"/>
        <v>0</v>
      </c>
      <c r="AD88" s="120">
        <f t="shared" si="50"/>
        <v>0</v>
      </c>
    </row>
    <row r="89" spans="1:30" x14ac:dyDescent="0.25">
      <c r="A89" s="71"/>
      <c r="B89" s="83">
        <v>21</v>
      </c>
      <c r="C89" s="103">
        <f>'DATA A'!B26</f>
        <v>0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7">
        <f t="shared" si="37"/>
        <v>0</v>
      </c>
      <c r="Q89" s="85"/>
      <c r="R89" s="120">
        <f t="shared" si="38"/>
        <v>0</v>
      </c>
      <c r="S89" s="120">
        <f t="shared" si="39"/>
        <v>0</v>
      </c>
      <c r="T89" s="120">
        <f t="shared" si="40"/>
        <v>0</v>
      </c>
      <c r="U89" s="120">
        <f t="shared" si="41"/>
        <v>0</v>
      </c>
      <c r="V89" s="120">
        <f t="shared" si="42"/>
        <v>0</v>
      </c>
      <c r="W89" s="120">
        <f t="shared" si="43"/>
        <v>0</v>
      </c>
      <c r="X89" s="120">
        <f t="shared" si="44"/>
        <v>0</v>
      </c>
      <c r="Y89" s="120">
        <f t="shared" si="45"/>
        <v>0</v>
      </c>
      <c r="Z89" s="120">
        <f t="shared" si="46"/>
        <v>0</v>
      </c>
      <c r="AA89" s="120">
        <f t="shared" si="47"/>
        <v>0</v>
      </c>
      <c r="AB89" s="120">
        <f t="shared" si="48"/>
        <v>0</v>
      </c>
      <c r="AC89" s="120">
        <f t="shared" si="49"/>
        <v>0</v>
      </c>
      <c r="AD89" s="120">
        <f t="shared" si="50"/>
        <v>0</v>
      </c>
    </row>
    <row r="90" spans="1:30" x14ac:dyDescent="0.25">
      <c r="A90" s="71"/>
      <c r="B90" s="83">
        <v>22</v>
      </c>
      <c r="C90" s="103">
        <f>'DATA A'!B27</f>
        <v>0</v>
      </c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7">
        <f t="shared" si="37"/>
        <v>0</v>
      </c>
      <c r="Q90" s="85"/>
      <c r="R90" s="120">
        <f t="shared" si="38"/>
        <v>0</v>
      </c>
      <c r="S90" s="120">
        <f t="shared" si="39"/>
        <v>0</v>
      </c>
      <c r="T90" s="120">
        <f t="shared" si="40"/>
        <v>0</v>
      </c>
      <c r="U90" s="120">
        <f t="shared" si="41"/>
        <v>0</v>
      </c>
      <c r="V90" s="120">
        <f t="shared" si="42"/>
        <v>0</v>
      </c>
      <c r="W90" s="120">
        <f t="shared" si="43"/>
        <v>0</v>
      </c>
      <c r="X90" s="120">
        <f t="shared" si="44"/>
        <v>0</v>
      </c>
      <c r="Y90" s="120">
        <f t="shared" si="45"/>
        <v>0</v>
      </c>
      <c r="Z90" s="120">
        <f t="shared" si="46"/>
        <v>0</v>
      </c>
      <c r="AA90" s="120">
        <f t="shared" si="47"/>
        <v>0</v>
      </c>
      <c r="AB90" s="120">
        <f t="shared" si="48"/>
        <v>0</v>
      </c>
      <c r="AC90" s="120">
        <f t="shared" si="49"/>
        <v>0</v>
      </c>
      <c r="AD90" s="120">
        <f t="shared" si="50"/>
        <v>0</v>
      </c>
    </row>
    <row r="91" spans="1:30" x14ac:dyDescent="0.25">
      <c r="A91" s="71"/>
      <c r="B91" s="83">
        <v>23</v>
      </c>
      <c r="C91" s="103">
        <f>'DATA A'!B28</f>
        <v>0</v>
      </c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7">
        <f t="shared" si="37"/>
        <v>0</v>
      </c>
      <c r="Q91" s="85"/>
      <c r="R91" s="120">
        <f t="shared" si="38"/>
        <v>0</v>
      </c>
      <c r="S91" s="120">
        <f t="shared" si="39"/>
        <v>0</v>
      </c>
      <c r="T91" s="120">
        <f t="shared" si="40"/>
        <v>0</v>
      </c>
      <c r="U91" s="120">
        <f t="shared" si="41"/>
        <v>0</v>
      </c>
      <c r="V91" s="120">
        <f t="shared" si="42"/>
        <v>0</v>
      </c>
      <c r="W91" s="120">
        <f t="shared" si="43"/>
        <v>0</v>
      </c>
      <c r="X91" s="120">
        <f t="shared" si="44"/>
        <v>0</v>
      </c>
      <c r="Y91" s="120">
        <f t="shared" si="45"/>
        <v>0</v>
      </c>
      <c r="Z91" s="120">
        <f t="shared" si="46"/>
        <v>0</v>
      </c>
      <c r="AA91" s="120">
        <f t="shared" si="47"/>
        <v>0</v>
      </c>
      <c r="AB91" s="120">
        <f t="shared" si="48"/>
        <v>0</v>
      </c>
      <c r="AC91" s="120">
        <f t="shared" si="49"/>
        <v>0</v>
      </c>
      <c r="AD91" s="120">
        <f t="shared" si="50"/>
        <v>0</v>
      </c>
    </row>
    <row r="92" spans="1:30" x14ac:dyDescent="0.25">
      <c r="A92" s="71"/>
      <c r="B92" s="83">
        <v>24</v>
      </c>
      <c r="C92" s="103">
        <f>'DATA A'!B29</f>
        <v>0</v>
      </c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7">
        <f t="shared" si="37"/>
        <v>0</v>
      </c>
      <c r="Q92" s="85"/>
      <c r="R92" s="120">
        <f t="shared" si="38"/>
        <v>0</v>
      </c>
      <c r="S92" s="120">
        <f t="shared" si="39"/>
        <v>0</v>
      </c>
      <c r="T92" s="120">
        <f t="shared" si="40"/>
        <v>0</v>
      </c>
      <c r="U92" s="120">
        <f t="shared" si="41"/>
        <v>0</v>
      </c>
      <c r="V92" s="120">
        <f t="shared" si="42"/>
        <v>0</v>
      </c>
      <c r="W92" s="120">
        <f t="shared" si="43"/>
        <v>0</v>
      </c>
      <c r="X92" s="120">
        <f t="shared" si="44"/>
        <v>0</v>
      </c>
      <c r="Y92" s="120">
        <f t="shared" si="45"/>
        <v>0</v>
      </c>
      <c r="Z92" s="120">
        <f t="shared" si="46"/>
        <v>0</v>
      </c>
      <c r="AA92" s="120">
        <f t="shared" si="47"/>
        <v>0</v>
      </c>
      <c r="AB92" s="120">
        <f t="shared" si="48"/>
        <v>0</v>
      </c>
      <c r="AC92" s="120">
        <f t="shared" si="49"/>
        <v>0</v>
      </c>
      <c r="AD92" s="120">
        <f t="shared" si="50"/>
        <v>0</v>
      </c>
    </row>
    <row r="93" spans="1:30" ht="13.8" thickBot="1" x14ac:dyDescent="0.3">
      <c r="A93" s="71"/>
      <c r="B93" s="83">
        <v>25</v>
      </c>
      <c r="C93" s="103">
        <f>'DATA A'!B30</f>
        <v>0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7">
        <f t="shared" si="37"/>
        <v>0</v>
      </c>
      <c r="Q93" s="85"/>
      <c r="R93" s="120">
        <f t="shared" si="38"/>
        <v>0</v>
      </c>
      <c r="S93" s="120">
        <f t="shared" si="39"/>
        <v>0</v>
      </c>
      <c r="T93" s="120">
        <f t="shared" si="40"/>
        <v>0</v>
      </c>
      <c r="U93" s="120">
        <f t="shared" si="41"/>
        <v>0</v>
      </c>
      <c r="V93" s="120">
        <f t="shared" si="42"/>
        <v>0</v>
      </c>
      <c r="W93" s="120">
        <f t="shared" si="43"/>
        <v>0</v>
      </c>
      <c r="X93" s="120">
        <f t="shared" si="44"/>
        <v>0</v>
      </c>
      <c r="Y93" s="120">
        <f t="shared" si="45"/>
        <v>0</v>
      </c>
      <c r="Z93" s="120">
        <f t="shared" si="46"/>
        <v>0</v>
      </c>
      <c r="AA93" s="120">
        <f t="shared" si="47"/>
        <v>0</v>
      </c>
      <c r="AB93" s="120">
        <f t="shared" si="48"/>
        <v>0</v>
      </c>
      <c r="AC93" s="120">
        <f t="shared" si="49"/>
        <v>0</v>
      </c>
      <c r="AD93" s="120">
        <f t="shared" si="50"/>
        <v>0</v>
      </c>
    </row>
    <row r="94" spans="1:30" ht="13.8" thickBot="1" x14ac:dyDescent="0.3">
      <c r="A94" s="71"/>
      <c r="B94" s="104"/>
      <c r="C94" s="105"/>
      <c r="D94" s="107">
        <f t="shared" ref="D94:O94" si="51">SUM(D69:D93)</f>
        <v>0</v>
      </c>
      <c r="E94" s="197">
        <f t="shared" si="51"/>
        <v>0</v>
      </c>
      <c r="F94" s="197">
        <f t="shared" si="51"/>
        <v>0</v>
      </c>
      <c r="G94" s="198">
        <f t="shared" si="51"/>
        <v>0</v>
      </c>
      <c r="H94" s="198">
        <f t="shared" si="51"/>
        <v>0</v>
      </c>
      <c r="I94" s="197">
        <f t="shared" si="51"/>
        <v>0</v>
      </c>
      <c r="J94" s="197">
        <f t="shared" si="51"/>
        <v>0</v>
      </c>
      <c r="K94" s="197">
        <f t="shared" si="51"/>
        <v>0</v>
      </c>
      <c r="L94" s="197">
        <f t="shared" si="51"/>
        <v>0</v>
      </c>
      <c r="M94" s="197">
        <f t="shared" si="51"/>
        <v>0</v>
      </c>
      <c r="N94" s="197">
        <f t="shared" si="51"/>
        <v>0</v>
      </c>
      <c r="O94" s="197">
        <f t="shared" si="51"/>
        <v>0</v>
      </c>
      <c r="P94" s="107">
        <f>SUM(D94:O94)</f>
        <v>0</v>
      </c>
      <c r="Q94" s="85"/>
      <c r="R94" s="136">
        <f>D94</f>
        <v>0</v>
      </c>
      <c r="S94" s="136">
        <f>D94+E94</f>
        <v>0</v>
      </c>
      <c r="T94" s="136">
        <f>S94+F94</f>
        <v>0</v>
      </c>
      <c r="U94" s="136">
        <f>T94+G94</f>
        <v>0</v>
      </c>
      <c r="V94" s="136">
        <f>U94+H94</f>
        <v>0</v>
      </c>
      <c r="W94" s="136">
        <f>V94+I94</f>
        <v>0</v>
      </c>
      <c r="X94" s="136">
        <f>SUM(X69:X93)</f>
        <v>0</v>
      </c>
      <c r="Y94" s="136">
        <f>X94+K94</f>
        <v>0</v>
      </c>
      <c r="Z94" s="136">
        <f>Y94+L94</f>
        <v>0</v>
      </c>
      <c r="AA94" s="136">
        <f>Z94+M94</f>
        <v>0</v>
      </c>
      <c r="AB94" s="136">
        <f>AA94+N94</f>
        <v>0</v>
      </c>
      <c r="AC94" s="136">
        <f>AB94+O94</f>
        <v>0</v>
      </c>
      <c r="AD94" s="136">
        <f>SUM(R94:AC94)</f>
        <v>0</v>
      </c>
    </row>
    <row r="95" spans="1:30" ht="13.8" thickBot="1" x14ac:dyDescent="0.3">
      <c r="A95" s="71"/>
      <c r="B95" s="71"/>
      <c r="C95" s="71"/>
      <c r="D95" s="115" t="s">
        <v>0</v>
      </c>
      <c r="E95" s="115" t="s">
        <v>0</v>
      </c>
      <c r="F95" s="115" t="s">
        <v>0</v>
      </c>
      <c r="G95" s="93"/>
      <c r="H95" s="93"/>
      <c r="I95" s="94"/>
      <c r="J95" s="94"/>
      <c r="K95" s="94"/>
      <c r="L95" s="94"/>
      <c r="M95" s="94"/>
      <c r="N95" s="94"/>
      <c r="O95" s="94"/>
      <c r="P95" s="94"/>
      <c r="Q95" s="94"/>
      <c r="R95" s="129" t="s">
        <v>0</v>
      </c>
      <c r="S95" s="129" t="s">
        <v>0</v>
      </c>
      <c r="T95" s="129" t="s">
        <v>0</v>
      </c>
      <c r="U95" s="126"/>
      <c r="V95" s="126"/>
      <c r="W95" s="127"/>
      <c r="X95" s="127"/>
      <c r="Y95" s="127"/>
      <c r="Z95" s="127"/>
      <c r="AA95" s="127"/>
      <c r="AB95" s="127"/>
      <c r="AC95" s="127"/>
      <c r="AD95" s="127"/>
    </row>
    <row r="96" spans="1:30" x14ac:dyDescent="0.25">
      <c r="A96" s="71"/>
      <c r="B96" s="97" t="s">
        <v>1</v>
      </c>
      <c r="C96" s="258" t="str">
        <f>'DATA A'!B5</f>
        <v>PUSKESMAS</v>
      </c>
      <c r="D96" s="260" t="s">
        <v>29</v>
      </c>
      <c r="E96" s="261"/>
      <c r="F96" s="261"/>
      <c r="G96" s="261"/>
      <c r="H96" s="261"/>
      <c r="I96" s="262"/>
      <c r="J96" s="98"/>
      <c r="K96" s="98"/>
      <c r="L96" s="98"/>
      <c r="M96" s="98"/>
      <c r="N96" s="98"/>
      <c r="O96" s="99"/>
      <c r="P96" s="113" t="s">
        <v>2</v>
      </c>
      <c r="Q96" s="85"/>
      <c r="R96" s="263" t="s">
        <v>29</v>
      </c>
      <c r="S96" s="264"/>
      <c r="T96" s="264"/>
      <c r="U96" s="264"/>
      <c r="V96" s="264"/>
      <c r="W96" s="265"/>
      <c r="X96" s="130"/>
      <c r="Y96" s="130"/>
      <c r="Z96" s="130"/>
      <c r="AA96" s="130"/>
      <c r="AB96" s="130"/>
      <c r="AC96" s="131"/>
      <c r="AD96" s="138" t="s">
        <v>2</v>
      </c>
    </row>
    <row r="97" spans="1:30" x14ac:dyDescent="0.25">
      <c r="A97" s="71"/>
      <c r="B97" s="81"/>
      <c r="C97" s="259"/>
      <c r="D97" s="102" t="s">
        <v>11</v>
      </c>
      <c r="E97" s="102" t="s">
        <v>12</v>
      </c>
      <c r="F97" s="88" t="s">
        <v>13</v>
      </c>
      <c r="G97" s="81" t="s">
        <v>3</v>
      </c>
      <c r="H97" s="81" t="s">
        <v>4</v>
      </c>
      <c r="I97" s="81" t="s">
        <v>5</v>
      </c>
      <c r="J97" s="81" t="s">
        <v>18</v>
      </c>
      <c r="K97" s="81" t="s">
        <v>6</v>
      </c>
      <c r="L97" s="81" t="s">
        <v>7</v>
      </c>
      <c r="M97" s="80" t="s">
        <v>8</v>
      </c>
      <c r="N97" s="80" t="s">
        <v>9</v>
      </c>
      <c r="O97" s="81" t="s">
        <v>10</v>
      </c>
      <c r="P97" s="114"/>
      <c r="Q97" s="85"/>
      <c r="R97" s="133" t="s">
        <v>11</v>
      </c>
      <c r="S97" s="133" t="s">
        <v>12</v>
      </c>
      <c r="T97" s="122" t="s">
        <v>13</v>
      </c>
      <c r="U97" s="134" t="s">
        <v>3</v>
      </c>
      <c r="V97" s="134" t="s">
        <v>4</v>
      </c>
      <c r="W97" s="134" t="s">
        <v>5</v>
      </c>
      <c r="X97" s="134" t="s">
        <v>18</v>
      </c>
      <c r="Y97" s="134" t="s">
        <v>6</v>
      </c>
      <c r="Z97" s="134" t="s">
        <v>7</v>
      </c>
      <c r="AA97" s="135" t="s">
        <v>8</v>
      </c>
      <c r="AB97" s="135" t="s">
        <v>9</v>
      </c>
      <c r="AC97" s="134" t="s">
        <v>10</v>
      </c>
      <c r="AD97" s="140"/>
    </row>
    <row r="98" spans="1:30" x14ac:dyDescent="0.25">
      <c r="A98" s="71"/>
      <c r="B98" s="83">
        <v>1</v>
      </c>
      <c r="C98" s="103">
        <f>'DATA A'!B6</f>
        <v>0</v>
      </c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4">
        <f>SUM(D98:O98)</f>
        <v>0</v>
      </c>
      <c r="Q98" s="85"/>
      <c r="R98" s="117">
        <f>D98</f>
        <v>0</v>
      </c>
      <c r="S98" s="117">
        <f>D98+E98</f>
        <v>0</v>
      </c>
      <c r="T98" s="117">
        <f t="shared" ref="T98:AC98" si="52">S98+F98</f>
        <v>0</v>
      </c>
      <c r="U98" s="117">
        <f t="shared" si="52"/>
        <v>0</v>
      </c>
      <c r="V98" s="117">
        <f t="shared" si="52"/>
        <v>0</v>
      </c>
      <c r="W98" s="117">
        <f t="shared" si="52"/>
        <v>0</v>
      </c>
      <c r="X98" s="117">
        <f t="shared" si="52"/>
        <v>0</v>
      </c>
      <c r="Y98" s="117">
        <f t="shared" si="52"/>
        <v>0</v>
      </c>
      <c r="Z98" s="117">
        <f t="shared" si="52"/>
        <v>0</v>
      </c>
      <c r="AA98" s="117">
        <f t="shared" si="52"/>
        <v>0</v>
      </c>
      <c r="AB98" s="117">
        <f t="shared" si="52"/>
        <v>0</v>
      </c>
      <c r="AC98" s="117">
        <f t="shared" si="52"/>
        <v>0</v>
      </c>
      <c r="AD98" s="117">
        <f>SUM(R98:AC98)</f>
        <v>0</v>
      </c>
    </row>
    <row r="99" spans="1:30" x14ac:dyDescent="0.25">
      <c r="A99" s="71"/>
      <c r="B99" s="83">
        <v>2</v>
      </c>
      <c r="C99" s="103">
        <f>'DATA A'!B7</f>
        <v>0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7">
        <f>SUM(D99:O99)</f>
        <v>0</v>
      </c>
      <c r="Q99" s="85"/>
      <c r="R99" s="120">
        <f>D99</f>
        <v>0</v>
      </c>
      <c r="S99" s="120">
        <f>D99+E99</f>
        <v>0</v>
      </c>
      <c r="T99" s="120">
        <f t="shared" ref="T99:AC102" si="53">S99+F99</f>
        <v>0</v>
      </c>
      <c r="U99" s="120">
        <f t="shared" si="53"/>
        <v>0</v>
      </c>
      <c r="V99" s="120">
        <f t="shared" si="53"/>
        <v>0</v>
      </c>
      <c r="W99" s="120">
        <f t="shared" si="53"/>
        <v>0</v>
      </c>
      <c r="X99" s="120">
        <f t="shared" si="53"/>
        <v>0</v>
      </c>
      <c r="Y99" s="120">
        <f t="shared" si="53"/>
        <v>0</v>
      </c>
      <c r="Z99" s="120">
        <f t="shared" si="53"/>
        <v>0</v>
      </c>
      <c r="AA99" s="120">
        <f t="shared" si="53"/>
        <v>0</v>
      </c>
      <c r="AB99" s="120">
        <f t="shared" si="53"/>
        <v>0</v>
      </c>
      <c r="AC99" s="120">
        <f t="shared" si="53"/>
        <v>0</v>
      </c>
      <c r="AD99" s="120">
        <f>SUM(R99:AC99)</f>
        <v>0</v>
      </c>
    </row>
    <row r="100" spans="1:30" x14ac:dyDescent="0.25">
      <c r="A100" s="71"/>
      <c r="B100" s="83">
        <v>3</v>
      </c>
      <c r="C100" s="103">
        <f>'DATA A'!B8</f>
        <v>0</v>
      </c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7">
        <f>SUM(D100:O100)</f>
        <v>0</v>
      </c>
      <c r="Q100" s="85"/>
      <c r="R100" s="120">
        <f>D100</f>
        <v>0</v>
      </c>
      <c r="S100" s="120">
        <f>D100+E100</f>
        <v>0</v>
      </c>
      <c r="T100" s="120">
        <f t="shared" si="53"/>
        <v>0</v>
      </c>
      <c r="U100" s="120">
        <f t="shared" si="53"/>
        <v>0</v>
      </c>
      <c r="V100" s="120">
        <f t="shared" si="53"/>
        <v>0</v>
      </c>
      <c r="W100" s="120">
        <f t="shared" si="53"/>
        <v>0</v>
      </c>
      <c r="X100" s="120">
        <f t="shared" si="53"/>
        <v>0</v>
      </c>
      <c r="Y100" s="120">
        <f t="shared" si="53"/>
        <v>0</v>
      </c>
      <c r="Z100" s="120">
        <f t="shared" si="53"/>
        <v>0</v>
      </c>
      <c r="AA100" s="120">
        <f t="shared" si="53"/>
        <v>0</v>
      </c>
      <c r="AB100" s="120">
        <f t="shared" si="53"/>
        <v>0</v>
      </c>
      <c r="AC100" s="120">
        <f t="shared" si="53"/>
        <v>0</v>
      </c>
      <c r="AD100" s="120">
        <f>SUM(R100:AC100)</f>
        <v>0</v>
      </c>
    </row>
    <row r="101" spans="1:30" x14ac:dyDescent="0.25">
      <c r="A101" s="71"/>
      <c r="B101" s="83">
        <v>4</v>
      </c>
      <c r="C101" s="103">
        <f>'DATA A'!B9</f>
        <v>0</v>
      </c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7">
        <f>SUM(D101:O101)</f>
        <v>0</v>
      </c>
      <c r="Q101" s="85"/>
      <c r="R101" s="120">
        <f>D101</f>
        <v>0</v>
      </c>
      <c r="S101" s="120">
        <f>D101+E101</f>
        <v>0</v>
      </c>
      <c r="T101" s="120">
        <f t="shared" si="53"/>
        <v>0</v>
      </c>
      <c r="U101" s="120">
        <f t="shared" si="53"/>
        <v>0</v>
      </c>
      <c r="V101" s="120">
        <f t="shared" si="53"/>
        <v>0</v>
      </c>
      <c r="W101" s="120">
        <f t="shared" si="53"/>
        <v>0</v>
      </c>
      <c r="X101" s="120">
        <f t="shared" si="53"/>
        <v>0</v>
      </c>
      <c r="Y101" s="120">
        <f t="shared" si="53"/>
        <v>0</v>
      </c>
      <c r="Z101" s="120">
        <f t="shared" si="53"/>
        <v>0</v>
      </c>
      <c r="AA101" s="120">
        <f t="shared" si="53"/>
        <v>0</v>
      </c>
      <c r="AB101" s="120">
        <f t="shared" si="53"/>
        <v>0</v>
      </c>
      <c r="AC101" s="120">
        <f t="shared" si="53"/>
        <v>0</v>
      </c>
      <c r="AD101" s="120">
        <f>SUM(R101:AC101)</f>
        <v>0</v>
      </c>
    </row>
    <row r="102" spans="1:30" x14ac:dyDescent="0.25">
      <c r="A102" s="71"/>
      <c r="B102" s="83">
        <v>5</v>
      </c>
      <c r="C102" s="103">
        <f>'DATA A'!B10</f>
        <v>0</v>
      </c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7">
        <f>SUM(D102:O102)</f>
        <v>0</v>
      </c>
      <c r="Q102" s="85"/>
      <c r="R102" s="120">
        <f>D102</f>
        <v>0</v>
      </c>
      <c r="S102" s="120">
        <f>D102+E102</f>
        <v>0</v>
      </c>
      <c r="T102" s="120">
        <f t="shared" si="53"/>
        <v>0</v>
      </c>
      <c r="U102" s="120">
        <f t="shared" si="53"/>
        <v>0</v>
      </c>
      <c r="V102" s="120">
        <f t="shared" si="53"/>
        <v>0</v>
      </c>
      <c r="W102" s="120">
        <f t="shared" si="53"/>
        <v>0</v>
      </c>
      <c r="X102" s="120">
        <f t="shared" si="53"/>
        <v>0</v>
      </c>
      <c r="Y102" s="120">
        <f t="shared" si="53"/>
        <v>0</v>
      </c>
      <c r="Z102" s="120">
        <f t="shared" si="53"/>
        <v>0</v>
      </c>
      <c r="AA102" s="120">
        <f t="shared" si="53"/>
        <v>0</v>
      </c>
      <c r="AB102" s="120">
        <f t="shared" si="53"/>
        <v>0</v>
      </c>
      <c r="AC102" s="120">
        <f t="shared" si="53"/>
        <v>0</v>
      </c>
      <c r="AD102" s="120">
        <f>SUM(R102:AC102)</f>
        <v>0</v>
      </c>
    </row>
    <row r="103" spans="1:30" x14ac:dyDescent="0.25">
      <c r="A103" s="71"/>
      <c r="B103" s="83">
        <v>6</v>
      </c>
      <c r="C103" s="103">
        <f>'DATA A'!B11</f>
        <v>0</v>
      </c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7">
        <f t="shared" ref="P103:P122" si="54">SUM(D103:O103)</f>
        <v>0</v>
      </c>
      <c r="Q103" s="85"/>
      <c r="R103" s="120">
        <f t="shared" ref="R103:R122" si="55">D103</f>
        <v>0</v>
      </c>
      <c r="S103" s="120">
        <f t="shared" ref="S103:S122" si="56">D103+E103</f>
        <v>0</v>
      </c>
      <c r="T103" s="120">
        <f t="shared" ref="T103:T122" si="57">S103+F103</f>
        <v>0</v>
      </c>
      <c r="U103" s="120">
        <f t="shared" ref="U103:U122" si="58">T103+G103</f>
        <v>0</v>
      </c>
      <c r="V103" s="120">
        <f t="shared" ref="V103:V122" si="59">U103+H103</f>
        <v>0</v>
      </c>
      <c r="W103" s="120">
        <f t="shared" ref="W103:W122" si="60">V103+I103</f>
        <v>0</v>
      </c>
      <c r="X103" s="120">
        <f t="shared" ref="X103:X122" si="61">W103+J103</f>
        <v>0</v>
      </c>
      <c r="Y103" s="120">
        <f t="shared" ref="Y103:Y122" si="62">X103+K103</f>
        <v>0</v>
      </c>
      <c r="Z103" s="120">
        <f t="shared" ref="Z103:Z122" si="63">Y103+L103</f>
        <v>0</v>
      </c>
      <c r="AA103" s="120">
        <f t="shared" ref="AA103:AA122" si="64">Z103+M103</f>
        <v>0</v>
      </c>
      <c r="AB103" s="120">
        <f t="shared" ref="AB103:AB122" si="65">AA103+N103</f>
        <v>0</v>
      </c>
      <c r="AC103" s="120">
        <f t="shared" ref="AC103:AC122" si="66">AB103+O103</f>
        <v>0</v>
      </c>
      <c r="AD103" s="120">
        <f t="shared" ref="AD103:AD122" si="67">SUM(R103:AC103)</f>
        <v>0</v>
      </c>
    </row>
    <row r="104" spans="1:30" x14ac:dyDescent="0.25">
      <c r="A104" s="71"/>
      <c r="B104" s="83">
        <v>7</v>
      </c>
      <c r="C104" s="103">
        <f>'DATA A'!B12</f>
        <v>0</v>
      </c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7">
        <f t="shared" si="54"/>
        <v>0</v>
      </c>
      <c r="Q104" s="85"/>
      <c r="R104" s="120">
        <f t="shared" si="55"/>
        <v>0</v>
      </c>
      <c r="S104" s="120">
        <f t="shared" si="56"/>
        <v>0</v>
      </c>
      <c r="T104" s="120">
        <f t="shared" si="57"/>
        <v>0</v>
      </c>
      <c r="U104" s="120">
        <f t="shared" si="58"/>
        <v>0</v>
      </c>
      <c r="V104" s="120">
        <f t="shared" si="59"/>
        <v>0</v>
      </c>
      <c r="W104" s="120">
        <f t="shared" si="60"/>
        <v>0</v>
      </c>
      <c r="X104" s="120">
        <f t="shared" si="61"/>
        <v>0</v>
      </c>
      <c r="Y104" s="120">
        <f t="shared" si="62"/>
        <v>0</v>
      </c>
      <c r="Z104" s="120">
        <f t="shared" si="63"/>
        <v>0</v>
      </c>
      <c r="AA104" s="120">
        <f t="shared" si="64"/>
        <v>0</v>
      </c>
      <c r="AB104" s="120">
        <f t="shared" si="65"/>
        <v>0</v>
      </c>
      <c r="AC104" s="120">
        <f t="shared" si="66"/>
        <v>0</v>
      </c>
      <c r="AD104" s="120">
        <f t="shared" si="67"/>
        <v>0</v>
      </c>
    </row>
    <row r="105" spans="1:30" x14ac:dyDescent="0.25">
      <c r="A105" s="71"/>
      <c r="B105" s="83">
        <v>8</v>
      </c>
      <c r="C105" s="103">
        <f>'DATA A'!B13</f>
        <v>0</v>
      </c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7">
        <f t="shared" si="54"/>
        <v>0</v>
      </c>
      <c r="Q105" s="85"/>
      <c r="R105" s="120">
        <f t="shared" si="55"/>
        <v>0</v>
      </c>
      <c r="S105" s="120">
        <f t="shared" si="56"/>
        <v>0</v>
      </c>
      <c r="T105" s="120">
        <f t="shared" si="57"/>
        <v>0</v>
      </c>
      <c r="U105" s="120">
        <f t="shared" si="58"/>
        <v>0</v>
      </c>
      <c r="V105" s="120">
        <f t="shared" si="59"/>
        <v>0</v>
      </c>
      <c r="W105" s="120">
        <f t="shared" si="60"/>
        <v>0</v>
      </c>
      <c r="X105" s="120">
        <f t="shared" si="61"/>
        <v>0</v>
      </c>
      <c r="Y105" s="120">
        <f t="shared" si="62"/>
        <v>0</v>
      </c>
      <c r="Z105" s="120">
        <f t="shared" si="63"/>
        <v>0</v>
      </c>
      <c r="AA105" s="120">
        <f t="shared" si="64"/>
        <v>0</v>
      </c>
      <c r="AB105" s="120">
        <f t="shared" si="65"/>
        <v>0</v>
      </c>
      <c r="AC105" s="120">
        <f t="shared" si="66"/>
        <v>0</v>
      </c>
      <c r="AD105" s="120">
        <f t="shared" si="67"/>
        <v>0</v>
      </c>
    </row>
    <row r="106" spans="1:30" x14ac:dyDescent="0.25">
      <c r="A106" s="71"/>
      <c r="B106" s="83">
        <v>9</v>
      </c>
      <c r="C106" s="103">
        <f>'DATA A'!B14</f>
        <v>0</v>
      </c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7">
        <f t="shared" si="54"/>
        <v>0</v>
      </c>
      <c r="Q106" s="85"/>
      <c r="R106" s="120">
        <f t="shared" si="55"/>
        <v>0</v>
      </c>
      <c r="S106" s="120">
        <f t="shared" si="56"/>
        <v>0</v>
      </c>
      <c r="T106" s="120">
        <f t="shared" si="57"/>
        <v>0</v>
      </c>
      <c r="U106" s="120">
        <f t="shared" si="58"/>
        <v>0</v>
      </c>
      <c r="V106" s="120">
        <f t="shared" si="59"/>
        <v>0</v>
      </c>
      <c r="W106" s="120">
        <f t="shared" si="60"/>
        <v>0</v>
      </c>
      <c r="X106" s="120">
        <f t="shared" si="61"/>
        <v>0</v>
      </c>
      <c r="Y106" s="120">
        <f t="shared" si="62"/>
        <v>0</v>
      </c>
      <c r="Z106" s="120">
        <f t="shared" si="63"/>
        <v>0</v>
      </c>
      <c r="AA106" s="120">
        <f t="shared" si="64"/>
        <v>0</v>
      </c>
      <c r="AB106" s="120">
        <f t="shared" si="65"/>
        <v>0</v>
      </c>
      <c r="AC106" s="120">
        <f t="shared" si="66"/>
        <v>0</v>
      </c>
      <c r="AD106" s="120">
        <f t="shared" si="67"/>
        <v>0</v>
      </c>
    </row>
    <row r="107" spans="1:30" x14ac:dyDescent="0.25">
      <c r="A107" s="71"/>
      <c r="B107" s="83">
        <v>10</v>
      </c>
      <c r="C107" s="103">
        <f>'DATA A'!B15</f>
        <v>0</v>
      </c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7">
        <f t="shared" si="54"/>
        <v>0</v>
      </c>
      <c r="Q107" s="85"/>
      <c r="R107" s="120">
        <f t="shared" si="55"/>
        <v>0</v>
      </c>
      <c r="S107" s="120">
        <f t="shared" si="56"/>
        <v>0</v>
      </c>
      <c r="T107" s="120">
        <f t="shared" si="57"/>
        <v>0</v>
      </c>
      <c r="U107" s="120">
        <f t="shared" si="58"/>
        <v>0</v>
      </c>
      <c r="V107" s="120">
        <f t="shared" si="59"/>
        <v>0</v>
      </c>
      <c r="W107" s="120">
        <f t="shared" si="60"/>
        <v>0</v>
      </c>
      <c r="X107" s="120">
        <f t="shared" si="61"/>
        <v>0</v>
      </c>
      <c r="Y107" s="120">
        <f t="shared" si="62"/>
        <v>0</v>
      </c>
      <c r="Z107" s="120">
        <f t="shared" si="63"/>
        <v>0</v>
      </c>
      <c r="AA107" s="120">
        <f t="shared" si="64"/>
        <v>0</v>
      </c>
      <c r="AB107" s="120">
        <f t="shared" si="65"/>
        <v>0</v>
      </c>
      <c r="AC107" s="120">
        <f t="shared" si="66"/>
        <v>0</v>
      </c>
      <c r="AD107" s="120">
        <f t="shared" si="67"/>
        <v>0</v>
      </c>
    </row>
    <row r="108" spans="1:30" x14ac:dyDescent="0.25">
      <c r="A108" s="71"/>
      <c r="B108" s="83">
        <v>11</v>
      </c>
      <c r="C108" s="103">
        <f>'DATA A'!B16</f>
        <v>0</v>
      </c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7">
        <f t="shared" si="54"/>
        <v>0</v>
      </c>
      <c r="Q108" s="85"/>
      <c r="R108" s="120">
        <f t="shared" si="55"/>
        <v>0</v>
      </c>
      <c r="S108" s="120">
        <f t="shared" si="56"/>
        <v>0</v>
      </c>
      <c r="T108" s="120">
        <f t="shared" si="57"/>
        <v>0</v>
      </c>
      <c r="U108" s="120">
        <f t="shared" si="58"/>
        <v>0</v>
      </c>
      <c r="V108" s="120">
        <f t="shared" si="59"/>
        <v>0</v>
      </c>
      <c r="W108" s="120">
        <f t="shared" si="60"/>
        <v>0</v>
      </c>
      <c r="X108" s="120">
        <f t="shared" si="61"/>
        <v>0</v>
      </c>
      <c r="Y108" s="120">
        <f t="shared" si="62"/>
        <v>0</v>
      </c>
      <c r="Z108" s="120">
        <f t="shared" si="63"/>
        <v>0</v>
      </c>
      <c r="AA108" s="120">
        <f t="shared" si="64"/>
        <v>0</v>
      </c>
      <c r="AB108" s="120">
        <f t="shared" si="65"/>
        <v>0</v>
      </c>
      <c r="AC108" s="120">
        <f t="shared" si="66"/>
        <v>0</v>
      </c>
      <c r="AD108" s="120">
        <f t="shared" si="67"/>
        <v>0</v>
      </c>
    </row>
    <row r="109" spans="1:30" x14ac:dyDescent="0.25">
      <c r="A109" s="71"/>
      <c r="B109" s="83">
        <v>12</v>
      </c>
      <c r="C109" s="103">
        <f>'DATA A'!B17</f>
        <v>0</v>
      </c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7">
        <f t="shared" si="54"/>
        <v>0</v>
      </c>
      <c r="Q109" s="85"/>
      <c r="R109" s="120">
        <f t="shared" si="55"/>
        <v>0</v>
      </c>
      <c r="S109" s="120">
        <f t="shared" si="56"/>
        <v>0</v>
      </c>
      <c r="T109" s="120">
        <f t="shared" si="57"/>
        <v>0</v>
      </c>
      <c r="U109" s="120">
        <f t="shared" si="58"/>
        <v>0</v>
      </c>
      <c r="V109" s="120">
        <f t="shared" si="59"/>
        <v>0</v>
      </c>
      <c r="W109" s="120">
        <f t="shared" si="60"/>
        <v>0</v>
      </c>
      <c r="X109" s="120">
        <f t="shared" si="61"/>
        <v>0</v>
      </c>
      <c r="Y109" s="120">
        <f t="shared" si="62"/>
        <v>0</v>
      </c>
      <c r="Z109" s="120">
        <f t="shared" si="63"/>
        <v>0</v>
      </c>
      <c r="AA109" s="120">
        <f t="shared" si="64"/>
        <v>0</v>
      </c>
      <c r="AB109" s="120">
        <f t="shared" si="65"/>
        <v>0</v>
      </c>
      <c r="AC109" s="120">
        <f t="shared" si="66"/>
        <v>0</v>
      </c>
      <c r="AD109" s="120">
        <f t="shared" si="67"/>
        <v>0</v>
      </c>
    </row>
    <row r="110" spans="1:30" x14ac:dyDescent="0.25">
      <c r="A110" s="71"/>
      <c r="B110" s="83">
        <v>13</v>
      </c>
      <c r="C110" s="103">
        <f>'DATA A'!B18</f>
        <v>0</v>
      </c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7">
        <f t="shared" si="54"/>
        <v>0</v>
      </c>
      <c r="Q110" s="85"/>
      <c r="R110" s="120">
        <f t="shared" si="55"/>
        <v>0</v>
      </c>
      <c r="S110" s="120">
        <f t="shared" si="56"/>
        <v>0</v>
      </c>
      <c r="T110" s="120">
        <f t="shared" si="57"/>
        <v>0</v>
      </c>
      <c r="U110" s="120">
        <f t="shared" si="58"/>
        <v>0</v>
      </c>
      <c r="V110" s="120">
        <f t="shared" si="59"/>
        <v>0</v>
      </c>
      <c r="W110" s="120">
        <f t="shared" si="60"/>
        <v>0</v>
      </c>
      <c r="X110" s="120">
        <f t="shared" si="61"/>
        <v>0</v>
      </c>
      <c r="Y110" s="120">
        <f t="shared" si="62"/>
        <v>0</v>
      </c>
      <c r="Z110" s="120">
        <f t="shared" si="63"/>
        <v>0</v>
      </c>
      <c r="AA110" s="120">
        <f t="shared" si="64"/>
        <v>0</v>
      </c>
      <c r="AB110" s="120">
        <f t="shared" si="65"/>
        <v>0</v>
      </c>
      <c r="AC110" s="120">
        <f t="shared" si="66"/>
        <v>0</v>
      </c>
      <c r="AD110" s="120">
        <f t="shared" si="67"/>
        <v>0</v>
      </c>
    </row>
    <row r="111" spans="1:30" x14ac:dyDescent="0.25">
      <c r="A111" s="71"/>
      <c r="B111" s="83">
        <v>14</v>
      </c>
      <c r="C111" s="103">
        <f>'DATA A'!B19</f>
        <v>0</v>
      </c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7">
        <f t="shared" si="54"/>
        <v>0</v>
      </c>
      <c r="Q111" s="85"/>
      <c r="R111" s="120">
        <f t="shared" si="55"/>
        <v>0</v>
      </c>
      <c r="S111" s="120">
        <f t="shared" si="56"/>
        <v>0</v>
      </c>
      <c r="T111" s="120">
        <f t="shared" si="57"/>
        <v>0</v>
      </c>
      <c r="U111" s="120">
        <f t="shared" si="58"/>
        <v>0</v>
      </c>
      <c r="V111" s="120">
        <f t="shared" si="59"/>
        <v>0</v>
      </c>
      <c r="W111" s="120">
        <f t="shared" si="60"/>
        <v>0</v>
      </c>
      <c r="X111" s="120">
        <f t="shared" si="61"/>
        <v>0</v>
      </c>
      <c r="Y111" s="120">
        <f t="shared" si="62"/>
        <v>0</v>
      </c>
      <c r="Z111" s="120">
        <f t="shared" si="63"/>
        <v>0</v>
      </c>
      <c r="AA111" s="120">
        <f t="shared" si="64"/>
        <v>0</v>
      </c>
      <c r="AB111" s="120">
        <f t="shared" si="65"/>
        <v>0</v>
      </c>
      <c r="AC111" s="120">
        <f t="shared" si="66"/>
        <v>0</v>
      </c>
      <c r="AD111" s="120">
        <f t="shared" si="67"/>
        <v>0</v>
      </c>
    </row>
    <row r="112" spans="1:30" x14ac:dyDescent="0.25">
      <c r="A112" s="71"/>
      <c r="B112" s="83">
        <v>15</v>
      </c>
      <c r="C112" s="103">
        <f>'DATA A'!B20</f>
        <v>0</v>
      </c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7">
        <f t="shared" si="54"/>
        <v>0</v>
      </c>
      <c r="Q112" s="85"/>
      <c r="R112" s="120">
        <f t="shared" si="55"/>
        <v>0</v>
      </c>
      <c r="S112" s="120">
        <f t="shared" si="56"/>
        <v>0</v>
      </c>
      <c r="T112" s="120">
        <f t="shared" si="57"/>
        <v>0</v>
      </c>
      <c r="U112" s="120">
        <f t="shared" si="58"/>
        <v>0</v>
      </c>
      <c r="V112" s="120">
        <f t="shared" si="59"/>
        <v>0</v>
      </c>
      <c r="W112" s="120">
        <f t="shared" si="60"/>
        <v>0</v>
      </c>
      <c r="X112" s="120">
        <f t="shared" si="61"/>
        <v>0</v>
      </c>
      <c r="Y112" s="120">
        <f t="shared" si="62"/>
        <v>0</v>
      </c>
      <c r="Z112" s="120">
        <f t="shared" si="63"/>
        <v>0</v>
      </c>
      <c r="AA112" s="120">
        <f t="shared" si="64"/>
        <v>0</v>
      </c>
      <c r="AB112" s="120">
        <f t="shared" si="65"/>
        <v>0</v>
      </c>
      <c r="AC112" s="120">
        <f t="shared" si="66"/>
        <v>0</v>
      </c>
      <c r="AD112" s="120">
        <f t="shared" si="67"/>
        <v>0</v>
      </c>
    </row>
    <row r="113" spans="1:30" x14ac:dyDescent="0.25">
      <c r="A113" s="71"/>
      <c r="B113" s="83">
        <v>16</v>
      </c>
      <c r="C113" s="103">
        <f>'DATA A'!B21</f>
        <v>0</v>
      </c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7">
        <f t="shared" si="54"/>
        <v>0</v>
      </c>
      <c r="Q113" s="85"/>
      <c r="R113" s="120">
        <f t="shared" si="55"/>
        <v>0</v>
      </c>
      <c r="S113" s="120">
        <f t="shared" si="56"/>
        <v>0</v>
      </c>
      <c r="T113" s="120">
        <f t="shared" si="57"/>
        <v>0</v>
      </c>
      <c r="U113" s="120">
        <f t="shared" si="58"/>
        <v>0</v>
      </c>
      <c r="V113" s="120">
        <f t="shared" si="59"/>
        <v>0</v>
      </c>
      <c r="W113" s="120">
        <f t="shared" si="60"/>
        <v>0</v>
      </c>
      <c r="X113" s="120">
        <f t="shared" si="61"/>
        <v>0</v>
      </c>
      <c r="Y113" s="120">
        <f t="shared" si="62"/>
        <v>0</v>
      </c>
      <c r="Z113" s="120">
        <f t="shared" si="63"/>
        <v>0</v>
      </c>
      <c r="AA113" s="120">
        <f t="shared" si="64"/>
        <v>0</v>
      </c>
      <c r="AB113" s="120">
        <f t="shared" si="65"/>
        <v>0</v>
      </c>
      <c r="AC113" s="120">
        <f t="shared" si="66"/>
        <v>0</v>
      </c>
      <c r="AD113" s="120">
        <f t="shared" si="67"/>
        <v>0</v>
      </c>
    </row>
    <row r="114" spans="1:30" x14ac:dyDescent="0.25">
      <c r="A114" s="71"/>
      <c r="B114" s="83">
        <v>17</v>
      </c>
      <c r="C114" s="103">
        <f>'DATA A'!B22</f>
        <v>0</v>
      </c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7">
        <f t="shared" si="54"/>
        <v>0</v>
      </c>
      <c r="Q114" s="85"/>
      <c r="R114" s="120">
        <f t="shared" si="55"/>
        <v>0</v>
      </c>
      <c r="S114" s="120">
        <f t="shared" si="56"/>
        <v>0</v>
      </c>
      <c r="T114" s="120">
        <f t="shared" si="57"/>
        <v>0</v>
      </c>
      <c r="U114" s="120">
        <f t="shared" si="58"/>
        <v>0</v>
      </c>
      <c r="V114" s="120">
        <f t="shared" si="59"/>
        <v>0</v>
      </c>
      <c r="W114" s="120">
        <f t="shared" si="60"/>
        <v>0</v>
      </c>
      <c r="X114" s="120">
        <f t="shared" si="61"/>
        <v>0</v>
      </c>
      <c r="Y114" s="120">
        <f t="shared" si="62"/>
        <v>0</v>
      </c>
      <c r="Z114" s="120">
        <f t="shared" si="63"/>
        <v>0</v>
      </c>
      <c r="AA114" s="120">
        <f t="shared" si="64"/>
        <v>0</v>
      </c>
      <c r="AB114" s="120">
        <f t="shared" si="65"/>
        <v>0</v>
      </c>
      <c r="AC114" s="120">
        <f t="shared" si="66"/>
        <v>0</v>
      </c>
      <c r="AD114" s="120">
        <f t="shared" si="67"/>
        <v>0</v>
      </c>
    </row>
    <row r="115" spans="1:30" x14ac:dyDescent="0.25">
      <c r="A115" s="71"/>
      <c r="B115" s="83">
        <v>18</v>
      </c>
      <c r="C115" s="103">
        <f>'DATA A'!B23</f>
        <v>0</v>
      </c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7">
        <f t="shared" si="54"/>
        <v>0</v>
      </c>
      <c r="Q115" s="85"/>
      <c r="R115" s="120">
        <f t="shared" si="55"/>
        <v>0</v>
      </c>
      <c r="S115" s="120">
        <f t="shared" si="56"/>
        <v>0</v>
      </c>
      <c r="T115" s="120">
        <f t="shared" si="57"/>
        <v>0</v>
      </c>
      <c r="U115" s="120">
        <f t="shared" si="58"/>
        <v>0</v>
      </c>
      <c r="V115" s="120">
        <f t="shared" si="59"/>
        <v>0</v>
      </c>
      <c r="W115" s="120">
        <f t="shared" si="60"/>
        <v>0</v>
      </c>
      <c r="X115" s="120">
        <f t="shared" si="61"/>
        <v>0</v>
      </c>
      <c r="Y115" s="120">
        <f t="shared" si="62"/>
        <v>0</v>
      </c>
      <c r="Z115" s="120">
        <f t="shared" si="63"/>
        <v>0</v>
      </c>
      <c r="AA115" s="120">
        <f t="shared" si="64"/>
        <v>0</v>
      </c>
      <c r="AB115" s="120">
        <f t="shared" si="65"/>
        <v>0</v>
      </c>
      <c r="AC115" s="120">
        <f t="shared" si="66"/>
        <v>0</v>
      </c>
      <c r="AD115" s="120">
        <f t="shared" si="67"/>
        <v>0</v>
      </c>
    </row>
    <row r="116" spans="1:30" x14ac:dyDescent="0.25">
      <c r="A116" s="71"/>
      <c r="B116" s="83">
        <v>19</v>
      </c>
      <c r="C116" s="103">
        <f>'DATA A'!B24</f>
        <v>0</v>
      </c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7">
        <f t="shared" si="54"/>
        <v>0</v>
      </c>
      <c r="Q116" s="85"/>
      <c r="R116" s="120">
        <f t="shared" si="55"/>
        <v>0</v>
      </c>
      <c r="S116" s="120">
        <f t="shared" si="56"/>
        <v>0</v>
      </c>
      <c r="T116" s="120">
        <f t="shared" si="57"/>
        <v>0</v>
      </c>
      <c r="U116" s="120">
        <f t="shared" si="58"/>
        <v>0</v>
      </c>
      <c r="V116" s="120">
        <f t="shared" si="59"/>
        <v>0</v>
      </c>
      <c r="W116" s="120">
        <f t="shared" si="60"/>
        <v>0</v>
      </c>
      <c r="X116" s="120">
        <f t="shared" si="61"/>
        <v>0</v>
      </c>
      <c r="Y116" s="120">
        <f t="shared" si="62"/>
        <v>0</v>
      </c>
      <c r="Z116" s="120">
        <f t="shared" si="63"/>
        <v>0</v>
      </c>
      <c r="AA116" s="120">
        <f t="shared" si="64"/>
        <v>0</v>
      </c>
      <c r="AB116" s="120">
        <f t="shared" si="65"/>
        <v>0</v>
      </c>
      <c r="AC116" s="120">
        <f t="shared" si="66"/>
        <v>0</v>
      </c>
      <c r="AD116" s="120">
        <f t="shared" si="67"/>
        <v>0</v>
      </c>
    </row>
    <row r="117" spans="1:30" x14ac:dyDescent="0.25">
      <c r="A117" s="71"/>
      <c r="B117" s="83">
        <v>20</v>
      </c>
      <c r="C117" s="103">
        <f>'DATA A'!B25</f>
        <v>0</v>
      </c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7">
        <f t="shared" si="54"/>
        <v>0</v>
      </c>
      <c r="Q117" s="85"/>
      <c r="R117" s="120">
        <f t="shared" si="55"/>
        <v>0</v>
      </c>
      <c r="S117" s="120">
        <f t="shared" si="56"/>
        <v>0</v>
      </c>
      <c r="T117" s="120">
        <f t="shared" si="57"/>
        <v>0</v>
      </c>
      <c r="U117" s="120">
        <f t="shared" si="58"/>
        <v>0</v>
      </c>
      <c r="V117" s="120">
        <f t="shared" si="59"/>
        <v>0</v>
      </c>
      <c r="W117" s="120">
        <f t="shared" si="60"/>
        <v>0</v>
      </c>
      <c r="X117" s="120">
        <f t="shared" si="61"/>
        <v>0</v>
      </c>
      <c r="Y117" s="120">
        <f t="shared" si="62"/>
        <v>0</v>
      </c>
      <c r="Z117" s="120">
        <f t="shared" si="63"/>
        <v>0</v>
      </c>
      <c r="AA117" s="120">
        <f t="shared" si="64"/>
        <v>0</v>
      </c>
      <c r="AB117" s="120">
        <f t="shared" si="65"/>
        <v>0</v>
      </c>
      <c r="AC117" s="120">
        <f t="shared" si="66"/>
        <v>0</v>
      </c>
      <c r="AD117" s="120">
        <f t="shared" si="67"/>
        <v>0</v>
      </c>
    </row>
    <row r="118" spans="1:30" x14ac:dyDescent="0.25">
      <c r="A118" s="71"/>
      <c r="B118" s="83">
        <v>21</v>
      </c>
      <c r="C118" s="103">
        <f>'DATA A'!B26</f>
        <v>0</v>
      </c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7">
        <f t="shared" si="54"/>
        <v>0</v>
      </c>
      <c r="Q118" s="85"/>
      <c r="R118" s="120">
        <f t="shared" si="55"/>
        <v>0</v>
      </c>
      <c r="S118" s="120">
        <f t="shared" si="56"/>
        <v>0</v>
      </c>
      <c r="T118" s="120">
        <f t="shared" si="57"/>
        <v>0</v>
      </c>
      <c r="U118" s="120">
        <f t="shared" si="58"/>
        <v>0</v>
      </c>
      <c r="V118" s="120">
        <f t="shared" si="59"/>
        <v>0</v>
      </c>
      <c r="W118" s="120">
        <f t="shared" si="60"/>
        <v>0</v>
      </c>
      <c r="X118" s="120">
        <f t="shared" si="61"/>
        <v>0</v>
      </c>
      <c r="Y118" s="120">
        <f t="shared" si="62"/>
        <v>0</v>
      </c>
      <c r="Z118" s="120">
        <f t="shared" si="63"/>
        <v>0</v>
      </c>
      <c r="AA118" s="120">
        <f t="shared" si="64"/>
        <v>0</v>
      </c>
      <c r="AB118" s="120">
        <f t="shared" si="65"/>
        <v>0</v>
      </c>
      <c r="AC118" s="120">
        <f t="shared" si="66"/>
        <v>0</v>
      </c>
      <c r="AD118" s="120">
        <f t="shared" si="67"/>
        <v>0</v>
      </c>
    </row>
    <row r="119" spans="1:30" x14ac:dyDescent="0.25">
      <c r="A119" s="71"/>
      <c r="B119" s="83">
        <v>22</v>
      </c>
      <c r="C119" s="103">
        <f>'DATA A'!B27</f>
        <v>0</v>
      </c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7">
        <f t="shared" si="54"/>
        <v>0</v>
      </c>
      <c r="Q119" s="85"/>
      <c r="R119" s="120">
        <f t="shared" si="55"/>
        <v>0</v>
      </c>
      <c r="S119" s="120">
        <f t="shared" si="56"/>
        <v>0</v>
      </c>
      <c r="T119" s="120">
        <f t="shared" si="57"/>
        <v>0</v>
      </c>
      <c r="U119" s="120">
        <f t="shared" si="58"/>
        <v>0</v>
      </c>
      <c r="V119" s="120">
        <f t="shared" si="59"/>
        <v>0</v>
      </c>
      <c r="W119" s="120">
        <f t="shared" si="60"/>
        <v>0</v>
      </c>
      <c r="X119" s="120">
        <f t="shared" si="61"/>
        <v>0</v>
      </c>
      <c r="Y119" s="120">
        <f t="shared" si="62"/>
        <v>0</v>
      </c>
      <c r="Z119" s="120">
        <f t="shared" si="63"/>
        <v>0</v>
      </c>
      <c r="AA119" s="120">
        <f t="shared" si="64"/>
        <v>0</v>
      </c>
      <c r="AB119" s="120">
        <f t="shared" si="65"/>
        <v>0</v>
      </c>
      <c r="AC119" s="120">
        <f t="shared" si="66"/>
        <v>0</v>
      </c>
      <c r="AD119" s="120">
        <f t="shared" si="67"/>
        <v>0</v>
      </c>
    </row>
    <row r="120" spans="1:30" x14ac:dyDescent="0.25">
      <c r="A120" s="71"/>
      <c r="B120" s="83">
        <v>23</v>
      </c>
      <c r="C120" s="103">
        <f>'DATA A'!B28</f>
        <v>0</v>
      </c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7">
        <f t="shared" si="54"/>
        <v>0</v>
      </c>
      <c r="Q120" s="85"/>
      <c r="R120" s="120">
        <f t="shared" si="55"/>
        <v>0</v>
      </c>
      <c r="S120" s="120">
        <f t="shared" si="56"/>
        <v>0</v>
      </c>
      <c r="T120" s="120">
        <f t="shared" si="57"/>
        <v>0</v>
      </c>
      <c r="U120" s="120">
        <f t="shared" si="58"/>
        <v>0</v>
      </c>
      <c r="V120" s="120">
        <f t="shared" si="59"/>
        <v>0</v>
      </c>
      <c r="W120" s="120">
        <f t="shared" si="60"/>
        <v>0</v>
      </c>
      <c r="X120" s="120">
        <f t="shared" si="61"/>
        <v>0</v>
      </c>
      <c r="Y120" s="120">
        <f t="shared" si="62"/>
        <v>0</v>
      </c>
      <c r="Z120" s="120">
        <f t="shared" si="63"/>
        <v>0</v>
      </c>
      <c r="AA120" s="120">
        <f t="shared" si="64"/>
        <v>0</v>
      </c>
      <c r="AB120" s="120">
        <f t="shared" si="65"/>
        <v>0</v>
      </c>
      <c r="AC120" s="120">
        <f t="shared" si="66"/>
        <v>0</v>
      </c>
      <c r="AD120" s="120">
        <f t="shared" si="67"/>
        <v>0</v>
      </c>
    </row>
    <row r="121" spans="1:30" x14ac:dyDescent="0.25">
      <c r="A121" s="71"/>
      <c r="B121" s="83">
        <v>24</v>
      </c>
      <c r="C121" s="103">
        <f>'DATA A'!B29</f>
        <v>0</v>
      </c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7">
        <f t="shared" si="54"/>
        <v>0</v>
      </c>
      <c r="Q121" s="85"/>
      <c r="R121" s="120">
        <f t="shared" si="55"/>
        <v>0</v>
      </c>
      <c r="S121" s="120">
        <f t="shared" si="56"/>
        <v>0</v>
      </c>
      <c r="T121" s="120">
        <f t="shared" si="57"/>
        <v>0</v>
      </c>
      <c r="U121" s="120">
        <f t="shared" si="58"/>
        <v>0</v>
      </c>
      <c r="V121" s="120">
        <f t="shared" si="59"/>
        <v>0</v>
      </c>
      <c r="W121" s="120">
        <f t="shared" si="60"/>
        <v>0</v>
      </c>
      <c r="X121" s="120">
        <f t="shared" si="61"/>
        <v>0</v>
      </c>
      <c r="Y121" s="120">
        <f t="shared" si="62"/>
        <v>0</v>
      </c>
      <c r="Z121" s="120">
        <f t="shared" si="63"/>
        <v>0</v>
      </c>
      <c r="AA121" s="120">
        <f t="shared" si="64"/>
        <v>0</v>
      </c>
      <c r="AB121" s="120">
        <f t="shared" si="65"/>
        <v>0</v>
      </c>
      <c r="AC121" s="120">
        <f t="shared" si="66"/>
        <v>0</v>
      </c>
      <c r="AD121" s="120">
        <f t="shared" si="67"/>
        <v>0</v>
      </c>
    </row>
    <row r="122" spans="1:30" ht="13.8" thickBot="1" x14ac:dyDescent="0.3">
      <c r="A122" s="71"/>
      <c r="B122" s="83">
        <v>25</v>
      </c>
      <c r="C122" s="103">
        <f>'DATA A'!B30</f>
        <v>0</v>
      </c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7">
        <f t="shared" si="54"/>
        <v>0</v>
      </c>
      <c r="Q122" s="85"/>
      <c r="R122" s="120">
        <f t="shared" si="55"/>
        <v>0</v>
      </c>
      <c r="S122" s="120">
        <f t="shared" si="56"/>
        <v>0</v>
      </c>
      <c r="T122" s="120">
        <f t="shared" si="57"/>
        <v>0</v>
      </c>
      <c r="U122" s="120">
        <f t="shared" si="58"/>
        <v>0</v>
      </c>
      <c r="V122" s="120">
        <f t="shared" si="59"/>
        <v>0</v>
      </c>
      <c r="W122" s="120">
        <f t="shared" si="60"/>
        <v>0</v>
      </c>
      <c r="X122" s="120">
        <f t="shared" si="61"/>
        <v>0</v>
      </c>
      <c r="Y122" s="120">
        <f t="shared" si="62"/>
        <v>0</v>
      </c>
      <c r="Z122" s="120">
        <f t="shared" si="63"/>
        <v>0</v>
      </c>
      <c r="AA122" s="120">
        <f t="shared" si="64"/>
        <v>0</v>
      </c>
      <c r="AB122" s="120">
        <f t="shared" si="65"/>
        <v>0</v>
      </c>
      <c r="AC122" s="120">
        <f t="shared" si="66"/>
        <v>0</v>
      </c>
      <c r="AD122" s="120">
        <f t="shared" si="67"/>
        <v>0</v>
      </c>
    </row>
    <row r="123" spans="1:30" ht="13.8" thickBot="1" x14ac:dyDescent="0.3">
      <c r="A123" s="71"/>
      <c r="B123" s="104"/>
      <c r="C123" s="105"/>
      <c r="D123" s="107">
        <f>SUM(D98:D122)</f>
        <v>0</v>
      </c>
      <c r="E123" s="107">
        <f>SUM(E98:E122)</f>
        <v>0</v>
      </c>
      <c r="F123" s="197">
        <f>SUM(F98:F122)</f>
        <v>0</v>
      </c>
      <c r="G123" s="198">
        <f t="shared" ref="G123:P123" si="68">SUM(G98:G122)</f>
        <v>0</v>
      </c>
      <c r="H123" s="198">
        <f t="shared" si="68"/>
        <v>0</v>
      </c>
      <c r="I123" s="197">
        <f t="shared" si="68"/>
        <v>0</v>
      </c>
      <c r="J123" s="197">
        <f t="shared" si="68"/>
        <v>0</v>
      </c>
      <c r="K123" s="197">
        <f t="shared" si="68"/>
        <v>0</v>
      </c>
      <c r="L123" s="197">
        <f t="shared" si="68"/>
        <v>0</v>
      </c>
      <c r="M123" s="197">
        <f t="shared" si="68"/>
        <v>0</v>
      </c>
      <c r="N123" s="197">
        <f t="shared" si="68"/>
        <v>0</v>
      </c>
      <c r="O123" s="197">
        <f t="shared" si="68"/>
        <v>0</v>
      </c>
      <c r="P123" s="107">
        <f t="shared" si="68"/>
        <v>0</v>
      </c>
      <c r="Q123" s="85"/>
      <c r="R123" s="136">
        <f>D123</f>
        <v>0</v>
      </c>
      <c r="S123" s="142">
        <f t="shared" ref="S123:AC123" si="69">SUM(S98:S122)</f>
        <v>0</v>
      </c>
      <c r="T123" s="142">
        <f t="shared" si="69"/>
        <v>0</v>
      </c>
      <c r="U123" s="143">
        <f t="shared" si="69"/>
        <v>0</v>
      </c>
      <c r="V123" s="143">
        <f t="shared" si="69"/>
        <v>0</v>
      </c>
      <c r="W123" s="142">
        <f t="shared" si="69"/>
        <v>0</v>
      </c>
      <c r="X123" s="142">
        <f t="shared" si="69"/>
        <v>0</v>
      </c>
      <c r="Y123" s="142">
        <f t="shared" si="69"/>
        <v>0</v>
      </c>
      <c r="Z123" s="142">
        <f t="shared" si="69"/>
        <v>0</v>
      </c>
      <c r="AA123" s="142">
        <f t="shared" si="69"/>
        <v>0</v>
      </c>
      <c r="AB123" s="142">
        <f t="shared" si="69"/>
        <v>0</v>
      </c>
      <c r="AC123" s="142">
        <f t="shared" si="69"/>
        <v>0</v>
      </c>
      <c r="AD123" s="136">
        <f>SUM(R123:AC123)</f>
        <v>0</v>
      </c>
    </row>
    <row r="124" spans="1:30" ht="13.8" thickBot="1" x14ac:dyDescent="0.3">
      <c r="A124" s="71"/>
      <c r="B124" s="71"/>
      <c r="C124" s="71"/>
      <c r="D124" s="96"/>
      <c r="E124" s="96"/>
      <c r="F124" s="96"/>
      <c r="G124" s="93"/>
      <c r="H124" s="93"/>
      <c r="I124" s="94"/>
      <c r="J124" s="94"/>
      <c r="K124" s="94"/>
      <c r="L124" s="94"/>
      <c r="M124" s="94"/>
      <c r="N124" s="94"/>
      <c r="O124" s="94"/>
      <c r="P124" s="94"/>
      <c r="Q124" s="94"/>
      <c r="R124" s="129"/>
      <c r="S124" s="129"/>
      <c r="T124" s="129"/>
      <c r="U124" s="126"/>
      <c r="V124" s="126"/>
      <c r="W124" s="127"/>
      <c r="X124" s="127"/>
      <c r="Y124" s="127"/>
      <c r="Z124" s="127"/>
      <c r="AA124" s="127"/>
      <c r="AB124" s="127"/>
      <c r="AC124" s="127"/>
      <c r="AD124" s="127"/>
    </row>
    <row r="125" spans="1:30" ht="13.8" thickBot="1" x14ac:dyDescent="0.3">
      <c r="A125" s="71"/>
      <c r="B125" s="97" t="s">
        <v>1</v>
      </c>
      <c r="C125" s="258" t="str">
        <f>'DATA A'!B5</f>
        <v>PUSKESMAS</v>
      </c>
      <c r="D125" s="260" t="s">
        <v>28</v>
      </c>
      <c r="E125" s="261"/>
      <c r="F125" s="261"/>
      <c r="G125" s="261"/>
      <c r="H125" s="261"/>
      <c r="I125" s="262"/>
      <c r="J125" s="116"/>
      <c r="K125" s="98"/>
      <c r="L125" s="98"/>
      <c r="M125" s="98"/>
      <c r="N125" s="98"/>
      <c r="O125" s="99"/>
      <c r="P125" s="113" t="s">
        <v>2</v>
      </c>
      <c r="Q125" s="85"/>
      <c r="R125" s="263" t="s">
        <v>28</v>
      </c>
      <c r="S125" s="264"/>
      <c r="T125" s="264"/>
      <c r="U125" s="264"/>
      <c r="V125" s="264"/>
      <c r="W125" s="265"/>
      <c r="X125" s="130"/>
      <c r="Y125" s="130"/>
      <c r="Z125" s="130"/>
      <c r="AA125" s="130"/>
      <c r="AB125" s="130"/>
      <c r="AC125" s="131"/>
      <c r="AD125" s="138" t="s">
        <v>2</v>
      </c>
    </row>
    <row r="126" spans="1:30" x14ac:dyDescent="0.25">
      <c r="A126" s="71"/>
      <c r="B126" s="101"/>
      <c r="C126" s="259"/>
      <c r="D126" s="102" t="s">
        <v>11</v>
      </c>
      <c r="E126" s="102" t="s">
        <v>12</v>
      </c>
      <c r="F126" s="88" t="s">
        <v>13</v>
      </c>
      <c r="G126" s="81" t="s">
        <v>3</v>
      </c>
      <c r="H126" s="81" t="s">
        <v>4</v>
      </c>
      <c r="I126" s="81" t="s">
        <v>5</v>
      </c>
      <c r="J126" s="81" t="s">
        <v>18</v>
      </c>
      <c r="K126" s="81" t="s">
        <v>6</v>
      </c>
      <c r="L126" s="81" t="s">
        <v>7</v>
      </c>
      <c r="M126" s="80" t="s">
        <v>8</v>
      </c>
      <c r="N126" s="80" t="s">
        <v>9</v>
      </c>
      <c r="O126" s="81" t="s">
        <v>10</v>
      </c>
      <c r="P126" s="114"/>
      <c r="Q126" s="85"/>
      <c r="R126" s="139" t="s">
        <v>11</v>
      </c>
      <c r="S126" s="133" t="s">
        <v>12</v>
      </c>
      <c r="T126" s="122" t="s">
        <v>13</v>
      </c>
      <c r="U126" s="134" t="s">
        <v>3</v>
      </c>
      <c r="V126" s="134" t="s">
        <v>4</v>
      </c>
      <c r="W126" s="134" t="s">
        <v>5</v>
      </c>
      <c r="X126" s="134" t="s">
        <v>18</v>
      </c>
      <c r="Y126" s="134" t="s">
        <v>6</v>
      </c>
      <c r="Z126" s="134" t="s">
        <v>7</v>
      </c>
      <c r="AA126" s="135" t="s">
        <v>8</v>
      </c>
      <c r="AB126" s="135" t="s">
        <v>9</v>
      </c>
      <c r="AC126" s="134" t="s">
        <v>10</v>
      </c>
      <c r="AD126" s="140"/>
    </row>
    <row r="127" spans="1:30" x14ac:dyDescent="0.25">
      <c r="A127" s="71"/>
      <c r="B127" s="83">
        <v>1</v>
      </c>
      <c r="C127" s="103">
        <f>'DATA A'!B6</f>
        <v>0</v>
      </c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4">
        <f>SUM(D127:O127)</f>
        <v>0</v>
      </c>
      <c r="Q127" s="85"/>
      <c r="R127" s="120">
        <f>D127</f>
        <v>0</v>
      </c>
      <c r="S127" s="119">
        <f>D127+E127</f>
        <v>0</v>
      </c>
      <c r="T127" s="119">
        <f t="shared" ref="T127:AC127" si="70">S127+F127</f>
        <v>0</v>
      </c>
      <c r="U127" s="119">
        <f t="shared" si="70"/>
        <v>0</v>
      </c>
      <c r="V127" s="119">
        <f t="shared" si="70"/>
        <v>0</v>
      </c>
      <c r="W127" s="119">
        <f t="shared" si="70"/>
        <v>0</v>
      </c>
      <c r="X127" s="119">
        <f t="shared" si="70"/>
        <v>0</v>
      </c>
      <c r="Y127" s="119">
        <f t="shared" si="70"/>
        <v>0</v>
      </c>
      <c r="Z127" s="119">
        <f t="shared" si="70"/>
        <v>0</v>
      </c>
      <c r="AA127" s="119">
        <f t="shared" si="70"/>
        <v>0</v>
      </c>
      <c r="AB127" s="119">
        <f t="shared" si="70"/>
        <v>0</v>
      </c>
      <c r="AC127" s="119">
        <f t="shared" si="70"/>
        <v>0</v>
      </c>
      <c r="AD127" s="117">
        <f>SUM(R127:AC127)</f>
        <v>0</v>
      </c>
    </row>
    <row r="128" spans="1:30" x14ac:dyDescent="0.25">
      <c r="A128" s="71"/>
      <c r="B128" s="83">
        <v>2</v>
      </c>
      <c r="C128" s="103">
        <f>'DATA A'!B7</f>
        <v>0</v>
      </c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7">
        <f>SUM(D128:O128)</f>
        <v>0</v>
      </c>
      <c r="Q128" s="85"/>
      <c r="R128" s="120">
        <f>D128</f>
        <v>0</v>
      </c>
      <c r="S128" s="119">
        <f>D128+E128</f>
        <v>0</v>
      </c>
      <c r="T128" s="119">
        <f t="shared" ref="T128:AC131" si="71">S128+F128</f>
        <v>0</v>
      </c>
      <c r="U128" s="119">
        <f t="shared" si="71"/>
        <v>0</v>
      </c>
      <c r="V128" s="119">
        <f t="shared" si="71"/>
        <v>0</v>
      </c>
      <c r="W128" s="119">
        <f t="shared" si="71"/>
        <v>0</v>
      </c>
      <c r="X128" s="119">
        <f t="shared" si="71"/>
        <v>0</v>
      </c>
      <c r="Y128" s="119">
        <f t="shared" si="71"/>
        <v>0</v>
      </c>
      <c r="Z128" s="119">
        <f t="shared" si="71"/>
        <v>0</v>
      </c>
      <c r="AA128" s="119">
        <f t="shared" si="71"/>
        <v>0</v>
      </c>
      <c r="AB128" s="119">
        <f t="shared" si="71"/>
        <v>0</v>
      </c>
      <c r="AC128" s="119">
        <f t="shared" si="71"/>
        <v>0</v>
      </c>
      <c r="AD128" s="117">
        <f>SUM(R128:AC128)</f>
        <v>0</v>
      </c>
    </row>
    <row r="129" spans="1:30" x14ac:dyDescent="0.25">
      <c r="A129" s="71"/>
      <c r="B129" s="83">
        <v>3</v>
      </c>
      <c r="C129" s="103">
        <f>'DATA A'!B8</f>
        <v>0</v>
      </c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7">
        <f>SUM(D129:O129)</f>
        <v>0</v>
      </c>
      <c r="Q129" s="85"/>
      <c r="R129" s="120">
        <f>D129</f>
        <v>0</v>
      </c>
      <c r="S129" s="119">
        <f>D129+E129</f>
        <v>0</v>
      </c>
      <c r="T129" s="119">
        <f t="shared" si="71"/>
        <v>0</v>
      </c>
      <c r="U129" s="119">
        <f t="shared" si="71"/>
        <v>0</v>
      </c>
      <c r="V129" s="119">
        <f t="shared" si="71"/>
        <v>0</v>
      </c>
      <c r="W129" s="119">
        <f t="shared" si="71"/>
        <v>0</v>
      </c>
      <c r="X129" s="119">
        <f t="shared" si="71"/>
        <v>0</v>
      </c>
      <c r="Y129" s="119">
        <f t="shared" si="71"/>
        <v>0</v>
      </c>
      <c r="Z129" s="119">
        <f t="shared" si="71"/>
        <v>0</v>
      </c>
      <c r="AA129" s="119">
        <f t="shared" si="71"/>
        <v>0</v>
      </c>
      <c r="AB129" s="119">
        <f t="shared" si="71"/>
        <v>0</v>
      </c>
      <c r="AC129" s="119">
        <f t="shared" si="71"/>
        <v>0</v>
      </c>
      <c r="AD129" s="120">
        <f>SUM(R129:AC129)</f>
        <v>0</v>
      </c>
    </row>
    <row r="130" spans="1:30" x14ac:dyDescent="0.25">
      <c r="A130" s="71"/>
      <c r="B130" s="83">
        <v>4</v>
      </c>
      <c r="C130" s="103">
        <f>'DATA A'!B9</f>
        <v>0</v>
      </c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7">
        <f>SUM(D130:O130)</f>
        <v>0</v>
      </c>
      <c r="Q130" s="85"/>
      <c r="R130" s="120">
        <f>D130</f>
        <v>0</v>
      </c>
      <c r="S130" s="119">
        <f>D130+E130</f>
        <v>0</v>
      </c>
      <c r="T130" s="119">
        <f t="shared" si="71"/>
        <v>0</v>
      </c>
      <c r="U130" s="119">
        <f t="shared" si="71"/>
        <v>0</v>
      </c>
      <c r="V130" s="119">
        <f t="shared" si="71"/>
        <v>0</v>
      </c>
      <c r="W130" s="119">
        <f t="shared" si="71"/>
        <v>0</v>
      </c>
      <c r="X130" s="119">
        <f t="shared" si="71"/>
        <v>0</v>
      </c>
      <c r="Y130" s="119">
        <f t="shared" si="71"/>
        <v>0</v>
      </c>
      <c r="Z130" s="119">
        <f t="shared" si="71"/>
        <v>0</v>
      </c>
      <c r="AA130" s="119">
        <f t="shared" si="71"/>
        <v>0</v>
      </c>
      <c r="AB130" s="119">
        <f t="shared" si="71"/>
        <v>0</v>
      </c>
      <c r="AC130" s="119">
        <f t="shared" si="71"/>
        <v>0</v>
      </c>
      <c r="AD130" s="120">
        <f>SUM(R130:AC130)</f>
        <v>0</v>
      </c>
    </row>
    <row r="131" spans="1:30" x14ac:dyDescent="0.25">
      <c r="A131" s="71"/>
      <c r="B131" s="83">
        <v>5</v>
      </c>
      <c r="C131" s="103">
        <f>'DATA A'!B10</f>
        <v>0</v>
      </c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7">
        <f>SUM(D131:O131)</f>
        <v>0</v>
      </c>
      <c r="Q131" s="85"/>
      <c r="R131" s="120">
        <f>D131</f>
        <v>0</v>
      </c>
      <c r="S131" s="119">
        <f>D131+E131</f>
        <v>0</v>
      </c>
      <c r="T131" s="119">
        <f t="shared" si="71"/>
        <v>0</v>
      </c>
      <c r="U131" s="119">
        <f t="shared" si="71"/>
        <v>0</v>
      </c>
      <c r="V131" s="119">
        <f t="shared" si="71"/>
        <v>0</v>
      </c>
      <c r="W131" s="119">
        <f t="shared" si="71"/>
        <v>0</v>
      </c>
      <c r="X131" s="119">
        <f t="shared" si="71"/>
        <v>0</v>
      </c>
      <c r="Y131" s="119">
        <f t="shared" si="71"/>
        <v>0</v>
      </c>
      <c r="Z131" s="119">
        <f t="shared" si="71"/>
        <v>0</v>
      </c>
      <c r="AA131" s="119">
        <f t="shared" si="71"/>
        <v>0</v>
      </c>
      <c r="AB131" s="119">
        <f t="shared" si="71"/>
        <v>0</v>
      </c>
      <c r="AC131" s="119">
        <f t="shared" si="71"/>
        <v>0</v>
      </c>
      <c r="AD131" s="120">
        <f>SUM(R131:AC131)</f>
        <v>0</v>
      </c>
    </row>
    <row r="132" spans="1:30" x14ac:dyDescent="0.25">
      <c r="A132" s="71"/>
      <c r="B132" s="83">
        <v>6</v>
      </c>
      <c r="C132" s="103">
        <f>'DATA A'!B11</f>
        <v>0</v>
      </c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7">
        <f t="shared" ref="P132:P151" si="72">SUM(D132:O132)</f>
        <v>0</v>
      </c>
      <c r="Q132" s="85"/>
      <c r="R132" s="120">
        <f t="shared" ref="R132:R151" si="73">D132</f>
        <v>0</v>
      </c>
      <c r="S132" s="119">
        <f t="shared" ref="S132:S151" si="74">D132+E132</f>
        <v>0</v>
      </c>
      <c r="T132" s="119">
        <f t="shared" ref="T132:T151" si="75">S132+F132</f>
        <v>0</v>
      </c>
      <c r="U132" s="119">
        <f t="shared" ref="U132:U151" si="76">T132+G132</f>
        <v>0</v>
      </c>
      <c r="V132" s="119">
        <f t="shared" ref="V132:V151" si="77">U132+H132</f>
        <v>0</v>
      </c>
      <c r="W132" s="119">
        <f t="shared" ref="W132:W151" si="78">V132+I132</f>
        <v>0</v>
      </c>
      <c r="X132" s="119">
        <f t="shared" ref="X132:X151" si="79">W132+J132</f>
        <v>0</v>
      </c>
      <c r="Y132" s="119">
        <f t="shared" ref="Y132:Y151" si="80">X132+K132</f>
        <v>0</v>
      </c>
      <c r="Z132" s="119">
        <f t="shared" ref="Z132:Z151" si="81">Y132+L132</f>
        <v>0</v>
      </c>
      <c r="AA132" s="119">
        <f t="shared" ref="AA132:AA151" si="82">Z132+M132</f>
        <v>0</v>
      </c>
      <c r="AB132" s="119">
        <f t="shared" ref="AB132:AB151" si="83">AA132+N132</f>
        <v>0</v>
      </c>
      <c r="AC132" s="119">
        <f t="shared" ref="AC132:AC151" si="84">AB132+O132</f>
        <v>0</v>
      </c>
      <c r="AD132" s="120">
        <f t="shared" ref="AD132:AD151" si="85">SUM(R132:AC132)</f>
        <v>0</v>
      </c>
    </row>
    <row r="133" spans="1:30" x14ac:dyDescent="0.25">
      <c r="A133" s="71"/>
      <c r="B133" s="83">
        <v>7</v>
      </c>
      <c r="C133" s="103">
        <f>'DATA A'!B12</f>
        <v>0</v>
      </c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7">
        <f t="shared" si="72"/>
        <v>0</v>
      </c>
      <c r="Q133" s="85"/>
      <c r="R133" s="120">
        <f t="shared" si="73"/>
        <v>0</v>
      </c>
      <c r="S133" s="119">
        <f t="shared" si="74"/>
        <v>0</v>
      </c>
      <c r="T133" s="119">
        <f t="shared" si="75"/>
        <v>0</v>
      </c>
      <c r="U133" s="119">
        <f t="shared" si="76"/>
        <v>0</v>
      </c>
      <c r="V133" s="119">
        <f t="shared" si="77"/>
        <v>0</v>
      </c>
      <c r="W133" s="119">
        <f t="shared" si="78"/>
        <v>0</v>
      </c>
      <c r="X133" s="119">
        <f t="shared" si="79"/>
        <v>0</v>
      </c>
      <c r="Y133" s="119">
        <f t="shared" si="80"/>
        <v>0</v>
      </c>
      <c r="Z133" s="119">
        <f t="shared" si="81"/>
        <v>0</v>
      </c>
      <c r="AA133" s="119">
        <f t="shared" si="82"/>
        <v>0</v>
      </c>
      <c r="AB133" s="119">
        <f t="shared" si="83"/>
        <v>0</v>
      </c>
      <c r="AC133" s="119">
        <f t="shared" si="84"/>
        <v>0</v>
      </c>
      <c r="AD133" s="120">
        <f t="shared" si="85"/>
        <v>0</v>
      </c>
    </row>
    <row r="134" spans="1:30" x14ac:dyDescent="0.25">
      <c r="A134" s="71"/>
      <c r="B134" s="83">
        <v>8</v>
      </c>
      <c r="C134" s="103">
        <f>'DATA A'!B13</f>
        <v>0</v>
      </c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7">
        <f t="shared" si="72"/>
        <v>0</v>
      </c>
      <c r="Q134" s="85"/>
      <c r="R134" s="120">
        <f t="shared" si="73"/>
        <v>0</v>
      </c>
      <c r="S134" s="119">
        <f t="shared" si="74"/>
        <v>0</v>
      </c>
      <c r="T134" s="119">
        <f t="shared" si="75"/>
        <v>0</v>
      </c>
      <c r="U134" s="119">
        <f t="shared" si="76"/>
        <v>0</v>
      </c>
      <c r="V134" s="119">
        <f t="shared" si="77"/>
        <v>0</v>
      </c>
      <c r="W134" s="119">
        <f t="shared" si="78"/>
        <v>0</v>
      </c>
      <c r="X134" s="119">
        <f t="shared" si="79"/>
        <v>0</v>
      </c>
      <c r="Y134" s="119">
        <f t="shared" si="80"/>
        <v>0</v>
      </c>
      <c r="Z134" s="119">
        <f t="shared" si="81"/>
        <v>0</v>
      </c>
      <c r="AA134" s="119">
        <f t="shared" si="82"/>
        <v>0</v>
      </c>
      <c r="AB134" s="119">
        <f t="shared" si="83"/>
        <v>0</v>
      </c>
      <c r="AC134" s="119">
        <f t="shared" si="84"/>
        <v>0</v>
      </c>
      <c r="AD134" s="120">
        <f t="shared" si="85"/>
        <v>0</v>
      </c>
    </row>
    <row r="135" spans="1:30" x14ac:dyDescent="0.25">
      <c r="A135" s="71"/>
      <c r="B135" s="83">
        <v>9</v>
      </c>
      <c r="C135" s="103">
        <f>'DATA A'!B14</f>
        <v>0</v>
      </c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7">
        <f t="shared" si="72"/>
        <v>0</v>
      </c>
      <c r="Q135" s="85"/>
      <c r="R135" s="120">
        <f t="shared" si="73"/>
        <v>0</v>
      </c>
      <c r="S135" s="119">
        <f t="shared" si="74"/>
        <v>0</v>
      </c>
      <c r="T135" s="119">
        <f t="shared" si="75"/>
        <v>0</v>
      </c>
      <c r="U135" s="119">
        <f t="shared" si="76"/>
        <v>0</v>
      </c>
      <c r="V135" s="119">
        <f t="shared" si="77"/>
        <v>0</v>
      </c>
      <c r="W135" s="119">
        <f t="shared" si="78"/>
        <v>0</v>
      </c>
      <c r="X135" s="119">
        <f t="shared" si="79"/>
        <v>0</v>
      </c>
      <c r="Y135" s="119">
        <f t="shared" si="80"/>
        <v>0</v>
      </c>
      <c r="Z135" s="119">
        <f t="shared" si="81"/>
        <v>0</v>
      </c>
      <c r="AA135" s="119">
        <f t="shared" si="82"/>
        <v>0</v>
      </c>
      <c r="AB135" s="119">
        <f t="shared" si="83"/>
        <v>0</v>
      </c>
      <c r="AC135" s="119">
        <f t="shared" si="84"/>
        <v>0</v>
      </c>
      <c r="AD135" s="120">
        <f t="shared" si="85"/>
        <v>0</v>
      </c>
    </row>
    <row r="136" spans="1:30" x14ac:dyDescent="0.25">
      <c r="A136" s="71"/>
      <c r="B136" s="83">
        <v>10</v>
      </c>
      <c r="C136" s="103">
        <f>'DATA A'!B15</f>
        <v>0</v>
      </c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7">
        <f t="shared" si="72"/>
        <v>0</v>
      </c>
      <c r="Q136" s="85"/>
      <c r="R136" s="120">
        <f t="shared" si="73"/>
        <v>0</v>
      </c>
      <c r="S136" s="119">
        <f t="shared" si="74"/>
        <v>0</v>
      </c>
      <c r="T136" s="119">
        <f t="shared" si="75"/>
        <v>0</v>
      </c>
      <c r="U136" s="119">
        <f t="shared" si="76"/>
        <v>0</v>
      </c>
      <c r="V136" s="119">
        <f t="shared" si="77"/>
        <v>0</v>
      </c>
      <c r="W136" s="119">
        <f t="shared" si="78"/>
        <v>0</v>
      </c>
      <c r="X136" s="119">
        <f t="shared" si="79"/>
        <v>0</v>
      </c>
      <c r="Y136" s="119">
        <f t="shared" si="80"/>
        <v>0</v>
      </c>
      <c r="Z136" s="119">
        <f t="shared" si="81"/>
        <v>0</v>
      </c>
      <c r="AA136" s="119">
        <f t="shared" si="82"/>
        <v>0</v>
      </c>
      <c r="AB136" s="119">
        <f t="shared" si="83"/>
        <v>0</v>
      </c>
      <c r="AC136" s="119">
        <f t="shared" si="84"/>
        <v>0</v>
      </c>
      <c r="AD136" s="120">
        <f t="shared" si="85"/>
        <v>0</v>
      </c>
    </row>
    <row r="137" spans="1:30" x14ac:dyDescent="0.25">
      <c r="A137" s="71"/>
      <c r="B137" s="83">
        <v>11</v>
      </c>
      <c r="C137" s="103">
        <f>'DATA A'!B16</f>
        <v>0</v>
      </c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7">
        <f t="shared" si="72"/>
        <v>0</v>
      </c>
      <c r="Q137" s="85"/>
      <c r="R137" s="120">
        <f t="shared" si="73"/>
        <v>0</v>
      </c>
      <c r="S137" s="119">
        <f t="shared" si="74"/>
        <v>0</v>
      </c>
      <c r="T137" s="119">
        <f t="shared" si="75"/>
        <v>0</v>
      </c>
      <c r="U137" s="119">
        <f t="shared" si="76"/>
        <v>0</v>
      </c>
      <c r="V137" s="119">
        <f t="shared" si="77"/>
        <v>0</v>
      </c>
      <c r="W137" s="119">
        <f t="shared" si="78"/>
        <v>0</v>
      </c>
      <c r="X137" s="119">
        <f t="shared" si="79"/>
        <v>0</v>
      </c>
      <c r="Y137" s="119">
        <f t="shared" si="80"/>
        <v>0</v>
      </c>
      <c r="Z137" s="119">
        <f t="shared" si="81"/>
        <v>0</v>
      </c>
      <c r="AA137" s="119">
        <f t="shared" si="82"/>
        <v>0</v>
      </c>
      <c r="AB137" s="119">
        <f t="shared" si="83"/>
        <v>0</v>
      </c>
      <c r="AC137" s="119">
        <f t="shared" si="84"/>
        <v>0</v>
      </c>
      <c r="AD137" s="120">
        <f t="shared" si="85"/>
        <v>0</v>
      </c>
    </row>
    <row r="138" spans="1:30" x14ac:dyDescent="0.25">
      <c r="A138" s="71"/>
      <c r="B138" s="83">
        <v>12</v>
      </c>
      <c r="C138" s="103">
        <f>'DATA A'!B17</f>
        <v>0</v>
      </c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7">
        <f t="shared" si="72"/>
        <v>0</v>
      </c>
      <c r="Q138" s="85"/>
      <c r="R138" s="120">
        <f t="shared" si="73"/>
        <v>0</v>
      </c>
      <c r="S138" s="119">
        <f t="shared" si="74"/>
        <v>0</v>
      </c>
      <c r="T138" s="119">
        <f t="shared" si="75"/>
        <v>0</v>
      </c>
      <c r="U138" s="119">
        <f t="shared" si="76"/>
        <v>0</v>
      </c>
      <c r="V138" s="119">
        <f t="shared" si="77"/>
        <v>0</v>
      </c>
      <c r="W138" s="119">
        <f t="shared" si="78"/>
        <v>0</v>
      </c>
      <c r="X138" s="119">
        <f t="shared" si="79"/>
        <v>0</v>
      </c>
      <c r="Y138" s="119">
        <f t="shared" si="80"/>
        <v>0</v>
      </c>
      <c r="Z138" s="119">
        <f t="shared" si="81"/>
        <v>0</v>
      </c>
      <c r="AA138" s="119">
        <f t="shared" si="82"/>
        <v>0</v>
      </c>
      <c r="AB138" s="119">
        <f t="shared" si="83"/>
        <v>0</v>
      </c>
      <c r="AC138" s="119">
        <f t="shared" si="84"/>
        <v>0</v>
      </c>
      <c r="AD138" s="120">
        <f t="shared" si="85"/>
        <v>0</v>
      </c>
    </row>
    <row r="139" spans="1:30" x14ac:dyDescent="0.25">
      <c r="A139" s="71"/>
      <c r="B139" s="83">
        <v>13</v>
      </c>
      <c r="C139" s="103">
        <f>'DATA A'!B18</f>
        <v>0</v>
      </c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7">
        <f t="shared" si="72"/>
        <v>0</v>
      </c>
      <c r="Q139" s="85"/>
      <c r="R139" s="120">
        <f t="shared" si="73"/>
        <v>0</v>
      </c>
      <c r="S139" s="119">
        <f t="shared" si="74"/>
        <v>0</v>
      </c>
      <c r="T139" s="119">
        <f t="shared" si="75"/>
        <v>0</v>
      </c>
      <c r="U139" s="119">
        <f t="shared" si="76"/>
        <v>0</v>
      </c>
      <c r="V139" s="119">
        <f t="shared" si="77"/>
        <v>0</v>
      </c>
      <c r="W139" s="119">
        <f t="shared" si="78"/>
        <v>0</v>
      </c>
      <c r="X139" s="119">
        <f t="shared" si="79"/>
        <v>0</v>
      </c>
      <c r="Y139" s="119">
        <f t="shared" si="80"/>
        <v>0</v>
      </c>
      <c r="Z139" s="119">
        <f t="shared" si="81"/>
        <v>0</v>
      </c>
      <c r="AA139" s="119">
        <f t="shared" si="82"/>
        <v>0</v>
      </c>
      <c r="AB139" s="119">
        <f t="shared" si="83"/>
        <v>0</v>
      </c>
      <c r="AC139" s="119">
        <f t="shared" si="84"/>
        <v>0</v>
      </c>
      <c r="AD139" s="120">
        <f t="shared" si="85"/>
        <v>0</v>
      </c>
    </row>
    <row r="140" spans="1:30" x14ac:dyDescent="0.25">
      <c r="A140" s="71"/>
      <c r="B140" s="83">
        <v>14</v>
      </c>
      <c r="C140" s="103">
        <f>'DATA A'!B19</f>
        <v>0</v>
      </c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7">
        <f t="shared" si="72"/>
        <v>0</v>
      </c>
      <c r="Q140" s="85"/>
      <c r="R140" s="120">
        <f t="shared" si="73"/>
        <v>0</v>
      </c>
      <c r="S140" s="119">
        <f t="shared" si="74"/>
        <v>0</v>
      </c>
      <c r="T140" s="119">
        <f t="shared" si="75"/>
        <v>0</v>
      </c>
      <c r="U140" s="119">
        <f t="shared" si="76"/>
        <v>0</v>
      </c>
      <c r="V140" s="119">
        <f t="shared" si="77"/>
        <v>0</v>
      </c>
      <c r="W140" s="119">
        <f t="shared" si="78"/>
        <v>0</v>
      </c>
      <c r="X140" s="119">
        <f t="shared" si="79"/>
        <v>0</v>
      </c>
      <c r="Y140" s="119">
        <f t="shared" si="80"/>
        <v>0</v>
      </c>
      <c r="Z140" s="119">
        <f t="shared" si="81"/>
        <v>0</v>
      </c>
      <c r="AA140" s="119">
        <f t="shared" si="82"/>
        <v>0</v>
      </c>
      <c r="AB140" s="119">
        <f t="shared" si="83"/>
        <v>0</v>
      </c>
      <c r="AC140" s="119">
        <f t="shared" si="84"/>
        <v>0</v>
      </c>
      <c r="AD140" s="120">
        <f t="shared" si="85"/>
        <v>0</v>
      </c>
    </row>
    <row r="141" spans="1:30" x14ac:dyDescent="0.25">
      <c r="A141" s="71"/>
      <c r="B141" s="83">
        <v>15</v>
      </c>
      <c r="C141" s="103">
        <f>'DATA A'!B20</f>
        <v>0</v>
      </c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7">
        <f t="shared" si="72"/>
        <v>0</v>
      </c>
      <c r="Q141" s="85"/>
      <c r="R141" s="120">
        <f t="shared" si="73"/>
        <v>0</v>
      </c>
      <c r="S141" s="119">
        <f t="shared" si="74"/>
        <v>0</v>
      </c>
      <c r="T141" s="119">
        <f t="shared" si="75"/>
        <v>0</v>
      </c>
      <c r="U141" s="119">
        <f t="shared" si="76"/>
        <v>0</v>
      </c>
      <c r="V141" s="119">
        <f t="shared" si="77"/>
        <v>0</v>
      </c>
      <c r="W141" s="119">
        <f t="shared" si="78"/>
        <v>0</v>
      </c>
      <c r="X141" s="119">
        <f t="shared" si="79"/>
        <v>0</v>
      </c>
      <c r="Y141" s="119">
        <f t="shared" si="80"/>
        <v>0</v>
      </c>
      <c r="Z141" s="119">
        <f t="shared" si="81"/>
        <v>0</v>
      </c>
      <c r="AA141" s="119">
        <f t="shared" si="82"/>
        <v>0</v>
      </c>
      <c r="AB141" s="119">
        <f t="shared" si="83"/>
        <v>0</v>
      </c>
      <c r="AC141" s="119">
        <f t="shared" si="84"/>
        <v>0</v>
      </c>
      <c r="AD141" s="120">
        <f t="shared" si="85"/>
        <v>0</v>
      </c>
    </row>
    <row r="142" spans="1:30" x14ac:dyDescent="0.25">
      <c r="A142" s="71"/>
      <c r="B142" s="83">
        <v>16</v>
      </c>
      <c r="C142" s="103">
        <f>'DATA A'!B21</f>
        <v>0</v>
      </c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7">
        <f t="shared" si="72"/>
        <v>0</v>
      </c>
      <c r="Q142" s="85"/>
      <c r="R142" s="120">
        <f t="shared" si="73"/>
        <v>0</v>
      </c>
      <c r="S142" s="119">
        <f t="shared" si="74"/>
        <v>0</v>
      </c>
      <c r="T142" s="119">
        <f t="shared" si="75"/>
        <v>0</v>
      </c>
      <c r="U142" s="119">
        <f t="shared" si="76"/>
        <v>0</v>
      </c>
      <c r="V142" s="119">
        <f t="shared" si="77"/>
        <v>0</v>
      </c>
      <c r="W142" s="119">
        <f t="shared" si="78"/>
        <v>0</v>
      </c>
      <c r="X142" s="119">
        <f t="shared" si="79"/>
        <v>0</v>
      </c>
      <c r="Y142" s="119">
        <f t="shared" si="80"/>
        <v>0</v>
      </c>
      <c r="Z142" s="119">
        <f t="shared" si="81"/>
        <v>0</v>
      </c>
      <c r="AA142" s="119">
        <f t="shared" si="82"/>
        <v>0</v>
      </c>
      <c r="AB142" s="119">
        <f t="shared" si="83"/>
        <v>0</v>
      </c>
      <c r="AC142" s="119">
        <f t="shared" si="84"/>
        <v>0</v>
      </c>
      <c r="AD142" s="120">
        <f t="shared" si="85"/>
        <v>0</v>
      </c>
    </row>
    <row r="143" spans="1:30" x14ac:dyDescent="0.25">
      <c r="A143" s="71"/>
      <c r="B143" s="83">
        <v>17</v>
      </c>
      <c r="C143" s="103">
        <f>'DATA A'!B22</f>
        <v>0</v>
      </c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7">
        <f t="shared" si="72"/>
        <v>0</v>
      </c>
      <c r="Q143" s="85"/>
      <c r="R143" s="120">
        <f t="shared" si="73"/>
        <v>0</v>
      </c>
      <c r="S143" s="119">
        <f t="shared" si="74"/>
        <v>0</v>
      </c>
      <c r="T143" s="119">
        <f t="shared" si="75"/>
        <v>0</v>
      </c>
      <c r="U143" s="119">
        <f t="shared" si="76"/>
        <v>0</v>
      </c>
      <c r="V143" s="119">
        <f t="shared" si="77"/>
        <v>0</v>
      </c>
      <c r="W143" s="119">
        <f t="shared" si="78"/>
        <v>0</v>
      </c>
      <c r="X143" s="119">
        <f t="shared" si="79"/>
        <v>0</v>
      </c>
      <c r="Y143" s="119">
        <f t="shared" si="80"/>
        <v>0</v>
      </c>
      <c r="Z143" s="119">
        <f t="shared" si="81"/>
        <v>0</v>
      </c>
      <c r="AA143" s="119">
        <f t="shared" si="82"/>
        <v>0</v>
      </c>
      <c r="AB143" s="119">
        <f t="shared" si="83"/>
        <v>0</v>
      </c>
      <c r="AC143" s="119">
        <f t="shared" si="84"/>
        <v>0</v>
      </c>
      <c r="AD143" s="120">
        <f t="shared" si="85"/>
        <v>0</v>
      </c>
    </row>
    <row r="144" spans="1:30" x14ac:dyDescent="0.25">
      <c r="A144" s="71"/>
      <c r="B144" s="83">
        <v>18</v>
      </c>
      <c r="C144" s="103">
        <f>'DATA A'!B23</f>
        <v>0</v>
      </c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7">
        <f t="shared" si="72"/>
        <v>0</v>
      </c>
      <c r="Q144" s="85"/>
      <c r="R144" s="120">
        <f t="shared" si="73"/>
        <v>0</v>
      </c>
      <c r="S144" s="119">
        <f t="shared" si="74"/>
        <v>0</v>
      </c>
      <c r="T144" s="119">
        <f t="shared" si="75"/>
        <v>0</v>
      </c>
      <c r="U144" s="119">
        <f t="shared" si="76"/>
        <v>0</v>
      </c>
      <c r="V144" s="119">
        <f t="shared" si="77"/>
        <v>0</v>
      </c>
      <c r="W144" s="119">
        <f t="shared" si="78"/>
        <v>0</v>
      </c>
      <c r="X144" s="119">
        <f t="shared" si="79"/>
        <v>0</v>
      </c>
      <c r="Y144" s="119">
        <f t="shared" si="80"/>
        <v>0</v>
      </c>
      <c r="Z144" s="119">
        <f t="shared" si="81"/>
        <v>0</v>
      </c>
      <c r="AA144" s="119">
        <f t="shared" si="82"/>
        <v>0</v>
      </c>
      <c r="AB144" s="119">
        <f t="shared" si="83"/>
        <v>0</v>
      </c>
      <c r="AC144" s="119">
        <f t="shared" si="84"/>
        <v>0</v>
      </c>
      <c r="AD144" s="120">
        <f t="shared" si="85"/>
        <v>0</v>
      </c>
    </row>
    <row r="145" spans="1:30" x14ac:dyDescent="0.25">
      <c r="A145" s="71"/>
      <c r="B145" s="83">
        <v>19</v>
      </c>
      <c r="C145" s="103">
        <f>'DATA A'!B24</f>
        <v>0</v>
      </c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7">
        <f t="shared" si="72"/>
        <v>0</v>
      </c>
      <c r="Q145" s="85"/>
      <c r="R145" s="120">
        <f t="shared" si="73"/>
        <v>0</v>
      </c>
      <c r="S145" s="119">
        <f t="shared" si="74"/>
        <v>0</v>
      </c>
      <c r="T145" s="119">
        <f t="shared" si="75"/>
        <v>0</v>
      </c>
      <c r="U145" s="119">
        <f t="shared" si="76"/>
        <v>0</v>
      </c>
      <c r="V145" s="119">
        <f t="shared" si="77"/>
        <v>0</v>
      </c>
      <c r="W145" s="119">
        <f t="shared" si="78"/>
        <v>0</v>
      </c>
      <c r="X145" s="119">
        <f t="shared" si="79"/>
        <v>0</v>
      </c>
      <c r="Y145" s="119">
        <f t="shared" si="80"/>
        <v>0</v>
      </c>
      <c r="Z145" s="119">
        <f t="shared" si="81"/>
        <v>0</v>
      </c>
      <c r="AA145" s="119">
        <f t="shared" si="82"/>
        <v>0</v>
      </c>
      <c r="AB145" s="119">
        <f t="shared" si="83"/>
        <v>0</v>
      </c>
      <c r="AC145" s="119">
        <f t="shared" si="84"/>
        <v>0</v>
      </c>
      <c r="AD145" s="120">
        <f t="shared" si="85"/>
        <v>0</v>
      </c>
    </row>
    <row r="146" spans="1:30" x14ac:dyDescent="0.25">
      <c r="A146" s="71"/>
      <c r="B146" s="83">
        <v>20</v>
      </c>
      <c r="C146" s="103">
        <f>'DATA A'!B25</f>
        <v>0</v>
      </c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7">
        <f t="shared" si="72"/>
        <v>0</v>
      </c>
      <c r="Q146" s="85"/>
      <c r="R146" s="120">
        <f t="shared" si="73"/>
        <v>0</v>
      </c>
      <c r="S146" s="119">
        <f t="shared" si="74"/>
        <v>0</v>
      </c>
      <c r="T146" s="119">
        <f t="shared" si="75"/>
        <v>0</v>
      </c>
      <c r="U146" s="119">
        <f t="shared" si="76"/>
        <v>0</v>
      </c>
      <c r="V146" s="119">
        <f t="shared" si="77"/>
        <v>0</v>
      </c>
      <c r="W146" s="119">
        <f t="shared" si="78"/>
        <v>0</v>
      </c>
      <c r="X146" s="119">
        <f t="shared" si="79"/>
        <v>0</v>
      </c>
      <c r="Y146" s="119">
        <f t="shared" si="80"/>
        <v>0</v>
      </c>
      <c r="Z146" s="119">
        <f t="shared" si="81"/>
        <v>0</v>
      </c>
      <c r="AA146" s="119">
        <f t="shared" si="82"/>
        <v>0</v>
      </c>
      <c r="AB146" s="119">
        <f t="shared" si="83"/>
        <v>0</v>
      </c>
      <c r="AC146" s="119">
        <f t="shared" si="84"/>
        <v>0</v>
      </c>
      <c r="AD146" s="120">
        <f t="shared" si="85"/>
        <v>0</v>
      </c>
    </row>
    <row r="147" spans="1:30" x14ac:dyDescent="0.25">
      <c r="A147" s="71"/>
      <c r="B147" s="83">
        <v>21</v>
      </c>
      <c r="C147" s="103">
        <f>'DATA A'!B26</f>
        <v>0</v>
      </c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7">
        <f t="shared" si="72"/>
        <v>0</v>
      </c>
      <c r="Q147" s="85"/>
      <c r="R147" s="120">
        <f t="shared" si="73"/>
        <v>0</v>
      </c>
      <c r="S147" s="119">
        <f t="shared" si="74"/>
        <v>0</v>
      </c>
      <c r="T147" s="119">
        <f t="shared" si="75"/>
        <v>0</v>
      </c>
      <c r="U147" s="119">
        <f t="shared" si="76"/>
        <v>0</v>
      </c>
      <c r="V147" s="119">
        <f t="shared" si="77"/>
        <v>0</v>
      </c>
      <c r="W147" s="119">
        <f t="shared" si="78"/>
        <v>0</v>
      </c>
      <c r="X147" s="119">
        <f t="shared" si="79"/>
        <v>0</v>
      </c>
      <c r="Y147" s="119">
        <f t="shared" si="80"/>
        <v>0</v>
      </c>
      <c r="Z147" s="119">
        <f t="shared" si="81"/>
        <v>0</v>
      </c>
      <c r="AA147" s="119">
        <f t="shared" si="82"/>
        <v>0</v>
      </c>
      <c r="AB147" s="119">
        <f t="shared" si="83"/>
        <v>0</v>
      </c>
      <c r="AC147" s="119">
        <f t="shared" si="84"/>
        <v>0</v>
      </c>
      <c r="AD147" s="120">
        <f t="shared" si="85"/>
        <v>0</v>
      </c>
    </row>
    <row r="148" spans="1:30" x14ac:dyDescent="0.25">
      <c r="A148" s="71"/>
      <c r="B148" s="83">
        <v>22</v>
      </c>
      <c r="C148" s="103">
        <f>'DATA A'!B27</f>
        <v>0</v>
      </c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7">
        <f t="shared" si="72"/>
        <v>0</v>
      </c>
      <c r="Q148" s="85"/>
      <c r="R148" s="120">
        <f t="shared" si="73"/>
        <v>0</v>
      </c>
      <c r="S148" s="119">
        <f t="shared" si="74"/>
        <v>0</v>
      </c>
      <c r="T148" s="119">
        <f t="shared" si="75"/>
        <v>0</v>
      </c>
      <c r="U148" s="119">
        <f t="shared" si="76"/>
        <v>0</v>
      </c>
      <c r="V148" s="119">
        <f t="shared" si="77"/>
        <v>0</v>
      </c>
      <c r="W148" s="119">
        <f t="shared" si="78"/>
        <v>0</v>
      </c>
      <c r="X148" s="119">
        <f t="shared" si="79"/>
        <v>0</v>
      </c>
      <c r="Y148" s="119">
        <f t="shared" si="80"/>
        <v>0</v>
      </c>
      <c r="Z148" s="119">
        <f t="shared" si="81"/>
        <v>0</v>
      </c>
      <c r="AA148" s="119">
        <f t="shared" si="82"/>
        <v>0</v>
      </c>
      <c r="AB148" s="119">
        <f t="shared" si="83"/>
        <v>0</v>
      </c>
      <c r="AC148" s="119">
        <f t="shared" si="84"/>
        <v>0</v>
      </c>
      <c r="AD148" s="120">
        <f t="shared" si="85"/>
        <v>0</v>
      </c>
    </row>
    <row r="149" spans="1:30" x14ac:dyDescent="0.25">
      <c r="A149" s="71"/>
      <c r="B149" s="83">
        <v>23</v>
      </c>
      <c r="C149" s="103">
        <f>'DATA A'!B28</f>
        <v>0</v>
      </c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7">
        <f t="shared" si="72"/>
        <v>0</v>
      </c>
      <c r="Q149" s="85"/>
      <c r="R149" s="120">
        <f t="shared" si="73"/>
        <v>0</v>
      </c>
      <c r="S149" s="119">
        <f t="shared" si="74"/>
        <v>0</v>
      </c>
      <c r="T149" s="119">
        <f t="shared" si="75"/>
        <v>0</v>
      </c>
      <c r="U149" s="119">
        <f t="shared" si="76"/>
        <v>0</v>
      </c>
      <c r="V149" s="119">
        <f t="shared" si="77"/>
        <v>0</v>
      </c>
      <c r="W149" s="119">
        <f t="shared" si="78"/>
        <v>0</v>
      </c>
      <c r="X149" s="119">
        <f t="shared" si="79"/>
        <v>0</v>
      </c>
      <c r="Y149" s="119">
        <f t="shared" si="80"/>
        <v>0</v>
      </c>
      <c r="Z149" s="119">
        <f t="shared" si="81"/>
        <v>0</v>
      </c>
      <c r="AA149" s="119">
        <f t="shared" si="82"/>
        <v>0</v>
      </c>
      <c r="AB149" s="119">
        <f t="shared" si="83"/>
        <v>0</v>
      </c>
      <c r="AC149" s="119">
        <f t="shared" si="84"/>
        <v>0</v>
      </c>
      <c r="AD149" s="120">
        <f t="shared" si="85"/>
        <v>0</v>
      </c>
    </row>
    <row r="150" spans="1:30" x14ac:dyDescent="0.25">
      <c r="A150" s="71"/>
      <c r="B150" s="83">
        <v>24</v>
      </c>
      <c r="C150" s="103">
        <f>'DATA A'!B29</f>
        <v>0</v>
      </c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7">
        <f t="shared" si="72"/>
        <v>0</v>
      </c>
      <c r="Q150" s="85"/>
      <c r="R150" s="120">
        <f t="shared" si="73"/>
        <v>0</v>
      </c>
      <c r="S150" s="119">
        <f t="shared" si="74"/>
        <v>0</v>
      </c>
      <c r="T150" s="119">
        <f t="shared" si="75"/>
        <v>0</v>
      </c>
      <c r="U150" s="119">
        <f t="shared" si="76"/>
        <v>0</v>
      </c>
      <c r="V150" s="119">
        <f t="shared" si="77"/>
        <v>0</v>
      </c>
      <c r="W150" s="119">
        <f t="shared" si="78"/>
        <v>0</v>
      </c>
      <c r="X150" s="119">
        <f t="shared" si="79"/>
        <v>0</v>
      </c>
      <c r="Y150" s="119">
        <f t="shared" si="80"/>
        <v>0</v>
      </c>
      <c r="Z150" s="119">
        <f t="shared" si="81"/>
        <v>0</v>
      </c>
      <c r="AA150" s="119">
        <f t="shared" si="82"/>
        <v>0</v>
      </c>
      <c r="AB150" s="119">
        <f t="shared" si="83"/>
        <v>0</v>
      </c>
      <c r="AC150" s="119">
        <f t="shared" si="84"/>
        <v>0</v>
      </c>
      <c r="AD150" s="120">
        <f t="shared" si="85"/>
        <v>0</v>
      </c>
    </row>
    <row r="151" spans="1:30" ht="13.8" thickBot="1" x14ac:dyDescent="0.3">
      <c r="A151" s="71"/>
      <c r="B151" s="83">
        <v>25</v>
      </c>
      <c r="C151" s="103">
        <f>'DATA A'!B30</f>
        <v>0</v>
      </c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7">
        <f t="shared" si="72"/>
        <v>0</v>
      </c>
      <c r="Q151" s="85"/>
      <c r="R151" s="120">
        <f t="shared" si="73"/>
        <v>0</v>
      </c>
      <c r="S151" s="119">
        <f t="shared" si="74"/>
        <v>0</v>
      </c>
      <c r="T151" s="119">
        <f t="shared" si="75"/>
        <v>0</v>
      </c>
      <c r="U151" s="119">
        <f t="shared" si="76"/>
        <v>0</v>
      </c>
      <c r="V151" s="119">
        <f t="shared" si="77"/>
        <v>0</v>
      </c>
      <c r="W151" s="119">
        <f t="shared" si="78"/>
        <v>0</v>
      </c>
      <c r="X151" s="119">
        <f t="shared" si="79"/>
        <v>0</v>
      </c>
      <c r="Y151" s="119">
        <f t="shared" si="80"/>
        <v>0</v>
      </c>
      <c r="Z151" s="119">
        <f t="shared" si="81"/>
        <v>0</v>
      </c>
      <c r="AA151" s="119">
        <f t="shared" si="82"/>
        <v>0</v>
      </c>
      <c r="AB151" s="119">
        <f t="shared" si="83"/>
        <v>0</v>
      </c>
      <c r="AC151" s="119">
        <f t="shared" si="84"/>
        <v>0</v>
      </c>
      <c r="AD151" s="120">
        <f t="shared" si="85"/>
        <v>0</v>
      </c>
    </row>
    <row r="152" spans="1:30" ht="13.8" thickBot="1" x14ac:dyDescent="0.3">
      <c r="A152" s="71"/>
      <c r="B152" s="104"/>
      <c r="C152" s="105"/>
      <c r="D152" s="107">
        <f t="shared" ref="D152:O152" si="86">SUM(D127:D151)</f>
        <v>0</v>
      </c>
      <c r="E152" s="197">
        <f t="shared" si="86"/>
        <v>0</v>
      </c>
      <c r="F152" s="197">
        <f t="shared" si="86"/>
        <v>0</v>
      </c>
      <c r="G152" s="198">
        <f t="shared" si="86"/>
        <v>0</v>
      </c>
      <c r="H152" s="198">
        <f t="shared" si="86"/>
        <v>0</v>
      </c>
      <c r="I152" s="197">
        <f t="shared" si="86"/>
        <v>0</v>
      </c>
      <c r="J152" s="197">
        <f t="shared" si="86"/>
        <v>0</v>
      </c>
      <c r="K152" s="197">
        <f t="shared" si="86"/>
        <v>0</v>
      </c>
      <c r="L152" s="197">
        <f t="shared" si="86"/>
        <v>0</v>
      </c>
      <c r="M152" s="197">
        <f t="shared" si="86"/>
        <v>0</v>
      </c>
      <c r="N152" s="197">
        <f t="shared" si="86"/>
        <v>0</v>
      </c>
      <c r="O152" s="197">
        <f t="shared" si="86"/>
        <v>0</v>
      </c>
      <c r="P152" s="107">
        <f>SUM(D152:O152)</f>
        <v>0</v>
      </c>
      <c r="Q152" s="85"/>
      <c r="R152" s="136">
        <f t="shared" ref="R152:AC152" si="87">SUM(R127:R151)</f>
        <v>0</v>
      </c>
      <c r="S152" s="142">
        <f t="shared" si="87"/>
        <v>0</v>
      </c>
      <c r="T152" s="142">
        <f t="shared" si="87"/>
        <v>0</v>
      </c>
      <c r="U152" s="143">
        <f t="shared" si="87"/>
        <v>0</v>
      </c>
      <c r="V152" s="143">
        <f t="shared" si="87"/>
        <v>0</v>
      </c>
      <c r="W152" s="142">
        <f>SUM(W127:W151)</f>
        <v>0</v>
      </c>
      <c r="X152" s="142">
        <f t="shared" si="87"/>
        <v>0</v>
      </c>
      <c r="Y152" s="142">
        <f t="shared" si="87"/>
        <v>0</v>
      </c>
      <c r="Z152" s="142">
        <f t="shared" si="87"/>
        <v>0</v>
      </c>
      <c r="AA152" s="142">
        <f t="shared" si="87"/>
        <v>0</v>
      </c>
      <c r="AB152" s="142">
        <f t="shared" si="87"/>
        <v>0</v>
      </c>
      <c r="AC152" s="142">
        <f t="shared" si="87"/>
        <v>0</v>
      </c>
      <c r="AD152" s="136">
        <f>SUM(R152:AC152)</f>
        <v>0</v>
      </c>
    </row>
    <row r="153" spans="1:30" x14ac:dyDescent="0.25">
      <c r="A153" s="71"/>
      <c r="B153" s="108"/>
      <c r="C153" s="108"/>
      <c r="D153" s="95"/>
      <c r="E153" s="95"/>
      <c r="F153" s="95"/>
      <c r="G153" s="95"/>
      <c r="H153" s="95"/>
      <c r="I153" s="85"/>
      <c r="J153" s="85"/>
      <c r="K153" s="85"/>
      <c r="L153" s="85"/>
      <c r="M153" s="85"/>
      <c r="N153" s="85"/>
      <c r="O153" s="85"/>
      <c r="P153" s="85"/>
      <c r="Q153" s="85"/>
      <c r="R153" s="125"/>
      <c r="S153" s="125"/>
      <c r="T153" s="125"/>
      <c r="U153" s="125"/>
      <c r="V153" s="125"/>
      <c r="W153" s="128"/>
      <c r="X153" s="128"/>
      <c r="Y153" s="128"/>
      <c r="Z153" s="128"/>
      <c r="AA153" s="128"/>
      <c r="AB153" s="128"/>
      <c r="AC153" s="128"/>
      <c r="AD153" s="128"/>
    </row>
    <row r="154" spans="1:30" ht="13.8" thickBot="1" x14ac:dyDescent="0.3">
      <c r="A154" s="71"/>
      <c r="B154" s="71"/>
      <c r="C154" s="71"/>
      <c r="D154" s="96"/>
      <c r="E154" s="96"/>
      <c r="F154" s="96"/>
      <c r="G154" s="93"/>
      <c r="H154" s="93"/>
      <c r="I154" s="94"/>
      <c r="J154" s="94"/>
      <c r="K154" s="94"/>
      <c r="L154" s="94"/>
      <c r="M154" s="94"/>
      <c r="N154" s="94"/>
      <c r="O154" s="94"/>
      <c r="P154" s="94"/>
      <c r="Q154" s="94"/>
      <c r="R154" s="129"/>
      <c r="S154" s="129"/>
      <c r="T154" s="129"/>
      <c r="U154" s="126"/>
      <c r="V154" s="126"/>
      <c r="W154" s="127"/>
      <c r="X154" s="127"/>
      <c r="Y154" s="127"/>
      <c r="Z154" s="127"/>
      <c r="AA154" s="127"/>
      <c r="AB154" s="127"/>
      <c r="AC154" s="127"/>
      <c r="AD154" s="127"/>
    </row>
    <row r="155" spans="1:30" x14ac:dyDescent="0.25">
      <c r="A155" s="71"/>
      <c r="B155" s="97" t="s">
        <v>1</v>
      </c>
      <c r="C155" s="258" t="str">
        <f>'DATA A'!B5</f>
        <v>PUSKESMAS</v>
      </c>
      <c r="D155" s="260" t="s">
        <v>30</v>
      </c>
      <c r="E155" s="261"/>
      <c r="F155" s="261"/>
      <c r="G155" s="261"/>
      <c r="H155" s="261"/>
      <c r="I155" s="262"/>
      <c r="J155" s="98"/>
      <c r="K155" s="98"/>
      <c r="L155" s="98"/>
      <c r="M155" s="98"/>
      <c r="N155" s="98"/>
      <c r="O155" s="99"/>
      <c r="P155" s="113" t="s">
        <v>2</v>
      </c>
      <c r="Q155" s="85"/>
      <c r="R155" s="263" t="s">
        <v>34</v>
      </c>
      <c r="S155" s="264"/>
      <c r="T155" s="264"/>
      <c r="U155" s="264"/>
      <c r="V155" s="264"/>
      <c r="W155" s="265"/>
      <c r="X155" s="130"/>
      <c r="Y155" s="130"/>
      <c r="Z155" s="130"/>
      <c r="AA155" s="130"/>
      <c r="AB155" s="130"/>
      <c r="AC155" s="131"/>
      <c r="AD155" s="138" t="s">
        <v>2</v>
      </c>
    </row>
    <row r="156" spans="1:30" x14ac:dyDescent="0.25">
      <c r="A156" s="71"/>
      <c r="B156" s="101"/>
      <c r="C156" s="259"/>
      <c r="D156" s="102" t="s">
        <v>11</v>
      </c>
      <c r="E156" s="102" t="s">
        <v>12</v>
      </c>
      <c r="F156" s="88" t="s">
        <v>13</v>
      </c>
      <c r="G156" s="81" t="s">
        <v>3</v>
      </c>
      <c r="H156" s="81" t="s">
        <v>4</v>
      </c>
      <c r="I156" s="81" t="s">
        <v>5</v>
      </c>
      <c r="J156" s="81" t="s">
        <v>18</v>
      </c>
      <c r="K156" s="81" t="s">
        <v>6</v>
      </c>
      <c r="L156" s="81" t="s">
        <v>7</v>
      </c>
      <c r="M156" s="80" t="s">
        <v>8</v>
      </c>
      <c r="N156" s="80" t="s">
        <v>9</v>
      </c>
      <c r="O156" s="81" t="s">
        <v>10</v>
      </c>
      <c r="P156" s="114"/>
      <c r="Q156" s="85"/>
      <c r="R156" s="139" t="s">
        <v>11</v>
      </c>
      <c r="S156" s="133" t="s">
        <v>12</v>
      </c>
      <c r="T156" s="122" t="s">
        <v>13</v>
      </c>
      <c r="U156" s="134" t="s">
        <v>3</v>
      </c>
      <c r="V156" s="134" t="s">
        <v>4</v>
      </c>
      <c r="W156" s="134" t="s">
        <v>5</v>
      </c>
      <c r="X156" s="134" t="s">
        <v>18</v>
      </c>
      <c r="Y156" s="134" t="s">
        <v>6</v>
      </c>
      <c r="Z156" s="134" t="s">
        <v>7</v>
      </c>
      <c r="AA156" s="135" t="s">
        <v>8</v>
      </c>
      <c r="AB156" s="135" t="s">
        <v>9</v>
      </c>
      <c r="AC156" s="134" t="s">
        <v>10</v>
      </c>
      <c r="AD156" s="140"/>
    </row>
    <row r="157" spans="1:30" x14ac:dyDescent="0.25">
      <c r="A157" s="71"/>
      <c r="B157" s="83">
        <v>1</v>
      </c>
      <c r="C157" s="103">
        <f>'DATA A'!B6</f>
        <v>0</v>
      </c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4">
        <f>SUM(D157:O157)</f>
        <v>0</v>
      </c>
      <c r="Q157" s="85"/>
      <c r="R157" s="120">
        <f>D157</f>
        <v>0</v>
      </c>
      <c r="S157" s="119">
        <f>D157+E157</f>
        <v>0</v>
      </c>
      <c r="T157" s="119">
        <f t="shared" ref="T157:AC157" si="88">S157+F157</f>
        <v>0</v>
      </c>
      <c r="U157" s="119">
        <f t="shared" si="88"/>
        <v>0</v>
      </c>
      <c r="V157" s="119">
        <f t="shared" si="88"/>
        <v>0</v>
      </c>
      <c r="W157" s="119">
        <f t="shared" si="88"/>
        <v>0</v>
      </c>
      <c r="X157" s="119">
        <f t="shared" si="88"/>
        <v>0</v>
      </c>
      <c r="Y157" s="119">
        <f t="shared" si="88"/>
        <v>0</v>
      </c>
      <c r="Z157" s="119">
        <f t="shared" si="88"/>
        <v>0</v>
      </c>
      <c r="AA157" s="119">
        <f t="shared" si="88"/>
        <v>0</v>
      </c>
      <c r="AB157" s="119">
        <f t="shared" si="88"/>
        <v>0</v>
      </c>
      <c r="AC157" s="119">
        <f t="shared" si="88"/>
        <v>0</v>
      </c>
      <c r="AD157" s="117">
        <f>SUM(R157:AC157)</f>
        <v>0</v>
      </c>
    </row>
    <row r="158" spans="1:30" x14ac:dyDescent="0.25">
      <c r="A158" s="71"/>
      <c r="B158" s="83">
        <v>2</v>
      </c>
      <c r="C158" s="103">
        <f>'DATA A'!B7</f>
        <v>0</v>
      </c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7">
        <f>SUM(D158:O158)</f>
        <v>0</v>
      </c>
      <c r="Q158" s="85"/>
      <c r="R158" s="120">
        <f>D158</f>
        <v>0</v>
      </c>
      <c r="S158" s="119">
        <f>D158+E158</f>
        <v>0</v>
      </c>
      <c r="T158" s="119">
        <f t="shared" ref="T158:AC161" si="89">S158+F158</f>
        <v>0</v>
      </c>
      <c r="U158" s="119">
        <f t="shared" si="89"/>
        <v>0</v>
      </c>
      <c r="V158" s="119">
        <f t="shared" si="89"/>
        <v>0</v>
      </c>
      <c r="W158" s="119">
        <f t="shared" si="89"/>
        <v>0</v>
      </c>
      <c r="X158" s="119">
        <f t="shared" si="89"/>
        <v>0</v>
      </c>
      <c r="Y158" s="119">
        <f t="shared" si="89"/>
        <v>0</v>
      </c>
      <c r="Z158" s="119">
        <f t="shared" si="89"/>
        <v>0</v>
      </c>
      <c r="AA158" s="119">
        <f t="shared" si="89"/>
        <v>0</v>
      </c>
      <c r="AB158" s="119">
        <f t="shared" si="89"/>
        <v>0</v>
      </c>
      <c r="AC158" s="119">
        <f t="shared" si="89"/>
        <v>0</v>
      </c>
      <c r="AD158" s="120">
        <f>SUM(R158:AC158)</f>
        <v>0</v>
      </c>
    </row>
    <row r="159" spans="1:30" x14ac:dyDescent="0.25">
      <c r="A159" s="71"/>
      <c r="B159" s="83">
        <v>3</v>
      </c>
      <c r="C159" s="103">
        <f>'DATA A'!B8</f>
        <v>0</v>
      </c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7">
        <f>SUM(D159:O159)</f>
        <v>0</v>
      </c>
      <c r="Q159" s="85"/>
      <c r="R159" s="120">
        <f>D159</f>
        <v>0</v>
      </c>
      <c r="S159" s="119">
        <f>D159+E159</f>
        <v>0</v>
      </c>
      <c r="T159" s="119">
        <f t="shared" si="89"/>
        <v>0</v>
      </c>
      <c r="U159" s="119">
        <f t="shared" si="89"/>
        <v>0</v>
      </c>
      <c r="V159" s="119">
        <f t="shared" si="89"/>
        <v>0</v>
      </c>
      <c r="W159" s="119">
        <f t="shared" si="89"/>
        <v>0</v>
      </c>
      <c r="X159" s="119">
        <f t="shared" si="89"/>
        <v>0</v>
      </c>
      <c r="Y159" s="119">
        <f t="shared" si="89"/>
        <v>0</v>
      </c>
      <c r="Z159" s="119">
        <f t="shared" si="89"/>
        <v>0</v>
      </c>
      <c r="AA159" s="119">
        <f t="shared" si="89"/>
        <v>0</v>
      </c>
      <c r="AB159" s="119">
        <f t="shared" si="89"/>
        <v>0</v>
      </c>
      <c r="AC159" s="119">
        <f t="shared" si="89"/>
        <v>0</v>
      </c>
      <c r="AD159" s="120">
        <f>SUM(R159:AC159)</f>
        <v>0</v>
      </c>
    </row>
    <row r="160" spans="1:30" x14ac:dyDescent="0.25">
      <c r="A160" s="71"/>
      <c r="B160" s="83">
        <v>4</v>
      </c>
      <c r="C160" s="103">
        <f>'DATA A'!B9</f>
        <v>0</v>
      </c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7">
        <f>SUM(D160:O160)</f>
        <v>0</v>
      </c>
      <c r="Q160" s="85"/>
      <c r="R160" s="120">
        <f>D160</f>
        <v>0</v>
      </c>
      <c r="S160" s="119">
        <f>D160+E160</f>
        <v>0</v>
      </c>
      <c r="T160" s="119">
        <f t="shared" si="89"/>
        <v>0</v>
      </c>
      <c r="U160" s="119">
        <f t="shared" si="89"/>
        <v>0</v>
      </c>
      <c r="V160" s="119">
        <f t="shared" si="89"/>
        <v>0</v>
      </c>
      <c r="W160" s="119">
        <f t="shared" si="89"/>
        <v>0</v>
      </c>
      <c r="X160" s="119">
        <f t="shared" si="89"/>
        <v>0</v>
      </c>
      <c r="Y160" s="119">
        <f t="shared" si="89"/>
        <v>0</v>
      </c>
      <c r="Z160" s="119">
        <f t="shared" si="89"/>
        <v>0</v>
      </c>
      <c r="AA160" s="119">
        <f t="shared" si="89"/>
        <v>0</v>
      </c>
      <c r="AB160" s="119">
        <f t="shared" si="89"/>
        <v>0</v>
      </c>
      <c r="AC160" s="119">
        <f t="shared" si="89"/>
        <v>0</v>
      </c>
      <c r="AD160" s="120">
        <f>SUM(R160:AC160)</f>
        <v>0</v>
      </c>
    </row>
    <row r="161" spans="1:30" x14ac:dyDescent="0.25">
      <c r="A161" s="71"/>
      <c r="B161" s="83">
        <v>5</v>
      </c>
      <c r="C161" s="103">
        <f>'DATA A'!B10</f>
        <v>0</v>
      </c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7">
        <f>SUM(D161:O161)</f>
        <v>0</v>
      </c>
      <c r="Q161" s="85"/>
      <c r="R161" s="120">
        <f>D161</f>
        <v>0</v>
      </c>
      <c r="S161" s="119">
        <f>D161+E161</f>
        <v>0</v>
      </c>
      <c r="T161" s="119">
        <f t="shared" si="89"/>
        <v>0</v>
      </c>
      <c r="U161" s="119">
        <f t="shared" si="89"/>
        <v>0</v>
      </c>
      <c r="V161" s="119">
        <f t="shared" si="89"/>
        <v>0</v>
      </c>
      <c r="W161" s="119">
        <f t="shared" si="89"/>
        <v>0</v>
      </c>
      <c r="X161" s="119">
        <f t="shared" si="89"/>
        <v>0</v>
      </c>
      <c r="Y161" s="119">
        <f t="shared" si="89"/>
        <v>0</v>
      </c>
      <c r="Z161" s="119">
        <f t="shared" si="89"/>
        <v>0</v>
      </c>
      <c r="AA161" s="119">
        <f t="shared" si="89"/>
        <v>0</v>
      </c>
      <c r="AB161" s="119">
        <f t="shared" si="89"/>
        <v>0</v>
      </c>
      <c r="AC161" s="119">
        <f t="shared" si="89"/>
        <v>0</v>
      </c>
      <c r="AD161" s="120">
        <f>SUM(R161:AC161)</f>
        <v>0</v>
      </c>
    </row>
    <row r="162" spans="1:30" x14ac:dyDescent="0.25">
      <c r="A162" s="71"/>
      <c r="B162" s="83">
        <v>6</v>
      </c>
      <c r="C162" s="103">
        <f>'DATA A'!B11</f>
        <v>0</v>
      </c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7">
        <f t="shared" ref="P162:P181" si="90">SUM(D162:O162)</f>
        <v>0</v>
      </c>
      <c r="Q162" s="85"/>
      <c r="R162" s="120">
        <f t="shared" ref="R162:R181" si="91">D162</f>
        <v>0</v>
      </c>
      <c r="S162" s="119">
        <f t="shared" ref="S162:S181" si="92">D162+E162</f>
        <v>0</v>
      </c>
      <c r="T162" s="119">
        <f t="shared" ref="T162:T181" si="93">S162+F162</f>
        <v>0</v>
      </c>
      <c r="U162" s="119">
        <f t="shared" ref="U162:U181" si="94">T162+G162</f>
        <v>0</v>
      </c>
      <c r="V162" s="119">
        <f t="shared" ref="V162:V181" si="95">U162+H162</f>
        <v>0</v>
      </c>
      <c r="W162" s="119">
        <f t="shared" ref="W162:W181" si="96">V162+I162</f>
        <v>0</v>
      </c>
      <c r="X162" s="119">
        <f t="shared" ref="X162:X181" si="97">W162+J162</f>
        <v>0</v>
      </c>
      <c r="Y162" s="119">
        <f t="shared" ref="Y162:Y181" si="98">X162+K162</f>
        <v>0</v>
      </c>
      <c r="Z162" s="119">
        <f t="shared" ref="Z162:Z181" si="99">Y162+L162</f>
        <v>0</v>
      </c>
      <c r="AA162" s="119">
        <f t="shared" ref="AA162:AA181" si="100">Z162+M162</f>
        <v>0</v>
      </c>
      <c r="AB162" s="119">
        <f t="shared" ref="AB162:AB181" si="101">AA162+N162</f>
        <v>0</v>
      </c>
      <c r="AC162" s="119">
        <f t="shared" ref="AC162:AC181" si="102">AB162+O162</f>
        <v>0</v>
      </c>
      <c r="AD162" s="120">
        <f t="shared" ref="AD162:AD181" si="103">SUM(R162:AC162)</f>
        <v>0</v>
      </c>
    </row>
    <row r="163" spans="1:30" x14ac:dyDescent="0.25">
      <c r="A163" s="71"/>
      <c r="B163" s="83">
        <v>7</v>
      </c>
      <c r="C163" s="103">
        <f>'DATA A'!B12</f>
        <v>0</v>
      </c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7">
        <f t="shared" si="90"/>
        <v>0</v>
      </c>
      <c r="Q163" s="85"/>
      <c r="R163" s="120">
        <f t="shared" si="91"/>
        <v>0</v>
      </c>
      <c r="S163" s="119">
        <f t="shared" si="92"/>
        <v>0</v>
      </c>
      <c r="T163" s="119">
        <f t="shared" si="93"/>
        <v>0</v>
      </c>
      <c r="U163" s="119">
        <f t="shared" si="94"/>
        <v>0</v>
      </c>
      <c r="V163" s="119">
        <f t="shared" si="95"/>
        <v>0</v>
      </c>
      <c r="W163" s="119">
        <f t="shared" si="96"/>
        <v>0</v>
      </c>
      <c r="X163" s="119">
        <f t="shared" si="97"/>
        <v>0</v>
      </c>
      <c r="Y163" s="119">
        <f t="shared" si="98"/>
        <v>0</v>
      </c>
      <c r="Z163" s="119">
        <f t="shared" si="99"/>
        <v>0</v>
      </c>
      <c r="AA163" s="119">
        <f t="shared" si="100"/>
        <v>0</v>
      </c>
      <c r="AB163" s="119">
        <f t="shared" si="101"/>
        <v>0</v>
      </c>
      <c r="AC163" s="119">
        <f t="shared" si="102"/>
        <v>0</v>
      </c>
      <c r="AD163" s="120">
        <f t="shared" si="103"/>
        <v>0</v>
      </c>
    </row>
    <row r="164" spans="1:30" x14ac:dyDescent="0.25">
      <c r="A164" s="71"/>
      <c r="B164" s="83">
        <v>8</v>
      </c>
      <c r="C164" s="103">
        <f>'DATA A'!B13</f>
        <v>0</v>
      </c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7">
        <f t="shared" si="90"/>
        <v>0</v>
      </c>
      <c r="Q164" s="85"/>
      <c r="R164" s="120">
        <f t="shared" si="91"/>
        <v>0</v>
      </c>
      <c r="S164" s="119">
        <f t="shared" si="92"/>
        <v>0</v>
      </c>
      <c r="T164" s="119">
        <f t="shared" si="93"/>
        <v>0</v>
      </c>
      <c r="U164" s="119">
        <f t="shared" si="94"/>
        <v>0</v>
      </c>
      <c r="V164" s="119">
        <f t="shared" si="95"/>
        <v>0</v>
      </c>
      <c r="W164" s="119">
        <f t="shared" si="96"/>
        <v>0</v>
      </c>
      <c r="X164" s="119">
        <f t="shared" si="97"/>
        <v>0</v>
      </c>
      <c r="Y164" s="119">
        <f t="shared" si="98"/>
        <v>0</v>
      </c>
      <c r="Z164" s="119">
        <f t="shared" si="99"/>
        <v>0</v>
      </c>
      <c r="AA164" s="119">
        <f t="shared" si="100"/>
        <v>0</v>
      </c>
      <c r="AB164" s="119">
        <f t="shared" si="101"/>
        <v>0</v>
      </c>
      <c r="AC164" s="119">
        <f t="shared" si="102"/>
        <v>0</v>
      </c>
      <c r="AD164" s="120">
        <f t="shared" si="103"/>
        <v>0</v>
      </c>
    </row>
    <row r="165" spans="1:30" x14ac:dyDescent="0.25">
      <c r="A165" s="71"/>
      <c r="B165" s="83">
        <v>9</v>
      </c>
      <c r="C165" s="103">
        <f>'DATA A'!B14</f>
        <v>0</v>
      </c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7">
        <f t="shared" si="90"/>
        <v>0</v>
      </c>
      <c r="Q165" s="85"/>
      <c r="R165" s="120">
        <f t="shared" si="91"/>
        <v>0</v>
      </c>
      <c r="S165" s="119">
        <f t="shared" si="92"/>
        <v>0</v>
      </c>
      <c r="T165" s="119">
        <f t="shared" si="93"/>
        <v>0</v>
      </c>
      <c r="U165" s="119">
        <f t="shared" si="94"/>
        <v>0</v>
      </c>
      <c r="V165" s="119">
        <f t="shared" si="95"/>
        <v>0</v>
      </c>
      <c r="W165" s="119">
        <f t="shared" si="96"/>
        <v>0</v>
      </c>
      <c r="X165" s="119">
        <f t="shared" si="97"/>
        <v>0</v>
      </c>
      <c r="Y165" s="119">
        <f t="shared" si="98"/>
        <v>0</v>
      </c>
      <c r="Z165" s="119">
        <f t="shared" si="99"/>
        <v>0</v>
      </c>
      <c r="AA165" s="119">
        <f t="shared" si="100"/>
        <v>0</v>
      </c>
      <c r="AB165" s="119">
        <f t="shared" si="101"/>
        <v>0</v>
      </c>
      <c r="AC165" s="119">
        <f t="shared" si="102"/>
        <v>0</v>
      </c>
      <c r="AD165" s="120">
        <f t="shared" si="103"/>
        <v>0</v>
      </c>
    </row>
    <row r="166" spans="1:30" x14ac:dyDescent="0.25">
      <c r="A166" s="71"/>
      <c r="B166" s="83">
        <v>10</v>
      </c>
      <c r="C166" s="103">
        <f>'DATA A'!B15</f>
        <v>0</v>
      </c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7">
        <f t="shared" si="90"/>
        <v>0</v>
      </c>
      <c r="Q166" s="85"/>
      <c r="R166" s="120">
        <f t="shared" si="91"/>
        <v>0</v>
      </c>
      <c r="S166" s="119">
        <f t="shared" si="92"/>
        <v>0</v>
      </c>
      <c r="T166" s="119">
        <f t="shared" si="93"/>
        <v>0</v>
      </c>
      <c r="U166" s="119">
        <f t="shared" si="94"/>
        <v>0</v>
      </c>
      <c r="V166" s="119">
        <f t="shared" si="95"/>
        <v>0</v>
      </c>
      <c r="W166" s="119">
        <f t="shared" si="96"/>
        <v>0</v>
      </c>
      <c r="X166" s="119">
        <f t="shared" si="97"/>
        <v>0</v>
      </c>
      <c r="Y166" s="119">
        <f t="shared" si="98"/>
        <v>0</v>
      </c>
      <c r="Z166" s="119">
        <f t="shared" si="99"/>
        <v>0</v>
      </c>
      <c r="AA166" s="119">
        <f t="shared" si="100"/>
        <v>0</v>
      </c>
      <c r="AB166" s="119">
        <f t="shared" si="101"/>
        <v>0</v>
      </c>
      <c r="AC166" s="119">
        <f t="shared" si="102"/>
        <v>0</v>
      </c>
      <c r="AD166" s="120">
        <f t="shared" si="103"/>
        <v>0</v>
      </c>
    </row>
    <row r="167" spans="1:30" x14ac:dyDescent="0.25">
      <c r="A167" s="71"/>
      <c r="B167" s="83">
        <v>11</v>
      </c>
      <c r="C167" s="103">
        <f>'DATA A'!B16</f>
        <v>0</v>
      </c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7">
        <f t="shared" si="90"/>
        <v>0</v>
      </c>
      <c r="Q167" s="85"/>
      <c r="R167" s="120">
        <f t="shared" si="91"/>
        <v>0</v>
      </c>
      <c r="S167" s="119">
        <f t="shared" si="92"/>
        <v>0</v>
      </c>
      <c r="T167" s="119">
        <f t="shared" si="93"/>
        <v>0</v>
      </c>
      <c r="U167" s="119">
        <f t="shared" si="94"/>
        <v>0</v>
      </c>
      <c r="V167" s="119">
        <f t="shared" si="95"/>
        <v>0</v>
      </c>
      <c r="W167" s="119">
        <f t="shared" si="96"/>
        <v>0</v>
      </c>
      <c r="X167" s="119">
        <f t="shared" si="97"/>
        <v>0</v>
      </c>
      <c r="Y167" s="119">
        <f t="shared" si="98"/>
        <v>0</v>
      </c>
      <c r="Z167" s="119">
        <f t="shared" si="99"/>
        <v>0</v>
      </c>
      <c r="AA167" s="119">
        <f t="shared" si="100"/>
        <v>0</v>
      </c>
      <c r="AB167" s="119">
        <f t="shared" si="101"/>
        <v>0</v>
      </c>
      <c r="AC167" s="119">
        <f t="shared" si="102"/>
        <v>0</v>
      </c>
      <c r="AD167" s="120">
        <f t="shared" si="103"/>
        <v>0</v>
      </c>
    </row>
    <row r="168" spans="1:30" x14ac:dyDescent="0.25">
      <c r="A168" s="71"/>
      <c r="B168" s="83">
        <v>12</v>
      </c>
      <c r="C168" s="103">
        <f>'DATA A'!B17</f>
        <v>0</v>
      </c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7">
        <f t="shared" si="90"/>
        <v>0</v>
      </c>
      <c r="Q168" s="85"/>
      <c r="R168" s="120">
        <f t="shared" si="91"/>
        <v>0</v>
      </c>
      <c r="S168" s="119">
        <f t="shared" si="92"/>
        <v>0</v>
      </c>
      <c r="T168" s="119">
        <f t="shared" si="93"/>
        <v>0</v>
      </c>
      <c r="U168" s="119">
        <f t="shared" si="94"/>
        <v>0</v>
      </c>
      <c r="V168" s="119">
        <f t="shared" si="95"/>
        <v>0</v>
      </c>
      <c r="W168" s="119">
        <f t="shared" si="96"/>
        <v>0</v>
      </c>
      <c r="X168" s="119">
        <f t="shared" si="97"/>
        <v>0</v>
      </c>
      <c r="Y168" s="119">
        <f t="shared" si="98"/>
        <v>0</v>
      </c>
      <c r="Z168" s="119">
        <f t="shared" si="99"/>
        <v>0</v>
      </c>
      <c r="AA168" s="119">
        <f t="shared" si="100"/>
        <v>0</v>
      </c>
      <c r="AB168" s="119">
        <f t="shared" si="101"/>
        <v>0</v>
      </c>
      <c r="AC168" s="119">
        <f t="shared" si="102"/>
        <v>0</v>
      </c>
      <c r="AD168" s="120">
        <f t="shared" si="103"/>
        <v>0</v>
      </c>
    </row>
    <row r="169" spans="1:30" x14ac:dyDescent="0.25">
      <c r="A169" s="71"/>
      <c r="B169" s="83">
        <v>13</v>
      </c>
      <c r="C169" s="103">
        <f>'DATA A'!B18</f>
        <v>0</v>
      </c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7">
        <f t="shared" si="90"/>
        <v>0</v>
      </c>
      <c r="Q169" s="85"/>
      <c r="R169" s="120">
        <f t="shared" si="91"/>
        <v>0</v>
      </c>
      <c r="S169" s="119">
        <f t="shared" si="92"/>
        <v>0</v>
      </c>
      <c r="T169" s="119">
        <f t="shared" si="93"/>
        <v>0</v>
      </c>
      <c r="U169" s="119">
        <f t="shared" si="94"/>
        <v>0</v>
      </c>
      <c r="V169" s="119">
        <f t="shared" si="95"/>
        <v>0</v>
      </c>
      <c r="W169" s="119">
        <f t="shared" si="96"/>
        <v>0</v>
      </c>
      <c r="X169" s="119">
        <f t="shared" si="97"/>
        <v>0</v>
      </c>
      <c r="Y169" s="119">
        <f t="shared" si="98"/>
        <v>0</v>
      </c>
      <c r="Z169" s="119">
        <f t="shared" si="99"/>
        <v>0</v>
      </c>
      <c r="AA169" s="119">
        <f t="shared" si="100"/>
        <v>0</v>
      </c>
      <c r="AB169" s="119">
        <f t="shared" si="101"/>
        <v>0</v>
      </c>
      <c r="AC169" s="119">
        <f t="shared" si="102"/>
        <v>0</v>
      </c>
      <c r="AD169" s="120">
        <f t="shared" si="103"/>
        <v>0</v>
      </c>
    </row>
    <row r="170" spans="1:30" x14ac:dyDescent="0.25">
      <c r="A170" s="71"/>
      <c r="B170" s="83">
        <v>14</v>
      </c>
      <c r="C170" s="103">
        <f>'DATA A'!B19</f>
        <v>0</v>
      </c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7">
        <f t="shared" si="90"/>
        <v>0</v>
      </c>
      <c r="Q170" s="85"/>
      <c r="R170" s="120">
        <f t="shared" si="91"/>
        <v>0</v>
      </c>
      <c r="S170" s="119">
        <f t="shared" si="92"/>
        <v>0</v>
      </c>
      <c r="T170" s="119">
        <f t="shared" si="93"/>
        <v>0</v>
      </c>
      <c r="U170" s="119">
        <f t="shared" si="94"/>
        <v>0</v>
      </c>
      <c r="V170" s="119">
        <f t="shared" si="95"/>
        <v>0</v>
      </c>
      <c r="W170" s="119">
        <f t="shared" si="96"/>
        <v>0</v>
      </c>
      <c r="X170" s="119">
        <f t="shared" si="97"/>
        <v>0</v>
      </c>
      <c r="Y170" s="119">
        <f t="shared" si="98"/>
        <v>0</v>
      </c>
      <c r="Z170" s="119">
        <f t="shared" si="99"/>
        <v>0</v>
      </c>
      <c r="AA170" s="119">
        <f t="shared" si="100"/>
        <v>0</v>
      </c>
      <c r="AB170" s="119">
        <f t="shared" si="101"/>
        <v>0</v>
      </c>
      <c r="AC170" s="119">
        <f t="shared" si="102"/>
        <v>0</v>
      </c>
      <c r="AD170" s="120">
        <f t="shared" si="103"/>
        <v>0</v>
      </c>
    </row>
    <row r="171" spans="1:30" x14ac:dyDescent="0.25">
      <c r="A171" s="71"/>
      <c r="B171" s="83">
        <v>15</v>
      </c>
      <c r="C171" s="103">
        <f>'DATA A'!B20</f>
        <v>0</v>
      </c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7">
        <f t="shared" si="90"/>
        <v>0</v>
      </c>
      <c r="Q171" s="85"/>
      <c r="R171" s="120">
        <f t="shared" si="91"/>
        <v>0</v>
      </c>
      <c r="S171" s="119">
        <f t="shared" si="92"/>
        <v>0</v>
      </c>
      <c r="T171" s="119">
        <f t="shared" si="93"/>
        <v>0</v>
      </c>
      <c r="U171" s="119">
        <f t="shared" si="94"/>
        <v>0</v>
      </c>
      <c r="V171" s="119">
        <f t="shared" si="95"/>
        <v>0</v>
      </c>
      <c r="W171" s="119">
        <f t="shared" si="96"/>
        <v>0</v>
      </c>
      <c r="X171" s="119">
        <f t="shared" si="97"/>
        <v>0</v>
      </c>
      <c r="Y171" s="119">
        <f t="shared" si="98"/>
        <v>0</v>
      </c>
      <c r="Z171" s="119">
        <f t="shared" si="99"/>
        <v>0</v>
      </c>
      <c r="AA171" s="119">
        <f t="shared" si="100"/>
        <v>0</v>
      </c>
      <c r="AB171" s="119">
        <f t="shared" si="101"/>
        <v>0</v>
      </c>
      <c r="AC171" s="119">
        <f t="shared" si="102"/>
        <v>0</v>
      </c>
      <c r="AD171" s="120">
        <f t="shared" si="103"/>
        <v>0</v>
      </c>
    </row>
    <row r="172" spans="1:30" x14ac:dyDescent="0.25">
      <c r="A172" s="71"/>
      <c r="B172" s="83">
        <v>16</v>
      </c>
      <c r="C172" s="103">
        <f>'DATA A'!B21</f>
        <v>0</v>
      </c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7">
        <f t="shared" si="90"/>
        <v>0</v>
      </c>
      <c r="Q172" s="85"/>
      <c r="R172" s="120">
        <f t="shared" si="91"/>
        <v>0</v>
      </c>
      <c r="S172" s="119">
        <f t="shared" si="92"/>
        <v>0</v>
      </c>
      <c r="T172" s="119">
        <f t="shared" si="93"/>
        <v>0</v>
      </c>
      <c r="U172" s="119">
        <f t="shared" si="94"/>
        <v>0</v>
      </c>
      <c r="V172" s="119">
        <f t="shared" si="95"/>
        <v>0</v>
      </c>
      <c r="W172" s="119">
        <f t="shared" si="96"/>
        <v>0</v>
      </c>
      <c r="X172" s="119">
        <f t="shared" si="97"/>
        <v>0</v>
      </c>
      <c r="Y172" s="119">
        <f t="shared" si="98"/>
        <v>0</v>
      </c>
      <c r="Z172" s="119">
        <f t="shared" si="99"/>
        <v>0</v>
      </c>
      <c r="AA172" s="119">
        <f t="shared" si="100"/>
        <v>0</v>
      </c>
      <c r="AB172" s="119">
        <f t="shared" si="101"/>
        <v>0</v>
      </c>
      <c r="AC172" s="119">
        <f t="shared" si="102"/>
        <v>0</v>
      </c>
      <c r="AD172" s="120">
        <f t="shared" si="103"/>
        <v>0</v>
      </c>
    </row>
    <row r="173" spans="1:30" x14ac:dyDescent="0.25">
      <c r="A173" s="71"/>
      <c r="B173" s="83">
        <v>17</v>
      </c>
      <c r="C173" s="103">
        <f>'DATA A'!B22</f>
        <v>0</v>
      </c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7">
        <f t="shared" si="90"/>
        <v>0</v>
      </c>
      <c r="Q173" s="85"/>
      <c r="R173" s="120">
        <f t="shared" si="91"/>
        <v>0</v>
      </c>
      <c r="S173" s="119">
        <f t="shared" si="92"/>
        <v>0</v>
      </c>
      <c r="T173" s="119">
        <f t="shared" si="93"/>
        <v>0</v>
      </c>
      <c r="U173" s="119">
        <f t="shared" si="94"/>
        <v>0</v>
      </c>
      <c r="V173" s="119">
        <f t="shared" si="95"/>
        <v>0</v>
      </c>
      <c r="W173" s="119">
        <f t="shared" si="96"/>
        <v>0</v>
      </c>
      <c r="X173" s="119">
        <f t="shared" si="97"/>
        <v>0</v>
      </c>
      <c r="Y173" s="119">
        <f t="shared" si="98"/>
        <v>0</v>
      </c>
      <c r="Z173" s="119">
        <f t="shared" si="99"/>
        <v>0</v>
      </c>
      <c r="AA173" s="119">
        <f t="shared" si="100"/>
        <v>0</v>
      </c>
      <c r="AB173" s="119">
        <f t="shared" si="101"/>
        <v>0</v>
      </c>
      <c r="AC173" s="119">
        <f t="shared" si="102"/>
        <v>0</v>
      </c>
      <c r="AD173" s="120">
        <f t="shared" si="103"/>
        <v>0</v>
      </c>
    </row>
    <row r="174" spans="1:30" x14ac:dyDescent="0.25">
      <c r="A174" s="71"/>
      <c r="B174" s="83">
        <v>18</v>
      </c>
      <c r="C174" s="103">
        <f>'DATA A'!B23</f>
        <v>0</v>
      </c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7">
        <f t="shared" si="90"/>
        <v>0</v>
      </c>
      <c r="Q174" s="85"/>
      <c r="R174" s="120">
        <f t="shared" si="91"/>
        <v>0</v>
      </c>
      <c r="S174" s="119">
        <f t="shared" si="92"/>
        <v>0</v>
      </c>
      <c r="T174" s="119">
        <f t="shared" si="93"/>
        <v>0</v>
      </c>
      <c r="U174" s="119">
        <f t="shared" si="94"/>
        <v>0</v>
      </c>
      <c r="V174" s="119">
        <f t="shared" si="95"/>
        <v>0</v>
      </c>
      <c r="W174" s="119">
        <f t="shared" si="96"/>
        <v>0</v>
      </c>
      <c r="X174" s="119">
        <f t="shared" si="97"/>
        <v>0</v>
      </c>
      <c r="Y174" s="119">
        <f t="shared" si="98"/>
        <v>0</v>
      </c>
      <c r="Z174" s="119">
        <f t="shared" si="99"/>
        <v>0</v>
      </c>
      <c r="AA174" s="119">
        <f t="shared" si="100"/>
        <v>0</v>
      </c>
      <c r="AB174" s="119">
        <f t="shared" si="101"/>
        <v>0</v>
      </c>
      <c r="AC174" s="119">
        <f t="shared" si="102"/>
        <v>0</v>
      </c>
      <c r="AD174" s="120">
        <f t="shared" si="103"/>
        <v>0</v>
      </c>
    </row>
    <row r="175" spans="1:30" x14ac:dyDescent="0.25">
      <c r="A175" s="71"/>
      <c r="B175" s="83">
        <v>19</v>
      </c>
      <c r="C175" s="103">
        <f>'DATA A'!B24</f>
        <v>0</v>
      </c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7">
        <f t="shared" si="90"/>
        <v>0</v>
      </c>
      <c r="Q175" s="85"/>
      <c r="R175" s="120">
        <f t="shared" si="91"/>
        <v>0</v>
      </c>
      <c r="S175" s="119">
        <f t="shared" si="92"/>
        <v>0</v>
      </c>
      <c r="T175" s="119">
        <f t="shared" si="93"/>
        <v>0</v>
      </c>
      <c r="U175" s="119">
        <f t="shared" si="94"/>
        <v>0</v>
      </c>
      <c r="V175" s="119">
        <f t="shared" si="95"/>
        <v>0</v>
      </c>
      <c r="W175" s="119">
        <f t="shared" si="96"/>
        <v>0</v>
      </c>
      <c r="X175" s="119">
        <f t="shared" si="97"/>
        <v>0</v>
      </c>
      <c r="Y175" s="119">
        <f t="shared" si="98"/>
        <v>0</v>
      </c>
      <c r="Z175" s="119">
        <f t="shared" si="99"/>
        <v>0</v>
      </c>
      <c r="AA175" s="119">
        <f t="shared" si="100"/>
        <v>0</v>
      </c>
      <c r="AB175" s="119">
        <f t="shared" si="101"/>
        <v>0</v>
      </c>
      <c r="AC175" s="119">
        <f t="shared" si="102"/>
        <v>0</v>
      </c>
      <c r="AD175" s="120">
        <f t="shared" si="103"/>
        <v>0</v>
      </c>
    </row>
    <row r="176" spans="1:30" x14ac:dyDescent="0.25">
      <c r="A176" s="71"/>
      <c r="B176" s="83">
        <v>20</v>
      </c>
      <c r="C176" s="103">
        <f>'DATA A'!B25</f>
        <v>0</v>
      </c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7">
        <f t="shared" si="90"/>
        <v>0</v>
      </c>
      <c r="Q176" s="85"/>
      <c r="R176" s="120">
        <f t="shared" si="91"/>
        <v>0</v>
      </c>
      <c r="S176" s="119">
        <f t="shared" si="92"/>
        <v>0</v>
      </c>
      <c r="T176" s="119">
        <f t="shared" si="93"/>
        <v>0</v>
      </c>
      <c r="U176" s="119">
        <f t="shared" si="94"/>
        <v>0</v>
      </c>
      <c r="V176" s="119">
        <f t="shared" si="95"/>
        <v>0</v>
      </c>
      <c r="W176" s="119">
        <f t="shared" si="96"/>
        <v>0</v>
      </c>
      <c r="X176" s="119">
        <f t="shared" si="97"/>
        <v>0</v>
      </c>
      <c r="Y176" s="119">
        <f t="shared" si="98"/>
        <v>0</v>
      </c>
      <c r="Z176" s="119">
        <f t="shared" si="99"/>
        <v>0</v>
      </c>
      <c r="AA176" s="119">
        <f t="shared" si="100"/>
        <v>0</v>
      </c>
      <c r="AB176" s="119">
        <f t="shared" si="101"/>
        <v>0</v>
      </c>
      <c r="AC176" s="119">
        <f t="shared" si="102"/>
        <v>0</v>
      </c>
      <c r="AD176" s="120">
        <f t="shared" si="103"/>
        <v>0</v>
      </c>
    </row>
    <row r="177" spans="1:30" x14ac:dyDescent="0.25">
      <c r="A177" s="71"/>
      <c r="B177" s="83">
        <v>21</v>
      </c>
      <c r="C177" s="103">
        <f>'DATA A'!B26</f>
        <v>0</v>
      </c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7">
        <f t="shared" si="90"/>
        <v>0</v>
      </c>
      <c r="Q177" s="85"/>
      <c r="R177" s="120">
        <f t="shared" si="91"/>
        <v>0</v>
      </c>
      <c r="S177" s="119">
        <f t="shared" si="92"/>
        <v>0</v>
      </c>
      <c r="T177" s="119">
        <f t="shared" si="93"/>
        <v>0</v>
      </c>
      <c r="U177" s="119">
        <f t="shared" si="94"/>
        <v>0</v>
      </c>
      <c r="V177" s="119">
        <f t="shared" si="95"/>
        <v>0</v>
      </c>
      <c r="W177" s="119">
        <f t="shared" si="96"/>
        <v>0</v>
      </c>
      <c r="X177" s="119">
        <f t="shared" si="97"/>
        <v>0</v>
      </c>
      <c r="Y177" s="119">
        <f t="shared" si="98"/>
        <v>0</v>
      </c>
      <c r="Z177" s="119">
        <f t="shared" si="99"/>
        <v>0</v>
      </c>
      <c r="AA177" s="119">
        <f t="shared" si="100"/>
        <v>0</v>
      </c>
      <c r="AB177" s="119">
        <f t="shared" si="101"/>
        <v>0</v>
      </c>
      <c r="AC177" s="119">
        <f t="shared" si="102"/>
        <v>0</v>
      </c>
      <c r="AD177" s="120">
        <f t="shared" si="103"/>
        <v>0</v>
      </c>
    </row>
    <row r="178" spans="1:30" x14ac:dyDescent="0.25">
      <c r="A178" s="71"/>
      <c r="B178" s="83">
        <v>22</v>
      </c>
      <c r="C178" s="103">
        <f>'DATA A'!B27</f>
        <v>0</v>
      </c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7">
        <f t="shared" si="90"/>
        <v>0</v>
      </c>
      <c r="Q178" s="85"/>
      <c r="R178" s="120">
        <f t="shared" si="91"/>
        <v>0</v>
      </c>
      <c r="S178" s="119">
        <f t="shared" si="92"/>
        <v>0</v>
      </c>
      <c r="T178" s="119">
        <f t="shared" si="93"/>
        <v>0</v>
      </c>
      <c r="U178" s="119">
        <f t="shared" si="94"/>
        <v>0</v>
      </c>
      <c r="V178" s="119">
        <f t="shared" si="95"/>
        <v>0</v>
      </c>
      <c r="W178" s="119">
        <f t="shared" si="96"/>
        <v>0</v>
      </c>
      <c r="X178" s="119">
        <f t="shared" si="97"/>
        <v>0</v>
      </c>
      <c r="Y178" s="119">
        <f t="shared" si="98"/>
        <v>0</v>
      </c>
      <c r="Z178" s="119">
        <f t="shared" si="99"/>
        <v>0</v>
      </c>
      <c r="AA178" s="119">
        <f t="shared" si="100"/>
        <v>0</v>
      </c>
      <c r="AB178" s="119">
        <f t="shared" si="101"/>
        <v>0</v>
      </c>
      <c r="AC178" s="119">
        <f t="shared" si="102"/>
        <v>0</v>
      </c>
      <c r="AD178" s="120">
        <f t="shared" si="103"/>
        <v>0</v>
      </c>
    </row>
    <row r="179" spans="1:30" x14ac:dyDescent="0.25">
      <c r="A179" s="71"/>
      <c r="B179" s="83">
        <v>23</v>
      </c>
      <c r="C179" s="103">
        <f>'DATA A'!B28</f>
        <v>0</v>
      </c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7">
        <f t="shared" si="90"/>
        <v>0</v>
      </c>
      <c r="Q179" s="85"/>
      <c r="R179" s="120">
        <f t="shared" si="91"/>
        <v>0</v>
      </c>
      <c r="S179" s="119">
        <f t="shared" si="92"/>
        <v>0</v>
      </c>
      <c r="T179" s="119">
        <f t="shared" si="93"/>
        <v>0</v>
      </c>
      <c r="U179" s="119">
        <f t="shared" si="94"/>
        <v>0</v>
      </c>
      <c r="V179" s="119">
        <f t="shared" si="95"/>
        <v>0</v>
      </c>
      <c r="W179" s="119">
        <f t="shared" si="96"/>
        <v>0</v>
      </c>
      <c r="X179" s="119">
        <f t="shared" si="97"/>
        <v>0</v>
      </c>
      <c r="Y179" s="119">
        <f t="shared" si="98"/>
        <v>0</v>
      </c>
      <c r="Z179" s="119">
        <f t="shared" si="99"/>
        <v>0</v>
      </c>
      <c r="AA179" s="119">
        <f t="shared" si="100"/>
        <v>0</v>
      </c>
      <c r="AB179" s="119">
        <f t="shared" si="101"/>
        <v>0</v>
      </c>
      <c r="AC179" s="119">
        <f t="shared" si="102"/>
        <v>0</v>
      </c>
      <c r="AD179" s="120">
        <f t="shared" si="103"/>
        <v>0</v>
      </c>
    </row>
    <row r="180" spans="1:30" x14ac:dyDescent="0.25">
      <c r="A180" s="71"/>
      <c r="B180" s="83">
        <v>24</v>
      </c>
      <c r="C180" s="103">
        <f>'DATA A'!B29</f>
        <v>0</v>
      </c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7">
        <f t="shared" si="90"/>
        <v>0</v>
      </c>
      <c r="Q180" s="85"/>
      <c r="R180" s="120">
        <f t="shared" si="91"/>
        <v>0</v>
      </c>
      <c r="S180" s="119">
        <f t="shared" si="92"/>
        <v>0</v>
      </c>
      <c r="T180" s="119">
        <f t="shared" si="93"/>
        <v>0</v>
      </c>
      <c r="U180" s="119">
        <f t="shared" si="94"/>
        <v>0</v>
      </c>
      <c r="V180" s="119">
        <f t="shared" si="95"/>
        <v>0</v>
      </c>
      <c r="W180" s="119">
        <f t="shared" si="96"/>
        <v>0</v>
      </c>
      <c r="X180" s="119">
        <f t="shared" si="97"/>
        <v>0</v>
      </c>
      <c r="Y180" s="119">
        <f t="shared" si="98"/>
        <v>0</v>
      </c>
      <c r="Z180" s="119">
        <f t="shared" si="99"/>
        <v>0</v>
      </c>
      <c r="AA180" s="119">
        <f t="shared" si="100"/>
        <v>0</v>
      </c>
      <c r="AB180" s="119">
        <f t="shared" si="101"/>
        <v>0</v>
      </c>
      <c r="AC180" s="119">
        <f t="shared" si="102"/>
        <v>0</v>
      </c>
      <c r="AD180" s="120">
        <f t="shared" si="103"/>
        <v>0</v>
      </c>
    </row>
    <row r="181" spans="1:30" ht="13.8" thickBot="1" x14ac:dyDescent="0.3">
      <c r="A181" s="71"/>
      <c r="B181" s="83">
        <v>25</v>
      </c>
      <c r="C181" s="103">
        <f>'DATA A'!B30</f>
        <v>0</v>
      </c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7">
        <f t="shared" si="90"/>
        <v>0</v>
      </c>
      <c r="Q181" s="85"/>
      <c r="R181" s="120">
        <f t="shared" si="91"/>
        <v>0</v>
      </c>
      <c r="S181" s="119">
        <f t="shared" si="92"/>
        <v>0</v>
      </c>
      <c r="T181" s="119">
        <f t="shared" si="93"/>
        <v>0</v>
      </c>
      <c r="U181" s="119">
        <f t="shared" si="94"/>
        <v>0</v>
      </c>
      <c r="V181" s="119">
        <f t="shared" si="95"/>
        <v>0</v>
      </c>
      <c r="W181" s="119">
        <f t="shared" si="96"/>
        <v>0</v>
      </c>
      <c r="X181" s="119">
        <f t="shared" si="97"/>
        <v>0</v>
      </c>
      <c r="Y181" s="119">
        <f t="shared" si="98"/>
        <v>0</v>
      </c>
      <c r="Z181" s="119">
        <f t="shared" si="99"/>
        <v>0</v>
      </c>
      <c r="AA181" s="119">
        <f t="shared" si="100"/>
        <v>0</v>
      </c>
      <c r="AB181" s="119">
        <f t="shared" si="101"/>
        <v>0</v>
      </c>
      <c r="AC181" s="119">
        <f t="shared" si="102"/>
        <v>0</v>
      </c>
      <c r="AD181" s="120">
        <f t="shared" si="103"/>
        <v>0</v>
      </c>
    </row>
    <row r="182" spans="1:30" ht="13.8" thickBot="1" x14ac:dyDescent="0.3">
      <c r="A182" s="71"/>
      <c r="B182" s="104"/>
      <c r="C182" s="105"/>
      <c r="D182" s="107">
        <f t="shared" ref="D182:P182" si="104">SUM(D157:D181)</f>
        <v>0</v>
      </c>
      <c r="E182" s="197">
        <f t="shared" si="104"/>
        <v>0</v>
      </c>
      <c r="F182" s="197">
        <f t="shared" si="104"/>
        <v>0</v>
      </c>
      <c r="G182" s="198">
        <f t="shared" si="104"/>
        <v>0</v>
      </c>
      <c r="H182" s="198">
        <f t="shared" si="104"/>
        <v>0</v>
      </c>
      <c r="I182" s="197">
        <f t="shared" si="104"/>
        <v>0</v>
      </c>
      <c r="J182" s="197">
        <f t="shared" si="104"/>
        <v>0</v>
      </c>
      <c r="K182" s="197">
        <f t="shared" si="104"/>
        <v>0</v>
      </c>
      <c r="L182" s="197">
        <f t="shared" si="104"/>
        <v>0</v>
      </c>
      <c r="M182" s="197">
        <f t="shared" si="104"/>
        <v>0</v>
      </c>
      <c r="N182" s="197">
        <f t="shared" si="104"/>
        <v>0</v>
      </c>
      <c r="O182" s="197">
        <f t="shared" si="104"/>
        <v>0</v>
      </c>
      <c r="P182" s="107">
        <f t="shared" si="104"/>
        <v>0</v>
      </c>
      <c r="Q182" s="85"/>
      <c r="R182" s="136">
        <f t="shared" ref="R182:AD182" si="105">SUM(R157:R181)</f>
        <v>0</v>
      </c>
      <c r="S182" s="142">
        <f t="shared" si="105"/>
        <v>0</v>
      </c>
      <c r="T182" s="142">
        <f t="shared" si="105"/>
        <v>0</v>
      </c>
      <c r="U182" s="143">
        <f t="shared" si="105"/>
        <v>0</v>
      </c>
      <c r="V182" s="143">
        <f t="shared" si="105"/>
        <v>0</v>
      </c>
      <c r="W182" s="142">
        <f t="shared" si="105"/>
        <v>0</v>
      </c>
      <c r="X182" s="142">
        <f t="shared" si="105"/>
        <v>0</v>
      </c>
      <c r="Y182" s="142">
        <f t="shared" si="105"/>
        <v>0</v>
      </c>
      <c r="Z182" s="142">
        <f t="shared" si="105"/>
        <v>0</v>
      </c>
      <c r="AA182" s="142">
        <f t="shared" si="105"/>
        <v>0</v>
      </c>
      <c r="AB182" s="142">
        <f t="shared" si="105"/>
        <v>0</v>
      </c>
      <c r="AC182" s="142">
        <f t="shared" si="105"/>
        <v>0</v>
      </c>
      <c r="AD182" s="136">
        <f t="shared" si="105"/>
        <v>0</v>
      </c>
    </row>
    <row r="183" spans="1:30" x14ac:dyDescent="0.25">
      <c r="A183" s="71"/>
      <c r="B183" s="79"/>
      <c r="C183" s="108"/>
      <c r="D183" s="85"/>
      <c r="E183" s="85"/>
      <c r="F183" s="85"/>
      <c r="G183" s="95"/>
      <c r="H183" s="95"/>
      <c r="I183" s="85"/>
      <c r="J183" s="85"/>
      <c r="K183" s="85"/>
      <c r="L183" s="85"/>
      <c r="M183" s="85"/>
      <c r="N183" s="85"/>
      <c r="O183" s="85"/>
      <c r="P183" s="85"/>
      <c r="Q183" s="85"/>
      <c r="R183" s="144"/>
      <c r="S183" s="144"/>
      <c r="T183" s="144"/>
      <c r="U183" s="125"/>
      <c r="V183" s="125"/>
      <c r="W183" s="128"/>
      <c r="X183" s="128"/>
      <c r="Y183" s="128"/>
      <c r="Z183" s="128"/>
      <c r="AA183" s="128"/>
      <c r="AB183" s="128"/>
      <c r="AC183" s="128"/>
      <c r="AD183" s="128"/>
    </row>
    <row r="184" spans="1:30" x14ac:dyDescent="0.25">
      <c r="A184" s="71"/>
      <c r="B184" s="79"/>
      <c r="C184" s="108"/>
      <c r="D184" s="85"/>
      <c r="E184" s="85"/>
      <c r="F184" s="85"/>
      <c r="G184" s="95"/>
      <c r="H184" s="95"/>
      <c r="I184" s="85"/>
      <c r="J184" s="85"/>
      <c r="K184" s="85"/>
      <c r="L184" s="85"/>
      <c r="M184" s="85"/>
      <c r="N184" s="85"/>
      <c r="O184" s="85"/>
      <c r="P184" s="85"/>
      <c r="Q184" s="85"/>
      <c r="R184" s="128"/>
      <c r="S184" s="128"/>
      <c r="T184" s="128"/>
      <c r="U184" s="125"/>
      <c r="V184" s="125"/>
      <c r="W184" s="128"/>
      <c r="X184" s="128"/>
      <c r="Y184" s="128"/>
      <c r="Z184" s="128"/>
      <c r="AA184" s="128"/>
      <c r="AB184" s="128"/>
      <c r="AC184" s="128"/>
      <c r="AD184" s="128"/>
    </row>
    <row r="185" spans="1:30" ht="13.8" thickBot="1" x14ac:dyDescent="0.3">
      <c r="A185" s="71"/>
      <c r="B185" s="71"/>
      <c r="C185" s="71"/>
      <c r="D185" s="96"/>
      <c r="E185" s="96"/>
      <c r="F185" s="96"/>
      <c r="G185" s="93"/>
      <c r="H185" s="93"/>
      <c r="I185" s="94"/>
      <c r="J185" s="94"/>
      <c r="K185" s="94"/>
      <c r="L185" s="94"/>
      <c r="M185" s="94"/>
      <c r="N185" s="94"/>
      <c r="O185" s="94"/>
      <c r="P185" s="85"/>
      <c r="Q185" s="85"/>
      <c r="R185" s="129"/>
      <c r="S185" s="129"/>
      <c r="T185" s="129"/>
      <c r="U185" s="126"/>
      <c r="V185" s="126"/>
      <c r="W185" s="127"/>
      <c r="X185" s="127"/>
      <c r="Y185" s="127"/>
      <c r="Z185" s="127"/>
      <c r="AA185" s="127"/>
      <c r="AB185" s="127"/>
      <c r="AC185" s="127"/>
      <c r="AD185" s="128"/>
    </row>
    <row r="186" spans="1:30" x14ac:dyDescent="0.25">
      <c r="A186" s="71"/>
      <c r="B186" s="97" t="s">
        <v>1</v>
      </c>
      <c r="C186" s="258" t="str">
        <f>'DATA A'!B5</f>
        <v>PUSKESMAS</v>
      </c>
      <c r="D186" s="260" t="s">
        <v>31</v>
      </c>
      <c r="E186" s="261"/>
      <c r="F186" s="261"/>
      <c r="G186" s="261"/>
      <c r="H186" s="261"/>
      <c r="I186" s="262"/>
      <c r="J186" s="98"/>
      <c r="K186" s="98"/>
      <c r="L186" s="98"/>
      <c r="M186" s="98"/>
      <c r="N186" s="98"/>
      <c r="O186" s="99"/>
      <c r="P186" s="113" t="s">
        <v>2</v>
      </c>
      <c r="Q186" s="85"/>
      <c r="R186" s="263" t="s">
        <v>31</v>
      </c>
      <c r="S186" s="264"/>
      <c r="T186" s="264"/>
      <c r="U186" s="264"/>
      <c r="V186" s="264"/>
      <c r="W186" s="265"/>
      <c r="X186" s="130"/>
      <c r="Y186" s="130"/>
      <c r="Z186" s="130"/>
      <c r="AA186" s="130"/>
      <c r="AB186" s="130"/>
      <c r="AC186" s="131"/>
      <c r="AD186" s="138" t="s">
        <v>2</v>
      </c>
    </row>
    <row r="187" spans="1:30" x14ac:dyDescent="0.25">
      <c r="A187" s="71"/>
      <c r="B187" s="101"/>
      <c r="C187" s="259"/>
      <c r="D187" s="102" t="s">
        <v>11</v>
      </c>
      <c r="E187" s="102" t="s">
        <v>12</v>
      </c>
      <c r="F187" s="88" t="s">
        <v>13</v>
      </c>
      <c r="G187" s="81" t="s">
        <v>3</v>
      </c>
      <c r="H187" s="81" t="s">
        <v>4</v>
      </c>
      <c r="I187" s="81" t="s">
        <v>5</v>
      </c>
      <c r="J187" s="81" t="s">
        <v>18</v>
      </c>
      <c r="K187" s="81" t="s">
        <v>6</v>
      </c>
      <c r="L187" s="81" t="s">
        <v>7</v>
      </c>
      <c r="M187" s="80" t="s">
        <v>8</v>
      </c>
      <c r="N187" s="80" t="s">
        <v>9</v>
      </c>
      <c r="O187" s="81" t="s">
        <v>10</v>
      </c>
      <c r="P187" s="114"/>
      <c r="Q187" s="85"/>
      <c r="R187" s="139" t="s">
        <v>11</v>
      </c>
      <c r="S187" s="133" t="s">
        <v>12</v>
      </c>
      <c r="T187" s="122" t="s">
        <v>13</v>
      </c>
      <c r="U187" s="134" t="s">
        <v>3</v>
      </c>
      <c r="V187" s="134" t="s">
        <v>4</v>
      </c>
      <c r="W187" s="134" t="s">
        <v>5</v>
      </c>
      <c r="X187" s="134" t="s">
        <v>18</v>
      </c>
      <c r="Y187" s="134" t="s">
        <v>6</v>
      </c>
      <c r="Z187" s="134" t="s">
        <v>7</v>
      </c>
      <c r="AA187" s="135" t="s">
        <v>8</v>
      </c>
      <c r="AB187" s="135" t="s">
        <v>9</v>
      </c>
      <c r="AC187" s="134" t="s">
        <v>10</v>
      </c>
      <c r="AD187" s="140"/>
    </row>
    <row r="188" spans="1:30" x14ac:dyDescent="0.25">
      <c r="A188" s="71"/>
      <c r="B188" s="83">
        <v>1</v>
      </c>
      <c r="C188" s="103">
        <f>'DATA A'!B6</f>
        <v>0</v>
      </c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4">
        <f>SUM(D188:O188)</f>
        <v>0</v>
      </c>
      <c r="Q188" s="85"/>
      <c r="R188" s="117">
        <f>D188</f>
        <v>0</v>
      </c>
      <c r="S188" s="118">
        <f>D188+E188</f>
        <v>0</v>
      </c>
      <c r="T188" s="118">
        <f t="shared" ref="T188:AC188" si="106">S188+F188</f>
        <v>0</v>
      </c>
      <c r="U188" s="118">
        <f t="shared" si="106"/>
        <v>0</v>
      </c>
      <c r="V188" s="118">
        <f t="shared" si="106"/>
        <v>0</v>
      </c>
      <c r="W188" s="118">
        <f t="shared" si="106"/>
        <v>0</v>
      </c>
      <c r="X188" s="118">
        <f t="shared" si="106"/>
        <v>0</v>
      </c>
      <c r="Y188" s="118">
        <f t="shared" si="106"/>
        <v>0</v>
      </c>
      <c r="Z188" s="118">
        <f t="shared" si="106"/>
        <v>0</v>
      </c>
      <c r="AA188" s="118">
        <f t="shared" si="106"/>
        <v>0</v>
      </c>
      <c r="AB188" s="118">
        <f t="shared" si="106"/>
        <v>0</v>
      </c>
      <c r="AC188" s="118">
        <f t="shared" si="106"/>
        <v>0</v>
      </c>
      <c r="AD188" s="117">
        <f>SUM(R188:AC188)</f>
        <v>0</v>
      </c>
    </row>
    <row r="189" spans="1:30" x14ac:dyDescent="0.25">
      <c r="A189" s="71"/>
      <c r="B189" s="83">
        <v>2</v>
      </c>
      <c r="C189" s="103">
        <f>'DATA A'!B7</f>
        <v>0</v>
      </c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7">
        <f>SUM(D189:O189)</f>
        <v>0</v>
      </c>
      <c r="Q189" s="85"/>
      <c r="R189" s="120">
        <f>D189</f>
        <v>0</v>
      </c>
      <c r="S189" s="119">
        <f>D189+E189</f>
        <v>0</v>
      </c>
      <c r="T189" s="119">
        <f t="shared" ref="T189:AC192" si="107">S189+F189</f>
        <v>0</v>
      </c>
      <c r="U189" s="119">
        <f t="shared" si="107"/>
        <v>0</v>
      </c>
      <c r="V189" s="119">
        <f t="shared" si="107"/>
        <v>0</v>
      </c>
      <c r="W189" s="119">
        <f t="shared" si="107"/>
        <v>0</v>
      </c>
      <c r="X189" s="119">
        <f t="shared" si="107"/>
        <v>0</v>
      </c>
      <c r="Y189" s="119">
        <f t="shared" si="107"/>
        <v>0</v>
      </c>
      <c r="Z189" s="119">
        <f t="shared" si="107"/>
        <v>0</v>
      </c>
      <c r="AA189" s="119">
        <f t="shared" si="107"/>
        <v>0</v>
      </c>
      <c r="AB189" s="119">
        <f t="shared" si="107"/>
        <v>0</v>
      </c>
      <c r="AC189" s="119">
        <f t="shared" si="107"/>
        <v>0</v>
      </c>
      <c r="AD189" s="120">
        <f>SUM(R189:AC189)</f>
        <v>0</v>
      </c>
    </row>
    <row r="190" spans="1:30" x14ac:dyDescent="0.25">
      <c r="A190" s="71"/>
      <c r="B190" s="83">
        <v>3</v>
      </c>
      <c r="C190" s="103">
        <f>'DATA A'!B8</f>
        <v>0</v>
      </c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7">
        <f>SUM(D190:O190)</f>
        <v>0</v>
      </c>
      <c r="Q190" s="85"/>
      <c r="R190" s="120">
        <f>D190</f>
        <v>0</v>
      </c>
      <c r="S190" s="119">
        <f>D190+E190</f>
        <v>0</v>
      </c>
      <c r="T190" s="119">
        <f t="shared" si="107"/>
        <v>0</v>
      </c>
      <c r="U190" s="119">
        <f t="shared" si="107"/>
        <v>0</v>
      </c>
      <c r="V190" s="119">
        <f t="shared" si="107"/>
        <v>0</v>
      </c>
      <c r="W190" s="119">
        <f t="shared" si="107"/>
        <v>0</v>
      </c>
      <c r="X190" s="119">
        <f t="shared" si="107"/>
        <v>0</v>
      </c>
      <c r="Y190" s="119">
        <f t="shared" si="107"/>
        <v>0</v>
      </c>
      <c r="Z190" s="119">
        <f t="shared" si="107"/>
        <v>0</v>
      </c>
      <c r="AA190" s="119">
        <f t="shared" si="107"/>
        <v>0</v>
      </c>
      <c r="AB190" s="119">
        <f t="shared" si="107"/>
        <v>0</v>
      </c>
      <c r="AC190" s="119">
        <f t="shared" si="107"/>
        <v>0</v>
      </c>
      <c r="AD190" s="120">
        <f>SUM(R190:AC190)</f>
        <v>0</v>
      </c>
    </row>
    <row r="191" spans="1:30" x14ac:dyDescent="0.25">
      <c r="A191" s="71"/>
      <c r="B191" s="83">
        <v>4</v>
      </c>
      <c r="C191" s="103">
        <f>'DATA A'!B9</f>
        <v>0</v>
      </c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7">
        <f>SUM(D191:O191)</f>
        <v>0</v>
      </c>
      <c r="Q191" s="85"/>
      <c r="R191" s="120">
        <f>D191</f>
        <v>0</v>
      </c>
      <c r="S191" s="119">
        <f>D191+E191</f>
        <v>0</v>
      </c>
      <c r="T191" s="119">
        <f t="shared" si="107"/>
        <v>0</v>
      </c>
      <c r="U191" s="119">
        <f t="shared" si="107"/>
        <v>0</v>
      </c>
      <c r="V191" s="119">
        <f t="shared" si="107"/>
        <v>0</v>
      </c>
      <c r="W191" s="119">
        <f t="shared" si="107"/>
        <v>0</v>
      </c>
      <c r="X191" s="119">
        <f t="shared" si="107"/>
        <v>0</v>
      </c>
      <c r="Y191" s="119">
        <f t="shared" si="107"/>
        <v>0</v>
      </c>
      <c r="Z191" s="119">
        <f t="shared" si="107"/>
        <v>0</v>
      </c>
      <c r="AA191" s="119">
        <f t="shared" si="107"/>
        <v>0</v>
      </c>
      <c r="AB191" s="119">
        <f t="shared" si="107"/>
        <v>0</v>
      </c>
      <c r="AC191" s="119">
        <f t="shared" si="107"/>
        <v>0</v>
      </c>
      <c r="AD191" s="120">
        <f>SUM(R191:AC191)</f>
        <v>0</v>
      </c>
    </row>
    <row r="192" spans="1:30" x14ac:dyDescent="0.25">
      <c r="A192" s="71"/>
      <c r="B192" s="83">
        <v>5</v>
      </c>
      <c r="C192" s="103">
        <f>'DATA A'!B10</f>
        <v>0</v>
      </c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7">
        <f>SUM(D192:O192)</f>
        <v>0</v>
      </c>
      <c r="Q192" s="85"/>
      <c r="R192" s="120">
        <f>D192</f>
        <v>0</v>
      </c>
      <c r="S192" s="119">
        <f>D192+E192</f>
        <v>0</v>
      </c>
      <c r="T192" s="119">
        <f t="shared" si="107"/>
        <v>0</v>
      </c>
      <c r="U192" s="119">
        <f t="shared" si="107"/>
        <v>0</v>
      </c>
      <c r="V192" s="119">
        <f t="shared" si="107"/>
        <v>0</v>
      </c>
      <c r="W192" s="119">
        <f t="shared" si="107"/>
        <v>0</v>
      </c>
      <c r="X192" s="119">
        <f t="shared" si="107"/>
        <v>0</v>
      </c>
      <c r="Y192" s="119">
        <f t="shared" si="107"/>
        <v>0</v>
      </c>
      <c r="Z192" s="119">
        <f t="shared" si="107"/>
        <v>0</v>
      </c>
      <c r="AA192" s="119">
        <f t="shared" si="107"/>
        <v>0</v>
      </c>
      <c r="AB192" s="119">
        <f t="shared" si="107"/>
        <v>0</v>
      </c>
      <c r="AC192" s="119">
        <f t="shared" si="107"/>
        <v>0</v>
      </c>
      <c r="AD192" s="120">
        <f>SUM(R192:AC192)</f>
        <v>0</v>
      </c>
    </row>
    <row r="193" spans="1:30" x14ac:dyDescent="0.25">
      <c r="A193" s="71"/>
      <c r="B193" s="83">
        <v>6</v>
      </c>
      <c r="C193" s="103">
        <f>'DATA A'!B11</f>
        <v>0</v>
      </c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7">
        <f t="shared" ref="P193:P212" si="108">SUM(D193:O193)</f>
        <v>0</v>
      </c>
      <c r="Q193" s="85"/>
      <c r="R193" s="120">
        <f t="shared" ref="R193:R212" si="109">D193</f>
        <v>0</v>
      </c>
      <c r="S193" s="119">
        <f t="shared" ref="S193:S212" si="110">D193+E193</f>
        <v>0</v>
      </c>
      <c r="T193" s="119">
        <f t="shared" ref="T193:T212" si="111">S193+F193</f>
        <v>0</v>
      </c>
      <c r="U193" s="119">
        <f t="shared" ref="U193:U212" si="112">T193+G193</f>
        <v>0</v>
      </c>
      <c r="V193" s="119">
        <f t="shared" ref="V193:V212" si="113">U193+H193</f>
        <v>0</v>
      </c>
      <c r="W193" s="119">
        <f t="shared" ref="W193:W212" si="114">V193+I193</f>
        <v>0</v>
      </c>
      <c r="X193" s="119">
        <f t="shared" ref="X193:X212" si="115">W193+J193</f>
        <v>0</v>
      </c>
      <c r="Y193" s="119">
        <f t="shared" ref="Y193:Y212" si="116">X193+K193</f>
        <v>0</v>
      </c>
      <c r="Z193" s="119">
        <f t="shared" ref="Z193:Z212" si="117">Y193+L193</f>
        <v>0</v>
      </c>
      <c r="AA193" s="119">
        <f t="shared" ref="AA193:AA212" si="118">Z193+M193</f>
        <v>0</v>
      </c>
      <c r="AB193" s="119">
        <f t="shared" ref="AB193:AB212" si="119">AA193+N193</f>
        <v>0</v>
      </c>
      <c r="AC193" s="119">
        <f t="shared" ref="AC193:AC212" si="120">AB193+O193</f>
        <v>0</v>
      </c>
      <c r="AD193" s="120">
        <f t="shared" ref="AD193:AD212" si="121">SUM(R193:AC193)</f>
        <v>0</v>
      </c>
    </row>
    <row r="194" spans="1:30" x14ac:dyDescent="0.25">
      <c r="A194" s="71"/>
      <c r="B194" s="83">
        <v>7</v>
      </c>
      <c r="C194" s="103">
        <f>'DATA A'!B12</f>
        <v>0</v>
      </c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7">
        <f t="shared" si="108"/>
        <v>0</v>
      </c>
      <c r="Q194" s="85"/>
      <c r="R194" s="120">
        <f t="shared" si="109"/>
        <v>0</v>
      </c>
      <c r="S194" s="119">
        <f t="shared" si="110"/>
        <v>0</v>
      </c>
      <c r="T194" s="119">
        <f t="shared" si="111"/>
        <v>0</v>
      </c>
      <c r="U194" s="119">
        <f t="shared" si="112"/>
        <v>0</v>
      </c>
      <c r="V194" s="119">
        <f t="shared" si="113"/>
        <v>0</v>
      </c>
      <c r="W194" s="119">
        <f t="shared" si="114"/>
        <v>0</v>
      </c>
      <c r="X194" s="119">
        <f t="shared" si="115"/>
        <v>0</v>
      </c>
      <c r="Y194" s="119">
        <f t="shared" si="116"/>
        <v>0</v>
      </c>
      <c r="Z194" s="119">
        <f t="shared" si="117"/>
        <v>0</v>
      </c>
      <c r="AA194" s="119">
        <f t="shared" si="118"/>
        <v>0</v>
      </c>
      <c r="AB194" s="119">
        <f t="shared" si="119"/>
        <v>0</v>
      </c>
      <c r="AC194" s="119">
        <f t="shared" si="120"/>
        <v>0</v>
      </c>
      <c r="AD194" s="120">
        <f t="shared" si="121"/>
        <v>0</v>
      </c>
    </row>
    <row r="195" spans="1:30" x14ac:dyDescent="0.25">
      <c r="A195" s="71"/>
      <c r="B195" s="83">
        <v>8</v>
      </c>
      <c r="C195" s="103">
        <f>'DATA A'!B13</f>
        <v>0</v>
      </c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7">
        <f t="shared" si="108"/>
        <v>0</v>
      </c>
      <c r="Q195" s="85"/>
      <c r="R195" s="120">
        <f t="shared" si="109"/>
        <v>0</v>
      </c>
      <c r="S195" s="119">
        <f t="shared" si="110"/>
        <v>0</v>
      </c>
      <c r="T195" s="119">
        <f t="shared" si="111"/>
        <v>0</v>
      </c>
      <c r="U195" s="119">
        <f t="shared" si="112"/>
        <v>0</v>
      </c>
      <c r="V195" s="119">
        <f t="shared" si="113"/>
        <v>0</v>
      </c>
      <c r="W195" s="119">
        <f t="shared" si="114"/>
        <v>0</v>
      </c>
      <c r="X195" s="119">
        <f t="shared" si="115"/>
        <v>0</v>
      </c>
      <c r="Y195" s="119">
        <f t="shared" si="116"/>
        <v>0</v>
      </c>
      <c r="Z195" s="119">
        <f t="shared" si="117"/>
        <v>0</v>
      </c>
      <c r="AA195" s="119">
        <f t="shared" si="118"/>
        <v>0</v>
      </c>
      <c r="AB195" s="119">
        <f t="shared" si="119"/>
        <v>0</v>
      </c>
      <c r="AC195" s="119">
        <f t="shared" si="120"/>
        <v>0</v>
      </c>
      <c r="AD195" s="120">
        <f t="shared" si="121"/>
        <v>0</v>
      </c>
    </row>
    <row r="196" spans="1:30" x14ac:dyDescent="0.25">
      <c r="A196" s="71"/>
      <c r="B196" s="83">
        <v>9</v>
      </c>
      <c r="C196" s="103">
        <f>'DATA A'!B14</f>
        <v>0</v>
      </c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7">
        <f t="shared" si="108"/>
        <v>0</v>
      </c>
      <c r="Q196" s="85"/>
      <c r="R196" s="120">
        <f t="shared" si="109"/>
        <v>0</v>
      </c>
      <c r="S196" s="119">
        <f t="shared" si="110"/>
        <v>0</v>
      </c>
      <c r="T196" s="119">
        <f t="shared" si="111"/>
        <v>0</v>
      </c>
      <c r="U196" s="119">
        <f t="shared" si="112"/>
        <v>0</v>
      </c>
      <c r="V196" s="119">
        <f t="shared" si="113"/>
        <v>0</v>
      </c>
      <c r="W196" s="119">
        <f t="shared" si="114"/>
        <v>0</v>
      </c>
      <c r="X196" s="119">
        <f t="shared" si="115"/>
        <v>0</v>
      </c>
      <c r="Y196" s="119">
        <f t="shared" si="116"/>
        <v>0</v>
      </c>
      <c r="Z196" s="119">
        <f t="shared" si="117"/>
        <v>0</v>
      </c>
      <c r="AA196" s="119">
        <f t="shared" si="118"/>
        <v>0</v>
      </c>
      <c r="AB196" s="119">
        <f t="shared" si="119"/>
        <v>0</v>
      </c>
      <c r="AC196" s="119">
        <f t="shared" si="120"/>
        <v>0</v>
      </c>
      <c r="AD196" s="120">
        <f t="shared" si="121"/>
        <v>0</v>
      </c>
    </row>
    <row r="197" spans="1:30" x14ac:dyDescent="0.25">
      <c r="A197" s="71"/>
      <c r="B197" s="83">
        <v>10</v>
      </c>
      <c r="C197" s="103">
        <f>'DATA A'!B15</f>
        <v>0</v>
      </c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7">
        <f t="shared" si="108"/>
        <v>0</v>
      </c>
      <c r="Q197" s="85"/>
      <c r="R197" s="120">
        <f t="shared" si="109"/>
        <v>0</v>
      </c>
      <c r="S197" s="119">
        <f t="shared" si="110"/>
        <v>0</v>
      </c>
      <c r="T197" s="119">
        <f t="shared" si="111"/>
        <v>0</v>
      </c>
      <c r="U197" s="119">
        <f t="shared" si="112"/>
        <v>0</v>
      </c>
      <c r="V197" s="119">
        <f t="shared" si="113"/>
        <v>0</v>
      </c>
      <c r="W197" s="119">
        <f t="shared" si="114"/>
        <v>0</v>
      </c>
      <c r="X197" s="119">
        <f t="shared" si="115"/>
        <v>0</v>
      </c>
      <c r="Y197" s="119">
        <f t="shared" si="116"/>
        <v>0</v>
      </c>
      <c r="Z197" s="119">
        <f t="shared" si="117"/>
        <v>0</v>
      </c>
      <c r="AA197" s="119">
        <f t="shared" si="118"/>
        <v>0</v>
      </c>
      <c r="AB197" s="119">
        <f t="shared" si="119"/>
        <v>0</v>
      </c>
      <c r="AC197" s="119">
        <f t="shared" si="120"/>
        <v>0</v>
      </c>
      <c r="AD197" s="120">
        <f t="shared" si="121"/>
        <v>0</v>
      </c>
    </row>
    <row r="198" spans="1:30" x14ac:dyDescent="0.25">
      <c r="A198" s="71"/>
      <c r="B198" s="83">
        <v>11</v>
      </c>
      <c r="C198" s="103">
        <f>'DATA A'!B16</f>
        <v>0</v>
      </c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7">
        <f t="shared" si="108"/>
        <v>0</v>
      </c>
      <c r="Q198" s="85"/>
      <c r="R198" s="120">
        <f t="shared" si="109"/>
        <v>0</v>
      </c>
      <c r="S198" s="119">
        <f t="shared" si="110"/>
        <v>0</v>
      </c>
      <c r="T198" s="119">
        <f t="shared" si="111"/>
        <v>0</v>
      </c>
      <c r="U198" s="119">
        <f t="shared" si="112"/>
        <v>0</v>
      </c>
      <c r="V198" s="119">
        <f t="shared" si="113"/>
        <v>0</v>
      </c>
      <c r="W198" s="119">
        <f t="shared" si="114"/>
        <v>0</v>
      </c>
      <c r="X198" s="119">
        <f t="shared" si="115"/>
        <v>0</v>
      </c>
      <c r="Y198" s="119">
        <f t="shared" si="116"/>
        <v>0</v>
      </c>
      <c r="Z198" s="119">
        <f t="shared" si="117"/>
        <v>0</v>
      </c>
      <c r="AA198" s="119">
        <f t="shared" si="118"/>
        <v>0</v>
      </c>
      <c r="AB198" s="119">
        <f t="shared" si="119"/>
        <v>0</v>
      </c>
      <c r="AC198" s="119">
        <f t="shared" si="120"/>
        <v>0</v>
      </c>
      <c r="AD198" s="120">
        <f t="shared" si="121"/>
        <v>0</v>
      </c>
    </row>
    <row r="199" spans="1:30" x14ac:dyDescent="0.25">
      <c r="A199" s="71"/>
      <c r="B199" s="83">
        <v>12</v>
      </c>
      <c r="C199" s="103">
        <f>'DATA A'!B17</f>
        <v>0</v>
      </c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7">
        <f t="shared" si="108"/>
        <v>0</v>
      </c>
      <c r="Q199" s="85"/>
      <c r="R199" s="120">
        <f t="shared" si="109"/>
        <v>0</v>
      </c>
      <c r="S199" s="119">
        <f t="shared" si="110"/>
        <v>0</v>
      </c>
      <c r="T199" s="119">
        <f t="shared" si="111"/>
        <v>0</v>
      </c>
      <c r="U199" s="119">
        <f t="shared" si="112"/>
        <v>0</v>
      </c>
      <c r="V199" s="119">
        <f t="shared" si="113"/>
        <v>0</v>
      </c>
      <c r="W199" s="119">
        <f t="shared" si="114"/>
        <v>0</v>
      </c>
      <c r="X199" s="119">
        <f t="shared" si="115"/>
        <v>0</v>
      </c>
      <c r="Y199" s="119">
        <f t="shared" si="116"/>
        <v>0</v>
      </c>
      <c r="Z199" s="119">
        <f t="shared" si="117"/>
        <v>0</v>
      </c>
      <c r="AA199" s="119">
        <f t="shared" si="118"/>
        <v>0</v>
      </c>
      <c r="AB199" s="119">
        <f t="shared" si="119"/>
        <v>0</v>
      </c>
      <c r="AC199" s="119">
        <f t="shared" si="120"/>
        <v>0</v>
      </c>
      <c r="AD199" s="120">
        <f t="shared" si="121"/>
        <v>0</v>
      </c>
    </row>
    <row r="200" spans="1:30" x14ac:dyDescent="0.25">
      <c r="A200" s="71"/>
      <c r="B200" s="83">
        <v>13</v>
      </c>
      <c r="C200" s="103">
        <f>'DATA A'!B18</f>
        <v>0</v>
      </c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7">
        <f t="shared" si="108"/>
        <v>0</v>
      </c>
      <c r="Q200" s="85"/>
      <c r="R200" s="120">
        <f t="shared" si="109"/>
        <v>0</v>
      </c>
      <c r="S200" s="119">
        <f t="shared" si="110"/>
        <v>0</v>
      </c>
      <c r="T200" s="119">
        <f t="shared" si="111"/>
        <v>0</v>
      </c>
      <c r="U200" s="119">
        <f t="shared" si="112"/>
        <v>0</v>
      </c>
      <c r="V200" s="119">
        <f t="shared" si="113"/>
        <v>0</v>
      </c>
      <c r="W200" s="119">
        <f t="shared" si="114"/>
        <v>0</v>
      </c>
      <c r="X200" s="119">
        <f t="shared" si="115"/>
        <v>0</v>
      </c>
      <c r="Y200" s="119">
        <f t="shared" si="116"/>
        <v>0</v>
      </c>
      <c r="Z200" s="119">
        <f t="shared" si="117"/>
        <v>0</v>
      </c>
      <c r="AA200" s="119">
        <f t="shared" si="118"/>
        <v>0</v>
      </c>
      <c r="AB200" s="119">
        <f t="shared" si="119"/>
        <v>0</v>
      </c>
      <c r="AC200" s="119">
        <f t="shared" si="120"/>
        <v>0</v>
      </c>
      <c r="AD200" s="120">
        <f t="shared" si="121"/>
        <v>0</v>
      </c>
    </row>
    <row r="201" spans="1:30" x14ac:dyDescent="0.25">
      <c r="A201" s="71"/>
      <c r="B201" s="83">
        <v>14</v>
      </c>
      <c r="C201" s="103">
        <f>'DATA A'!B19</f>
        <v>0</v>
      </c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7">
        <f t="shared" si="108"/>
        <v>0</v>
      </c>
      <c r="Q201" s="85"/>
      <c r="R201" s="120">
        <f t="shared" si="109"/>
        <v>0</v>
      </c>
      <c r="S201" s="119">
        <f t="shared" si="110"/>
        <v>0</v>
      </c>
      <c r="T201" s="119">
        <f t="shared" si="111"/>
        <v>0</v>
      </c>
      <c r="U201" s="119">
        <f t="shared" si="112"/>
        <v>0</v>
      </c>
      <c r="V201" s="119">
        <f t="shared" si="113"/>
        <v>0</v>
      </c>
      <c r="W201" s="119">
        <f t="shared" si="114"/>
        <v>0</v>
      </c>
      <c r="X201" s="119">
        <f t="shared" si="115"/>
        <v>0</v>
      </c>
      <c r="Y201" s="119">
        <f t="shared" si="116"/>
        <v>0</v>
      </c>
      <c r="Z201" s="119">
        <f t="shared" si="117"/>
        <v>0</v>
      </c>
      <c r="AA201" s="119">
        <f t="shared" si="118"/>
        <v>0</v>
      </c>
      <c r="AB201" s="119">
        <f t="shared" si="119"/>
        <v>0</v>
      </c>
      <c r="AC201" s="119">
        <f t="shared" si="120"/>
        <v>0</v>
      </c>
      <c r="AD201" s="120">
        <f t="shared" si="121"/>
        <v>0</v>
      </c>
    </row>
    <row r="202" spans="1:30" x14ac:dyDescent="0.25">
      <c r="A202" s="71"/>
      <c r="B202" s="83">
        <v>15</v>
      </c>
      <c r="C202" s="103">
        <f>'DATA A'!B20</f>
        <v>0</v>
      </c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7">
        <f t="shared" si="108"/>
        <v>0</v>
      </c>
      <c r="Q202" s="85"/>
      <c r="R202" s="120">
        <f t="shared" si="109"/>
        <v>0</v>
      </c>
      <c r="S202" s="119">
        <f t="shared" si="110"/>
        <v>0</v>
      </c>
      <c r="T202" s="119">
        <f t="shared" si="111"/>
        <v>0</v>
      </c>
      <c r="U202" s="119">
        <f t="shared" si="112"/>
        <v>0</v>
      </c>
      <c r="V202" s="119">
        <f t="shared" si="113"/>
        <v>0</v>
      </c>
      <c r="W202" s="119">
        <f t="shared" si="114"/>
        <v>0</v>
      </c>
      <c r="X202" s="119">
        <f t="shared" si="115"/>
        <v>0</v>
      </c>
      <c r="Y202" s="119">
        <f t="shared" si="116"/>
        <v>0</v>
      </c>
      <c r="Z202" s="119">
        <f t="shared" si="117"/>
        <v>0</v>
      </c>
      <c r="AA202" s="119">
        <f t="shared" si="118"/>
        <v>0</v>
      </c>
      <c r="AB202" s="119">
        <f t="shared" si="119"/>
        <v>0</v>
      </c>
      <c r="AC202" s="119">
        <f t="shared" si="120"/>
        <v>0</v>
      </c>
      <c r="AD202" s="120">
        <f t="shared" si="121"/>
        <v>0</v>
      </c>
    </row>
    <row r="203" spans="1:30" x14ac:dyDescent="0.25">
      <c r="A203" s="71"/>
      <c r="B203" s="83">
        <v>16</v>
      </c>
      <c r="C203" s="103">
        <f>'DATA A'!B21</f>
        <v>0</v>
      </c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7">
        <f t="shared" si="108"/>
        <v>0</v>
      </c>
      <c r="Q203" s="85"/>
      <c r="R203" s="120">
        <f t="shared" si="109"/>
        <v>0</v>
      </c>
      <c r="S203" s="119">
        <f t="shared" si="110"/>
        <v>0</v>
      </c>
      <c r="T203" s="119">
        <f t="shared" si="111"/>
        <v>0</v>
      </c>
      <c r="U203" s="119">
        <f t="shared" si="112"/>
        <v>0</v>
      </c>
      <c r="V203" s="119">
        <f t="shared" si="113"/>
        <v>0</v>
      </c>
      <c r="W203" s="119">
        <f t="shared" si="114"/>
        <v>0</v>
      </c>
      <c r="X203" s="119">
        <f t="shared" si="115"/>
        <v>0</v>
      </c>
      <c r="Y203" s="119">
        <f t="shared" si="116"/>
        <v>0</v>
      </c>
      <c r="Z203" s="119">
        <f t="shared" si="117"/>
        <v>0</v>
      </c>
      <c r="AA203" s="119">
        <f t="shared" si="118"/>
        <v>0</v>
      </c>
      <c r="AB203" s="119">
        <f t="shared" si="119"/>
        <v>0</v>
      </c>
      <c r="AC203" s="119">
        <f t="shared" si="120"/>
        <v>0</v>
      </c>
      <c r="AD203" s="120">
        <f t="shared" si="121"/>
        <v>0</v>
      </c>
    </row>
    <row r="204" spans="1:30" x14ac:dyDescent="0.25">
      <c r="A204" s="71"/>
      <c r="B204" s="83">
        <v>17</v>
      </c>
      <c r="C204" s="103">
        <f>'DATA A'!B22</f>
        <v>0</v>
      </c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7">
        <f t="shared" si="108"/>
        <v>0</v>
      </c>
      <c r="Q204" s="85"/>
      <c r="R204" s="120">
        <f t="shared" si="109"/>
        <v>0</v>
      </c>
      <c r="S204" s="119">
        <f t="shared" si="110"/>
        <v>0</v>
      </c>
      <c r="T204" s="119">
        <f t="shared" si="111"/>
        <v>0</v>
      </c>
      <c r="U204" s="119">
        <f t="shared" si="112"/>
        <v>0</v>
      </c>
      <c r="V204" s="119">
        <f t="shared" si="113"/>
        <v>0</v>
      </c>
      <c r="W204" s="119">
        <f t="shared" si="114"/>
        <v>0</v>
      </c>
      <c r="X204" s="119">
        <f t="shared" si="115"/>
        <v>0</v>
      </c>
      <c r="Y204" s="119">
        <f t="shared" si="116"/>
        <v>0</v>
      </c>
      <c r="Z204" s="119">
        <f t="shared" si="117"/>
        <v>0</v>
      </c>
      <c r="AA204" s="119">
        <f t="shared" si="118"/>
        <v>0</v>
      </c>
      <c r="AB204" s="119">
        <f t="shared" si="119"/>
        <v>0</v>
      </c>
      <c r="AC204" s="119">
        <f t="shared" si="120"/>
        <v>0</v>
      </c>
      <c r="AD204" s="120">
        <f t="shared" si="121"/>
        <v>0</v>
      </c>
    </row>
    <row r="205" spans="1:30" x14ac:dyDescent="0.25">
      <c r="A205" s="71"/>
      <c r="B205" s="83">
        <v>18</v>
      </c>
      <c r="C205" s="103">
        <f>'DATA A'!B23</f>
        <v>0</v>
      </c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7">
        <f t="shared" si="108"/>
        <v>0</v>
      </c>
      <c r="Q205" s="85"/>
      <c r="R205" s="120">
        <f t="shared" si="109"/>
        <v>0</v>
      </c>
      <c r="S205" s="119">
        <f t="shared" si="110"/>
        <v>0</v>
      </c>
      <c r="T205" s="119">
        <f t="shared" si="111"/>
        <v>0</v>
      </c>
      <c r="U205" s="119">
        <f t="shared" si="112"/>
        <v>0</v>
      </c>
      <c r="V205" s="119">
        <f t="shared" si="113"/>
        <v>0</v>
      </c>
      <c r="W205" s="119">
        <f t="shared" si="114"/>
        <v>0</v>
      </c>
      <c r="X205" s="119">
        <f t="shared" si="115"/>
        <v>0</v>
      </c>
      <c r="Y205" s="119">
        <f t="shared" si="116"/>
        <v>0</v>
      </c>
      <c r="Z205" s="119">
        <f t="shared" si="117"/>
        <v>0</v>
      </c>
      <c r="AA205" s="119">
        <f t="shared" si="118"/>
        <v>0</v>
      </c>
      <c r="AB205" s="119">
        <f t="shared" si="119"/>
        <v>0</v>
      </c>
      <c r="AC205" s="119">
        <f t="shared" si="120"/>
        <v>0</v>
      </c>
      <c r="AD205" s="120">
        <f t="shared" si="121"/>
        <v>0</v>
      </c>
    </row>
    <row r="206" spans="1:30" x14ac:dyDescent="0.25">
      <c r="A206" s="71"/>
      <c r="B206" s="83">
        <v>19</v>
      </c>
      <c r="C206" s="103">
        <f>'DATA A'!B24</f>
        <v>0</v>
      </c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7">
        <f t="shared" si="108"/>
        <v>0</v>
      </c>
      <c r="Q206" s="85"/>
      <c r="R206" s="120">
        <f t="shared" si="109"/>
        <v>0</v>
      </c>
      <c r="S206" s="119">
        <f t="shared" si="110"/>
        <v>0</v>
      </c>
      <c r="T206" s="119">
        <f t="shared" si="111"/>
        <v>0</v>
      </c>
      <c r="U206" s="119">
        <f t="shared" si="112"/>
        <v>0</v>
      </c>
      <c r="V206" s="119">
        <f t="shared" si="113"/>
        <v>0</v>
      </c>
      <c r="W206" s="119">
        <f t="shared" si="114"/>
        <v>0</v>
      </c>
      <c r="X206" s="119">
        <f t="shared" si="115"/>
        <v>0</v>
      </c>
      <c r="Y206" s="119">
        <f t="shared" si="116"/>
        <v>0</v>
      </c>
      <c r="Z206" s="119">
        <f t="shared" si="117"/>
        <v>0</v>
      </c>
      <c r="AA206" s="119">
        <f t="shared" si="118"/>
        <v>0</v>
      </c>
      <c r="AB206" s="119">
        <f t="shared" si="119"/>
        <v>0</v>
      </c>
      <c r="AC206" s="119">
        <f t="shared" si="120"/>
        <v>0</v>
      </c>
      <c r="AD206" s="120">
        <f t="shared" si="121"/>
        <v>0</v>
      </c>
    </row>
    <row r="207" spans="1:30" x14ac:dyDescent="0.25">
      <c r="A207" s="71"/>
      <c r="B207" s="83">
        <v>20</v>
      </c>
      <c r="C207" s="103">
        <f>'DATA A'!B25</f>
        <v>0</v>
      </c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7">
        <f t="shared" si="108"/>
        <v>0</v>
      </c>
      <c r="Q207" s="85"/>
      <c r="R207" s="120">
        <f t="shared" si="109"/>
        <v>0</v>
      </c>
      <c r="S207" s="119">
        <f t="shared" si="110"/>
        <v>0</v>
      </c>
      <c r="T207" s="119">
        <f t="shared" si="111"/>
        <v>0</v>
      </c>
      <c r="U207" s="119">
        <f t="shared" si="112"/>
        <v>0</v>
      </c>
      <c r="V207" s="119">
        <f t="shared" si="113"/>
        <v>0</v>
      </c>
      <c r="W207" s="119">
        <f t="shared" si="114"/>
        <v>0</v>
      </c>
      <c r="X207" s="119">
        <f t="shared" si="115"/>
        <v>0</v>
      </c>
      <c r="Y207" s="119">
        <f t="shared" si="116"/>
        <v>0</v>
      </c>
      <c r="Z207" s="119">
        <f t="shared" si="117"/>
        <v>0</v>
      </c>
      <c r="AA207" s="119">
        <f t="shared" si="118"/>
        <v>0</v>
      </c>
      <c r="AB207" s="119">
        <f t="shared" si="119"/>
        <v>0</v>
      </c>
      <c r="AC207" s="119">
        <f t="shared" si="120"/>
        <v>0</v>
      </c>
      <c r="AD207" s="120">
        <f t="shared" si="121"/>
        <v>0</v>
      </c>
    </row>
    <row r="208" spans="1:30" x14ac:dyDescent="0.25">
      <c r="A208" s="71"/>
      <c r="B208" s="83">
        <v>21</v>
      </c>
      <c r="C208" s="103">
        <f>'DATA A'!B26</f>
        <v>0</v>
      </c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7">
        <f t="shared" si="108"/>
        <v>0</v>
      </c>
      <c r="Q208" s="85"/>
      <c r="R208" s="120">
        <f t="shared" si="109"/>
        <v>0</v>
      </c>
      <c r="S208" s="119">
        <f t="shared" si="110"/>
        <v>0</v>
      </c>
      <c r="T208" s="119">
        <f t="shared" si="111"/>
        <v>0</v>
      </c>
      <c r="U208" s="119">
        <f t="shared" si="112"/>
        <v>0</v>
      </c>
      <c r="V208" s="119">
        <f t="shared" si="113"/>
        <v>0</v>
      </c>
      <c r="W208" s="119">
        <f t="shared" si="114"/>
        <v>0</v>
      </c>
      <c r="X208" s="119">
        <f t="shared" si="115"/>
        <v>0</v>
      </c>
      <c r="Y208" s="119">
        <f t="shared" si="116"/>
        <v>0</v>
      </c>
      <c r="Z208" s="119">
        <f t="shared" si="117"/>
        <v>0</v>
      </c>
      <c r="AA208" s="119">
        <f t="shared" si="118"/>
        <v>0</v>
      </c>
      <c r="AB208" s="119">
        <f t="shared" si="119"/>
        <v>0</v>
      </c>
      <c r="AC208" s="119">
        <f t="shared" si="120"/>
        <v>0</v>
      </c>
      <c r="AD208" s="120">
        <f t="shared" si="121"/>
        <v>0</v>
      </c>
    </row>
    <row r="209" spans="1:30" x14ac:dyDescent="0.25">
      <c r="A209" s="71"/>
      <c r="B209" s="83">
        <v>22</v>
      </c>
      <c r="C209" s="103">
        <f>'DATA A'!B27</f>
        <v>0</v>
      </c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7">
        <f t="shared" si="108"/>
        <v>0</v>
      </c>
      <c r="Q209" s="85"/>
      <c r="R209" s="120">
        <f t="shared" si="109"/>
        <v>0</v>
      </c>
      <c r="S209" s="119">
        <f t="shared" si="110"/>
        <v>0</v>
      </c>
      <c r="T209" s="119">
        <f t="shared" si="111"/>
        <v>0</v>
      </c>
      <c r="U209" s="119">
        <f t="shared" si="112"/>
        <v>0</v>
      </c>
      <c r="V209" s="119">
        <f t="shared" si="113"/>
        <v>0</v>
      </c>
      <c r="W209" s="119">
        <f t="shared" si="114"/>
        <v>0</v>
      </c>
      <c r="X209" s="119">
        <f t="shared" si="115"/>
        <v>0</v>
      </c>
      <c r="Y209" s="119">
        <f t="shared" si="116"/>
        <v>0</v>
      </c>
      <c r="Z209" s="119">
        <f t="shared" si="117"/>
        <v>0</v>
      </c>
      <c r="AA209" s="119">
        <f t="shared" si="118"/>
        <v>0</v>
      </c>
      <c r="AB209" s="119">
        <f t="shared" si="119"/>
        <v>0</v>
      </c>
      <c r="AC209" s="119">
        <f t="shared" si="120"/>
        <v>0</v>
      </c>
      <c r="AD209" s="120">
        <f t="shared" si="121"/>
        <v>0</v>
      </c>
    </row>
    <row r="210" spans="1:30" x14ac:dyDescent="0.25">
      <c r="A210" s="71"/>
      <c r="B210" s="83">
        <v>23</v>
      </c>
      <c r="C210" s="103">
        <f>'DATA A'!B28</f>
        <v>0</v>
      </c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7">
        <f t="shared" si="108"/>
        <v>0</v>
      </c>
      <c r="Q210" s="85"/>
      <c r="R210" s="120">
        <f t="shared" si="109"/>
        <v>0</v>
      </c>
      <c r="S210" s="119">
        <f t="shared" si="110"/>
        <v>0</v>
      </c>
      <c r="T210" s="119">
        <f t="shared" si="111"/>
        <v>0</v>
      </c>
      <c r="U210" s="119">
        <f t="shared" si="112"/>
        <v>0</v>
      </c>
      <c r="V210" s="119">
        <f t="shared" si="113"/>
        <v>0</v>
      </c>
      <c r="W210" s="119">
        <f t="shared" si="114"/>
        <v>0</v>
      </c>
      <c r="X210" s="119">
        <f t="shared" si="115"/>
        <v>0</v>
      </c>
      <c r="Y210" s="119">
        <f t="shared" si="116"/>
        <v>0</v>
      </c>
      <c r="Z210" s="119">
        <f t="shared" si="117"/>
        <v>0</v>
      </c>
      <c r="AA210" s="119">
        <f t="shared" si="118"/>
        <v>0</v>
      </c>
      <c r="AB210" s="119">
        <f t="shared" si="119"/>
        <v>0</v>
      </c>
      <c r="AC210" s="119">
        <f t="shared" si="120"/>
        <v>0</v>
      </c>
      <c r="AD210" s="120">
        <f t="shared" si="121"/>
        <v>0</v>
      </c>
    </row>
    <row r="211" spans="1:30" x14ac:dyDescent="0.25">
      <c r="A211" s="71"/>
      <c r="B211" s="83">
        <v>24</v>
      </c>
      <c r="C211" s="103">
        <f>'DATA A'!B29</f>
        <v>0</v>
      </c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7">
        <f t="shared" si="108"/>
        <v>0</v>
      </c>
      <c r="Q211" s="85"/>
      <c r="R211" s="120">
        <f t="shared" si="109"/>
        <v>0</v>
      </c>
      <c r="S211" s="119">
        <f t="shared" si="110"/>
        <v>0</v>
      </c>
      <c r="T211" s="119">
        <f t="shared" si="111"/>
        <v>0</v>
      </c>
      <c r="U211" s="119">
        <f t="shared" si="112"/>
        <v>0</v>
      </c>
      <c r="V211" s="119">
        <f t="shared" si="113"/>
        <v>0</v>
      </c>
      <c r="W211" s="119">
        <f t="shared" si="114"/>
        <v>0</v>
      </c>
      <c r="X211" s="119">
        <f t="shared" si="115"/>
        <v>0</v>
      </c>
      <c r="Y211" s="119">
        <f t="shared" si="116"/>
        <v>0</v>
      </c>
      <c r="Z211" s="119">
        <f t="shared" si="117"/>
        <v>0</v>
      </c>
      <c r="AA211" s="119">
        <f t="shared" si="118"/>
        <v>0</v>
      </c>
      <c r="AB211" s="119">
        <f t="shared" si="119"/>
        <v>0</v>
      </c>
      <c r="AC211" s="119">
        <f t="shared" si="120"/>
        <v>0</v>
      </c>
      <c r="AD211" s="120">
        <f t="shared" si="121"/>
        <v>0</v>
      </c>
    </row>
    <row r="212" spans="1:30" ht="13.8" thickBot="1" x14ac:dyDescent="0.3">
      <c r="A212" s="71"/>
      <c r="B212" s="83">
        <v>25</v>
      </c>
      <c r="C212" s="103">
        <f>'DATA A'!B30</f>
        <v>0</v>
      </c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7">
        <f t="shared" si="108"/>
        <v>0</v>
      </c>
      <c r="Q212" s="85"/>
      <c r="R212" s="120">
        <f t="shared" si="109"/>
        <v>0</v>
      </c>
      <c r="S212" s="119">
        <f t="shared" si="110"/>
        <v>0</v>
      </c>
      <c r="T212" s="119">
        <f t="shared" si="111"/>
        <v>0</v>
      </c>
      <c r="U212" s="119">
        <f t="shared" si="112"/>
        <v>0</v>
      </c>
      <c r="V212" s="119">
        <f t="shared" si="113"/>
        <v>0</v>
      </c>
      <c r="W212" s="119">
        <f t="shared" si="114"/>
        <v>0</v>
      </c>
      <c r="X212" s="119">
        <f t="shared" si="115"/>
        <v>0</v>
      </c>
      <c r="Y212" s="119">
        <f t="shared" si="116"/>
        <v>0</v>
      </c>
      <c r="Z212" s="119">
        <f t="shared" si="117"/>
        <v>0</v>
      </c>
      <c r="AA212" s="119">
        <f t="shared" si="118"/>
        <v>0</v>
      </c>
      <c r="AB212" s="119">
        <f t="shared" si="119"/>
        <v>0</v>
      </c>
      <c r="AC212" s="119">
        <f t="shared" si="120"/>
        <v>0</v>
      </c>
      <c r="AD212" s="120">
        <f t="shared" si="121"/>
        <v>0</v>
      </c>
    </row>
    <row r="213" spans="1:30" ht="13.8" thickBot="1" x14ac:dyDescent="0.3">
      <c r="A213" s="71"/>
      <c r="B213" s="104"/>
      <c r="C213" s="105"/>
      <c r="D213" s="107">
        <f t="shared" ref="D213:O213" si="122">SUM(D188:D212)</f>
        <v>0</v>
      </c>
      <c r="E213" s="197">
        <f t="shared" si="122"/>
        <v>0</v>
      </c>
      <c r="F213" s="197">
        <f t="shared" si="122"/>
        <v>0</v>
      </c>
      <c r="G213" s="198">
        <f t="shared" si="122"/>
        <v>0</v>
      </c>
      <c r="H213" s="198">
        <f t="shared" si="122"/>
        <v>0</v>
      </c>
      <c r="I213" s="197">
        <f t="shared" si="122"/>
        <v>0</v>
      </c>
      <c r="J213" s="197">
        <f t="shared" si="122"/>
        <v>0</v>
      </c>
      <c r="K213" s="197">
        <f t="shared" si="122"/>
        <v>0</v>
      </c>
      <c r="L213" s="197">
        <f t="shared" si="122"/>
        <v>0</v>
      </c>
      <c r="M213" s="197">
        <f t="shared" si="122"/>
        <v>0</v>
      </c>
      <c r="N213" s="197">
        <f t="shared" si="122"/>
        <v>0</v>
      </c>
      <c r="O213" s="197">
        <f t="shared" si="122"/>
        <v>0</v>
      </c>
      <c r="P213" s="107">
        <f>SUM(D213:O213)</f>
        <v>0</v>
      </c>
      <c r="Q213" s="85"/>
      <c r="R213" s="136">
        <f>D213</f>
        <v>0</v>
      </c>
      <c r="S213" s="142">
        <f>D213+E213</f>
        <v>0</v>
      </c>
      <c r="T213" s="142">
        <f t="shared" ref="T213:AC213" si="123">S213+F213</f>
        <v>0</v>
      </c>
      <c r="U213" s="142">
        <f t="shared" si="123"/>
        <v>0</v>
      </c>
      <c r="V213" s="142">
        <f t="shared" si="123"/>
        <v>0</v>
      </c>
      <c r="W213" s="142">
        <f t="shared" si="123"/>
        <v>0</v>
      </c>
      <c r="X213" s="142">
        <f t="shared" si="123"/>
        <v>0</v>
      </c>
      <c r="Y213" s="142">
        <f t="shared" si="123"/>
        <v>0</v>
      </c>
      <c r="Z213" s="142">
        <f t="shared" si="123"/>
        <v>0</v>
      </c>
      <c r="AA213" s="142">
        <f t="shared" si="123"/>
        <v>0</v>
      </c>
      <c r="AB213" s="142">
        <f t="shared" si="123"/>
        <v>0</v>
      </c>
      <c r="AC213" s="142">
        <f t="shared" si="123"/>
        <v>0</v>
      </c>
      <c r="AD213" s="136">
        <f>SUM(R213:AC213)</f>
        <v>0</v>
      </c>
    </row>
    <row r="214" spans="1:30" x14ac:dyDescent="0.25">
      <c r="A214" s="71"/>
      <c r="B214" s="79"/>
      <c r="C214" s="108"/>
      <c r="D214" s="85"/>
      <c r="E214" s="85"/>
      <c r="F214" s="85"/>
      <c r="G214" s="95"/>
      <c r="H214" s="95"/>
      <c r="I214" s="85"/>
      <c r="J214" s="85"/>
      <c r="K214" s="85"/>
      <c r="L214" s="85"/>
      <c r="M214" s="85"/>
      <c r="N214" s="85"/>
      <c r="O214" s="85"/>
      <c r="P214" s="85"/>
      <c r="Q214" s="85"/>
      <c r="R214" s="128"/>
      <c r="S214" s="128"/>
      <c r="T214" s="128"/>
      <c r="U214" s="125"/>
      <c r="V214" s="125"/>
      <c r="W214" s="128"/>
      <c r="X214" s="128"/>
      <c r="Y214" s="128"/>
      <c r="Z214" s="128"/>
      <c r="AA214" s="128"/>
      <c r="AB214" s="128"/>
      <c r="AC214" s="128"/>
      <c r="AD214" s="128"/>
    </row>
    <row r="215" spans="1:30" x14ac:dyDescent="0.25">
      <c r="A215" s="71"/>
      <c r="B215" s="79"/>
      <c r="C215" s="108"/>
      <c r="D215" s="85"/>
      <c r="E215" s="85"/>
      <c r="F215" s="85"/>
      <c r="G215" s="95"/>
      <c r="H215" s="95"/>
      <c r="I215" s="85"/>
      <c r="J215" s="85"/>
      <c r="K215" s="85"/>
      <c r="L215" s="85"/>
      <c r="M215" s="85"/>
      <c r="N215" s="85"/>
      <c r="O215" s="85"/>
      <c r="P215" s="85"/>
      <c r="Q215" s="85"/>
      <c r="R215" s="128"/>
      <c r="S215" s="128"/>
      <c r="T215" s="128"/>
      <c r="U215" s="125"/>
      <c r="V215" s="125"/>
      <c r="W215" s="128"/>
      <c r="X215" s="128"/>
      <c r="Y215" s="128"/>
      <c r="Z215" s="128"/>
      <c r="AA215" s="128"/>
      <c r="AB215" s="128"/>
      <c r="AC215" s="128"/>
      <c r="AD215" s="128"/>
    </row>
    <row r="216" spans="1:30" ht="13.8" thickBot="1" x14ac:dyDescent="0.3">
      <c r="A216" s="71"/>
      <c r="B216" s="71"/>
      <c r="C216" s="71"/>
      <c r="D216" s="96"/>
      <c r="E216" s="96"/>
      <c r="F216" s="96"/>
      <c r="G216" s="93"/>
      <c r="H216" s="93"/>
      <c r="I216" s="94"/>
      <c r="J216" s="94"/>
      <c r="K216" s="94"/>
      <c r="L216" s="94"/>
      <c r="M216" s="94"/>
      <c r="N216" s="94"/>
      <c r="O216" s="94"/>
      <c r="P216" s="94"/>
      <c r="Q216" s="94"/>
      <c r="R216" s="129"/>
      <c r="S216" s="129"/>
      <c r="T216" s="129"/>
      <c r="U216" s="126"/>
      <c r="V216" s="126"/>
      <c r="W216" s="127"/>
      <c r="X216" s="127"/>
      <c r="Y216" s="127"/>
      <c r="Z216" s="127"/>
      <c r="AA216" s="127"/>
      <c r="AB216" s="127"/>
      <c r="AC216" s="127"/>
      <c r="AD216" s="127"/>
    </row>
    <row r="217" spans="1:30" x14ac:dyDescent="0.25">
      <c r="A217" s="71"/>
      <c r="B217" s="97" t="s">
        <v>1</v>
      </c>
      <c r="C217" s="258" t="str">
        <f>'DATA A'!B5</f>
        <v>PUSKESMAS</v>
      </c>
      <c r="D217" s="260" t="s">
        <v>32</v>
      </c>
      <c r="E217" s="261"/>
      <c r="F217" s="261"/>
      <c r="G217" s="261"/>
      <c r="H217" s="261"/>
      <c r="I217" s="262"/>
      <c r="J217" s="98"/>
      <c r="K217" s="98"/>
      <c r="L217" s="98"/>
      <c r="M217" s="98"/>
      <c r="N217" s="98"/>
      <c r="O217" s="99"/>
      <c r="P217" s="113" t="s">
        <v>2</v>
      </c>
      <c r="Q217" s="85"/>
      <c r="R217" s="263" t="s">
        <v>32</v>
      </c>
      <c r="S217" s="264"/>
      <c r="T217" s="264"/>
      <c r="U217" s="264"/>
      <c r="V217" s="264"/>
      <c r="W217" s="265"/>
      <c r="X217" s="130"/>
      <c r="Y217" s="130"/>
      <c r="Z217" s="130"/>
      <c r="AA217" s="130"/>
      <c r="AB217" s="130"/>
      <c r="AC217" s="131"/>
      <c r="AD217" s="138" t="s">
        <v>2</v>
      </c>
    </row>
    <row r="218" spans="1:30" x14ac:dyDescent="0.25">
      <c r="A218" s="71"/>
      <c r="B218" s="101"/>
      <c r="C218" s="259"/>
      <c r="D218" s="102" t="s">
        <v>11</v>
      </c>
      <c r="E218" s="102" t="s">
        <v>12</v>
      </c>
      <c r="F218" s="88" t="s">
        <v>13</v>
      </c>
      <c r="G218" s="81" t="s">
        <v>3</v>
      </c>
      <c r="H218" s="81" t="s">
        <v>4</v>
      </c>
      <c r="I218" s="81" t="s">
        <v>5</v>
      </c>
      <c r="J218" s="81" t="s">
        <v>18</v>
      </c>
      <c r="K218" s="81" t="s">
        <v>6</v>
      </c>
      <c r="L218" s="81" t="s">
        <v>7</v>
      </c>
      <c r="M218" s="80" t="s">
        <v>8</v>
      </c>
      <c r="N218" s="80" t="s">
        <v>9</v>
      </c>
      <c r="O218" s="81" t="s">
        <v>10</v>
      </c>
      <c r="P218" s="114"/>
      <c r="Q218" s="85"/>
      <c r="R218" s="145" t="s">
        <v>11</v>
      </c>
      <c r="S218" s="133" t="s">
        <v>12</v>
      </c>
      <c r="T218" s="122" t="s">
        <v>13</v>
      </c>
      <c r="U218" s="134" t="s">
        <v>3</v>
      </c>
      <c r="V218" s="134" t="s">
        <v>4</v>
      </c>
      <c r="W218" s="134" t="s">
        <v>5</v>
      </c>
      <c r="X218" s="134" t="s">
        <v>18</v>
      </c>
      <c r="Y218" s="134" t="s">
        <v>6</v>
      </c>
      <c r="Z218" s="134" t="s">
        <v>7</v>
      </c>
      <c r="AA218" s="135" t="s">
        <v>8</v>
      </c>
      <c r="AB218" s="135" t="s">
        <v>9</v>
      </c>
      <c r="AC218" s="134" t="s">
        <v>10</v>
      </c>
      <c r="AD218" s="140"/>
    </row>
    <row r="219" spans="1:30" x14ac:dyDescent="0.25">
      <c r="A219" s="71"/>
      <c r="B219" s="83">
        <v>1</v>
      </c>
      <c r="C219" s="103">
        <f>'DATA A'!B6</f>
        <v>0</v>
      </c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4">
        <f>SUM(D219:O219)</f>
        <v>0</v>
      </c>
      <c r="Q219" s="85"/>
      <c r="R219" s="117">
        <f>D219</f>
        <v>0</v>
      </c>
      <c r="S219" s="118">
        <f>D219+E219</f>
        <v>0</v>
      </c>
      <c r="T219" s="118">
        <f t="shared" ref="T219:AC219" si="124">S219+F219</f>
        <v>0</v>
      </c>
      <c r="U219" s="118">
        <f t="shared" si="124"/>
        <v>0</v>
      </c>
      <c r="V219" s="118">
        <f t="shared" si="124"/>
        <v>0</v>
      </c>
      <c r="W219" s="118">
        <f t="shared" si="124"/>
        <v>0</v>
      </c>
      <c r="X219" s="118">
        <f t="shared" si="124"/>
        <v>0</v>
      </c>
      <c r="Y219" s="118">
        <f t="shared" si="124"/>
        <v>0</v>
      </c>
      <c r="Z219" s="118">
        <f t="shared" si="124"/>
        <v>0</v>
      </c>
      <c r="AA219" s="118">
        <f t="shared" si="124"/>
        <v>0</v>
      </c>
      <c r="AB219" s="118">
        <f t="shared" si="124"/>
        <v>0</v>
      </c>
      <c r="AC219" s="118">
        <f t="shared" si="124"/>
        <v>0</v>
      </c>
      <c r="AD219" s="117">
        <f>SUM(R219:AC219)</f>
        <v>0</v>
      </c>
    </row>
    <row r="220" spans="1:30" x14ac:dyDescent="0.25">
      <c r="A220" s="71"/>
      <c r="B220" s="83">
        <v>2</v>
      </c>
      <c r="C220" s="103">
        <f>'DATA A'!B7</f>
        <v>0</v>
      </c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7">
        <f>SUM(D220:O220)</f>
        <v>0</v>
      </c>
      <c r="Q220" s="85"/>
      <c r="R220" s="120">
        <f>D220</f>
        <v>0</v>
      </c>
      <c r="S220" s="119">
        <f>D220+E220</f>
        <v>0</v>
      </c>
      <c r="T220" s="119">
        <f t="shared" ref="T220:AC223" si="125">S220+F220</f>
        <v>0</v>
      </c>
      <c r="U220" s="119">
        <f t="shared" si="125"/>
        <v>0</v>
      </c>
      <c r="V220" s="119">
        <f t="shared" si="125"/>
        <v>0</v>
      </c>
      <c r="W220" s="119">
        <f t="shared" si="125"/>
        <v>0</v>
      </c>
      <c r="X220" s="119">
        <f t="shared" si="125"/>
        <v>0</v>
      </c>
      <c r="Y220" s="119">
        <f t="shared" si="125"/>
        <v>0</v>
      </c>
      <c r="Z220" s="119">
        <f t="shared" si="125"/>
        <v>0</v>
      </c>
      <c r="AA220" s="119">
        <f t="shared" si="125"/>
        <v>0</v>
      </c>
      <c r="AB220" s="119">
        <f t="shared" si="125"/>
        <v>0</v>
      </c>
      <c r="AC220" s="119">
        <f t="shared" si="125"/>
        <v>0</v>
      </c>
      <c r="AD220" s="120">
        <f>SUM(R220:AC220)</f>
        <v>0</v>
      </c>
    </row>
    <row r="221" spans="1:30" x14ac:dyDescent="0.25">
      <c r="A221" s="71"/>
      <c r="B221" s="83">
        <v>3</v>
      </c>
      <c r="C221" s="103">
        <f>'DATA A'!B8</f>
        <v>0</v>
      </c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7">
        <f>SUM(D221:O221)</f>
        <v>0</v>
      </c>
      <c r="Q221" s="85"/>
      <c r="R221" s="120">
        <f>D221</f>
        <v>0</v>
      </c>
      <c r="S221" s="119">
        <f>D221+E221</f>
        <v>0</v>
      </c>
      <c r="T221" s="119">
        <f t="shared" si="125"/>
        <v>0</v>
      </c>
      <c r="U221" s="119">
        <f t="shared" si="125"/>
        <v>0</v>
      </c>
      <c r="V221" s="119">
        <f t="shared" si="125"/>
        <v>0</v>
      </c>
      <c r="W221" s="119">
        <f t="shared" si="125"/>
        <v>0</v>
      </c>
      <c r="X221" s="119">
        <f t="shared" si="125"/>
        <v>0</v>
      </c>
      <c r="Y221" s="119">
        <f t="shared" si="125"/>
        <v>0</v>
      </c>
      <c r="Z221" s="119">
        <f t="shared" si="125"/>
        <v>0</v>
      </c>
      <c r="AA221" s="119">
        <f t="shared" si="125"/>
        <v>0</v>
      </c>
      <c r="AB221" s="119">
        <f t="shared" si="125"/>
        <v>0</v>
      </c>
      <c r="AC221" s="119">
        <f t="shared" si="125"/>
        <v>0</v>
      </c>
      <c r="AD221" s="120">
        <f>SUM(R221:AC221)</f>
        <v>0</v>
      </c>
    </row>
    <row r="222" spans="1:30" x14ac:dyDescent="0.25">
      <c r="A222" s="71"/>
      <c r="B222" s="83">
        <v>4</v>
      </c>
      <c r="C222" s="103">
        <f>'DATA A'!B9</f>
        <v>0</v>
      </c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7">
        <f>SUM(D222:O222)</f>
        <v>0</v>
      </c>
      <c r="Q222" s="85"/>
      <c r="R222" s="120">
        <f>D222</f>
        <v>0</v>
      </c>
      <c r="S222" s="119">
        <f>D222+E222</f>
        <v>0</v>
      </c>
      <c r="T222" s="119">
        <f t="shared" si="125"/>
        <v>0</v>
      </c>
      <c r="U222" s="119">
        <f t="shared" si="125"/>
        <v>0</v>
      </c>
      <c r="V222" s="119">
        <f t="shared" si="125"/>
        <v>0</v>
      </c>
      <c r="W222" s="119">
        <f t="shared" si="125"/>
        <v>0</v>
      </c>
      <c r="X222" s="119">
        <f t="shared" si="125"/>
        <v>0</v>
      </c>
      <c r="Y222" s="119">
        <f t="shared" si="125"/>
        <v>0</v>
      </c>
      <c r="Z222" s="119">
        <f t="shared" si="125"/>
        <v>0</v>
      </c>
      <c r="AA222" s="119">
        <f t="shared" si="125"/>
        <v>0</v>
      </c>
      <c r="AB222" s="119">
        <f t="shared" si="125"/>
        <v>0</v>
      </c>
      <c r="AC222" s="119">
        <f t="shared" si="125"/>
        <v>0</v>
      </c>
      <c r="AD222" s="120">
        <f>SUM(R222:AC222)</f>
        <v>0</v>
      </c>
    </row>
    <row r="223" spans="1:30" x14ac:dyDescent="0.25">
      <c r="A223" s="71"/>
      <c r="B223" s="83">
        <v>5</v>
      </c>
      <c r="C223" s="103">
        <f>'DATA A'!B10</f>
        <v>0</v>
      </c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7">
        <f>SUM(D223:O223)</f>
        <v>0</v>
      </c>
      <c r="Q223" s="85"/>
      <c r="R223" s="120">
        <f>D223</f>
        <v>0</v>
      </c>
      <c r="S223" s="119">
        <f>D223+E223</f>
        <v>0</v>
      </c>
      <c r="T223" s="119">
        <f t="shared" si="125"/>
        <v>0</v>
      </c>
      <c r="U223" s="119">
        <f t="shared" si="125"/>
        <v>0</v>
      </c>
      <c r="V223" s="119">
        <f t="shared" si="125"/>
        <v>0</v>
      </c>
      <c r="W223" s="119">
        <f t="shared" si="125"/>
        <v>0</v>
      </c>
      <c r="X223" s="119">
        <f t="shared" si="125"/>
        <v>0</v>
      </c>
      <c r="Y223" s="119">
        <f t="shared" si="125"/>
        <v>0</v>
      </c>
      <c r="Z223" s="119">
        <f t="shared" si="125"/>
        <v>0</v>
      </c>
      <c r="AA223" s="119">
        <f t="shared" si="125"/>
        <v>0</v>
      </c>
      <c r="AB223" s="119">
        <f t="shared" si="125"/>
        <v>0</v>
      </c>
      <c r="AC223" s="119">
        <f t="shared" si="125"/>
        <v>0</v>
      </c>
      <c r="AD223" s="120">
        <f>SUM(R223:AC223)</f>
        <v>0</v>
      </c>
    </row>
    <row r="224" spans="1:30" x14ac:dyDescent="0.25">
      <c r="A224" s="71"/>
      <c r="B224" s="83">
        <v>6</v>
      </c>
      <c r="C224" s="103">
        <f>'DATA A'!B11</f>
        <v>0</v>
      </c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7">
        <f t="shared" ref="P224:P243" si="126">SUM(D224:O224)</f>
        <v>0</v>
      </c>
      <c r="Q224" s="85"/>
      <c r="R224" s="120">
        <f t="shared" ref="R224:R243" si="127">D224</f>
        <v>0</v>
      </c>
      <c r="S224" s="119">
        <f t="shared" ref="S224:S243" si="128">D224+E224</f>
        <v>0</v>
      </c>
      <c r="T224" s="119">
        <f t="shared" ref="T224:T243" si="129">S224+F224</f>
        <v>0</v>
      </c>
      <c r="U224" s="119">
        <f t="shared" ref="U224:U243" si="130">T224+G224</f>
        <v>0</v>
      </c>
      <c r="V224" s="119">
        <f t="shared" ref="V224:V243" si="131">U224+H224</f>
        <v>0</v>
      </c>
      <c r="W224" s="119">
        <f t="shared" ref="W224:W243" si="132">V224+I224</f>
        <v>0</v>
      </c>
      <c r="X224" s="119">
        <f t="shared" ref="X224:X243" si="133">W224+J224</f>
        <v>0</v>
      </c>
      <c r="Y224" s="119">
        <f t="shared" ref="Y224:Y243" si="134">X224+K224</f>
        <v>0</v>
      </c>
      <c r="Z224" s="119">
        <f t="shared" ref="Z224:Z243" si="135">Y224+L224</f>
        <v>0</v>
      </c>
      <c r="AA224" s="119">
        <f t="shared" ref="AA224:AA243" si="136">Z224+M224</f>
        <v>0</v>
      </c>
      <c r="AB224" s="119">
        <f t="shared" ref="AB224:AB243" si="137">AA224+N224</f>
        <v>0</v>
      </c>
      <c r="AC224" s="119">
        <f t="shared" ref="AC224:AC243" si="138">AB224+O224</f>
        <v>0</v>
      </c>
      <c r="AD224" s="120">
        <f t="shared" ref="AD224:AD243" si="139">SUM(R224:AC224)</f>
        <v>0</v>
      </c>
    </row>
    <row r="225" spans="1:30" x14ac:dyDescent="0.25">
      <c r="A225" s="71"/>
      <c r="B225" s="83">
        <v>7</v>
      </c>
      <c r="C225" s="103">
        <f>'DATA A'!B12</f>
        <v>0</v>
      </c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7">
        <f t="shared" si="126"/>
        <v>0</v>
      </c>
      <c r="Q225" s="85"/>
      <c r="R225" s="120">
        <f t="shared" si="127"/>
        <v>0</v>
      </c>
      <c r="S225" s="119">
        <f t="shared" si="128"/>
        <v>0</v>
      </c>
      <c r="T225" s="119">
        <f t="shared" si="129"/>
        <v>0</v>
      </c>
      <c r="U225" s="119">
        <f t="shared" si="130"/>
        <v>0</v>
      </c>
      <c r="V225" s="119">
        <f t="shared" si="131"/>
        <v>0</v>
      </c>
      <c r="W225" s="119">
        <f t="shared" si="132"/>
        <v>0</v>
      </c>
      <c r="X225" s="119">
        <f t="shared" si="133"/>
        <v>0</v>
      </c>
      <c r="Y225" s="119">
        <f t="shared" si="134"/>
        <v>0</v>
      </c>
      <c r="Z225" s="119">
        <f t="shared" si="135"/>
        <v>0</v>
      </c>
      <c r="AA225" s="119">
        <f t="shared" si="136"/>
        <v>0</v>
      </c>
      <c r="AB225" s="119">
        <f t="shared" si="137"/>
        <v>0</v>
      </c>
      <c r="AC225" s="119">
        <f t="shared" si="138"/>
        <v>0</v>
      </c>
      <c r="AD225" s="120">
        <f t="shared" si="139"/>
        <v>0</v>
      </c>
    </row>
    <row r="226" spans="1:30" x14ac:dyDescent="0.25">
      <c r="A226" s="71"/>
      <c r="B226" s="83">
        <v>8</v>
      </c>
      <c r="C226" s="103">
        <f>'DATA A'!B13</f>
        <v>0</v>
      </c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7">
        <f t="shared" si="126"/>
        <v>0</v>
      </c>
      <c r="Q226" s="85"/>
      <c r="R226" s="120">
        <f t="shared" si="127"/>
        <v>0</v>
      </c>
      <c r="S226" s="119">
        <f t="shared" si="128"/>
        <v>0</v>
      </c>
      <c r="T226" s="119">
        <f t="shared" si="129"/>
        <v>0</v>
      </c>
      <c r="U226" s="119">
        <f t="shared" si="130"/>
        <v>0</v>
      </c>
      <c r="V226" s="119">
        <f t="shared" si="131"/>
        <v>0</v>
      </c>
      <c r="W226" s="119">
        <f t="shared" si="132"/>
        <v>0</v>
      </c>
      <c r="X226" s="119">
        <f t="shared" si="133"/>
        <v>0</v>
      </c>
      <c r="Y226" s="119">
        <f t="shared" si="134"/>
        <v>0</v>
      </c>
      <c r="Z226" s="119">
        <f t="shared" si="135"/>
        <v>0</v>
      </c>
      <c r="AA226" s="119">
        <f t="shared" si="136"/>
        <v>0</v>
      </c>
      <c r="AB226" s="119">
        <f t="shared" si="137"/>
        <v>0</v>
      </c>
      <c r="AC226" s="119">
        <f t="shared" si="138"/>
        <v>0</v>
      </c>
      <c r="AD226" s="120">
        <f t="shared" si="139"/>
        <v>0</v>
      </c>
    </row>
    <row r="227" spans="1:30" x14ac:dyDescent="0.25">
      <c r="A227" s="71"/>
      <c r="B227" s="83">
        <v>9</v>
      </c>
      <c r="C227" s="103">
        <f>'DATA A'!B14</f>
        <v>0</v>
      </c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7">
        <f t="shared" si="126"/>
        <v>0</v>
      </c>
      <c r="Q227" s="85"/>
      <c r="R227" s="120">
        <f t="shared" si="127"/>
        <v>0</v>
      </c>
      <c r="S227" s="119">
        <f t="shared" si="128"/>
        <v>0</v>
      </c>
      <c r="T227" s="119">
        <f t="shared" si="129"/>
        <v>0</v>
      </c>
      <c r="U227" s="119">
        <f t="shared" si="130"/>
        <v>0</v>
      </c>
      <c r="V227" s="119">
        <f t="shared" si="131"/>
        <v>0</v>
      </c>
      <c r="W227" s="119">
        <f t="shared" si="132"/>
        <v>0</v>
      </c>
      <c r="X227" s="119">
        <f t="shared" si="133"/>
        <v>0</v>
      </c>
      <c r="Y227" s="119">
        <f t="shared" si="134"/>
        <v>0</v>
      </c>
      <c r="Z227" s="119">
        <f t="shared" si="135"/>
        <v>0</v>
      </c>
      <c r="AA227" s="119">
        <f t="shared" si="136"/>
        <v>0</v>
      </c>
      <c r="AB227" s="119">
        <f t="shared" si="137"/>
        <v>0</v>
      </c>
      <c r="AC227" s="119">
        <f t="shared" si="138"/>
        <v>0</v>
      </c>
      <c r="AD227" s="120">
        <f t="shared" si="139"/>
        <v>0</v>
      </c>
    </row>
    <row r="228" spans="1:30" x14ac:dyDescent="0.25">
      <c r="A228" s="71"/>
      <c r="B228" s="83">
        <v>10</v>
      </c>
      <c r="C228" s="103">
        <f>'DATA A'!B15</f>
        <v>0</v>
      </c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7">
        <f t="shared" si="126"/>
        <v>0</v>
      </c>
      <c r="Q228" s="85"/>
      <c r="R228" s="120">
        <f t="shared" si="127"/>
        <v>0</v>
      </c>
      <c r="S228" s="119">
        <f t="shared" si="128"/>
        <v>0</v>
      </c>
      <c r="T228" s="119">
        <f t="shared" si="129"/>
        <v>0</v>
      </c>
      <c r="U228" s="119">
        <f t="shared" si="130"/>
        <v>0</v>
      </c>
      <c r="V228" s="119">
        <f t="shared" si="131"/>
        <v>0</v>
      </c>
      <c r="W228" s="119">
        <f t="shared" si="132"/>
        <v>0</v>
      </c>
      <c r="X228" s="119">
        <f t="shared" si="133"/>
        <v>0</v>
      </c>
      <c r="Y228" s="119">
        <f t="shared" si="134"/>
        <v>0</v>
      </c>
      <c r="Z228" s="119">
        <f t="shared" si="135"/>
        <v>0</v>
      </c>
      <c r="AA228" s="119">
        <f t="shared" si="136"/>
        <v>0</v>
      </c>
      <c r="AB228" s="119">
        <f t="shared" si="137"/>
        <v>0</v>
      </c>
      <c r="AC228" s="119">
        <f t="shared" si="138"/>
        <v>0</v>
      </c>
      <c r="AD228" s="120">
        <f t="shared" si="139"/>
        <v>0</v>
      </c>
    </row>
    <row r="229" spans="1:30" x14ac:dyDescent="0.25">
      <c r="A229" s="71"/>
      <c r="B229" s="83">
        <v>11</v>
      </c>
      <c r="C229" s="103">
        <f>'DATA A'!B16</f>
        <v>0</v>
      </c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7">
        <f t="shared" si="126"/>
        <v>0</v>
      </c>
      <c r="Q229" s="85"/>
      <c r="R229" s="120">
        <f t="shared" si="127"/>
        <v>0</v>
      </c>
      <c r="S229" s="119">
        <f t="shared" si="128"/>
        <v>0</v>
      </c>
      <c r="T229" s="119">
        <f t="shared" si="129"/>
        <v>0</v>
      </c>
      <c r="U229" s="119">
        <f t="shared" si="130"/>
        <v>0</v>
      </c>
      <c r="V229" s="119">
        <f t="shared" si="131"/>
        <v>0</v>
      </c>
      <c r="W229" s="119">
        <f t="shared" si="132"/>
        <v>0</v>
      </c>
      <c r="X229" s="119">
        <f t="shared" si="133"/>
        <v>0</v>
      </c>
      <c r="Y229" s="119">
        <f t="shared" si="134"/>
        <v>0</v>
      </c>
      <c r="Z229" s="119">
        <f t="shared" si="135"/>
        <v>0</v>
      </c>
      <c r="AA229" s="119">
        <f t="shared" si="136"/>
        <v>0</v>
      </c>
      <c r="AB229" s="119">
        <f t="shared" si="137"/>
        <v>0</v>
      </c>
      <c r="AC229" s="119">
        <f t="shared" si="138"/>
        <v>0</v>
      </c>
      <c r="AD229" s="120">
        <f t="shared" si="139"/>
        <v>0</v>
      </c>
    </row>
    <row r="230" spans="1:30" x14ac:dyDescent="0.25">
      <c r="A230" s="71"/>
      <c r="B230" s="83">
        <v>12</v>
      </c>
      <c r="C230" s="103">
        <f>'DATA A'!B17</f>
        <v>0</v>
      </c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7">
        <f t="shared" si="126"/>
        <v>0</v>
      </c>
      <c r="Q230" s="85"/>
      <c r="R230" s="120">
        <f t="shared" si="127"/>
        <v>0</v>
      </c>
      <c r="S230" s="119">
        <f t="shared" si="128"/>
        <v>0</v>
      </c>
      <c r="T230" s="119">
        <f t="shared" si="129"/>
        <v>0</v>
      </c>
      <c r="U230" s="119">
        <f t="shared" si="130"/>
        <v>0</v>
      </c>
      <c r="V230" s="119">
        <f t="shared" si="131"/>
        <v>0</v>
      </c>
      <c r="W230" s="119">
        <f t="shared" si="132"/>
        <v>0</v>
      </c>
      <c r="X230" s="119">
        <f t="shared" si="133"/>
        <v>0</v>
      </c>
      <c r="Y230" s="119">
        <f t="shared" si="134"/>
        <v>0</v>
      </c>
      <c r="Z230" s="119">
        <f t="shared" si="135"/>
        <v>0</v>
      </c>
      <c r="AA230" s="119">
        <f t="shared" si="136"/>
        <v>0</v>
      </c>
      <c r="AB230" s="119">
        <f t="shared" si="137"/>
        <v>0</v>
      </c>
      <c r="AC230" s="119">
        <f t="shared" si="138"/>
        <v>0</v>
      </c>
      <c r="AD230" s="120">
        <f t="shared" si="139"/>
        <v>0</v>
      </c>
    </row>
    <row r="231" spans="1:30" x14ac:dyDescent="0.25">
      <c r="A231" s="71"/>
      <c r="B231" s="83">
        <v>13</v>
      </c>
      <c r="C231" s="103">
        <f>'DATA A'!B18</f>
        <v>0</v>
      </c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7">
        <f t="shared" si="126"/>
        <v>0</v>
      </c>
      <c r="Q231" s="85"/>
      <c r="R231" s="120">
        <f t="shared" si="127"/>
        <v>0</v>
      </c>
      <c r="S231" s="119">
        <f t="shared" si="128"/>
        <v>0</v>
      </c>
      <c r="T231" s="119">
        <f t="shared" si="129"/>
        <v>0</v>
      </c>
      <c r="U231" s="119">
        <f t="shared" si="130"/>
        <v>0</v>
      </c>
      <c r="V231" s="119">
        <f t="shared" si="131"/>
        <v>0</v>
      </c>
      <c r="W231" s="119">
        <f t="shared" si="132"/>
        <v>0</v>
      </c>
      <c r="X231" s="119">
        <f t="shared" si="133"/>
        <v>0</v>
      </c>
      <c r="Y231" s="119">
        <f t="shared" si="134"/>
        <v>0</v>
      </c>
      <c r="Z231" s="119">
        <f t="shared" si="135"/>
        <v>0</v>
      </c>
      <c r="AA231" s="119">
        <f t="shared" si="136"/>
        <v>0</v>
      </c>
      <c r="AB231" s="119">
        <f t="shared" si="137"/>
        <v>0</v>
      </c>
      <c r="AC231" s="119">
        <f t="shared" si="138"/>
        <v>0</v>
      </c>
      <c r="AD231" s="120">
        <f t="shared" si="139"/>
        <v>0</v>
      </c>
    </row>
    <row r="232" spans="1:30" x14ac:dyDescent="0.25">
      <c r="A232" s="71"/>
      <c r="B232" s="83">
        <v>14</v>
      </c>
      <c r="C232" s="103">
        <f>'DATA A'!B19</f>
        <v>0</v>
      </c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7">
        <f t="shared" si="126"/>
        <v>0</v>
      </c>
      <c r="Q232" s="85"/>
      <c r="R232" s="120">
        <f t="shared" si="127"/>
        <v>0</v>
      </c>
      <c r="S232" s="119">
        <f t="shared" si="128"/>
        <v>0</v>
      </c>
      <c r="T232" s="119">
        <f t="shared" si="129"/>
        <v>0</v>
      </c>
      <c r="U232" s="119">
        <f t="shared" si="130"/>
        <v>0</v>
      </c>
      <c r="V232" s="119">
        <f t="shared" si="131"/>
        <v>0</v>
      </c>
      <c r="W232" s="119">
        <f t="shared" si="132"/>
        <v>0</v>
      </c>
      <c r="X232" s="119">
        <f t="shared" si="133"/>
        <v>0</v>
      </c>
      <c r="Y232" s="119">
        <f t="shared" si="134"/>
        <v>0</v>
      </c>
      <c r="Z232" s="119">
        <f t="shared" si="135"/>
        <v>0</v>
      </c>
      <c r="AA232" s="119">
        <f t="shared" si="136"/>
        <v>0</v>
      </c>
      <c r="AB232" s="119">
        <f t="shared" si="137"/>
        <v>0</v>
      </c>
      <c r="AC232" s="119">
        <f t="shared" si="138"/>
        <v>0</v>
      </c>
      <c r="AD232" s="120">
        <f t="shared" si="139"/>
        <v>0</v>
      </c>
    </row>
    <row r="233" spans="1:30" x14ac:dyDescent="0.25">
      <c r="A233" s="71"/>
      <c r="B233" s="83">
        <v>15</v>
      </c>
      <c r="C233" s="103">
        <f>'DATA A'!B20</f>
        <v>0</v>
      </c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7">
        <f t="shared" si="126"/>
        <v>0</v>
      </c>
      <c r="Q233" s="85"/>
      <c r="R233" s="120">
        <f t="shared" si="127"/>
        <v>0</v>
      </c>
      <c r="S233" s="119">
        <f t="shared" si="128"/>
        <v>0</v>
      </c>
      <c r="T233" s="119">
        <f t="shared" si="129"/>
        <v>0</v>
      </c>
      <c r="U233" s="119">
        <f t="shared" si="130"/>
        <v>0</v>
      </c>
      <c r="V233" s="119">
        <f t="shared" si="131"/>
        <v>0</v>
      </c>
      <c r="W233" s="119">
        <f t="shared" si="132"/>
        <v>0</v>
      </c>
      <c r="X233" s="119">
        <f t="shared" si="133"/>
        <v>0</v>
      </c>
      <c r="Y233" s="119">
        <f t="shared" si="134"/>
        <v>0</v>
      </c>
      <c r="Z233" s="119">
        <f t="shared" si="135"/>
        <v>0</v>
      </c>
      <c r="AA233" s="119">
        <f t="shared" si="136"/>
        <v>0</v>
      </c>
      <c r="AB233" s="119">
        <f t="shared" si="137"/>
        <v>0</v>
      </c>
      <c r="AC233" s="119">
        <f t="shared" si="138"/>
        <v>0</v>
      </c>
      <c r="AD233" s="120">
        <f t="shared" si="139"/>
        <v>0</v>
      </c>
    </row>
    <row r="234" spans="1:30" x14ac:dyDescent="0.25">
      <c r="A234" s="71"/>
      <c r="B234" s="83">
        <v>16</v>
      </c>
      <c r="C234" s="103">
        <f>'DATA A'!B21</f>
        <v>0</v>
      </c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7">
        <f t="shared" si="126"/>
        <v>0</v>
      </c>
      <c r="Q234" s="85"/>
      <c r="R234" s="120">
        <f t="shared" si="127"/>
        <v>0</v>
      </c>
      <c r="S234" s="119">
        <f t="shared" si="128"/>
        <v>0</v>
      </c>
      <c r="T234" s="119">
        <f t="shared" si="129"/>
        <v>0</v>
      </c>
      <c r="U234" s="119">
        <f t="shared" si="130"/>
        <v>0</v>
      </c>
      <c r="V234" s="119">
        <f t="shared" si="131"/>
        <v>0</v>
      </c>
      <c r="W234" s="119">
        <f t="shared" si="132"/>
        <v>0</v>
      </c>
      <c r="X234" s="119">
        <f t="shared" si="133"/>
        <v>0</v>
      </c>
      <c r="Y234" s="119">
        <f t="shared" si="134"/>
        <v>0</v>
      </c>
      <c r="Z234" s="119">
        <f t="shared" si="135"/>
        <v>0</v>
      </c>
      <c r="AA234" s="119">
        <f t="shared" si="136"/>
        <v>0</v>
      </c>
      <c r="AB234" s="119">
        <f t="shared" si="137"/>
        <v>0</v>
      </c>
      <c r="AC234" s="119">
        <f t="shared" si="138"/>
        <v>0</v>
      </c>
      <c r="AD234" s="120">
        <f t="shared" si="139"/>
        <v>0</v>
      </c>
    </row>
    <row r="235" spans="1:30" x14ac:dyDescent="0.25">
      <c r="A235" s="71"/>
      <c r="B235" s="83">
        <v>17</v>
      </c>
      <c r="C235" s="103">
        <f>'DATA A'!B22</f>
        <v>0</v>
      </c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7">
        <f t="shared" si="126"/>
        <v>0</v>
      </c>
      <c r="Q235" s="85"/>
      <c r="R235" s="120">
        <f t="shared" si="127"/>
        <v>0</v>
      </c>
      <c r="S235" s="119">
        <f t="shared" si="128"/>
        <v>0</v>
      </c>
      <c r="T235" s="119">
        <f t="shared" si="129"/>
        <v>0</v>
      </c>
      <c r="U235" s="119">
        <f t="shared" si="130"/>
        <v>0</v>
      </c>
      <c r="V235" s="119">
        <f t="shared" si="131"/>
        <v>0</v>
      </c>
      <c r="W235" s="119">
        <f t="shared" si="132"/>
        <v>0</v>
      </c>
      <c r="X235" s="119">
        <f t="shared" si="133"/>
        <v>0</v>
      </c>
      <c r="Y235" s="119">
        <f t="shared" si="134"/>
        <v>0</v>
      </c>
      <c r="Z235" s="119">
        <f t="shared" si="135"/>
        <v>0</v>
      </c>
      <c r="AA235" s="119">
        <f t="shared" si="136"/>
        <v>0</v>
      </c>
      <c r="AB235" s="119">
        <f t="shared" si="137"/>
        <v>0</v>
      </c>
      <c r="AC235" s="119">
        <f t="shared" si="138"/>
        <v>0</v>
      </c>
      <c r="AD235" s="120">
        <f t="shared" si="139"/>
        <v>0</v>
      </c>
    </row>
    <row r="236" spans="1:30" x14ac:dyDescent="0.25">
      <c r="A236" s="71"/>
      <c r="B236" s="83">
        <v>18</v>
      </c>
      <c r="C236" s="103">
        <f>'DATA A'!B23</f>
        <v>0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7">
        <f t="shared" si="126"/>
        <v>0</v>
      </c>
      <c r="Q236" s="85"/>
      <c r="R236" s="120">
        <f t="shared" si="127"/>
        <v>0</v>
      </c>
      <c r="S236" s="119">
        <f t="shared" si="128"/>
        <v>0</v>
      </c>
      <c r="T236" s="119">
        <f t="shared" si="129"/>
        <v>0</v>
      </c>
      <c r="U236" s="119">
        <f t="shared" si="130"/>
        <v>0</v>
      </c>
      <c r="V236" s="119">
        <f t="shared" si="131"/>
        <v>0</v>
      </c>
      <c r="W236" s="119">
        <f t="shared" si="132"/>
        <v>0</v>
      </c>
      <c r="X236" s="119">
        <f t="shared" si="133"/>
        <v>0</v>
      </c>
      <c r="Y236" s="119">
        <f t="shared" si="134"/>
        <v>0</v>
      </c>
      <c r="Z236" s="119">
        <f t="shared" si="135"/>
        <v>0</v>
      </c>
      <c r="AA236" s="119">
        <f t="shared" si="136"/>
        <v>0</v>
      </c>
      <c r="AB236" s="119">
        <f t="shared" si="137"/>
        <v>0</v>
      </c>
      <c r="AC236" s="119">
        <f t="shared" si="138"/>
        <v>0</v>
      </c>
      <c r="AD236" s="120">
        <f t="shared" si="139"/>
        <v>0</v>
      </c>
    </row>
    <row r="237" spans="1:30" x14ac:dyDescent="0.25">
      <c r="A237" s="71"/>
      <c r="B237" s="83">
        <v>19</v>
      </c>
      <c r="C237" s="103">
        <f>'DATA A'!B24</f>
        <v>0</v>
      </c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7">
        <f t="shared" si="126"/>
        <v>0</v>
      </c>
      <c r="Q237" s="85"/>
      <c r="R237" s="120">
        <f t="shared" si="127"/>
        <v>0</v>
      </c>
      <c r="S237" s="119">
        <f t="shared" si="128"/>
        <v>0</v>
      </c>
      <c r="T237" s="119">
        <f t="shared" si="129"/>
        <v>0</v>
      </c>
      <c r="U237" s="119">
        <f t="shared" si="130"/>
        <v>0</v>
      </c>
      <c r="V237" s="119">
        <f t="shared" si="131"/>
        <v>0</v>
      </c>
      <c r="W237" s="119">
        <f t="shared" si="132"/>
        <v>0</v>
      </c>
      <c r="X237" s="119">
        <f t="shared" si="133"/>
        <v>0</v>
      </c>
      <c r="Y237" s="119">
        <f t="shared" si="134"/>
        <v>0</v>
      </c>
      <c r="Z237" s="119">
        <f t="shared" si="135"/>
        <v>0</v>
      </c>
      <c r="AA237" s="119">
        <f t="shared" si="136"/>
        <v>0</v>
      </c>
      <c r="AB237" s="119">
        <f t="shared" si="137"/>
        <v>0</v>
      </c>
      <c r="AC237" s="119">
        <f t="shared" si="138"/>
        <v>0</v>
      </c>
      <c r="AD237" s="120">
        <f t="shared" si="139"/>
        <v>0</v>
      </c>
    </row>
    <row r="238" spans="1:30" x14ac:dyDescent="0.25">
      <c r="A238" s="71"/>
      <c r="B238" s="83">
        <v>20</v>
      </c>
      <c r="C238" s="103">
        <f>'DATA A'!B25</f>
        <v>0</v>
      </c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7">
        <f t="shared" si="126"/>
        <v>0</v>
      </c>
      <c r="Q238" s="85"/>
      <c r="R238" s="120">
        <f t="shared" si="127"/>
        <v>0</v>
      </c>
      <c r="S238" s="119">
        <f t="shared" si="128"/>
        <v>0</v>
      </c>
      <c r="T238" s="119">
        <f t="shared" si="129"/>
        <v>0</v>
      </c>
      <c r="U238" s="119">
        <f t="shared" si="130"/>
        <v>0</v>
      </c>
      <c r="V238" s="119">
        <f t="shared" si="131"/>
        <v>0</v>
      </c>
      <c r="W238" s="119">
        <f t="shared" si="132"/>
        <v>0</v>
      </c>
      <c r="X238" s="119">
        <f t="shared" si="133"/>
        <v>0</v>
      </c>
      <c r="Y238" s="119">
        <f t="shared" si="134"/>
        <v>0</v>
      </c>
      <c r="Z238" s="119">
        <f t="shared" si="135"/>
        <v>0</v>
      </c>
      <c r="AA238" s="119">
        <f t="shared" si="136"/>
        <v>0</v>
      </c>
      <c r="AB238" s="119">
        <f t="shared" si="137"/>
        <v>0</v>
      </c>
      <c r="AC238" s="119">
        <f t="shared" si="138"/>
        <v>0</v>
      </c>
      <c r="AD238" s="120">
        <f t="shared" si="139"/>
        <v>0</v>
      </c>
    </row>
    <row r="239" spans="1:30" x14ac:dyDescent="0.25">
      <c r="A239" s="71"/>
      <c r="B239" s="83">
        <v>21</v>
      </c>
      <c r="C239" s="103">
        <f>'DATA A'!B26</f>
        <v>0</v>
      </c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7">
        <f t="shared" si="126"/>
        <v>0</v>
      </c>
      <c r="Q239" s="85"/>
      <c r="R239" s="120">
        <f t="shared" si="127"/>
        <v>0</v>
      </c>
      <c r="S239" s="119">
        <f t="shared" si="128"/>
        <v>0</v>
      </c>
      <c r="T239" s="119">
        <f t="shared" si="129"/>
        <v>0</v>
      </c>
      <c r="U239" s="119">
        <f t="shared" si="130"/>
        <v>0</v>
      </c>
      <c r="V239" s="119">
        <f t="shared" si="131"/>
        <v>0</v>
      </c>
      <c r="W239" s="119">
        <f t="shared" si="132"/>
        <v>0</v>
      </c>
      <c r="X239" s="119">
        <f t="shared" si="133"/>
        <v>0</v>
      </c>
      <c r="Y239" s="119">
        <f t="shared" si="134"/>
        <v>0</v>
      </c>
      <c r="Z239" s="119">
        <f t="shared" si="135"/>
        <v>0</v>
      </c>
      <c r="AA239" s="119">
        <f t="shared" si="136"/>
        <v>0</v>
      </c>
      <c r="AB239" s="119">
        <f t="shared" si="137"/>
        <v>0</v>
      </c>
      <c r="AC239" s="119">
        <f t="shared" si="138"/>
        <v>0</v>
      </c>
      <c r="AD239" s="120">
        <f t="shared" si="139"/>
        <v>0</v>
      </c>
    </row>
    <row r="240" spans="1:30" x14ac:dyDescent="0.25">
      <c r="A240" s="71"/>
      <c r="B240" s="83">
        <v>22</v>
      </c>
      <c r="C240" s="103">
        <f>'DATA A'!B27</f>
        <v>0</v>
      </c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7">
        <f t="shared" si="126"/>
        <v>0</v>
      </c>
      <c r="Q240" s="85"/>
      <c r="R240" s="120">
        <f t="shared" si="127"/>
        <v>0</v>
      </c>
      <c r="S240" s="119">
        <f t="shared" si="128"/>
        <v>0</v>
      </c>
      <c r="T240" s="119">
        <f t="shared" si="129"/>
        <v>0</v>
      </c>
      <c r="U240" s="119">
        <f t="shared" si="130"/>
        <v>0</v>
      </c>
      <c r="V240" s="119">
        <f t="shared" si="131"/>
        <v>0</v>
      </c>
      <c r="W240" s="119">
        <f t="shared" si="132"/>
        <v>0</v>
      </c>
      <c r="X240" s="119">
        <f t="shared" si="133"/>
        <v>0</v>
      </c>
      <c r="Y240" s="119">
        <f t="shared" si="134"/>
        <v>0</v>
      </c>
      <c r="Z240" s="119">
        <f t="shared" si="135"/>
        <v>0</v>
      </c>
      <c r="AA240" s="119">
        <f t="shared" si="136"/>
        <v>0</v>
      </c>
      <c r="AB240" s="119">
        <f t="shared" si="137"/>
        <v>0</v>
      </c>
      <c r="AC240" s="119">
        <f t="shared" si="138"/>
        <v>0</v>
      </c>
      <c r="AD240" s="120">
        <f t="shared" si="139"/>
        <v>0</v>
      </c>
    </row>
    <row r="241" spans="1:30" x14ac:dyDescent="0.25">
      <c r="A241" s="71"/>
      <c r="B241" s="83">
        <v>23</v>
      </c>
      <c r="C241" s="103">
        <f>'DATA A'!B28</f>
        <v>0</v>
      </c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7">
        <f t="shared" si="126"/>
        <v>0</v>
      </c>
      <c r="Q241" s="85"/>
      <c r="R241" s="120">
        <f t="shared" si="127"/>
        <v>0</v>
      </c>
      <c r="S241" s="119">
        <f t="shared" si="128"/>
        <v>0</v>
      </c>
      <c r="T241" s="119">
        <f t="shared" si="129"/>
        <v>0</v>
      </c>
      <c r="U241" s="119">
        <f t="shared" si="130"/>
        <v>0</v>
      </c>
      <c r="V241" s="119">
        <f t="shared" si="131"/>
        <v>0</v>
      </c>
      <c r="W241" s="119">
        <f t="shared" si="132"/>
        <v>0</v>
      </c>
      <c r="X241" s="119">
        <f t="shared" si="133"/>
        <v>0</v>
      </c>
      <c r="Y241" s="119">
        <f t="shared" si="134"/>
        <v>0</v>
      </c>
      <c r="Z241" s="119">
        <f t="shared" si="135"/>
        <v>0</v>
      </c>
      <c r="AA241" s="119">
        <f t="shared" si="136"/>
        <v>0</v>
      </c>
      <c r="AB241" s="119">
        <f t="shared" si="137"/>
        <v>0</v>
      </c>
      <c r="AC241" s="119">
        <f t="shared" si="138"/>
        <v>0</v>
      </c>
      <c r="AD241" s="120">
        <f t="shared" si="139"/>
        <v>0</v>
      </c>
    </row>
    <row r="242" spans="1:30" x14ac:dyDescent="0.25">
      <c r="A242" s="71"/>
      <c r="B242" s="83">
        <v>24</v>
      </c>
      <c r="C242" s="103">
        <f>'DATA A'!B29</f>
        <v>0</v>
      </c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7">
        <f t="shared" si="126"/>
        <v>0</v>
      </c>
      <c r="Q242" s="85"/>
      <c r="R242" s="120">
        <f t="shared" si="127"/>
        <v>0</v>
      </c>
      <c r="S242" s="119">
        <f t="shared" si="128"/>
        <v>0</v>
      </c>
      <c r="T242" s="119">
        <f t="shared" si="129"/>
        <v>0</v>
      </c>
      <c r="U242" s="119">
        <f t="shared" si="130"/>
        <v>0</v>
      </c>
      <c r="V242" s="119">
        <f t="shared" si="131"/>
        <v>0</v>
      </c>
      <c r="W242" s="119">
        <f t="shared" si="132"/>
        <v>0</v>
      </c>
      <c r="X242" s="119">
        <f t="shared" si="133"/>
        <v>0</v>
      </c>
      <c r="Y242" s="119">
        <f t="shared" si="134"/>
        <v>0</v>
      </c>
      <c r="Z242" s="119">
        <f t="shared" si="135"/>
        <v>0</v>
      </c>
      <c r="AA242" s="119">
        <f t="shared" si="136"/>
        <v>0</v>
      </c>
      <c r="AB242" s="119">
        <f t="shared" si="137"/>
        <v>0</v>
      </c>
      <c r="AC242" s="119">
        <f t="shared" si="138"/>
        <v>0</v>
      </c>
      <c r="AD242" s="120">
        <f t="shared" si="139"/>
        <v>0</v>
      </c>
    </row>
    <row r="243" spans="1:30" ht="13.8" thickBot="1" x14ac:dyDescent="0.3">
      <c r="A243" s="71"/>
      <c r="B243" s="83">
        <v>25</v>
      </c>
      <c r="C243" s="103">
        <f>'DATA A'!B30</f>
        <v>0</v>
      </c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7">
        <f t="shared" si="126"/>
        <v>0</v>
      </c>
      <c r="Q243" s="85"/>
      <c r="R243" s="120">
        <f t="shared" si="127"/>
        <v>0</v>
      </c>
      <c r="S243" s="119">
        <f t="shared" si="128"/>
        <v>0</v>
      </c>
      <c r="T243" s="119">
        <f t="shared" si="129"/>
        <v>0</v>
      </c>
      <c r="U243" s="119">
        <f t="shared" si="130"/>
        <v>0</v>
      </c>
      <c r="V243" s="119">
        <f t="shared" si="131"/>
        <v>0</v>
      </c>
      <c r="W243" s="119">
        <f t="shared" si="132"/>
        <v>0</v>
      </c>
      <c r="X243" s="119">
        <f t="shared" si="133"/>
        <v>0</v>
      </c>
      <c r="Y243" s="119">
        <f t="shared" si="134"/>
        <v>0</v>
      </c>
      <c r="Z243" s="119">
        <f t="shared" si="135"/>
        <v>0</v>
      </c>
      <c r="AA243" s="119">
        <f t="shared" si="136"/>
        <v>0</v>
      </c>
      <c r="AB243" s="119">
        <f t="shared" si="137"/>
        <v>0</v>
      </c>
      <c r="AC243" s="119">
        <f t="shared" si="138"/>
        <v>0</v>
      </c>
      <c r="AD243" s="120">
        <f t="shared" si="139"/>
        <v>0</v>
      </c>
    </row>
    <row r="244" spans="1:30" ht="13.8" thickBot="1" x14ac:dyDescent="0.3">
      <c r="A244" s="71"/>
      <c r="B244" s="104"/>
      <c r="C244" s="105"/>
      <c r="D244" s="107">
        <f t="shared" ref="D244:O244" si="140">SUM(D219:D243)</f>
        <v>0</v>
      </c>
      <c r="E244" s="197">
        <f t="shared" si="140"/>
        <v>0</v>
      </c>
      <c r="F244" s="197">
        <f t="shared" si="140"/>
        <v>0</v>
      </c>
      <c r="G244" s="198">
        <f t="shared" si="140"/>
        <v>0</v>
      </c>
      <c r="H244" s="198">
        <f t="shared" si="140"/>
        <v>0</v>
      </c>
      <c r="I244" s="197">
        <f t="shared" si="140"/>
        <v>0</v>
      </c>
      <c r="J244" s="197">
        <f t="shared" si="140"/>
        <v>0</v>
      </c>
      <c r="K244" s="197">
        <f t="shared" si="140"/>
        <v>0</v>
      </c>
      <c r="L244" s="197">
        <f t="shared" si="140"/>
        <v>0</v>
      </c>
      <c r="M244" s="197">
        <f t="shared" si="140"/>
        <v>0</v>
      </c>
      <c r="N244" s="197">
        <f t="shared" si="140"/>
        <v>0</v>
      </c>
      <c r="O244" s="197">
        <f t="shared" si="140"/>
        <v>0</v>
      </c>
      <c r="P244" s="107">
        <f>SUM(D244:O244)</f>
        <v>0</v>
      </c>
      <c r="Q244" s="85"/>
      <c r="R244" s="136">
        <f>D244</f>
        <v>0</v>
      </c>
      <c r="S244" s="142">
        <f>D244+E244</f>
        <v>0</v>
      </c>
      <c r="T244" s="142">
        <f t="shared" ref="T244:AC244" si="141">S244+F244</f>
        <v>0</v>
      </c>
      <c r="U244" s="142">
        <f t="shared" si="141"/>
        <v>0</v>
      </c>
      <c r="V244" s="142">
        <f t="shared" si="141"/>
        <v>0</v>
      </c>
      <c r="W244" s="142">
        <f t="shared" si="141"/>
        <v>0</v>
      </c>
      <c r="X244" s="142">
        <f t="shared" si="141"/>
        <v>0</v>
      </c>
      <c r="Y244" s="142">
        <f t="shared" si="141"/>
        <v>0</v>
      </c>
      <c r="Z244" s="142">
        <f t="shared" si="141"/>
        <v>0</v>
      </c>
      <c r="AA244" s="142">
        <f t="shared" si="141"/>
        <v>0</v>
      </c>
      <c r="AB244" s="142">
        <f t="shared" si="141"/>
        <v>0</v>
      </c>
      <c r="AC244" s="142">
        <f t="shared" si="141"/>
        <v>0</v>
      </c>
      <c r="AD244" s="136">
        <f>SUM(R244:AC244)</f>
        <v>0</v>
      </c>
    </row>
    <row r="245" spans="1:30" x14ac:dyDescent="0.25">
      <c r="A245" s="71"/>
      <c r="B245" s="71"/>
      <c r="C245" s="71"/>
      <c r="D245" s="95" t="s">
        <v>0</v>
      </c>
      <c r="E245" s="95" t="s">
        <v>0</v>
      </c>
      <c r="F245" s="95" t="s">
        <v>0</v>
      </c>
      <c r="G245" s="93"/>
      <c r="H245" s="93"/>
      <c r="I245" s="94"/>
      <c r="J245" s="94"/>
      <c r="K245" s="94"/>
      <c r="L245" s="94"/>
      <c r="M245" s="94"/>
      <c r="N245" s="94"/>
      <c r="O245" s="94"/>
      <c r="P245" s="94"/>
      <c r="Q245" s="94"/>
      <c r="R245" s="125" t="s">
        <v>0</v>
      </c>
      <c r="S245" s="125" t="s">
        <v>0</v>
      </c>
      <c r="T245" s="125" t="s">
        <v>0</v>
      </c>
      <c r="U245" s="126"/>
      <c r="V245" s="126"/>
      <c r="W245" s="127"/>
      <c r="X245" s="127"/>
      <c r="Y245" s="127"/>
      <c r="Z245" s="127"/>
      <c r="AA245" s="127"/>
      <c r="AB245" s="127"/>
      <c r="AC245" s="127"/>
      <c r="AD245" s="127"/>
    </row>
    <row r="246" spans="1:30" x14ac:dyDescent="0.25">
      <c r="A246" s="71"/>
      <c r="B246" s="71"/>
      <c r="C246" s="71"/>
      <c r="D246" s="95"/>
      <c r="E246" s="95"/>
      <c r="F246" s="95"/>
      <c r="G246" s="93"/>
      <c r="H246" s="93"/>
      <c r="I246" s="94"/>
      <c r="J246" s="94"/>
      <c r="K246" s="94"/>
      <c r="L246" s="94"/>
      <c r="M246" s="94"/>
      <c r="N246" s="94"/>
      <c r="O246" s="94"/>
      <c r="P246" s="94"/>
      <c r="Q246" s="94"/>
      <c r="R246" s="125"/>
      <c r="S246" s="125"/>
      <c r="T246" s="125"/>
      <c r="U246" s="125"/>
      <c r="V246" s="125"/>
      <c r="W246" s="128"/>
      <c r="X246" s="128"/>
      <c r="Y246" s="128"/>
      <c r="Z246" s="128"/>
      <c r="AA246" s="128"/>
      <c r="AB246" s="128"/>
      <c r="AC246" s="128"/>
      <c r="AD246" s="128"/>
    </row>
    <row r="247" spans="1:30" x14ac:dyDescent="0.2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</row>
    <row r="248" spans="1:30" x14ac:dyDescent="0.2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</row>
    <row r="249" spans="1:30" ht="13.8" thickBo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</row>
    <row r="250" spans="1:30" x14ac:dyDescent="0.25">
      <c r="A250" s="71"/>
      <c r="B250" s="97" t="s">
        <v>1</v>
      </c>
      <c r="C250" s="258" t="str">
        <f>'DATA A'!B5</f>
        <v>PUSKESMAS</v>
      </c>
      <c r="D250" s="260" t="s">
        <v>33</v>
      </c>
      <c r="E250" s="261"/>
      <c r="F250" s="261"/>
      <c r="G250" s="261"/>
      <c r="H250" s="261"/>
      <c r="I250" s="262"/>
      <c r="J250" s="98"/>
      <c r="K250" s="98"/>
      <c r="L250" s="98"/>
      <c r="M250" s="98"/>
      <c r="N250" s="98"/>
      <c r="O250" s="99"/>
      <c r="P250" s="113" t="s">
        <v>2</v>
      </c>
      <c r="Q250" s="85"/>
      <c r="R250" s="263" t="s">
        <v>33</v>
      </c>
      <c r="S250" s="264"/>
      <c r="T250" s="264"/>
      <c r="U250" s="264"/>
      <c r="V250" s="264"/>
      <c r="W250" s="265"/>
      <c r="X250" s="130"/>
      <c r="Y250" s="130"/>
      <c r="Z250" s="130"/>
      <c r="AA250" s="130"/>
      <c r="AB250" s="130"/>
      <c r="AC250" s="131"/>
      <c r="AD250" s="138" t="s">
        <v>2</v>
      </c>
    </row>
    <row r="251" spans="1:30" x14ac:dyDescent="0.25">
      <c r="A251" s="71"/>
      <c r="B251" s="101"/>
      <c r="C251" s="259"/>
      <c r="D251" s="102" t="s">
        <v>11</v>
      </c>
      <c r="E251" s="102" t="s">
        <v>12</v>
      </c>
      <c r="F251" s="88" t="s">
        <v>13</v>
      </c>
      <c r="G251" s="81" t="s">
        <v>3</v>
      </c>
      <c r="H251" s="81" t="s">
        <v>4</v>
      </c>
      <c r="I251" s="81" t="s">
        <v>5</v>
      </c>
      <c r="J251" s="81" t="s">
        <v>18</v>
      </c>
      <c r="K251" s="81" t="s">
        <v>6</v>
      </c>
      <c r="L251" s="81" t="s">
        <v>7</v>
      </c>
      <c r="M251" s="80" t="s">
        <v>8</v>
      </c>
      <c r="N251" s="80" t="s">
        <v>9</v>
      </c>
      <c r="O251" s="81" t="s">
        <v>10</v>
      </c>
      <c r="P251" s="114"/>
      <c r="Q251" s="85"/>
      <c r="R251" s="139" t="s">
        <v>11</v>
      </c>
      <c r="S251" s="133" t="s">
        <v>12</v>
      </c>
      <c r="T251" s="122" t="s">
        <v>13</v>
      </c>
      <c r="U251" s="134" t="s">
        <v>3</v>
      </c>
      <c r="V251" s="134" t="s">
        <v>4</v>
      </c>
      <c r="W251" s="134" t="s">
        <v>5</v>
      </c>
      <c r="X251" s="134" t="s">
        <v>18</v>
      </c>
      <c r="Y251" s="134" t="s">
        <v>6</v>
      </c>
      <c r="Z251" s="134" t="s">
        <v>7</v>
      </c>
      <c r="AA251" s="135" t="s">
        <v>8</v>
      </c>
      <c r="AB251" s="135" t="s">
        <v>9</v>
      </c>
      <c r="AC251" s="134" t="s">
        <v>10</v>
      </c>
      <c r="AD251" s="140"/>
    </row>
    <row r="252" spans="1:30" x14ac:dyDescent="0.25">
      <c r="A252" s="71"/>
      <c r="B252" s="83">
        <v>1</v>
      </c>
      <c r="C252" s="103">
        <f>'DATA A'!B6</f>
        <v>0</v>
      </c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4">
        <f>SUM(D252:O252)</f>
        <v>0</v>
      </c>
      <c r="Q252" s="85"/>
      <c r="R252" s="120">
        <f>D252</f>
        <v>0</v>
      </c>
      <c r="S252" s="119">
        <f>D252+E252</f>
        <v>0</v>
      </c>
      <c r="T252" s="119">
        <f t="shared" ref="T252:U256" si="142">S252+F252</f>
        <v>0</v>
      </c>
      <c r="U252" s="119">
        <f t="shared" si="142"/>
        <v>0</v>
      </c>
      <c r="V252" s="119">
        <f t="shared" ref="V252:AC252" si="143">U252+H252</f>
        <v>0</v>
      </c>
      <c r="W252" s="119">
        <f t="shared" si="143"/>
        <v>0</v>
      </c>
      <c r="X252" s="119">
        <f t="shared" si="143"/>
        <v>0</v>
      </c>
      <c r="Y252" s="119">
        <f t="shared" si="143"/>
        <v>0</v>
      </c>
      <c r="Z252" s="119">
        <f t="shared" si="143"/>
        <v>0</v>
      </c>
      <c r="AA252" s="119">
        <f t="shared" si="143"/>
        <v>0</v>
      </c>
      <c r="AB252" s="119">
        <f t="shared" si="143"/>
        <v>0</v>
      </c>
      <c r="AC252" s="119">
        <f t="shared" si="143"/>
        <v>0</v>
      </c>
      <c r="AD252" s="117">
        <f>SUM(R252:AC252)</f>
        <v>0</v>
      </c>
    </row>
    <row r="253" spans="1:30" x14ac:dyDescent="0.25">
      <c r="A253" s="71"/>
      <c r="B253" s="83">
        <v>2</v>
      </c>
      <c r="C253" s="103">
        <f>'DATA A'!B7</f>
        <v>0</v>
      </c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7">
        <f>SUM(D253:O253)</f>
        <v>0</v>
      </c>
      <c r="Q253" s="85"/>
      <c r="R253" s="120">
        <f>D253</f>
        <v>0</v>
      </c>
      <c r="S253" s="119">
        <f>D253+E253</f>
        <v>0</v>
      </c>
      <c r="T253" s="119">
        <f t="shared" si="142"/>
        <v>0</v>
      </c>
      <c r="U253" s="119">
        <f t="shared" si="142"/>
        <v>0</v>
      </c>
      <c r="V253" s="119">
        <f t="shared" ref="V253:AC256" si="144">U253+H253</f>
        <v>0</v>
      </c>
      <c r="W253" s="119">
        <f t="shared" si="144"/>
        <v>0</v>
      </c>
      <c r="X253" s="119">
        <f t="shared" si="144"/>
        <v>0</v>
      </c>
      <c r="Y253" s="119">
        <f t="shared" si="144"/>
        <v>0</v>
      </c>
      <c r="Z253" s="119">
        <f t="shared" si="144"/>
        <v>0</v>
      </c>
      <c r="AA253" s="119">
        <f t="shared" si="144"/>
        <v>0</v>
      </c>
      <c r="AB253" s="119">
        <f t="shared" si="144"/>
        <v>0</v>
      </c>
      <c r="AC253" s="119">
        <f t="shared" si="144"/>
        <v>0</v>
      </c>
      <c r="AD253" s="120">
        <f>SUM(R253:AC253)</f>
        <v>0</v>
      </c>
    </row>
    <row r="254" spans="1:30" x14ac:dyDescent="0.25">
      <c r="A254" s="71"/>
      <c r="B254" s="83">
        <v>3</v>
      </c>
      <c r="C254" s="103">
        <f>'DATA A'!B8</f>
        <v>0</v>
      </c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7">
        <f>SUM(D254:O254)</f>
        <v>0</v>
      </c>
      <c r="Q254" s="85"/>
      <c r="R254" s="120">
        <f>D254</f>
        <v>0</v>
      </c>
      <c r="S254" s="119">
        <f>D254+E254</f>
        <v>0</v>
      </c>
      <c r="T254" s="119">
        <f t="shared" si="142"/>
        <v>0</v>
      </c>
      <c r="U254" s="119">
        <f t="shared" si="142"/>
        <v>0</v>
      </c>
      <c r="V254" s="119">
        <f t="shared" si="144"/>
        <v>0</v>
      </c>
      <c r="W254" s="119">
        <f t="shared" si="144"/>
        <v>0</v>
      </c>
      <c r="X254" s="119">
        <f t="shared" si="144"/>
        <v>0</v>
      </c>
      <c r="Y254" s="119">
        <f t="shared" si="144"/>
        <v>0</v>
      </c>
      <c r="Z254" s="119">
        <f t="shared" si="144"/>
        <v>0</v>
      </c>
      <c r="AA254" s="119">
        <f t="shared" si="144"/>
        <v>0</v>
      </c>
      <c r="AB254" s="119">
        <f t="shared" si="144"/>
        <v>0</v>
      </c>
      <c r="AC254" s="119">
        <f t="shared" si="144"/>
        <v>0</v>
      </c>
      <c r="AD254" s="120">
        <f>SUM(R254:AC254)</f>
        <v>0</v>
      </c>
    </row>
    <row r="255" spans="1:30" x14ac:dyDescent="0.25">
      <c r="A255" s="71"/>
      <c r="B255" s="83">
        <v>4</v>
      </c>
      <c r="C255" s="103">
        <f>'DATA A'!B9</f>
        <v>0</v>
      </c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7">
        <f>SUM(D255:O255)</f>
        <v>0</v>
      </c>
      <c r="Q255" s="85"/>
      <c r="R255" s="120">
        <f>D255</f>
        <v>0</v>
      </c>
      <c r="S255" s="119">
        <f>D255+E255</f>
        <v>0</v>
      </c>
      <c r="T255" s="119">
        <f t="shared" si="142"/>
        <v>0</v>
      </c>
      <c r="U255" s="119">
        <f t="shared" si="142"/>
        <v>0</v>
      </c>
      <c r="V255" s="119">
        <f t="shared" si="144"/>
        <v>0</v>
      </c>
      <c r="W255" s="119">
        <f t="shared" si="144"/>
        <v>0</v>
      </c>
      <c r="X255" s="119">
        <f t="shared" si="144"/>
        <v>0</v>
      </c>
      <c r="Y255" s="119">
        <f t="shared" si="144"/>
        <v>0</v>
      </c>
      <c r="Z255" s="119">
        <f t="shared" si="144"/>
        <v>0</v>
      </c>
      <c r="AA255" s="119">
        <f t="shared" si="144"/>
        <v>0</v>
      </c>
      <c r="AB255" s="119">
        <f t="shared" si="144"/>
        <v>0</v>
      </c>
      <c r="AC255" s="119">
        <f t="shared" si="144"/>
        <v>0</v>
      </c>
      <c r="AD255" s="120">
        <f>SUM(R255:AC255)</f>
        <v>0</v>
      </c>
    </row>
    <row r="256" spans="1:30" x14ac:dyDescent="0.25">
      <c r="A256" s="71"/>
      <c r="B256" s="83">
        <v>5</v>
      </c>
      <c r="C256" s="103">
        <f>'DATA A'!B10</f>
        <v>0</v>
      </c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7">
        <f>SUM(D256:O256)</f>
        <v>0</v>
      </c>
      <c r="Q256" s="85"/>
      <c r="R256" s="120">
        <f>D256</f>
        <v>0</v>
      </c>
      <c r="S256" s="119">
        <f>D256+E256</f>
        <v>0</v>
      </c>
      <c r="T256" s="119">
        <f t="shared" si="142"/>
        <v>0</v>
      </c>
      <c r="U256" s="119">
        <f t="shared" si="142"/>
        <v>0</v>
      </c>
      <c r="V256" s="119">
        <f t="shared" si="144"/>
        <v>0</v>
      </c>
      <c r="W256" s="119">
        <f t="shared" si="144"/>
        <v>0</v>
      </c>
      <c r="X256" s="119">
        <f t="shared" si="144"/>
        <v>0</v>
      </c>
      <c r="Y256" s="119">
        <f t="shared" si="144"/>
        <v>0</v>
      </c>
      <c r="Z256" s="119">
        <f t="shared" si="144"/>
        <v>0</v>
      </c>
      <c r="AA256" s="119">
        <f t="shared" si="144"/>
        <v>0</v>
      </c>
      <c r="AB256" s="119">
        <f t="shared" si="144"/>
        <v>0</v>
      </c>
      <c r="AC256" s="119">
        <f t="shared" si="144"/>
        <v>0</v>
      </c>
      <c r="AD256" s="120">
        <f>SUM(R256:AC256)</f>
        <v>0</v>
      </c>
    </row>
    <row r="257" spans="1:30" x14ac:dyDescent="0.25">
      <c r="A257" s="71"/>
      <c r="B257" s="83">
        <v>6</v>
      </c>
      <c r="C257" s="103">
        <f>'DATA A'!B11</f>
        <v>0</v>
      </c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7">
        <f t="shared" ref="P257:P276" si="145">SUM(D257:O257)</f>
        <v>0</v>
      </c>
      <c r="Q257" s="85"/>
      <c r="R257" s="120">
        <f t="shared" ref="R257:R276" si="146">D257</f>
        <v>0</v>
      </c>
      <c r="S257" s="119">
        <f t="shared" ref="S257:S276" si="147">D257+E257</f>
        <v>0</v>
      </c>
      <c r="T257" s="119">
        <f t="shared" ref="T257:T276" si="148">S257+F257</f>
        <v>0</v>
      </c>
      <c r="U257" s="119">
        <f t="shared" ref="U257:U276" si="149">T257+G257</f>
        <v>0</v>
      </c>
      <c r="V257" s="119">
        <f t="shared" ref="V257:V276" si="150">U257+H257</f>
        <v>0</v>
      </c>
      <c r="W257" s="119">
        <f t="shared" ref="W257:W276" si="151">V257+I257</f>
        <v>0</v>
      </c>
      <c r="X257" s="119">
        <f t="shared" ref="X257:X276" si="152">W257+J257</f>
        <v>0</v>
      </c>
      <c r="Y257" s="119">
        <f t="shared" ref="Y257:Y276" si="153">X257+K257</f>
        <v>0</v>
      </c>
      <c r="Z257" s="119">
        <f t="shared" ref="Z257:Z276" si="154">Y257+L257</f>
        <v>0</v>
      </c>
      <c r="AA257" s="119">
        <f t="shared" ref="AA257:AA276" si="155">Z257+M257</f>
        <v>0</v>
      </c>
      <c r="AB257" s="119">
        <f t="shared" ref="AB257:AB276" si="156">AA257+N257</f>
        <v>0</v>
      </c>
      <c r="AC257" s="119">
        <f t="shared" ref="AC257:AC276" si="157">AB257+O257</f>
        <v>0</v>
      </c>
      <c r="AD257" s="120">
        <f t="shared" ref="AD257:AD276" si="158">SUM(R257:AC257)</f>
        <v>0</v>
      </c>
    </row>
    <row r="258" spans="1:30" x14ac:dyDescent="0.25">
      <c r="A258" s="71"/>
      <c r="B258" s="83">
        <v>7</v>
      </c>
      <c r="C258" s="103">
        <f>'DATA A'!B12</f>
        <v>0</v>
      </c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7">
        <f t="shared" si="145"/>
        <v>0</v>
      </c>
      <c r="Q258" s="85"/>
      <c r="R258" s="120">
        <f t="shared" si="146"/>
        <v>0</v>
      </c>
      <c r="S258" s="119">
        <f t="shared" si="147"/>
        <v>0</v>
      </c>
      <c r="T258" s="119">
        <f t="shared" si="148"/>
        <v>0</v>
      </c>
      <c r="U258" s="119">
        <f t="shared" si="149"/>
        <v>0</v>
      </c>
      <c r="V258" s="119">
        <f t="shared" si="150"/>
        <v>0</v>
      </c>
      <c r="W258" s="119">
        <f t="shared" si="151"/>
        <v>0</v>
      </c>
      <c r="X258" s="119">
        <f t="shared" si="152"/>
        <v>0</v>
      </c>
      <c r="Y258" s="119">
        <f t="shared" si="153"/>
        <v>0</v>
      </c>
      <c r="Z258" s="119">
        <f t="shared" si="154"/>
        <v>0</v>
      </c>
      <c r="AA258" s="119">
        <f t="shared" si="155"/>
        <v>0</v>
      </c>
      <c r="AB258" s="119">
        <f t="shared" si="156"/>
        <v>0</v>
      </c>
      <c r="AC258" s="119">
        <f t="shared" si="157"/>
        <v>0</v>
      </c>
      <c r="AD258" s="120">
        <f t="shared" si="158"/>
        <v>0</v>
      </c>
    </row>
    <row r="259" spans="1:30" x14ac:dyDescent="0.25">
      <c r="A259" s="71"/>
      <c r="B259" s="83">
        <v>8</v>
      </c>
      <c r="C259" s="103">
        <f>'DATA A'!B13</f>
        <v>0</v>
      </c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7">
        <f t="shared" si="145"/>
        <v>0</v>
      </c>
      <c r="Q259" s="85"/>
      <c r="R259" s="120">
        <f t="shared" si="146"/>
        <v>0</v>
      </c>
      <c r="S259" s="119">
        <f t="shared" si="147"/>
        <v>0</v>
      </c>
      <c r="T259" s="119">
        <f t="shared" si="148"/>
        <v>0</v>
      </c>
      <c r="U259" s="119">
        <f t="shared" si="149"/>
        <v>0</v>
      </c>
      <c r="V259" s="119">
        <f t="shared" si="150"/>
        <v>0</v>
      </c>
      <c r="W259" s="119">
        <f t="shared" si="151"/>
        <v>0</v>
      </c>
      <c r="X259" s="119">
        <f t="shared" si="152"/>
        <v>0</v>
      </c>
      <c r="Y259" s="119">
        <f t="shared" si="153"/>
        <v>0</v>
      </c>
      <c r="Z259" s="119">
        <f t="shared" si="154"/>
        <v>0</v>
      </c>
      <c r="AA259" s="119">
        <f t="shared" si="155"/>
        <v>0</v>
      </c>
      <c r="AB259" s="119">
        <f t="shared" si="156"/>
        <v>0</v>
      </c>
      <c r="AC259" s="119">
        <f t="shared" si="157"/>
        <v>0</v>
      </c>
      <c r="AD259" s="120">
        <f t="shared" si="158"/>
        <v>0</v>
      </c>
    </row>
    <row r="260" spans="1:30" x14ac:dyDescent="0.25">
      <c r="A260" s="71"/>
      <c r="B260" s="83">
        <v>9</v>
      </c>
      <c r="C260" s="103">
        <f>'DATA A'!B14</f>
        <v>0</v>
      </c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7">
        <f t="shared" si="145"/>
        <v>0</v>
      </c>
      <c r="Q260" s="85"/>
      <c r="R260" s="120">
        <f t="shared" si="146"/>
        <v>0</v>
      </c>
      <c r="S260" s="119">
        <f t="shared" si="147"/>
        <v>0</v>
      </c>
      <c r="T260" s="119">
        <f t="shared" si="148"/>
        <v>0</v>
      </c>
      <c r="U260" s="119">
        <f t="shared" si="149"/>
        <v>0</v>
      </c>
      <c r="V260" s="119">
        <f t="shared" si="150"/>
        <v>0</v>
      </c>
      <c r="W260" s="119">
        <f t="shared" si="151"/>
        <v>0</v>
      </c>
      <c r="X260" s="119">
        <f t="shared" si="152"/>
        <v>0</v>
      </c>
      <c r="Y260" s="119">
        <f t="shared" si="153"/>
        <v>0</v>
      </c>
      <c r="Z260" s="119">
        <f t="shared" si="154"/>
        <v>0</v>
      </c>
      <c r="AA260" s="119">
        <f t="shared" si="155"/>
        <v>0</v>
      </c>
      <c r="AB260" s="119">
        <f t="shared" si="156"/>
        <v>0</v>
      </c>
      <c r="AC260" s="119">
        <f t="shared" si="157"/>
        <v>0</v>
      </c>
      <c r="AD260" s="120">
        <f t="shared" si="158"/>
        <v>0</v>
      </c>
    </row>
    <row r="261" spans="1:30" x14ac:dyDescent="0.25">
      <c r="A261" s="71"/>
      <c r="B261" s="83">
        <v>10</v>
      </c>
      <c r="C261" s="103">
        <f>'DATA A'!B15</f>
        <v>0</v>
      </c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7">
        <f t="shared" si="145"/>
        <v>0</v>
      </c>
      <c r="Q261" s="85"/>
      <c r="R261" s="120">
        <f t="shared" si="146"/>
        <v>0</v>
      </c>
      <c r="S261" s="119">
        <f t="shared" si="147"/>
        <v>0</v>
      </c>
      <c r="T261" s="119">
        <f t="shared" si="148"/>
        <v>0</v>
      </c>
      <c r="U261" s="119">
        <f t="shared" si="149"/>
        <v>0</v>
      </c>
      <c r="V261" s="119">
        <f t="shared" si="150"/>
        <v>0</v>
      </c>
      <c r="W261" s="119">
        <f t="shared" si="151"/>
        <v>0</v>
      </c>
      <c r="X261" s="119">
        <f t="shared" si="152"/>
        <v>0</v>
      </c>
      <c r="Y261" s="119">
        <f t="shared" si="153"/>
        <v>0</v>
      </c>
      <c r="Z261" s="119">
        <f t="shared" si="154"/>
        <v>0</v>
      </c>
      <c r="AA261" s="119">
        <f t="shared" si="155"/>
        <v>0</v>
      </c>
      <c r="AB261" s="119">
        <f t="shared" si="156"/>
        <v>0</v>
      </c>
      <c r="AC261" s="119">
        <f t="shared" si="157"/>
        <v>0</v>
      </c>
      <c r="AD261" s="120">
        <f t="shared" si="158"/>
        <v>0</v>
      </c>
    </row>
    <row r="262" spans="1:30" x14ac:dyDescent="0.25">
      <c r="A262" s="71"/>
      <c r="B262" s="83">
        <v>11</v>
      </c>
      <c r="C262" s="103">
        <f>'DATA A'!B16</f>
        <v>0</v>
      </c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7">
        <f t="shared" si="145"/>
        <v>0</v>
      </c>
      <c r="Q262" s="85"/>
      <c r="R262" s="120">
        <f t="shared" si="146"/>
        <v>0</v>
      </c>
      <c r="S262" s="119">
        <f t="shared" si="147"/>
        <v>0</v>
      </c>
      <c r="T262" s="119">
        <f t="shared" si="148"/>
        <v>0</v>
      </c>
      <c r="U262" s="119">
        <f t="shared" si="149"/>
        <v>0</v>
      </c>
      <c r="V262" s="119">
        <f t="shared" si="150"/>
        <v>0</v>
      </c>
      <c r="W262" s="119">
        <f t="shared" si="151"/>
        <v>0</v>
      </c>
      <c r="X262" s="119">
        <f t="shared" si="152"/>
        <v>0</v>
      </c>
      <c r="Y262" s="119">
        <f t="shared" si="153"/>
        <v>0</v>
      </c>
      <c r="Z262" s="119">
        <f t="shared" si="154"/>
        <v>0</v>
      </c>
      <c r="AA262" s="119">
        <f t="shared" si="155"/>
        <v>0</v>
      </c>
      <c r="AB262" s="119">
        <f t="shared" si="156"/>
        <v>0</v>
      </c>
      <c r="AC262" s="119">
        <f t="shared" si="157"/>
        <v>0</v>
      </c>
      <c r="AD262" s="120">
        <f t="shared" si="158"/>
        <v>0</v>
      </c>
    </row>
    <row r="263" spans="1:30" x14ac:dyDescent="0.25">
      <c r="A263" s="71"/>
      <c r="B263" s="83">
        <v>12</v>
      </c>
      <c r="C263" s="103">
        <f>'DATA A'!B17</f>
        <v>0</v>
      </c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7">
        <f t="shared" si="145"/>
        <v>0</v>
      </c>
      <c r="Q263" s="85"/>
      <c r="R263" s="120">
        <f t="shared" si="146"/>
        <v>0</v>
      </c>
      <c r="S263" s="119">
        <f t="shared" si="147"/>
        <v>0</v>
      </c>
      <c r="T263" s="119">
        <f t="shared" si="148"/>
        <v>0</v>
      </c>
      <c r="U263" s="119">
        <f t="shared" si="149"/>
        <v>0</v>
      </c>
      <c r="V263" s="119">
        <f t="shared" si="150"/>
        <v>0</v>
      </c>
      <c r="W263" s="119">
        <f t="shared" si="151"/>
        <v>0</v>
      </c>
      <c r="X263" s="119">
        <f t="shared" si="152"/>
        <v>0</v>
      </c>
      <c r="Y263" s="119">
        <f t="shared" si="153"/>
        <v>0</v>
      </c>
      <c r="Z263" s="119">
        <f t="shared" si="154"/>
        <v>0</v>
      </c>
      <c r="AA263" s="119">
        <f t="shared" si="155"/>
        <v>0</v>
      </c>
      <c r="AB263" s="119">
        <f t="shared" si="156"/>
        <v>0</v>
      </c>
      <c r="AC263" s="119">
        <f t="shared" si="157"/>
        <v>0</v>
      </c>
      <c r="AD263" s="120">
        <f t="shared" si="158"/>
        <v>0</v>
      </c>
    </row>
    <row r="264" spans="1:30" x14ac:dyDescent="0.25">
      <c r="A264" s="71"/>
      <c r="B264" s="83">
        <v>13</v>
      </c>
      <c r="C264" s="103">
        <f>'DATA A'!B18</f>
        <v>0</v>
      </c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7">
        <f t="shared" si="145"/>
        <v>0</v>
      </c>
      <c r="Q264" s="85"/>
      <c r="R264" s="120">
        <f t="shared" si="146"/>
        <v>0</v>
      </c>
      <c r="S264" s="119">
        <f t="shared" si="147"/>
        <v>0</v>
      </c>
      <c r="T264" s="119">
        <f t="shared" si="148"/>
        <v>0</v>
      </c>
      <c r="U264" s="119">
        <f t="shared" si="149"/>
        <v>0</v>
      </c>
      <c r="V264" s="119">
        <f t="shared" si="150"/>
        <v>0</v>
      </c>
      <c r="W264" s="119">
        <f t="shared" si="151"/>
        <v>0</v>
      </c>
      <c r="X264" s="119">
        <f t="shared" si="152"/>
        <v>0</v>
      </c>
      <c r="Y264" s="119">
        <f t="shared" si="153"/>
        <v>0</v>
      </c>
      <c r="Z264" s="119">
        <f t="shared" si="154"/>
        <v>0</v>
      </c>
      <c r="AA264" s="119">
        <f t="shared" si="155"/>
        <v>0</v>
      </c>
      <c r="AB264" s="119">
        <f t="shared" si="156"/>
        <v>0</v>
      </c>
      <c r="AC264" s="119">
        <f t="shared" si="157"/>
        <v>0</v>
      </c>
      <c r="AD264" s="120">
        <f t="shared" si="158"/>
        <v>0</v>
      </c>
    </row>
    <row r="265" spans="1:30" x14ac:dyDescent="0.25">
      <c r="A265" s="71"/>
      <c r="B265" s="83">
        <v>14</v>
      </c>
      <c r="C265" s="103">
        <f>'DATA A'!B19</f>
        <v>0</v>
      </c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7">
        <f t="shared" si="145"/>
        <v>0</v>
      </c>
      <c r="Q265" s="85"/>
      <c r="R265" s="120">
        <f t="shared" si="146"/>
        <v>0</v>
      </c>
      <c r="S265" s="119">
        <f t="shared" si="147"/>
        <v>0</v>
      </c>
      <c r="T265" s="119">
        <f t="shared" si="148"/>
        <v>0</v>
      </c>
      <c r="U265" s="119">
        <f t="shared" si="149"/>
        <v>0</v>
      </c>
      <c r="V265" s="119">
        <f t="shared" si="150"/>
        <v>0</v>
      </c>
      <c r="W265" s="119">
        <f t="shared" si="151"/>
        <v>0</v>
      </c>
      <c r="X265" s="119">
        <f t="shared" si="152"/>
        <v>0</v>
      </c>
      <c r="Y265" s="119">
        <f t="shared" si="153"/>
        <v>0</v>
      </c>
      <c r="Z265" s="119">
        <f t="shared" si="154"/>
        <v>0</v>
      </c>
      <c r="AA265" s="119">
        <f t="shared" si="155"/>
        <v>0</v>
      </c>
      <c r="AB265" s="119">
        <f t="shared" si="156"/>
        <v>0</v>
      </c>
      <c r="AC265" s="119">
        <f t="shared" si="157"/>
        <v>0</v>
      </c>
      <c r="AD265" s="120">
        <f t="shared" si="158"/>
        <v>0</v>
      </c>
    </row>
    <row r="266" spans="1:30" x14ac:dyDescent="0.25">
      <c r="A266" s="71"/>
      <c r="B266" s="83">
        <v>15</v>
      </c>
      <c r="C266" s="103">
        <f>'DATA A'!B20</f>
        <v>0</v>
      </c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7">
        <f t="shared" si="145"/>
        <v>0</v>
      </c>
      <c r="Q266" s="85"/>
      <c r="R266" s="120">
        <f t="shared" si="146"/>
        <v>0</v>
      </c>
      <c r="S266" s="119">
        <f t="shared" si="147"/>
        <v>0</v>
      </c>
      <c r="T266" s="119">
        <f t="shared" si="148"/>
        <v>0</v>
      </c>
      <c r="U266" s="119">
        <f t="shared" si="149"/>
        <v>0</v>
      </c>
      <c r="V266" s="119">
        <f t="shared" si="150"/>
        <v>0</v>
      </c>
      <c r="W266" s="119">
        <f t="shared" si="151"/>
        <v>0</v>
      </c>
      <c r="X266" s="119">
        <f t="shared" si="152"/>
        <v>0</v>
      </c>
      <c r="Y266" s="119">
        <f t="shared" si="153"/>
        <v>0</v>
      </c>
      <c r="Z266" s="119">
        <f t="shared" si="154"/>
        <v>0</v>
      </c>
      <c r="AA266" s="119">
        <f t="shared" si="155"/>
        <v>0</v>
      </c>
      <c r="AB266" s="119">
        <f t="shared" si="156"/>
        <v>0</v>
      </c>
      <c r="AC266" s="119">
        <f t="shared" si="157"/>
        <v>0</v>
      </c>
      <c r="AD266" s="120">
        <f t="shared" si="158"/>
        <v>0</v>
      </c>
    </row>
    <row r="267" spans="1:30" x14ac:dyDescent="0.25">
      <c r="A267" s="71"/>
      <c r="B267" s="83">
        <v>16</v>
      </c>
      <c r="C267" s="103">
        <f>'DATA A'!B21</f>
        <v>0</v>
      </c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7">
        <f t="shared" si="145"/>
        <v>0</v>
      </c>
      <c r="Q267" s="85"/>
      <c r="R267" s="120">
        <f t="shared" si="146"/>
        <v>0</v>
      </c>
      <c r="S267" s="119">
        <f t="shared" si="147"/>
        <v>0</v>
      </c>
      <c r="T267" s="119">
        <f t="shared" si="148"/>
        <v>0</v>
      </c>
      <c r="U267" s="119">
        <f t="shared" si="149"/>
        <v>0</v>
      </c>
      <c r="V267" s="119">
        <f t="shared" si="150"/>
        <v>0</v>
      </c>
      <c r="W267" s="119">
        <f t="shared" si="151"/>
        <v>0</v>
      </c>
      <c r="X267" s="119">
        <f t="shared" si="152"/>
        <v>0</v>
      </c>
      <c r="Y267" s="119">
        <f t="shared" si="153"/>
        <v>0</v>
      </c>
      <c r="Z267" s="119">
        <f t="shared" si="154"/>
        <v>0</v>
      </c>
      <c r="AA267" s="119">
        <f t="shared" si="155"/>
        <v>0</v>
      </c>
      <c r="AB267" s="119">
        <f t="shared" si="156"/>
        <v>0</v>
      </c>
      <c r="AC267" s="119">
        <f t="shared" si="157"/>
        <v>0</v>
      </c>
      <c r="AD267" s="120">
        <f t="shared" si="158"/>
        <v>0</v>
      </c>
    </row>
    <row r="268" spans="1:30" x14ac:dyDescent="0.25">
      <c r="A268" s="71"/>
      <c r="B268" s="83">
        <v>17</v>
      </c>
      <c r="C268" s="103">
        <f>'DATA A'!B22</f>
        <v>0</v>
      </c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7">
        <f t="shared" si="145"/>
        <v>0</v>
      </c>
      <c r="Q268" s="85"/>
      <c r="R268" s="120">
        <f t="shared" si="146"/>
        <v>0</v>
      </c>
      <c r="S268" s="119">
        <f t="shared" si="147"/>
        <v>0</v>
      </c>
      <c r="T268" s="119">
        <f t="shared" si="148"/>
        <v>0</v>
      </c>
      <c r="U268" s="119">
        <f t="shared" si="149"/>
        <v>0</v>
      </c>
      <c r="V268" s="119">
        <f t="shared" si="150"/>
        <v>0</v>
      </c>
      <c r="W268" s="119">
        <f t="shared" si="151"/>
        <v>0</v>
      </c>
      <c r="X268" s="119">
        <f t="shared" si="152"/>
        <v>0</v>
      </c>
      <c r="Y268" s="119">
        <f t="shared" si="153"/>
        <v>0</v>
      </c>
      <c r="Z268" s="119">
        <f t="shared" si="154"/>
        <v>0</v>
      </c>
      <c r="AA268" s="119">
        <f t="shared" si="155"/>
        <v>0</v>
      </c>
      <c r="AB268" s="119">
        <f t="shared" si="156"/>
        <v>0</v>
      </c>
      <c r="AC268" s="119">
        <f t="shared" si="157"/>
        <v>0</v>
      </c>
      <c r="AD268" s="120">
        <f t="shared" si="158"/>
        <v>0</v>
      </c>
    </row>
    <row r="269" spans="1:30" x14ac:dyDescent="0.25">
      <c r="A269" s="71"/>
      <c r="B269" s="83">
        <v>18</v>
      </c>
      <c r="C269" s="103">
        <f>'DATA A'!B23</f>
        <v>0</v>
      </c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7">
        <f t="shared" si="145"/>
        <v>0</v>
      </c>
      <c r="Q269" s="85"/>
      <c r="R269" s="120">
        <f t="shared" si="146"/>
        <v>0</v>
      </c>
      <c r="S269" s="119">
        <f t="shared" si="147"/>
        <v>0</v>
      </c>
      <c r="T269" s="119">
        <f t="shared" si="148"/>
        <v>0</v>
      </c>
      <c r="U269" s="119">
        <f t="shared" si="149"/>
        <v>0</v>
      </c>
      <c r="V269" s="119">
        <f t="shared" si="150"/>
        <v>0</v>
      </c>
      <c r="W269" s="119">
        <f t="shared" si="151"/>
        <v>0</v>
      </c>
      <c r="X269" s="119">
        <f t="shared" si="152"/>
        <v>0</v>
      </c>
      <c r="Y269" s="119">
        <f t="shared" si="153"/>
        <v>0</v>
      </c>
      <c r="Z269" s="119">
        <f t="shared" si="154"/>
        <v>0</v>
      </c>
      <c r="AA269" s="119">
        <f t="shared" si="155"/>
        <v>0</v>
      </c>
      <c r="AB269" s="119">
        <f t="shared" si="156"/>
        <v>0</v>
      </c>
      <c r="AC269" s="119">
        <f t="shared" si="157"/>
        <v>0</v>
      </c>
      <c r="AD269" s="120">
        <f t="shared" si="158"/>
        <v>0</v>
      </c>
    </row>
    <row r="270" spans="1:30" x14ac:dyDescent="0.25">
      <c r="A270" s="71"/>
      <c r="B270" s="83">
        <v>19</v>
      </c>
      <c r="C270" s="103">
        <f>'DATA A'!B24</f>
        <v>0</v>
      </c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7">
        <f t="shared" si="145"/>
        <v>0</v>
      </c>
      <c r="Q270" s="85"/>
      <c r="R270" s="120">
        <f t="shared" si="146"/>
        <v>0</v>
      </c>
      <c r="S270" s="119">
        <f t="shared" si="147"/>
        <v>0</v>
      </c>
      <c r="T270" s="119">
        <f t="shared" si="148"/>
        <v>0</v>
      </c>
      <c r="U270" s="119">
        <f t="shared" si="149"/>
        <v>0</v>
      </c>
      <c r="V270" s="119">
        <f t="shared" si="150"/>
        <v>0</v>
      </c>
      <c r="W270" s="119">
        <f t="shared" si="151"/>
        <v>0</v>
      </c>
      <c r="X270" s="119">
        <f t="shared" si="152"/>
        <v>0</v>
      </c>
      <c r="Y270" s="119">
        <f t="shared" si="153"/>
        <v>0</v>
      </c>
      <c r="Z270" s="119">
        <f t="shared" si="154"/>
        <v>0</v>
      </c>
      <c r="AA270" s="119">
        <f t="shared" si="155"/>
        <v>0</v>
      </c>
      <c r="AB270" s="119">
        <f t="shared" si="156"/>
        <v>0</v>
      </c>
      <c r="AC270" s="119">
        <f t="shared" si="157"/>
        <v>0</v>
      </c>
      <c r="AD270" s="120">
        <f t="shared" si="158"/>
        <v>0</v>
      </c>
    </row>
    <row r="271" spans="1:30" x14ac:dyDescent="0.25">
      <c r="A271" s="71"/>
      <c r="B271" s="83">
        <v>20</v>
      </c>
      <c r="C271" s="103">
        <f>'DATA A'!B25</f>
        <v>0</v>
      </c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7">
        <f t="shared" si="145"/>
        <v>0</v>
      </c>
      <c r="Q271" s="85"/>
      <c r="R271" s="120">
        <f t="shared" si="146"/>
        <v>0</v>
      </c>
      <c r="S271" s="119">
        <f t="shared" si="147"/>
        <v>0</v>
      </c>
      <c r="T271" s="119">
        <f t="shared" si="148"/>
        <v>0</v>
      </c>
      <c r="U271" s="119">
        <f t="shared" si="149"/>
        <v>0</v>
      </c>
      <c r="V271" s="119">
        <f t="shared" si="150"/>
        <v>0</v>
      </c>
      <c r="W271" s="119">
        <f t="shared" si="151"/>
        <v>0</v>
      </c>
      <c r="X271" s="119">
        <f t="shared" si="152"/>
        <v>0</v>
      </c>
      <c r="Y271" s="119">
        <f t="shared" si="153"/>
        <v>0</v>
      </c>
      <c r="Z271" s="119">
        <f t="shared" si="154"/>
        <v>0</v>
      </c>
      <c r="AA271" s="119">
        <f t="shared" si="155"/>
        <v>0</v>
      </c>
      <c r="AB271" s="119">
        <f t="shared" si="156"/>
        <v>0</v>
      </c>
      <c r="AC271" s="119">
        <f t="shared" si="157"/>
        <v>0</v>
      </c>
      <c r="AD271" s="120">
        <f t="shared" si="158"/>
        <v>0</v>
      </c>
    </row>
    <row r="272" spans="1:30" x14ac:dyDescent="0.25">
      <c r="A272" s="71"/>
      <c r="B272" s="83">
        <v>21</v>
      </c>
      <c r="C272" s="103">
        <f>'DATA A'!B26</f>
        <v>0</v>
      </c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7">
        <f t="shared" si="145"/>
        <v>0</v>
      </c>
      <c r="Q272" s="85"/>
      <c r="R272" s="120">
        <f t="shared" si="146"/>
        <v>0</v>
      </c>
      <c r="S272" s="119">
        <f t="shared" si="147"/>
        <v>0</v>
      </c>
      <c r="T272" s="119">
        <f t="shared" si="148"/>
        <v>0</v>
      </c>
      <c r="U272" s="119">
        <f t="shared" si="149"/>
        <v>0</v>
      </c>
      <c r="V272" s="119">
        <f t="shared" si="150"/>
        <v>0</v>
      </c>
      <c r="W272" s="119">
        <f t="shared" si="151"/>
        <v>0</v>
      </c>
      <c r="X272" s="119">
        <f t="shared" si="152"/>
        <v>0</v>
      </c>
      <c r="Y272" s="119">
        <f t="shared" si="153"/>
        <v>0</v>
      </c>
      <c r="Z272" s="119">
        <f t="shared" si="154"/>
        <v>0</v>
      </c>
      <c r="AA272" s="119">
        <f t="shared" si="155"/>
        <v>0</v>
      </c>
      <c r="AB272" s="119">
        <f t="shared" si="156"/>
        <v>0</v>
      </c>
      <c r="AC272" s="119">
        <f t="shared" si="157"/>
        <v>0</v>
      </c>
      <c r="AD272" s="120">
        <f t="shared" si="158"/>
        <v>0</v>
      </c>
    </row>
    <row r="273" spans="1:30" x14ac:dyDescent="0.25">
      <c r="A273" s="71"/>
      <c r="B273" s="83">
        <v>22</v>
      </c>
      <c r="C273" s="103">
        <f>'DATA A'!B27</f>
        <v>0</v>
      </c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7">
        <f t="shared" si="145"/>
        <v>0</v>
      </c>
      <c r="Q273" s="85"/>
      <c r="R273" s="120">
        <f t="shared" si="146"/>
        <v>0</v>
      </c>
      <c r="S273" s="119">
        <f t="shared" si="147"/>
        <v>0</v>
      </c>
      <c r="T273" s="119">
        <f t="shared" si="148"/>
        <v>0</v>
      </c>
      <c r="U273" s="119">
        <f t="shared" si="149"/>
        <v>0</v>
      </c>
      <c r="V273" s="119">
        <f t="shared" si="150"/>
        <v>0</v>
      </c>
      <c r="W273" s="119">
        <f t="shared" si="151"/>
        <v>0</v>
      </c>
      <c r="X273" s="119">
        <f t="shared" si="152"/>
        <v>0</v>
      </c>
      <c r="Y273" s="119">
        <f t="shared" si="153"/>
        <v>0</v>
      </c>
      <c r="Z273" s="119">
        <f t="shared" si="154"/>
        <v>0</v>
      </c>
      <c r="AA273" s="119">
        <f t="shared" si="155"/>
        <v>0</v>
      </c>
      <c r="AB273" s="119">
        <f t="shared" si="156"/>
        <v>0</v>
      </c>
      <c r="AC273" s="119">
        <f t="shared" si="157"/>
        <v>0</v>
      </c>
      <c r="AD273" s="120">
        <f t="shared" si="158"/>
        <v>0</v>
      </c>
    </row>
    <row r="274" spans="1:30" x14ac:dyDescent="0.25">
      <c r="A274" s="71"/>
      <c r="B274" s="83">
        <v>23</v>
      </c>
      <c r="C274" s="103">
        <f>'DATA A'!B28</f>
        <v>0</v>
      </c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7">
        <f t="shared" si="145"/>
        <v>0</v>
      </c>
      <c r="Q274" s="85"/>
      <c r="R274" s="120">
        <f t="shared" si="146"/>
        <v>0</v>
      </c>
      <c r="S274" s="119">
        <f t="shared" si="147"/>
        <v>0</v>
      </c>
      <c r="T274" s="119">
        <f t="shared" si="148"/>
        <v>0</v>
      </c>
      <c r="U274" s="119">
        <f t="shared" si="149"/>
        <v>0</v>
      </c>
      <c r="V274" s="119">
        <f t="shared" si="150"/>
        <v>0</v>
      </c>
      <c r="W274" s="119">
        <f t="shared" si="151"/>
        <v>0</v>
      </c>
      <c r="X274" s="119">
        <f t="shared" si="152"/>
        <v>0</v>
      </c>
      <c r="Y274" s="119">
        <f t="shared" si="153"/>
        <v>0</v>
      </c>
      <c r="Z274" s="119">
        <f t="shared" si="154"/>
        <v>0</v>
      </c>
      <c r="AA274" s="119">
        <f t="shared" si="155"/>
        <v>0</v>
      </c>
      <c r="AB274" s="119">
        <f t="shared" si="156"/>
        <v>0</v>
      </c>
      <c r="AC274" s="119">
        <f t="shared" si="157"/>
        <v>0</v>
      </c>
      <c r="AD274" s="120">
        <f t="shared" si="158"/>
        <v>0</v>
      </c>
    </row>
    <row r="275" spans="1:30" x14ac:dyDescent="0.25">
      <c r="A275" s="71"/>
      <c r="B275" s="83">
        <v>24</v>
      </c>
      <c r="C275" s="103">
        <f>'DATA A'!B29</f>
        <v>0</v>
      </c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7">
        <f t="shared" si="145"/>
        <v>0</v>
      </c>
      <c r="Q275" s="85"/>
      <c r="R275" s="120">
        <f t="shared" si="146"/>
        <v>0</v>
      </c>
      <c r="S275" s="119">
        <f t="shared" si="147"/>
        <v>0</v>
      </c>
      <c r="T275" s="119">
        <f t="shared" si="148"/>
        <v>0</v>
      </c>
      <c r="U275" s="119">
        <f t="shared" si="149"/>
        <v>0</v>
      </c>
      <c r="V275" s="119">
        <f t="shared" si="150"/>
        <v>0</v>
      </c>
      <c r="W275" s="119">
        <f t="shared" si="151"/>
        <v>0</v>
      </c>
      <c r="X275" s="119">
        <f t="shared" si="152"/>
        <v>0</v>
      </c>
      <c r="Y275" s="119">
        <f t="shared" si="153"/>
        <v>0</v>
      </c>
      <c r="Z275" s="119">
        <f t="shared" si="154"/>
        <v>0</v>
      </c>
      <c r="AA275" s="119">
        <f t="shared" si="155"/>
        <v>0</v>
      </c>
      <c r="AB275" s="119">
        <f t="shared" si="156"/>
        <v>0</v>
      </c>
      <c r="AC275" s="119">
        <f t="shared" si="157"/>
        <v>0</v>
      </c>
      <c r="AD275" s="120">
        <f t="shared" si="158"/>
        <v>0</v>
      </c>
    </row>
    <row r="276" spans="1:30" ht="13.8" thickBot="1" x14ac:dyDescent="0.3">
      <c r="A276" s="71"/>
      <c r="B276" s="83">
        <v>25</v>
      </c>
      <c r="C276" s="103">
        <f>'DATA A'!B30</f>
        <v>0</v>
      </c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7">
        <f t="shared" si="145"/>
        <v>0</v>
      </c>
      <c r="Q276" s="85"/>
      <c r="R276" s="120">
        <f t="shared" si="146"/>
        <v>0</v>
      </c>
      <c r="S276" s="119">
        <f t="shared" si="147"/>
        <v>0</v>
      </c>
      <c r="T276" s="119">
        <f t="shared" si="148"/>
        <v>0</v>
      </c>
      <c r="U276" s="119">
        <f t="shared" si="149"/>
        <v>0</v>
      </c>
      <c r="V276" s="119">
        <f t="shared" si="150"/>
        <v>0</v>
      </c>
      <c r="W276" s="119">
        <f t="shared" si="151"/>
        <v>0</v>
      </c>
      <c r="X276" s="119">
        <f t="shared" si="152"/>
        <v>0</v>
      </c>
      <c r="Y276" s="119">
        <f t="shared" si="153"/>
        <v>0</v>
      </c>
      <c r="Z276" s="119">
        <f t="shared" si="154"/>
        <v>0</v>
      </c>
      <c r="AA276" s="119">
        <f t="shared" si="155"/>
        <v>0</v>
      </c>
      <c r="AB276" s="119">
        <f t="shared" si="156"/>
        <v>0</v>
      </c>
      <c r="AC276" s="119">
        <f t="shared" si="157"/>
        <v>0</v>
      </c>
      <c r="AD276" s="120">
        <f t="shared" si="158"/>
        <v>0</v>
      </c>
    </row>
    <row r="277" spans="1:30" ht="13.8" thickBot="1" x14ac:dyDescent="0.3">
      <c r="A277" s="71"/>
      <c r="B277" s="104"/>
      <c r="C277" s="105"/>
      <c r="D277" s="191">
        <f t="shared" ref="D277:O277" si="159">SUM(D252:D276)</f>
        <v>0</v>
      </c>
      <c r="E277" s="88">
        <f t="shared" si="159"/>
        <v>0</v>
      </c>
      <c r="F277" s="88">
        <f>SUM(F252:F276)</f>
        <v>0</v>
      </c>
      <c r="G277" s="208">
        <f>SUM(G252:G276)</f>
        <v>0</v>
      </c>
      <c r="H277" s="192">
        <f t="shared" si="159"/>
        <v>0</v>
      </c>
      <c r="I277" s="88">
        <f t="shared" si="159"/>
        <v>0</v>
      </c>
      <c r="J277" s="88">
        <f t="shared" si="159"/>
        <v>0</v>
      </c>
      <c r="K277" s="88">
        <f t="shared" si="159"/>
        <v>0</v>
      </c>
      <c r="L277" s="88">
        <f t="shared" si="159"/>
        <v>0</v>
      </c>
      <c r="M277" s="88">
        <f t="shared" si="159"/>
        <v>0</v>
      </c>
      <c r="N277" s="88">
        <f t="shared" si="159"/>
        <v>0</v>
      </c>
      <c r="O277" s="88">
        <f t="shared" si="159"/>
        <v>0</v>
      </c>
      <c r="P277" s="107">
        <f>SUM(D277:O277)</f>
        <v>0</v>
      </c>
      <c r="Q277" s="87"/>
      <c r="R277" s="136">
        <f>D277</f>
        <v>0</v>
      </c>
      <c r="S277" s="142">
        <f>D277+E277</f>
        <v>0</v>
      </c>
      <c r="T277" s="142">
        <f t="shared" ref="T277:AC277" si="160">S277+F277</f>
        <v>0</v>
      </c>
      <c r="U277" s="142">
        <f t="shared" si="160"/>
        <v>0</v>
      </c>
      <c r="V277" s="142">
        <f t="shared" si="160"/>
        <v>0</v>
      </c>
      <c r="W277" s="142">
        <f t="shared" si="160"/>
        <v>0</v>
      </c>
      <c r="X277" s="142">
        <f t="shared" si="160"/>
        <v>0</v>
      </c>
      <c r="Y277" s="142">
        <f t="shared" si="160"/>
        <v>0</v>
      </c>
      <c r="Z277" s="142">
        <f t="shared" si="160"/>
        <v>0</v>
      </c>
      <c r="AA277" s="142">
        <f t="shared" si="160"/>
        <v>0</v>
      </c>
      <c r="AB277" s="142">
        <f t="shared" si="160"/>
        <v>0</v>
      </c>
      <c r="AC277" s="142">
        <f t="shared" si="160"/>
        <v>0</v>
      </c>
      <c r="AD277" s="136">
        <f>SUM(R277:AC277)</f>
        <v>0</v>
      </c>
    </row>
    <row r="278" spans="1:30" x14ac:dyDescent="0.2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</row>
    <row r="279" spans="1:30" x14ac:dyDescent="0.2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</row>
    <row r="280" spans="1:30" ht="13.8" thickBo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</row>
    <row r="281" spans="1:30" x14ac:dyDescent="0.25">
      <c r="A281" s="71"/>
      <c r="B281" s="97" t="s">
        <v>1</v>
      </c>
      <c r="C281" s="258" t="str">
        <f>'DATA A'!B5</f>
        <v>PUSKESMAS</v>
      </c>
      <c r="D281" s="260" t="s">
        <v>54</v>
      </c>
      <c r="E281" s="261"/>
      <c r="F281" s="261"/>
      <c r="G281" s="261"/>
      <c r="H281" s="261"/>
      <c r="I281" s="262"/>
      <c r="J281" s="98"/>
      <c r="K281" s="98"/>
      <c r="L281" s="98"/>
      <c r="M281" s="98"/>
      <c r="N281" s="98"/>
      <c r="O281" s="99"/>
      <c r="P281" s="113" t="s">
        <v>2</v>
      </c>
      <c r="Q281" s="85"/>
      <c r="R281" s="263" t="s">
        <v>54</v>
      </c>
      <c r="S281" s="264"/>
      <c r="T281" s="264"/>
      <c r="U281" s="264"/>
      <c r="V281" s="264"/>
      <c r="W281" s="265"/>
      <c r="X281" s="130"/>
      <c r="Y281" s="130"/>
      <c r="Z281" s="130"/>
      <c r="AA281" s="130"/>
      <c r="AB281" s="130"/>
      <c r="AC281" s="131"/>
      <c r="AD281" s="138" t="s">
        <v>2</v>
      </c>
    </row>
    <row r="282" spans="1:30" x14ac:dyDescent="0.25">
      <c r="A282" s="71"/>
      <c r="B282" s="101"/>
      <c r="C282" s="259"/>
      <c r="D282" s="102" t="s">
        <v>11</v>
      </c>
      <c r="E282" s="102" t="s">
        <v>12</v>
      </c>
      <c r="F282" s="88" t="s">
        <v>13</v>
      </c>
      <c r="G282" s="81" t="s">
        <v>3</v>
      </c>
      <c r="H282" s="81" t="s">
        <v>4</v>
      </c>
      <c r="I282" s="81" t="s">
        <v>5</v>
      </c>
      <c r="J282" s="81" t="s">
        <v>18</v>
      </c>
      <c r="K282" s="81" t="s">
        <v>6</v>
      </c>
      <c r="L282" s="81" t="s">
        <v>7</v>
      </c>
      <c r="M282" s="80" t="s">
        <v>8</v>
      </c>
      <c r="N282" s="80" t="s">
        <v>9</v>
      </c>
      <c r="O282" s="81" t="s">
        <v>10</v>
      </c>
      <c r="P282" s="114"/>
      <c r="Q282" s="85"/>
      <c r="R282" s="139" t="s">
        <v>11</v>
      </c>
      <c r="S282" s="133" t="s">
        <v>12</v>
      </c>
      <c r="T282" s="122" t="s">
        <v>13</v>
      </c>
      <c r="U282" s="134" t="s">
        <v>3</v>
      </c>
      <c r="V282" s="134" t="s">
        <v>4</v>
      </c>
      <c r="W282" s="134" t="s">
        <v>5</v>
      </c>
      <c r="X282" s="134" t="s">
        <v>18</v>
      </c>
      <c r="Y282" s="134" t="s">
        <v>6</v>
      </c>
      <c r="Z282" s="134" t="s">
        <v>7</v>
      </c>
      <c r="AA282" s="135" t="s">
        <v>8</v>
      </c>
      <c r="AB282" s="135" t="s">
        <v>9</v>
      </c>
      <c r="AC282" s="134" t="s">
        <v>10</v>
      </c>
      <c r="AD282" s="140"/>
    </row>
    <row r="283" spans="1:30" x14ac:dyDescent="0.25">
      <c r="A283" s="71"/>
      <c r="B283" s="83">
        <v>1</v>
      </c>
      <c r="C283" s="103">
        <f>'DATA A'!B6</f>
        <v>0</v>
      </c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4">
        <f>SUM(D283:O283)</f>
        <v>0</v>
      </c>
      <c r="Q283" s="85"/>
      <c r="R283" s="120">
        <f>D283</f>
        <v>0</v>
      </c>
      <c r="S283" s="119">
        <f>D283+E283</f>
        <v>0</v>
      </c>
      <c r="T283" s="119">
        <f t="shared" ref="T283:AC287" si="161">S283+F283</f>
        <v>0</v>
      </c>
      <c r="U283" s="119">
        <f t="shared" si="161"/>
        <v>0</v>
      </c>
      <c r="V283" s="119">
        <f t="shared" si="161"/>
        <v>0</v>
      </c>
      <c r="W283" s="119">
        <f t="shared" si="161"/>
        <v>0</v>
      </c>
      <c r="X283" s="119">
        <f t="shared" si="161"/>
        <v>0</v>
      </c>
      <c r="Y283" s="119">
        <f t="shared" si="161"/>
        <v>0</v>
      </c>
      <c r="Z283" s="119">
        <f t="shared" si="161"/>
        <v>0</v>
      </c>
      <c r="AA283" s="119">
        <f t="shared" si="161"/>
        <v>0</v>
      </c>
      <c r="AB283" s="119">
        <f t="shared" si="161"/>
        <v>0</v>
      </c>
      <c r="AC283" s="119">
        <f t="shared" si="161"/>
        <v>0</v>
      </c>
      <c r="AD283" s="117">
        <f>SUM(R283:AC283)</f>
        <v>0</v>
      </c>
    </row>
    <row r="284" spans="1:30" x14ac:dyDescent="0.25">
      <c r="A284" s="71"/>
      <c r="B284" s="83">
        <v>2</v>
      </c>
      <c r="C284" s="103">
        <f>'DATA A'!B7</f>
        <v>0</v>
      </c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7">
        <f>SUM(D284:O284)</f>
        <v>0</v>
      </c>
      <c r="Q284" s="85"/>
      <c r="R284" s="120">
        <f>D284</f>
        <v>0</v>
      </c>
      <c r="S284" s="119">
        <f>D284+E284</f>
        <v>0</v>
      </c>
      <c r="T284" s="119">
        <f t="shared" si="161"/>
        <v>0</v>
      </c>
      <c r="U284" s="119">
        <f t="shared" si="161"/>
        <v>0</v>
      </c>
      <c r="V284" s="119">
        <f t="shared" si="161"/>
        <v>0</v>
      </c>
      <c r="W284" s="119">
        <f t="shared" si="161"/>
        <v>0</v>
      </c>
      <c r="X284" s="119">
        <f t="shared" si="161"/>
        <v>0</v>
      </c>
      <c r="Y284" s="119">
        <f t="shared" si="161"/>
        <v>0</v>
      </c>
      <c r="Z284" s="119">
        <f t="shared" si="161"/>
        <v>0</v>
      </c>
      <c r="AA284" s="119">
        <f t="shared" si="161"/>
        <v>0</v>
      </c>
      <c r="AB284" s="119">
        <f t="shared" si="161"/>
        <v>0</v>
      </c>
      <c r="AC284" s="119">
        <f t="shared" si="161"/>
        <v>0</v>
      </c>
      <c r="AD284" s="120">
        <f>SUM(R284:AC284)</f>
        <v>0</v>
      </c>
    </row>
    <row r="285" spans="1:30" x14ac:dyDescent="0.25">
      <c r="A285" s="71"/>
      <c r="B285" s="83">
        <v>3</v>
      </c>
      <c r="C285" s="103">
        <f>'DATA A'!B8</f>
        <v>0</v>
      </c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7">
        <f>SUM(D285:O285)</f>
        <v>0</v>
      </c>
      <c r="Q285" s="85"/>
      <c r="R285" s="120">
        <f>D285</f>
        <v>0</v>
      </c>
      <c r="S285" s="119">
        <f>D285+E285</f>
        <v>0</v>
      </c>
      <c r="T285" s="119">
        <f t="shared" si="161"/>
        <v>0</v>
      </c>
      <c r="U285" s="119">
        <f t="shared" si="161"/>
        <v>0</v>
      </c>
      <c r="V285" s="119">
        <f t="shared" si="161"/>
        <v>0</v>
      </c>
      <c r="W285" s="119">
        <f t="shared" si="161"/>
        <v>0</v>
      </c>
      <c r="X285" s="119">
        <f t="shared" si="161"/>
        <v>0</v>
      </c>
      <c r="Y285" s="119">
        <f t="shared" si="161"/>
        <v>0</v>
      </c>
      <c r="Z285" s="119">
        <f t="shared" si="161"/>
        <v>0</v>
      </c>
      <c r="AA285" s="119">
        <f t="shared" si="161"/>
        <v>0</v>
      </c>
      <c r="AB285" s="119">
        <f t="shared" si="161"/>
        <v>0</v>
      </c>
      <c r="AC285" s="119">
        <f t="shared" si="161"/>
        <v>0</v>
      </c>
      <c r="AD285" s="120">
        <f>SUM(R285:AC285)</f>
        <v>0</v>
      </c>
    </row>
    <row r="286" spans="1:30" x14ac:dyDescent="0.25">
      <c r="A286" s="71"/>
      <c r="B286" s="83">
        <v>4</v>
      </c>
      <c r="C286" s="103">
        <f>'DATA A'!B9</f>
        <v>0</v>
      </c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7">
        <f>SUM(D286:O286)</f>
        <v>0</v>
      </c>
      <c r="Q286" s="85"/>
      <c r="R286" s="120">
        <f>D286</f>
        <v>0</v>
      </c>
      <c r="S286" s="119">
        <f>D286+E286</f>
        <v>0</v>
      </c>
      <c r="T286" s="119">
        <f t="shared" si="161"/>
        <v>0</v>
      </c>
      <c r="U286" s="119">
        <f t="shared" si="161"/>
        <v>0</v>
      </c>
      <c r="V286" s="119">
        <f t="shared" si="161"/>
        <v>0</v>
      </c>
      <c r="W286" s="119">
        <f t="shared" si="161"/>
        <v>0</v>
      </c>
      <c r="X286" s="119">
        <f t="shared" si="161"/>
        <v>0</v>
      </c>
      <c r="Y286" s="119">
        <f t="shared" si="161"/>
        <v>0</v>
      </c>
      <c r="Z286" s="119">
        <f t="shared" si="161"/>
        <v>0</v>
      </c>
      <c r="AA286" s="119">
        <f t="shared" si="161"/>
        <v>0</v>
      </c>
      <c r="AB286" s="119">
        <f t="shared" si="161"/>
        <v>0</v>
      </c>
      <c r="AC286" s="119">
        <f t="shared" si="161"/>
        <v>0</v>
      </c>
      <c r="AD286" s="120">
        <f>SUM(R286:AC286)</f>
        <v>0</v>
      </c>
    </row>
    <row r="287" spans="1:30" x14ac:dyDescent="0.25">
      <c r="A287" s="71"/>
      <c r="B287" s="83">
        <v>5</v>
      </c>
      <c r="C287" s="103">
        <f>'DATA A'!B10</f>
        <v>0</v>
      </c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7">
        <f>SUM(D287:O287)</f>
        <v>0</v>
      </c>
      <c r="Q287" s="85"/>
      <c r="R287" s="120">
        <f>D287</f>
        <v>0</v>
      </c>
      <c r="S287" s="119">
        <f>D287+E287</f>
        <v>0</v>
      </c>
      <c r="T287" s="119">
        <f t="shared" si="161"/>
        <v>0</v>
      </c>
      <c r="U287" s="119">
        <f t="shared" si="161"/>
        <v>0</v>
      </c>
      <c r="V287" s="119">
        <f t="shared" si="161"/>
        <v>0</v>
      </c>
      <c r="W287" s="119">
        <f t="shared" si="161"/>
        <v>0</v>
      </c>
      <c r="X287" s="119">
        <f t="shared" si="161"/>
        <v>0</v>
      </c>
      <c r="Y287" s="119">
        <f t="shared" si="161"/>
        <v>0</v>
      </c>
      <c r="Z287" s="119">
        <f t="shared" si="161"/>
        <v>0</v>
      </c>
      <c r="AA287" s="119">
        <f t="shared" si="161"/>
        <v>0</v>
      </c>
      <c r="AB287" s="119">
        <f t="shared" si="161"/>
        <v>0</v>
      </c>
      <c r="AC287" s="119">
        <f t="shared" si="161"/>
        <v>0</v>
      </c>
      <c r="AD287" s="120">
        <f>SUM(R287:AC287)</f>
        <v>0</v>
      </c>
    </row>
    <row r="288" spans="1:30" x14ac:dyDescent="0.25">
      <c r="A288" s="71"/>
      <c r="B288" s="83">
        <v>6</v>
      </c>
      <c r="C288" s="103">
        <f>'DATA A'!B11</f>
        <v>0</v>
      </c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7">
        <f t="shared" ref="P288:P307" si="162">SUM(D288:O288)</f>
        <v>0</v>
      </c>
      <c r="Q288" s="85"/>
      <c r="R288" s="120">
        <f t="shared" ref="R288:R307" si="163">D288</f>
        <v>0</v>
      </c>
      <c r="S288" s="119">
        <f t="shared" ref="S288:S307" si="164">D288+E288</f>
        <v>0</v>
      </c>
      <c r="T288" s="119">
        <f t="shared" ref="T288:T307" si="165">S288+F288</f>
        <v>0</v>
      </c>
      <c r="U288" s="119">
        <f t="shared" ref="U288:U307" si="166">T288+G288</f>
        <v>0</v>
      </c>
      <c r="V288" s="119">
        <f t="shared" ref="V288:V307" si="167">U288+H288</f>
        <v>0</v>
      </c>
      <c r="W288" s="119">
        <f t="shared" ref="W288:W307" si="168">V288+I288</f>
        <v>0</v>
      </c>
      <c r="X288" s="119">
        <f t="shared" ref="X288:X307" si="169">W288+J288</f>
        <v>0</v>
      </c>
      <c r="Y288" s="119">
        <f t="shared" ref="Y288:Y307" si="170">X288+K288</f>
        <v>0</v>
      </c>
      <c r="Z288" s="119">
        <f t="shared" ref="Z288:Z307" si="171">Y288+L288</f>
        <v>0</v>
      </c>
      <c r="AA288" s="119">
        <f t="shared" ref="AA288:AA307" si="172">Z288+M288</f>
        <v>0</v>
      </c>
      <c r="AB288" s="119">
        <f t="shared" ref="AB288:AB307" si="173">AA288+N288</f>
        <v>0</v>
      </c>
      <c r="AC288" s="119">
        <f t="shared" ref="AC288:AC307" si="174">AB288+O288</f>
        <v>0</v>
      </c>
      <c r="AD288" s="120">
        <f t="shared" ref="AD288:AD307" si="175">SUM(R288:AC288)</f>
        <v>0</v>
      </c>
    </row>
    <row r="289" spans="1:30" x14ac:dyDescent="0.25">
      <c r="A289" s="71"/>
      <c r="B289" s="83">
        <v>7</v>
      </c>
      <c r="C289" s="103">
        <f>'DATA A'!B12</f>
        <v>0</v>
      </c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7">
        <f t="shared" si="162"/>
        <v>0</v>
      </c>
      <c r="Q289" s="85"/>
      <c r="R289" s="120">
        <f t="shared" si="163"/>
        <v>0</v>
      </c>
      <c r="S289" s="119">
        <f t="shared" si="164"/>
        <v>0</v>
      </c>
      <c r="T289" s="119">
        <f t="shared" si="165"/>
        <v>0</v>
      </c>
      <c r="U289" s="119">
        <f t="shared" si="166"/>
        <v>0</v>
      </c>
      <c r="V289" s="119">
        <f t="shared" si="167"/>
        <v>0</v>
      </c>
      <c r="W289" s="119">
        <f t="shared" si="168"/>
        <v>0</v>
      </c>
      <c r="X289" s="119">
        <f t="shared" si="169"/>
        <v>0</v>
      </c>
      <c r="Y289" s="119">
        <f t="shared" si="170"/>
        <v>0</v>
      </c>
      <c r="Z289" s="119">
        <f t="shared" si="171"/>
        <v>0</v>
      </c>
      <c r="AA289" s="119">
        <f t="shared" si="172"/>
        <v>0</v>
      </c>
      <c r="AB289" s="119">
        <f t="shared" si="173"/>
        <v>0</v>
      </c>
      <c r="AC289" s="119">
        <f t="shared" si="174"/>
        <v>0</v>
      </c>
      <c r="AD289" s="120">
        <f t="shared" si="175"/>
        <v>0</v>
      </c>
    </row>
    <row r="290" spans="1:30" x14ac:dyDescent="0.25">
      <c r="A290" s="71"/>
      <c r="B290" s="83">
        <v>8</v>
      </c>
      <c r="C290" s="103">
        <f>'DATA A'!B13</f>
        <v>0</v>
      </c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7">
        <f t="shared" si="162"/>
        <v>0</v>
      </c>
      <c r="Q290" s="85"/>
      <c r="R290" s="120">
        <f t="shared" si="163"/>
        <v>0</v>
      </c>
      <c r="S290" s="119">
        <f t="shared" si="164"/>
        <v>0</v>
      </c>
      <c r="T290" s="119">
        <f t="shared" si="165"/>
        <v>0</v>
      </c>
      <c r="U290" s="119">
        <f t="shared" si="166"/>
        <v>0</v>
      </c>
      <c r="V290" s="119">
        <f t="shared" si="167"/>
        <v>0</v>
      </c>
      <c r="W290" s="119">
        <f t="shared" si="168"/>
        <v>0</v>
      </c>
      <c r="X290" s="119">
        <f t="shared" si="169"/>
        <v>0</v>
      </c>
      <c r="Y290" s="119">
        <f t="shared" si="170"/>
        <v>0</v>
      </c>
      <c r="Z290" s="119">
        <f t="shared" si="171"/>
        <v>0</v>
      </c>
      <c r="AA290" s="119">
        <f t="shared" si="172"/>
        <v>0</v>
      </c>
      <c r="AB290" s="119">
        <f t="shared" si="173"/>
        <v>0</v>
      </c>
      <c r="AC290" s="119">
        <f t="shared" si="174"/>
        <v>0</v>
      </c>
      <c r="AD290" s="120">
        <f t="shared" si="175"/>
        <v>0</v>
      </c>
    </row>
    <row r="291" spans="1:30" x14ac:dyDescent="0.25">
      <c r="A291" s="71"/>
      <c r="B291" s="83">
        <v>9</v>
      </c>
      <c r="C291" s="103">
        <f>'DATA A'!B14</f>
        <v>0</v>
      </c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7">
        <f t="shared" si="162"/>
        <v>0</v>
      </c>
      <c r="Q291" s="85"/>
      <c r="R291" s="120">
        <f t="shared" si="163"/>
        <v>0</v>
      </c>
      <c r="S291" s="119">
        <f t="shared" si="164"/>
        <v>0</v>
      </c>
      <c r="T291" s="119">
        <f t="shared" si="165"/>
        <v>0</v>
      </c>
      <c r="U291" s="119">
        <f t="shared" si="166"/>
        <v>0</v>
      </c>
      <c r="V291" s="119">
        <f t="shared" si="167"/>
        <v>0</v>
      </c>
      <c r="W291" s="119">
        <f t="shared" si="168"/>
        <v>0</v>
      </c>
      <c r="X291" s="119">
        <f t="shared" si="169"/>
        <v>0</v>
      </c>
      <c r="Y291" s="119">
        <f t="shared" si="170"/>
        <v>0</v>
      </c>
      <c r="Z291" s="119">
        <f t="shared" si="171"/>
        <v>0</v>
      </c>
      <c r="AA291" s="119">
        <f t="shared" si="172"/>
        <v>0</v>
      </c>
      <c r="AB291" s="119">
        <f t="shared" si="173"/>
        <v>0</v>
      </c>
      <c r="AC291" s="119">
        <f t="shared" si="174"/>
        <v>0</v>
      </c>
      <c r="AD291" s="120">
        <f t="shared" si="175"/>
        <v>0</v>
      </c>
    </row>
    <row r="292" spans="1:30" x14ac:dyDescent="0.25">
      <c r="A292" s="71"/>
      <c r="B292" s="83">
        <v>10</v>
      </c>
      <c r="C292" s="103">
        <f>'DATA A'!B15</f>
        <v>0</v>
      </c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7">
        <f t="shared" si="162"/>
        <v>0</v>
      </c>
      <c r="Q292" s="85"/>
      <c r="R292" s="120">
        <f t="shared" si="163"/>
        <v>0</v>
      </c>
      <c r="S292" s="119">
        <f t="shared" si="164"/>
        <v>0</v>
      </c>
      <c r="T292" s="119">
        <f t="shared" si="165"/>
        <v>0</v>
      </c>
      <c r="U292" s="119">
        <f t="shared" si="166"/>
        <v>0</v>
      </c>
      <c r="V292" s="119">
        <f t="shared" si="167"/>
        <v>0</v>
      </c>
      <c r="W292" s="119">
        <f t="shared" si="168"/>
        <v>0</v>
      </c>
      <c r="X292" s="119">
        <f t="shared" si="169"/>
        <v>0</v>
      </c>
      <c r="Y292" s="119">
        <f t="shared" si="170"/>
        <v>0</v>
      </c>
      <c r="Z292" s="119">
        <f t="shared" si="171"/>
        <v>0</v>
      </c>
      <c r="AA292" s="119">
        <f t="shared" si="172"/>
        <v>0</v>
      </c>
      <c r="AB292" s="119">
        <f t="shared" si="173"/>
        <v>0</v>
      </c>
      <c r="AC292" s="119">
        <f t="shared" si="174"/>
        <v>0</v>
      </c>
      <c r="AD292" s="120">
        <f t="shared" si="175"/>
        <v>0</v>
      </c>
    </row>
    <row r="293" spans="1:30" x14ac:dyDescent="0.25">
      <c r="A293" s="71"/>
      <c r="B293" s="83">
        <v>11</v>
      </c>
      <c r="C293" s="103">
        <f>'DATA A'!B16</f>
        <v>0</v>
      </c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7">
        <f t="shared" si="162"/>
        <v>0</v>
      </c>
      <c r="Q293" s="85"/>
      <c r="R293" s="120">
        <f t="shared" si="163"/>
        <v>0</v>
      </c>
      <c r="S293" s="119">
        <f t="shared" si="164"/>
        <v>0</v>
      </c>
      <c r="T293" s="119">
        <f t="shared" si="165"/>
        <v>0</v>
      </c>
      <c r="U293" s="119">
        <f t="shared" si="166"/>
        <v>0</v>
      </c>
      <c r="V293" s="119">
        <f t="shared" si="167"/>
        <v>0</v>
      </c>
      <c r="W293" s="119">
        <f t="shared" si="168"/>
        <v>0</v>
      </c>
      <c r="X293" s="119">
        <f t="shared" si="169"/>
        <v>0</v>
      </c>
      <c r="Y293" s="119">
        <f t="shared" si="170"/>
        <v>0</v>
      </c>
      <c r="Z293" s="119">
        <f t="shared" si="171"/>
        <v>0</v>
      </c>
      <c r="AA293" s="119">
        <f t="shared" si="172"/>
        <v>0</v>
      </c>
      <c r="AB293" s="119">
        <f t="shared" si="173"/>
        <v>0</v>
      </c>
      <c r="AC293" s="119">
        <f t="shared" si="174"/>
        <v>0</v>
      </c>
      <c r="AD293" s="120">
        <f t="shared" si="175"/>
        <v>0</v>
      </c>
    </row>
    <row r="294" spans="1:30" x14ac:dyDescent="0.25">
      <c r="A294" s="71"/>
      <c r="B294" s="83">
        <v>12</v>
      </c>
      <c r="C294" s="103">
        <f>'DATA A'!B17</f>
        <v>0</v>
      </c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7">
        <f t="shared" si="162"/>
        <v>0</v>
      </c>
      <c r="Q294" s="85"/>
      <c r="R294" s="120">
        <f t="shared" si="163"/>
        <v>0</v>
      </c>
      <c r="S294" s="119">
        <f t="shared" si="164"/>
        <v>0</v>
      </c>
      <c r="T294" s="119">
        <f t="shared" si="165"/>
        <v>0</v>
      </c>
      <c r="U294" s="119">
        <f t="shared" si="166"/>
        <v>0</v>
      </c>
      <c r="V294" s="119">
        <f t="shared" si="167"/>
        <v>0</v>
      </c>
      <c r="W294" s="119">
        <f t="shared" si="168"/>
        <v>0</v>
      </c>
      <c r="X294" s="119">
        <f t="shared" si="169"/>
        <v>0</v>
      </c>
      <c r="Y294" s="119">
        <f t="shared" si="170"/>
        <v>0</v>
      </c>
      <c r="Z294" s="119">
        <f t="shared" si="171"/>
        <v>0</v>
      </c>
      <c r="AA294" s="119">
        <f t="shared" si="172"/>
        <v>0</v>
      </c>
      <c r="AB294" s="119">
        <f t="shared" si="173"/>
        <v>0</v>
      </c>
      <c r="AC294" s="119">
        <f t="shared" si="174"/>
        <v>0</v>
      </c>
      <c r="AD294" s="120">
        <f t="shared" si="175"/>
        <v>0</v>
      </c>
    </row>
    <row r="295" spans="1:30" x14ac:dyDescent="0.25">
      <c r="A295" s="71"/>
      <c r="B295" s="83">
        <v>13</v>
      </c>
      <c r="C295" s="103">
        <f>'DATA A'!B18</f>
        <v>0</v>
      </c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7">
        <f t="shared" si="162"/>
        <v>0</v>
      </c>
      <c r="Q295" s="85"/>
      <c r="R295" s="120">
        <f t="shared" si="163"/>
        <v>0</v>
      </c>
      <c r="S295" s="119">
        <f t="shared" si="164"/>
        <v>0</v>
      </c>
      <c r="T295" s="119">
        <f t="shared" si="165"/>
        <v>0</v>
      </c>
      <c r="U295" s="119">
        <f t="shared" si="166"/>
        <v>0</v>
      </c>
      <c r="V295" s="119">
        <f t="shared" si="167"/>
        <v>0</v>
      </c>
      <c r="W295" s="119">
        <f t="shared" si="168"/>
        <v>0</v>
      </c>
      <c r="X295" s="119">
        <f t="shared" si="169"/>
        <v>0</v>
      </c>
      <c r="Y295" s="119">
        <f t="shared" si="170"/>
        <v>0</v>
      </c>
      <c r="Z295" s="119">
        <f t="shared" si="171"/>
        <v>0</v>
      </c>
      <c r="AA295" s="119">
        <f t="shared" si="172"/>
        <v>0</v>
      </c>
      <c r="AB295" s="119">
        <f t="shared" si="173"/>
        <v>0</v>
      </c>
      <c r="AC295" s="119">
        <f t="shared" si="174"/>
        <v>0</v>
      </c>
      <c r="AD295" s="120">
        <f t="shared" si="175"/>
        <v>0</v>
      </c>
    </row>
    <row r="296" spans="1:30" x14ac:dyDescent="0.25">
      <c r="A296" s="71"/>
      <c r="B296" s="83">
        <v>14</v>
      </c>
      <c r="C296" s="103">
        <f>'DATA A'!B19</f>
        <v>0</v>
      </c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7">
        <f t="shared" si="162"/>
        <v>0</v>
      </c>
      <c r="Q296" s="85"/>
      <c r="R296" s="120">
        <f t="shared" si="163"/>
        <v>0</v>
      </c>
      <c r="S296" s="119">
        <f t="shared" si="164"/>
        <v>0</v>
      </c>
      <c r="T296" s="119">
        <f t="shared" si="165"/>
        <v>0</v>
      </c>
      <c r="U296" s="119">
        <f t="shared" si="166"/>
        <v>0</v>
      </c>
      <c r="V296" s="119">
        <f t="shared" si="167"/>
        <v>0</v>
      </c>
      <c r="W296" s="119">
        <f t="shared" si="168"/>
        <v>0</v>
      </c>
      <c r="X296" s="119">
        <f t="shared" si="169"/>
        <v>0</v>
      </c>
      <c r="Y296" s="119">
        <f t="shared" si="170"/>
        <v>0</v>
      </c>
      <c r="Z296" s="119">
        <f t="shared" si="171"/>
        <v>0</v>
      </c>
      <c r="AA296" s="119">
        <f t="shared" si="172"/>
        <v>0</v>
      </c>
      <c r="AB296" s="119">
        <f t="shared" si="173"/>
        <v>0</v>
      </c>
      <c r="AC296" s="119">
        <f t="shared" si="174"/>
        <v>0</v>
      </c>
      <c r="AD296" s="120">
        <f t="shared" si="175"/>
        <v>0</v>
      </c>
    </row>
    <row r="297" spans="1:30" x14ac:dyDescent="0.25">
      <c r="A297" s="71"/>
      <c r="B297" s="83">
        <v>15</v>
      </c>
      <c r="C297" s="103">
        <f>'DATA A'!B20</f>
        <v>0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7">
        <f t="shared" si="162"/>
        <v>0</v>
      </c>
      <c r="Q297" s="85"/>
      <c r="R297" s="120">
        <f t="shared" si="163"/>
        <v>0</v>
      </c>
      <c r="S297" s="119">
        <f t="shared" si="164"/>
        <v>0</v>
      </c>
      <c r="T297" s="119">
        <f t="shared" si="165"/>
        <v>0</v>
      </c>
      <c r="U297" s="119">
        <f t="shared" si="166"/>
        <v>0</v>
      </c>
      <c r="V297" s="119">
        <f t="shared" si="167"/>
        <v>0</v>
      </c>
      <c r="W297" s="119">
        <f t="shared" si="168"/>
        <v>0</v>
      </c>
      <c r="X297" s="119">
        <f t="shared" si="169"/>
        <v>0</v>
      </c>
      <c r="Y297" s="119">
        <f t="shared" si="170"/>
        <v>0</v>
      </c>
      <c r="Z297" s="119">
        <f t="shared" si="171"/>
        <v>0</v>
      </c>
      <c r="AA297" s="119">
        <f t="shared" si="172"/>
        <v>0</v>
      </c>
      <c r="AB297" s="119">
        <f t="shared" si="173"/>
        <v>0</v>
      </c>
      <c r="AC297" s="119">
        <f t="shared" si="174"/>
        <v>0</v>
      </c>
      <c r="AD297" s="120">
        <f t="shared" si="175"/>
        <v>0</v>
      </c>
    </row>
    <row r="298" spans="1:30" x14ac:dyDescent="0.25">
      <c r="A298" s="71"/>
      <c r="B298" s="83">
        <v>16</v>
      </c>
      <c r="C298" s="103">
        <f>'DATA A'!B21</f>
        <v>0</v>
      </c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7">
        <f t="shared" si="162"/>
        <v>0</v>
      </c>
      <c r="Q298" s="85"/>
      <c r="R298" s="120">
        <f t="shared" si="163"/>
        <v>0</v>
      </c>
      <c r="S298" s="119">
        <f t="shared" si="164"/>
        <v>0</v>
      </c>
      <c r="T298" s="119">
        <f t="shared" si="165"/>
        <v>0</v>
      </c>
      <c r="U298" s="119">
        <f t="shared" si="166"/>
        <v>0</v>
      </c>
      <c r="V298" s="119">
        <f t="shared" si="167"/>
        <v>0</v>
      </c>
      <c r="W298" s="119">
        <f t="shared" si="168"/>
        <v>0</v>
      </c>
      <c r="X298" s="119">
        <f t="shared" si="169"/>
        <v>0</v>
      </c>
      <c r="Y298" s="119">
        <f t="shared" si="170"/>
        <v>0</v>
      </c>
      <c r="Z298" s="119">
        <f t="shared" si="171"/>
        <v>0</v>
      </c>
      <c r="AA298" s="119">
        <f t="shared" si="172"/>
        <v>0</v>
      </c>
      <c r="AB298" s="119">
        <f t="shared" si="173"/>
        <v>0</v>
      </c>
      <c r="AC298" s="119">
        <f t="shared" si="174"/>
        <v>0</v>
      </c>
      <c r="AD298" s="120">
        <f t="shared" si="175"/>
        <v>0</v>
      </c>
    </row>
    <row r="299" spans="1:30" x14ac:dyDescent="0.25">
      <c r="A299" s="71"/>
      <c r="B299" s="83">
        <v>17</v>
      </c>
      <c r="C299" s="103">
        <f>'DATA A'!B22</f>
        <v>0</v>
      </c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7">
        <f t="shared" si="162"/>
        <v>0</v>
      </c>
      <c r="Q299" s="85"/>
      <c r="R299" s="120">
        <f t="shared" si="163"/>
        <v>0</v>
      </c>
      <c r="S299" s="119">
        <f t="shared" si="164"/>
        <v>0</v>
      </c>
      <c r="T299" s="119">
        <f t="shared" si="165"/>
        <v>0</v>
      </c>
      <c r="U299" s="119">
        <f t="shared" si="166"/>
        <v>0</v>
      </c>
      <c r="V299" s="119">
        <f t="shared" si="167"/>
        <v>0</v>
      </c>
      <c r="W299" s="119">
        <f t="shared" si="168"/>
        <v>0</v>
      </c>
      <c r="X299" s="119">
        <f t="shared" si="169"/>
        <v>0</v>
      </c>
      <c r="Y299" s="119">
        <f t="shared" si="170"/>
        <v>0</v>
      </c>
      <c r="Z299" s="119">
        <f t="shared" si="171"/>
        <v>0</v>
      </c>
      <c r="AA299" s="119">
        <f t="shared" si="172"/>
        <v>0</v>
      </c>
      <c r="AB299" s="119">
        <f t="shared" si="173"/>
        <v>0</v>
      </c>
      <c r="AC299" s="119">
        <f t="shared" si="174"/>
        <v>0</v>
      </c>
      <c r="AD299" s="120">
        <f t="shared" si="175"/>
        <v>0</v>
      </c>
    </row>
    <row r="300" spans="1:30" x14ac:dyDescent="0.25">
      <c r="A300" s="71"/>
      <c r="B300" s="83">
        <v>18</v>
      </c>
      <c r="C300" s="103">
        <f>'DATA A'!B23</f>
        <v>0</v>
      </c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7">
        <f t="shared" si="162"/>
        <v>0</v>
      </c>
      <c r="Q300" s="85"/>
      <c r="R300" s="120">
        <f t="shared" si="163"/>
        <v>0</v>
      </c>
      <c r="S300" s="119">
        <f t="shared" si="164"/>
        <v>0</v>
      </c>
      <c r="T300" s="119">
        <f t="shared" si="165"/>
        <v>0</v>
      </c>
      <c r="U300" s="119">
        <f t="shared" si="166"/>
        <v>0</v>
      </c>
      <c r="V300" s="119">
        <f t="shared" si="167"/>
        <v>0</v>
      </c>
      <c r="W300" s="119">
        <f t="shared" si="168"/>
        <v>0</v>
      </c>
      <c r="X300" s="119">
        <f t="shared" si="169"/>
        <v>0</v>
      </c>
      <c r="Y300" s="119">
        <f t="shared" si="170"/>
        <v>0</v>
      </c>
      <c r="Z300" s="119">
        <f t="shared" si="171"/>
        <v>0</v>
      </c>
      <c r="AA300" s="119">
        <f t="shared" si="172"/>
        <v>0</v>
      </c>
      <c r="AB300" s="119">
        <f t="shared" si="173"/>
        <v>0</v>
      </c>
      <c r="AC300" s="119">
        <f t="shared" si="174"/>
        <v>0</v>
      </c>
      <c r="AD300" s="120">
        <f t="shared" si="175"/>
        <v>0</v>
      </c>
    </row>
    <row r="301" spans="1:30" x14ac:dyDescent="0.25">
      <c r="A301" s="71"/>
      <c r="B301" s="83">
        <v>19</v>
      </c>
      <c r="C301" s="103">
        <f>'DATA A'!B24</f>
        <v>0</v>
      </c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7">
        <f t="shared" si="162"/>
        <v>0</v>
      </c>
      <c r="Q301" s="85"/>
      <c r="R301" s="120">
        <f t="shared" si="163"/>
        <v>0</v>
      </c>
      <c r="S301" s="119">
        <f t="shared" si="164"/>
        <v>0</v>
      </c>
      <c r="T301" s="119">
        <f t="shared" si="165"/>
        <v>0</v>
      </c>
      <c r="U301" s="119">
        <f t="shared" si="166"/>
        <v>0</v>
      </c>
      <c r="V301" s="119">
        <f t="shared" si="167"/>
        <v>0</v>
      </c>
      <c r="W301" s="119">
        <f t="shared" si="168"/>
        <v>0</v>
      </c>
      <c r="X301" s="119">
        <f t="shared" si="169"/>
        <v>0</v>
      </c>
      <c r="Y301" s="119">
        <f t="shared" si="170"/>
        <v>0</v>
      </c>
      <c r="Z301" s="119">
        <f t="shared" si="171"/>
        <v>0</v>
      </c>
      <c r="AA301" s="119">
        <f t="shared" si="172"/>
        <v>0</v>
      </c>
      <c r="AB301" s="119">
        <f t="shared" si="173"/>
        <v>0</v>
      </c>
      <c r="AC301" s="119">
        <f t="shared" si="174"/>
        <v>0</v>
      </c>
      <c r="AD301" s="120">
        <f t="shared" si="175"/>
        <v>0</v>
      </c>
    </row>
    <row r="302" spans="1:30" x14ac:dyDescent="0.25">
      <c r="A302" s="71"/>
      <c r="B302" s="83">
        <v>20</v>
      </c>
      <c r="C302" s="103">
        <f>'DATA A'!B25</f>
        <v>0</v>
      </c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7">
        <f t="shared" si="162"/>
        <v>0</v>
      </c>
      <c r="Q302" s="85"/>
      <c r="R302" s="120">
        <f t="shared" si="163"/>
        <v>0</v>
      </c>
      <c r="S302" s="119">
        <f t="shared" si="164"/>
        <v>0</v>
      </c>
      <c r="T302" s="119">
        <f t="shared" si="165"/>
        <v>0</v>
      </c>
      <c r="U302" s="119">
        <f t="shared" si="166"/>
        <v>0</v>
      </c>
      <c r="V302" s="119">
        <f t="shared" si="167"/>
        <v>0</v>
      </c>
      <c r="W302" s="119">
        <f t="shared" si="168"/>
        <v>0</v>
      </c>
      <c r="X302" s="119">
        <f t="shared" si="169"/>
        <v>0</v>
      </c>
      <c r="Y302" s="119">
        <f t="shared" si="170"/>
        <v>0</v>
      </c>
      <c r="Z302" s="119">
        <f t="shared" si="171"/>
        <v>0</v>
      </c>
      <c r="AA302" s="119">
        <f t="shared" si="172"/>
        <v>0</v>
      </c>
      <c r="AB302" s="119">
        <f t="shared" si="173"/>
        <v>0</v>
      </c>
      <c r="AC302" s="119">
        <f t="shared" si="174"/>
        <v>0</v>
      </c>
      <c r="AD302" s="120">
        <f t="shared" si="175"/>
        <v>0</v>
      </c>
    </row>
    <row r="303" spans="1:30" x14ac:dyDescent="0.25">
      <c r="A303" s="71"/>
      <c r="B303" s="83">
        <v>21</v>
      </c>
      <c r="C303" s="103">
        <f>'DATA A'!B26</f>
        <v>0</v>
      </c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7">
        <f t="shared" si="162"/>
        <v>0</v>
      </c>
      <c r="Q303" s="85"/>
      <c r="R303" s="120">
        <f t="shared" si="163"/>
        <v>0</v>
      </c>
      <c r="S303" s="119">
        <f t="shared" si="164"/>
        <v>0</v>
      </c>
      <c r="T303" s="119">
        <f t="shared" si="165"/>
        <v>0</v>
      </c>
      <c r="U303" s="119">
        <f t="shared" si="166"/>
        <v>0</v>
      </c>
      <c r="V303" s="119">
        <f t="shared" si="167"/>
        <v>0</v>
      </c>
      <c r="W303" s="119">
        <f t="shared" si="168"/>
        <v>0</v>
      </c>
      <c r="X303" s="119">
        <f t="shared" si="169"/>
        <v>0</v>
      </c>
      <c r="Y303" s="119">
        <f t="shared" si="170"/>
        <v>0</v>
      </c>
      <c r="Z303" s="119">
        <f t="shared" si="171"/>
        <v>0</v>
      </c>
      <c r="AA303" s="119">
        <f t="shared" si="172"/>
        <v>0</v>
      </c>
      <c r="AB303" s="119">
        <f t="shared" si="173"/>
        <v>0</v>
      </c>
      <c r="AC303" s="119">
        <f t="shared" si="174"/>
        <v>0</v>
      </c>
      <c r="AD303" s="120">
        <f t="shared" si="175"/>
        <v>0</v>
      </c>
    </row>
    <row r="304" spans="1:30" x14ac:dyDescent="0.25">
      <c r="A304" s="71"/>
      <c r="B304" s="83">
        <v>22</v>
      </c>
      <c r="C304" s="103">
        <f>'DATA A'!B27</f>
        <v>0</v>
      </c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7">
        <f t="shared" si="162"/>
        <v>0</v>
      </c>
      <c r="Q304" s="85"/>
      <c r="R304" s="120">
        <f t="shared" si="163"/>
        <v>0</v>
      </c>
      <c r="S304" s="119">
        <f t="shared" si="164"/>
        <v>0</v>
      </c>
      <c r="T304" s="119">
        <f t="shared" si="165"/>
        <v>0</v>
      </c>
      <c r="U304" s="119">
        <f t="shared" si="166"/>
        <v>0</v>
      </c>
      <c r="V304" s="119">
        <f t="shared" si="167"/>
        <v>0</v>
      </c>
      <c r="W304" s="119">
        <f t="shared" si="168"/>
        <v>0</v>
      </c>
      <c r="X304" s="119">
        <f t="shared" si="169"/>
        <v>0</v>
      </c>
      <c r="Y304" s="119">
        <f t="shared" si="170"/>
        <v>0</v>
      </c>
      <c r="Z304" s="119">
        <f t="shared" si="171"/>
        <v>0</v>
      </c>
      <c r="AA304" s="119">
        <f t="shared" si="172"/>
        <v>0</v>
      </c>
      <c r="AB304" s="119">
        <f t="shared" si="173"/>
        <v>0</v>
      </c>
      <c r="AC304" s="119">
        <f t="shared" si="174"/>
        <v>0</v>
      </c>
      <c r="AD304" s="120">
        <f t="shared" si="175"/>
        <v>0</v>
      </c>
    </row>
    <row r="305" spans="1:30" x14ac:dyDescent="0.25">
      <c r="A305" s="71"/>
      <c r="B305" s="83">
        <v>23</v>
      </c>
      <c r="C305" s="103">
        <f>'DATA A'!B28</f>
        <v>0</v>
      </c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7">
        <f t="shared" si="162"/>
        <v>0</v>
      </c>
      <c r="Q305" s="85"/>
      <c r="R305" s="120">
        <f t="shared" si="163"/>
        <v>0</v>
      </c>
      <c r="S305" s="119">
        <f t="shared" si="164"/>
        <v>0</v>
      </c>
      <c r="T305" s="119">
        <f t="shared" si="165"/>
        <v>0</v>
      </c>
      <c r="U305" s="119">
        <f t="shared" si="166"/>
        <v>0</v>
      </c>
      <c r="V305" s="119">
        <f t="shared" si="167"/>
        <v>0</v>
      </c>
      <c r="W305" s="119">
        <f t="shared" si="168"/>
        <v>0</v>
      </c>
      <c r="X305" s="119">
        <f t="shared" si="169"/>
        <v>0</v>
      </c>
      <c r="Y305" s="119">
        <f t="shared" si="170"/>
        <v>0</v>
      </c>
      <c r="Z305" s="119">
        <f t="shared" si="171"/>
        <v>0</v>
      </c>
      <c r="AA305" s="119">
        <f t="shared" si="172"/>
        <v>0</v>
      </c>
      <c r="AB305" s="119">
        <f t="shared" si="173"/>
        <v>0</v>
      </c>
      <c r="AC305" s="119">
        <f t="shared" si="174"/>
        <v>0</v>
      </c>
      <c r="AD305" s="120">
        <f t="shared" si="175"/>
        <v>0</v>
      </c>
    </row>
    <row r="306" spans="1:30" x14ac:dyDescent="0.25">
      <c r="A306" s="71"/>
      <c r="B306" s="83">
        <v>24</v>
      </c>
      <c r="C306" s="103">
        <f>'DATA A'!B29</f>
        <v>0</v>
      </c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7">
        <f t="shared" si="162"/>
        <v>0</v>
      </c>
      <c r="Q306" s="85"/>
      <c r="R306" s="120">
        <f t="shared" si="163"/>
        <v>0</v>
      </c>
      <c r="S306" s="119">
        <f t="shared" si="164"/>
        <v>0</v>
      </c>
      <c r="T306" s="119">
        <f t="shared" si="165"/>
        <v>0</v>
      </c>
      <c r="U306" s="119">
        <f t="shared" si="166"/>
        <v>0</v>
      </c>
      <c r="V306" s="119">
        <f t="shared" si="167"/>
        <v>0</v>
      </c>
      <c r="W306" s="119">
        <f t="shared" si="168"/>
        <v>0</v>
      </c>
      <c r="X306" s="119">
        <f t="shared" si="169"/>
        <v>0</v>
      </c>
      <c r="Y306" s="119">
        <f t="shared" si="170"/>
        <v>0</v>
      </c>
      <c r="Z306" s="119">
        <f t="shared" si="171"/>
        <v>0</v>
      </c>
      <c r="AA306" s="119">
        <f t="shared" si="172"/>
        <v>0</v>
      </c>
      <c r="AB306" s="119">
        <f t="shared" si="173"/>
        <v>0</v>
      </c>
      <c r="AC306" s="119">
        <f t="shared" si="174"/>
        <v>0</v>
      </c>
      <c r="AD306" s="120">
        <f t="shared" si="175"/>
        <v>0</v>
      </c>
    </row>
    <row r="307" spans="1:30" ht="13.8" thickBot="1" x14ac:dyDescent="0.3">
      <c r="A307" s="71"/>
      <c r="B307" s="83">
        <v>25</v>
      </c>
      <c r="C307" s="103">
        <f>'DATA A'!B30</f>
        <v>0</v>
      </c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7">
        <f t="shared" si="162"/>
        <v>0</v>
      </c>
      <c r="Q307" s="85"/>
      <c r="R307" s="120">
        <f t="shared" si="163"/>
        <v>0</v>
      </c>
      <c r="S307" s="119">
        <f t="shared" si="164"/>
        <v>0</v>
      </c>
      <c r="T307" s="119">
        <f t="shared" si="165"/>
        <v>0</v>
      </c>
      <c r="U307" s="119">
        <f t="shared" si="166"/>
        <v>0</v>
      </c>
      <c r="V307" s="119">
        <f t="shared" si="167"/>
        <v>0</v>
      </c>
      <c r="W307" s="119">
        <f t="shared" si="168"/>
        <v>0</v>
      </c>
      <c r="X307" s="119">
        <f t="shared" si="169"/>
        <v>0</v>
      </c>
      <c r="Y307" s="119">
        <f t="shared" si="170"/>
        <v>0</v>
      </c>
      <c r="Z307" s="119">
        <f t="shared" si="171"/>
        <v>0</v>
      </c>
      <c r="AA307" s="119">
        <f t="shared" si="172"/>
        <v>0</v>
      </c>
      <c r="AB307" s="119">
        <f t="shared" si="173"/>
        <v>0</v>
      </c>
      <c r="AC307" s="119">
        <f t="shared" si="174"/>
        <v>0</v>
      </c>
      <c r="AD307" s="120">
        <f t="shared" si="175"/>
        <v>0</v>
      </c>
    </row>
    <row r="308" spans="1:30" ht="13.8" thickBot="1" x14ac:dyDescent="0.3">
      <c r="A308" s="71"/>
      <c r="B308" s="104"/>
      <c r="C308" s="105"/>
      <c r="D308" s="90">
        <f t="shared" ref="D308:O308" si="176">SUM(D283:D307)</f>
        <v>0</v>
      </c>
      <c r="E308" s="90">
        <f>SUM(E283:E307)</f>
        <v>0</v>
      </c>
      <c r="F308" s="90">
        <f>SUM(F283:F307)</f>
        <v>0</v>
      </c>
      <c r="G308" s="91">
        <f t="shared" si="176"/>
        <v>0</v>
      </c>
      <c r="H308" s="91">
        <f t="shared" si="176"/>
        <v>0</v>
      </c>
      <c r="I308" s="90">
        <f t="shared" si="176"/>
        <v>0</v>
      </c>
      <c r="J308" s="90">
        <f t="shared" si="176"/>
        <v>0</v>
      </c>
      <c r="K308" s="90">
        <f t="shared" si="176"/>
        <v>0</v>
      </c>
      <c r="L308" s="90">
        <f t="shared" si="176"/>
        <v>0</v>
      </c>
      <c r="M308" s="90">
        <f t="shared" si="176"/>
        <v>0</v>
      </c>
      <c r="N308" s="90">
        <f t="shared" si="176"/>
        <v>0</v>
      </c>
      <c r="O308" s="90">
        <f t="shared" si="176"/>
        <v>0</v>
      </c>
      <c r="P308" s="106">
        <f>SUM(D308:O308)</f>
        <v>0</v>
      </c>
      <c r="Q308" s="87"/>
      <c r="R308" s="136">
        <f>D308</f>
        <v>0</v>
      </c>
      <c r="S308" s="142">
        <f>D308+E308</f>
        <v>0</v>
      </c>
      <c r="T308" s="142">
        <f t="shared" ref="T308:AC308" si="177">S308+F308</f>
        <v>0</v>
      </c>
      <c r="U308" s="142">
        <f t="shared" si="177"/>
        <v>0</v>
      </c>
      <c r="V308" s="142">
        <f t="shared" si="177"/>
        <v>0</v>
      </c>
      <c r="W308" s="142">
        <f t="shared" si="177"/>
        <v>0</v>
      </c>
      <c r="X308" s="142">
        <f t="shared" si="177"/>
        <v>0</v>
      </c>
      <c r="Y308" s="142">
        <f t="shared" si="177"/>
        <v>0</v>
      </c>
      <c r="Z308" s="142">
        <f t="shared" si="177"/>
        <v>0</v>
      </c>
      <c r="AA308" s="142">
        <f t="shared" si="177"/>
        <v>0</v>
      </c>
      <c r="AB308" s="142">
        <f t="shared" si="177"/>
        <v>0</v>
      </c>
      <c r="AC308" s="142">
        <f t="shared" si="177"/>
        <v>0</v>
      </c>
      <c r="AD308" s="136">
        <f>SUM(R308:AC308)</f>
        <v>0</v>
      </c>
    </row>
    <row r="311" spans="1:30" ht="13.8" thickBot="1" x14ac:dyDescent="0.3"/>
    <row r="312" spans="1:30" x14ac:dyDescent="0.25">
      <c r="A312" s="71"/>
      <c r="B312" s="97" t="s">
        <v>1</v>
      </c>
      <c r="C312" s="258" t="str">
        <f>'DATA A'!B5</f>
        <v>PUSKESMAS</v>
      </c>
      <c r="D312" s="260" t="s">
        <v>55</v>
      </c>
      <c r="E312" s="261"/>
      <c r="F312" s="261"/>
      <c r="G312" s="261"/>
      <c r="H312" s="261"/>
      <c r="I312" s="262"/>
      <c r="J312" s="98"/>
      <c r="K312" s="98"/>
      <c r="L312" s="98"/>
      <c r="M312" s="98"/>
      <c r="N312" s="98"/>
      <c r="O312" s="99"/>
      <c r="P312" s="113" t="s">
        <v>2</v>
      </c>
      <c r="Q312" s="85"/>
      <c r="R312" s="263" t="s">
        <v>55</v>
      </c>
      <c r="S312" s="264"/>
      <c r="T312" s="264"/>
      <c r="U312" s="264"/>
      <c r="V312" s="264"/>
      <c r="W312" s="265"/>
      <c r="X312" s="130"/>
      <c r="Y312" s="130"/>
      <c r="Z312" s="130"/>
      <c r="AA312" s="130"/>
      <c r="AB312" s="130"/>
      <c r="AC312" s="131"/>
      <c r="AD312" s="138" t="s">
        <v>2</v>
      </c>
    </row>
    <row r="313" spans="1:30" x14ac:dyDescent="0.25">
      <c r="A313" s="71"/>
      <c r="B313" s="101"/>
      <c r="C313" s="259"/>
      <c r="D313" s="102" t="s">
        <v>11</v>
      </c>
      <c r="E313" s="102" t="s">
        <v>12</v>
      </c>
      <c r="F313" s="88" t="s">
        <v>13</v>
      </c>
      <c r="G313" s="81" t="s">
        <v>3</v>
      </c>
      <c r="H313" s="81" t="s">
        <v>4</v>
      </c>
      <c r="I313" s="81" t="s">
        <v>5</v>
      </c>
      <c r="J313" s="81" t="s">
        <v>18</v>
      </c>
      <c r="K313" s="81" t="s">
        <v>6</v>
      </c>
      <c r="L313" s="81" t="s">
        <v>7</v>
      </c>
      <c r="M313" s="80" t="s">
        <v>8</v>
      </c>
      <c r="N313" s="80" t="s">
        <v>9</v>
      </c>
      <c r="O313" s="81" t="s">
        <v>10</v>
      </c>
      <c r="P313" s="114"/>
      <c r="Q313" s="85"/>
      <c r="R313" s="139" t="s">
        <v>11</v>
      </c>
      <c r="S313" s="133" t="s">
        <v>12</v>
      </c>
      <c r="T313" s="122" t="s">
        <v>13</v>
      </c>
      <c r="U313" s="134" t="s">
        <v>3</v>
      </c>
      <c r="V313" s="134" t="s">
        <v>4</v>
      </c>
      <c r="W313" s="134" t="s">
        <v>5</v>
      </c>
      <c r="X313" s="134" t="s">
        <v>18</v>
      </c>
      <c r="Y313" s="134" t="s">
        <v>6</v>
      </c>
      <c r="Z313" s="134" t="s">
        <v>7</v>
      </c>
      <c r="AA313" s="135" t="s">
        <v>8</v>
      </c>
      <c r="AB313" s="135" t="s">
        <v>9</v>
      </c>
      <c r="AC313" s="134" t="s">
        <v>10</v>
      </c>
      <c r="AD313" s="140"/>
    </row>
    <row r="314" spans="1:30" x14ac:dyDescent="0.25">
      <c r="A314" s="71"/>
      <c r="B314" s="83">
        <v>1</v>
      </c>
      <c r="C314" s="103">
        <f>'DATA A'!B6</f>
        <v>0</v>
      </c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4">
        <f>SUM(D314:O314)</f>
        <v>0</v>
      </c>
      <c r="Q314" s="85"/>
      <c r="R314" s="120">
        <f>D314</f>
        <v>0</v>
      </c>
      <c r="S314" s="119">
        <f>D314+E314</f>
        <v>0</v>
      </c>
      <c r="T314" s="119">
        <f t="shared" ref="T314:AC318" si="178">S314+F314</f>
        <v>0</v>
      </c>
      <c r="U314" s="119">
        <f t="shared" si="178"/>
        <v>0</v>
      </c>
      <c r="V314" s="119">
        <f t="shared" si="178"/>
        <v>0</v>
      </c>
      <c r="W314" s="119">
        <f t="shared" si="178"/>
        <v>0</v>
      </c>
      <c r="X314" s="119">
        <f t="shared" si="178"/>
        <v>0</v>
      </c>
      <c r="Y314" s="119">
        <f t="shared" si="178"/>
        <v>0</v>
      </c>
      <c r="Z314" s="119">
        <f t="shared" si="178"/>
        <v>0</v>
      </c>
      <c r="AA314" s="119">
        <f t="shared" si="178"/>
        <v>0</v>
      </c>
      <c r="AB314" s="119">
        <f t="shared" si="178"/>
        <v>0</v>
      </c>
      <c r="AC314" s="119">
        <f t="shared" si="178"/>
        <v>0</v>
      </c>
      <c r="AD314" s="117">
        <f>SUM(R314:AC314)</f>
        <v>0</v>
      </c>
    </row>
    <row r="315" spans="1:30" x14ac:dyDescent="0.25">
      <c r="A315" s="71"/>
      <c r="B315" s="83">
        <v>2</v>
      </c>
      <c r="C315" s="103">
        <f>'DATA A'!B7</f>
        <v>0</v>
      </c>
      <c r="D315" s="86"/>
      <c r="E315" s="86"/>
      <c r="F315" s="86"/>
      <c r="G315" s="86"/>
      <c r="H315" s="86"/>
      <c r="I315" s="203"/>
      <c r="J315" s="86"/>
      <c r="K315" s="86"/>
      <c r="L315" s="86"/>
      <c r="M315" s="86"/>
      <c r="N315" s="86"/>
      <c r="O315" s="86"/>
      <c r="P315" s="87">
        <f>SUM(D315:O315)</f>
        <v>0</v>
      </c>
      <c r="Q315" s="85"/>
      <c r="R315" s="120">
        <f>D315</f>
        <v>0</v>
      </c>
      <c r="S315" s="119">
        <f>D315+E315</f>
        <v>0</v>
      </c>
      <c r="T315" s="119">
        <f t="shared" si="178"/>
        <v>0</v>
      </c>
      <c r="U315" s="119">
        <f t="shared" si="178"/>
        <v>0</v>
      </c>
      <c r="V315" s="119">
        <f t="shared" si="178"/>
        <v>0</v>
      </c>
      <c r="W315" s="119">
        <f t="shared" si="178"/>
        <v>0</v>
      </c>
      <c r="X315" s="119">
        <f t="shared" si="178"/>
        <v>0</v>
      </c>
      <c r="Y315" s="119">
        <f t="shared" si="178"/>
        <v>0</v>
      </c>
      <c r="Z315" s="119">
        <f t="shared" si="178"/>
        <v>0</v>
      </c>
      <c r="AA315" s="119">
        <f t="shared" si="178"/>
        <v>0</v>
      </c>
      <c r="AB315" s="119">
        <f t="shared" si="178"/>
        <v>0</v>
      </c>
      <c r="AC315" s="119">
        <f t="shared" si="178"/>
        <v>0</v>
      </c>
      <c r="AD315" s="120">
        <f>SUM(R315:AC315)</f>
        <v>0</v>
      </c>
    </row>
    <row r="316" spans="1:30" x14ac:dyDescent="0.25">
      <c r="A316" s="71"/>
      <c r="B316" s="83">
        <v>3</v>
      </c>
      <c r="C316" s="103">
        <f>'DATA A'!B8</f>
        <v>0</v>
      </c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7">
        <f>SUM(D316:O316)</f>
        <v>0</v>
      </c>
      <c r="Q316" s="85"/>
      <c r="R316" s="120">
        <f>D316</f>
        <v>0</v>
      </c>
      <c r="S316" s="119">
        <f>D316+E316</f>
        <v>0</v>
      </c>
      <c r="T316" s="119">
        <f t="shared" si="178"/>
        <v>0</v>
      </c>
      <c r="U316" s="119">
        <f t="shared" si="178"/>
        <v>0</v>
      </c>
      <c r="V316" s="119">
        <f t="shared" si="178"/>
        <v>0</v>
      </c>
      <c r="W316" s="119">
        <f t="shared" si="178"/>
        <v>0</v>
      </c>
      <c r="X316" s="119">
        <f t="shared" si="178"/>
        <v>0</v>
      </c>
      <c r="Y316" s="119">
        <f t="shared" si="178"/>
        <v>0</v>
      </c>
      <c r="Z316" s="119">
        <f t="shared" si="178"/>
        <v>0</v>
      </c>
      <c r="AA316" s="119">
        <f t="shared" si="178"/>
        <v>0</v>
      </c>
      <c r="AB316" s="119">
        <f t="shared" si="178"/>
        <v>0</v>
      </c>
      <c r="AC316" s="119">
        <f t="shared" si="178"/>
        <v>0</v>
      </c>
      <c r="AD316" s="120">
        <f>SUM(R316:AC316)</f>
        <v>0</v>
      </c>
    </row>
    <row r="317" spans="1:30" x14ac:dyDescent="0.25">
      <c r="A317" s="71"/>
      <c r="B317" s="83">
        <v>4</v>
      </c>
      <c r="C317" s="103">
        <f>'DATA A'!B9</f>
        <v>0</v>
      </c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7">
        <f>SUM(D317:O317)</f>
        <v>0</v>
      </c>
      <c r="Q317" s="85"/>
      <c r="R317" s="120">
        <f>D317</f>
        <v>0</v>
      </c>
      <c r="S317" s="119">
        <f>D317+E317</f>
        <v>0</v>
      </c>
      <c r="T317" s="119">
        <f t="shared" si="178"/>
        <v>0</v>
      </c>
      <c r="U317" s="119">
        <f t="shared" si="178"/>
        <v>0</v>
      </c>
      <c r="V317" s="119">
        <f t="shared" si="178"/>
        <v>0</v>
      </c>
      <c r="W317" s="119">
        <f t="shared" si="178"/>
        <v>0</v>
      </c>
      <c r="X317" s="119">
        <f t="shared" si="178"/>
        <v>0</v>
      </c>
      <c r="Y317" s="119">
        <f t="shared" si="178"/>
        <v>0</v>
      </c>
      <c r="Z317" s="119">
        <f t="shared" si="178"/>
        <v>0</v>
      </c>
      <c r="AA317" s="119">
        <f t="shared" si="178"/>
        <v>0</v>
      </c>
      <c r="AB317" s="119">
        <f t="shared" si="178"/>
        <v>0</v>
      </c>
      <c r="AC317" s="119">
        <f t="shared" si="178"/>
        <v>0</v>
      </c>
      <c r="AD317" s="120">
        <f>SUM(R317:AC317)</f>
        <v>0</v>
      </c>
    </row>
    <row r="318" spans="1:30" x14ac:dyDescent="0.25">
      <c r="A318" s="71"/>
      <c r="B318" s="83">
        <v>5</v>
      </c>
      <c r="C318" s="103">
        <f>'DATA A'!B10</f>
        <v>0</v>
      </c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7">
        <f>SUM(D318:O318)</f>
        <v>0</v>
      </c>
      <c r="Q318" s="85"/>
      <c r="R318" s="120">
        <f>D318</f>
        <v>0</v>
      </c>
      <c r="S318" s="119">
        <f>D318+E318</f>
        <v>0</v>
      </c>
      <c r="T318" s="119">
        <f t="shared" si="178"/>
        <v>0</v>
      </c>
      <c r="U318" s="119">
        <f t="shared" si="178"/>
        <v>0</v>
      </c>
      <c r="V318" s="119">
        <f t="shared" si="178"/>
        <v>0</v>
      </c>
      <c r="W318" s="119">
        <f t="shared" si="178"/>
        <v>0</v>
      </c>
      <c r="X318" s="119">
        <f t="shared" si="178"/>
        <v>0</v>
      </c>
      <c r="Y318" s="119">
        <f t="shared" si="178"/>
        <v>0</v>
      </c>
      <c r="Z318" s="119">
        <f t="shared" si="178"/>
        <v>0</v>
      </c>
      <c r="AA318" s="119">
        <f t="shared" si="178"/>
        <v>0</v>
      </c>
      <c r="AB318" s="119">
        <f t="shared" si="178"/>
        <v>0</v>
      </c>
      <c r="AC318" s="119">
        <f t="shared" si="178"/>
        <v>0</v>
      </c>
      <c r="AD318" s="120">
        <f>SUM(R318:AC318)</f>
        <v>0</v>
      </c>
    </row>
    <row r="319" spans="1:30" x14ac:dyDescent="0.25">
      <c r="A319" s="71"/>
      <c r="B319" s="83">
        <v>6</v>
      </c>
      <c r="C319" s="103">
        <f>'DATA A'!B11</f>
        <v>0</v>
      </c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7">
        <f t="shared" ref="P319:P338" si="179">SUM(D319:O319)</f>
        <v>0</v>
      </c>
      <c r="Q319" s="85"/>
      <c r="R319" s="120">
        <f t="shared" ref="R319:R338" si="180">D319</f>
        <v>0</v>
      </c>
      <c r="S319" s="119">
        <f t="shared" ref="S319:S338" si="181">D319+E319</f>
        <v>0</v>
      </c>
      <c r="T319" s="119">
        <f t="shared" ref="T319:T338" si="182">S319+F319</f>
        <v>0</v>
      </c>
      <c r="U319" s="119">
        <f t="shared" ref="U319:U338" si="183">T319+G319</f>
        <v>0</v>
      </c>
      <c r="V319" s="119">
        <f t="shared" ref="V319:V338" si="184">U319+H319</f>
        <v>0</v>
      </c>
      <c r="W319" s="119">
        <f t="shared" ref="W319:W338" si="185">V319+I319</f>
        <v>0</v>
      </c>
      <c r="X319" s="119">
        <f t="shared" ref="X319:X338" si="186">W319+J319</f>
        <v>0</v>
      </c>
      <c r="Y319" s="119">
        <f t="shared" ref="Y319:Y338" si="187">X319+K319</f>
        <v>0</v>
      </c>
      <c r="Z319" s="119">
        <f t="shared" ref="Z319:Z338" si="188">Y319+L319</f>
        <v>0</v>
      </c>
      <c r="AA319" s="119">
        <f t="shared" ref="AA319:AA338" si="189">Z319+M319</f>
        <v>0</v>
      </c>
      <c r="AB319" s="119">
        <f t="shared" ref="AB319:AB338" si="190">AA319+N319</f>
        <v>0</v>
      </c>
      <c r="AC319" s="119">
        <f t="shared" ref="AC319:AC338" si="191">AB319+O319</f>
        <v>0</v>
      </c>
      <c r="AD319" s="120">
        <f t="shared" ref="AD319:AD338" si="192">SUM(R319:AC319)</f>
        <v>0</v>
      </c>
    </row>
    <row r="320" spans="1:30" x14ac:dyDescent="0.25">
      <c r="A320" s="71"/>
      <c r="B320" s="83">
        <v>7</v>
      </c>
      <c r="C320" s="103">
        <f>'DATA A'!B12</f>
        <v>0</v>
      </c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7">
        <f t="shared" si="179"/>
        <v>0</v>
      </c>
      <c r="Q320" s="85"/>
      <c r="R320" s="120">
        <f t="shared" si="180"/>
        <v>0</v>
      </c>
      <c r="S320" s="119">
        <f t="shared" si="181"/>
        <v>0</v>
      </c>
      <c r="T320" s="119">
        <f t="shared" si="182"/>
        <v>0</v>
      </c>
      <c r="U320" s="119">
        <f t="shared" si="183"/>
        <v>0</v>
      </c>
      <c r="V320" s="119">
        <f t="shared" si="184"/>
        <v>0</v>
      </c>
      <c r="W320" s="119">
        <f t="shared" si="185"/>
        <v>0</v>
      </c>
      <c r="X320" s="119">
        <f t="shared" si="186"/>
        <v>0</v>
      </c>
      <c r="Y320" s="119">
        <f t="shared" si="187"/>
        <v>0</v>
      </c>
      <c r="Z320" s="119">
        <f t="shared" si="188"/>
        <v>0</v>
      </c>
      <c r="AA320" s="119">
        <f t="shared" si="189"/>
        <v>0</v>
      </c>
      <c r="AB320" s="119">
        <f t="shared" si="190"/>
        <v>0</v>
      </c>
      <c r="AC320" s="119">
        <f t="shared" si="191"/>
        <v>0</v>
      </c>
      <c r="AD320" s="120">
        <f t="shared" si="192"/>
        <v>0</v>
      </c>
    </row>
    <row r="321" spans="1:30" x14ac:dyDescent="0.25">
      <c r="A321" s="71"/>
      <c r="B321" s="83">
        <v>8</v>
      </c>
      <c r="C321" s="103">
        <f>'DATA A'!B13</f>
        <v>0</v>
      </c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7">
        <f t="shared" si="179"/>
        <v>0</v>
      </c>
      <c r="Q321" s="85"/>
      <c r="R321" s="120">
        <f t="shared" si="180"/>
        <v>0</v>
      </c>
      <c r="S321" s="119">
        <f t="shared" si="181"/>
        <v>0</v>
      </c>
      <c r="T321" s="119">
        <f t="shared" si="182"/>
        <v>0</v>
      </c>
      <c r="U321" s="119">
        <f t="shared" si="183"/>
        <v>0</v>
      </c>
      <c r="V321" s="119">
        <f t="shared" si="184"/>
        <v>0</v>
      </c>
      <c r="W321" s="119">
        <f t="shared" si="185"/>
        <v>0</v>
      </c>
      <c r="X321" s="119">
        <f t="shared" si="186"/>
        <v>0</v>
      </c>
      <c r="Y321" s="119">
        <f t="shared" si="187"/>
        <v>0</v>
      </c>
      <c r="Z321" s="119">
        <f t="shared" si="188"/>
        <v>0</v>
      </c>
      <c r="AA321" s="119">
        <f t="shared" si="189"/>
        <v>0</v>
      </c>
      <c r="AB321" s="119">
        <f t="shared" si="190"/>
        <v>0</v>
      </c>
      <c r="AC321" s="119">
        <f t="shared" si="191"/>
        <v>0</v>
      </c>
      <c r="AD321" s="120">
        <f t="shared" si="192"/>
        <v>0</v>
      </c>
    </row>
    <row r="322" spans="1:30" x14ac:dyDescent="0.25">
      <c r="A322" s="71"/>
      <c r="B322" s="83">
        <v>9</v>
      </c>
      <c r="C322" s="103">
        <f>'DATA A'!B14</f>
        <v>0</v>
      </c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7">
        <f t="shared" si="179"/>
        <v>0</v>
      </c>
      <c r="Q322" s="85"/>
      <c r="R322" s="120">
        <f t="shared" si="180"/>
        <v>0</v>
      </c>
      <c r="S322" s="119">
        <f t="shared" si="181"/>
        <v>0</v>
      </c>
      <c r="T322" s="119">
        <f t="shared" si="182"/>
        <v>0</v>
      </c>
      <c r="U322" s="119">
        <f t="shared" si="183"/>
        <v>0</v>
      </c>
      <c r="V322" s="119">
        <f t="shared" si="184"/>
        <v>0</v>
      </c>
      <c r="W322" s="119">
        <f t="shared" si="185"/>
        <v>0</v>
      </c>
      <c r="X322" s="119">
        <f t="shared" si="186"/>
        <v>0</v>
      </c>
      <c r="Y322" s="119">
        <f t="shared" si="187"/>
        <v>0</v>
      </c>
      <c r="Z322" s="119">
        <f t="shared" si="188"/>
        <v>0</v>
      </c>
      <c r="AA322" s="119">
        <f t="shared" si="189"/>
        <v>0</v>
      </c>
      <c r="AB322" s="119">
        <f t="shared" si="190"/>
        <v>0</v>
      </c>
      <c r="AC322" s="119">
        <f t="shared" si="191"/>
        <v>0</v>
      </c>
      <c r="AD322" s="120">
        <f t="shared" si="192"/>
        <v>0</v>
      </c>
    </row>
    <row r="323" spans="1:30" x14ac:dyDescent="0.25">
      <c r="A323" s="71"/>
      <c r="B323" s="83">
        <v>10</v>
      </c>
      <c r="C323" s="103">
        <f>'DATA A'!B15</f>
        <v>0</v>
      </c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7">
        <f t="shared" si="179"/>
        <v>0</v>
      </c>
      <c r="Q323" s="85"/>
      <c r="R323" s="120">
        <f t="shared" si="180"/>
        <v>0</v>
      </c>
      <c r="S323" s="119">
        <f t="shared" si="181"/>
        <v>0</v>
      </c>
      <c r="T323" s="119">
        <f t="shared" si="182"/>
        <v>0</v>
      </c>
      <c r="U323" s="119">
        <f t="shared" si="183"/>
        <v>0</v>
      </c>
      <c r="V323" s="119">
        <f t="shared" si="184"/>
        <v>0</v>
      </c>
      <c r="W323" s="119">
        <f t="shared" si="185"/>
        <v>0</v>
      </c>
      <c r="X323" s="119">
        <f t="shared" si="186"/>
        <v>0</v>
      </c>
      <c r="Y323" s="119">
        <f t="shared" si="187"/>
        <v>0</v>
      </c>
      <c r="Z323" s="119">
        <f t="shared" si="188"/>
        <v>0</v>
      </c>
      <c r="AA323" s="119">
        <f t="shared" si="189"/>
        <v>0</v>
      </c>
      <c r="AB323" s="119">
        <f t="shared" si="190"/>
        <v>0</v>
      </c>
      <c r="AC323" s="119">
        <f t="shared" si="191"/>
        <v>0</v>
      </c>
      <c r="AD323" s="120">
        <f t="shared" si="192"/>
        <v>0</v>
      </c>
    </row>
    <row r="324" spans="1:30" x14ac:dyDescent="0.25">
      <c r="A324" s="71"/>
      <c r="B324" s="83">
        <v>11</v>
      </c>
      <c r="C324" s="103">
        <f>'DATA A'!B16</f>
        <v>0</v>
      </c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7">
        <f t="shared" si="179"/>
        <v>0</v>
      </c>
      <c r="Q324" s="85"/>
      <c r="R324" s="120">
        <f t="shared" si="180"/>
        <v>0</v>
      </c>
      <c r="S324" s="119">
        <f t="shared" si="181"/>
        <v>0</v>
      </c>
      <c r="T324" s="119">
        <f t="shared" si="182"/>
        <v>0</v>
      </c>
      <c r="U324" s="119">
        <f t="shared" si="183"/>
        <v>0</v>
      </c>
      <c r="V324" s="119">
        <f t="shared" si="184"/>
        <v>0</v>
      </c>
      <c r="W324" s="119">
        <f t="shared" si="185"/>
        <v>0</v>
      </c>
      <c r="X324" s="119">
        <f t="shared" si="186"/>
        <v>0</v>
      </c>
      <c r="Y324" s="119">
        <f t="shared" si="187"/>
        <v>0</v>
      </c>
      <c r="Z324" s="119">
        <f t="shared" si="188"/>
        <v>0</v>
      </c>
      <c r="AA324" s="119">
        <f t="shared" si="189"/>
        <v>0</v>
      </c>
      <c r="AB324" s="119">
        <f t="shared" si="190"/>
        <v>0</v>
      </c>
      <c r="AC324" s="119">
        <f t="shared" si="191"/>
        <v>0</v>
      </c>
      <c r="AD324" s="120">
        <f t="shared" si="192"/>
        <v>0</v>
      </c>
    </row>
    <row r="325" spans="1:30" x14ac:dyDescent="0.25">
      <c r="A325" s="71"/>
      <c r="B325" s="83">
        <v>12</v>
      </c>
      <c r="C325" s="103">
        <f>'DATA A'!B17</f>
        <v>0</v>
      </c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7">
        <f t="shared" si="179"/>
        <v>0</v>
      </c>
      <c r="Q325" s="85"/>
      <c r="R325" s="120">
        <f t="shared" si="180"/>
        <v>0</v>
      </c>
      <c r="S325" s="119">
        <f t="shared" si="181"/>
        <v>0</v>
      </c>
      <c r="T325" s="119">
        <f t="shared" si="182"/>
        <v>0</v>
      </c>
      <c r="U325" s="119">
        <f t="shared" si="183"/>
        <v>0</v>
      </c>
      <c r="V325" s="119">
        <f t="shared" si="184"/>
        <v>0</v>
      </c>
      <c r="W325" s="119">
        <f t="shared" si="185"/>
        <v>0</v>
      </c>
      <c r="X325" s="119">
        <f t="shared" si="186"/>
        <v>0</v>
      </c>
      <c r="Y325" s="119">
        <f t="shared" si="187"/>
        <v>0</v>
      </c>
      <c r="Z325" s="119">
        <f t="shared" si="188"/>
        <v>0</v>
      </c>
      <c r="AA325" s="119">
        <f t="shared" si="189"/>
        <v>0</v>
      </c>
      <c r="AB325" s="119">
        <f t="shared" si="190"/>
        <v>0</v>
      </c>
      <c r="AC325" s="119">
        <f t="shared" si="191"/>
        <v>0</v>
      </c>
      <c r="AD325" s="120">
        <f t="shared" si="192"/>
        <v>0</v>
      </c>
    </row>
    <row r="326" spans="1:30" x14ac:dyDescent="0.25">
      <c r="A326" s="71"/>
      <c r="B326" s="83">
        <v>13</v>
      </c>
      <c r="C326" s="103">
        <f>'DATA A'!B18</f>
        <v>0</v>
      </c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7">
        <f t="shared" si="179"/>
        <v>0</v>
      </c>
      <c r="Q326" s="85"/>
      <c r="R326" s="120">
        <f t="shared" si="180"/>
        <v>0</v>
      </c>
      <c r="S326" s="119">
        <f t="shared" si="181"/>
        <v>0</v>
      </c>
      <c r="T326" s="119">
        <f t="shared" si="182"/>
        <v>0</v>
      </c>
      <c r="U326" s="119">
        <f t="shared" si="183"/>
        <v>0</v>
      </c>
      <c r="V326" s="119">
        <f t="shared" si="184"/>
        <v>0</v>
      </c>
      <c r="W326" s="119">
        <f t="shared" si="185"/>
        <v>0</v>
      </c>
      <c r="X326" s="119">
        <f t="shared" si="186"/>
        <v>0</v>
      </c>
      <c r="Y326" s="119">
        <f t="shared" si="187"/>
        <v>0</v>
      </c>
      <c r="Z326" s="119">
        <f t="shared" si="188"/>
        <v>0</v>
      </c>
      <c r="AA326" s="119">
        <f t="shared" si="189"/>
        <v>0</v>
      </c>
      <c r="AB326" s="119">
        <f t="shared" si="190"/>
        <v>0</v>
      </c>
      <c r="AC326" s="119">
        <f t="shared" si="191"/>
        <v>0</v>
      </c>
      <c r="AD326" s="120">
        <f t="shared" si="192"/>
        <v>0</v>
      </c>
    </row>
    <row r="327" spans="1:30" x14ac:dyDescent="0.25">
      <c r="A327" s="71"/>
      <c r="B327" s="83">
        <v>14</v>
      </c>
      <c r="C327" s="103">
        <f>'DATA A'!B19</f>
        <v>0</v>
      </c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7">
        <f t="shared" si="179"/>
        <v>0</v>
      </c>
      <c r="Q327" s="85"/>
      <c r="R327" s="120">
        <f t="shared" si="180"/>
        <v>0</v>
      </c>
      <c r="S327" s="119">
        <f t="shared" si="181"/>
        <v>0</v>
      </c>
      <c r="T327" s="119">
        <f t="shared" si="182"/>
        <v>0</v>
      </c>
      <c r="U327" s="119">
        <f t="shared" si="183"/>
        <v>0</v>
      </c>
      <c r="V327" s="119">
        <f t="shared" si="184"/>
        <v>0</v>
      </c>
      <c r="W327" s="119">
        <f t="shared" si="185"/>
        <v>0</v>
      </c>
      <c r="X327" s="119">
        <f t="shared" si="186"/>
        <v>0</v>
      </c>
      <c r="Y327" s="119">
        <f t="shared" si="187"/>
        <v>0</v>
      </c>
      <c r="Z327" s="119">
        <f t="shared" si="188"/>
        <v>0</v>
      </c>
      <c r="AA327" s="119">
        <f t="shared" si="189"/>
        <v>0</v>
      </c>
      <c r="AB327" s="119">
        <f t="shared" si="190"/>
        <v>0</v>
      </c>
      <c r="AC327" s="119">
        <f t="shared" si="191"/>
        <v>0</v>
      </c>
      <c r="AD327" s="120">
        <f t="shared" si="192"/>
        <v>0</v>
      </c>
    </row>
    <row r="328" spans="1:30" x14ac:dyDescent="0.25">
      <c r="A328" s="71"/>
      <c r="B328" s="83">
        <v>15</v>
      </c>
      <c r="C328" s="103">
        <f>'DATA A'!B20</f>
        <v>0</v>
      </c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7">
        <f t="shared" si="179"/>
        <v>0</v>
      </c>
      <c r="Q328" s="85"/>
      <c r="R328" s="120">
        <f t="shared" si="180"/>
        <v>0</v>
      </c>
      <c r="S328" s="119">
        <f t="shared" si="181"/>
        <v>0</v>
      </c>
      <c r="T328" s="119">
        <f t="shared" si="182"/>
        <v>0</v>
      </c>
      <c r="U328" s="119">
        <f t="shared" si="183"/>
        <v>0</v>
      </c>
      <c r="V328" s="119">
        <f t="shared" si="184"/>
        <v>0</v>
      </c>
      <c r="W328" s="119">
        <f t="shared" si="185"/>
        <v>0</v>
      </c>
      <c r="X328" s="119">
        <f t="shared" si="186"/>
        <v>0</v>
      </c>
      <c r="Y328" s="119">
        <f t="shared" si="187"/>
        <v>0</v>
      </c>
      <c r="Z328" s="119">
        <f t="shared" si="188"/>
        <v>0</v>
      </c>
      <c r="AA328" s="119">
        <f t="shared" si="189"/>
        <v>0</v>
      </c>
      <c r="AB328" s="119">
        <f t="shared" si="190"/>
        <v>0</v>
      </c>
      <c r="AC328" s="119">
        <f t="shared" si="191"/>
        <v>0</v>
      </c>
      <c r="AD328" s="120">
        <f t="shared" si="192"/>
        <v>0</v>
      </c>
    </row>
    <row r="329" spans="1:30" x14ac:dyDescent="0.25">
      <c r="A329" s="71"/>
      <c r="B329" s="83">
        <v>16</v>
      </c>
      <c r="C329" s="103">
        <f>'DATA A'!B21</f>
        <v>0</v>
      </c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7">
        <f t="shared" si="179"/>
        <v>0</v>
      </c>
      <c r="Q329" s="85"/>
      <c r="R329" s="120">
        <f t="shared" si="180"/>
        <v>0</v>
      </c>
      <c r="S329" s="119">
        <f t="shared" si="181"/>
        <v>0</v>
      </c>
      <c r="T329" s="119">
        <f t="shared" si="182"/>
        <v>0</v>
      </c>
      <c r="U329" s="119">
        <f t="shared" si="183"/>
        <v>0</v>
      </c>
      <c r="V329" s="119">
        <f t="shared" si="184"/>
        <v>0</v>
      </c>
      <c r="W329" s="119">
        <f t="shared" si="185"/>
        <v>0</v>
      </c>
      <c r="X329" s="119">
        <f t="shared" si="186"/>
        <v>0</v>
      </c>
      <c r="Y329" s="119">
        <f t="shared" si="187"/>
        <v>0</v>
      </c>
      <c r="Z329" s="119">
        <f t="shared" si="188"/>
        <v>0</v>
      </c>
      <c r="AA329" s="119">
        <f t="shared" si="189"/>
        <v>0</v>
      </c>
      <c r="AB329" s="119">
        <f t="shared" si="190"/>
        <v>0</v>
      </c>
      <c r="AC329" s="119">
        <f t="shared" si="191"/>
        <v>0</v>
      </c>
      <c r="AD329" s="120">
        <f t="shared" si="192"/>
        <v>0</v>
      </c>
    </row>
    <row r="330" spans="1:30" x14ac:dyDescent="0.25">
      <c r="A330" s="71"/>
      <c r="B330" s="83">
        <v>17</v>
      </c>
      <c r="C330" s="103">
        <f>'DATA A'!B22</f>
        <v>0</v>
      </c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7">
        <f t="shared" si="179"/>
        <v>0</v>
      </c>
      <c r="Q330" s="85"/>
      <c r="R330" s="120">
        <f t="shared" si="180"/>
        <v>0</v>
      </c>
      <c r="S330" s="119">
        <f t="shared" si="181"/>
        <v>0</v>
      </c>
      <c r="T330" s="119">
        <f t="shared" si="182"/>
        <v>0</v>
      </c>
      <c r="U330" s="119">
        <f t="shared" si="183"/>
        <v>0</v>
      </c>
      <c r="V330" s="119">
        <f t="shared" si="184"/>
        <v>0</v>
      </c>
      <c r="W330" s="119">
        <f t="shared" si="185"/>
        <v>0</v>
      </c>
      <c r="X330" s="119">
        <f t="shared" si="186"/>
        <v>0</v>
      </c>
      <c r="Y330" s="119">
        <f t="shared" si="187"/>
        <v>0</v>
      </c>
      <c r="Z330" s="119">
        <f t="shared" si="188"/>
        <v>0</v>
      </c>
      <c r="AA330" s="119">
        <f t="shared" si="189"/>
        <v>0</v>
      </c>
      <c r="AB330" s="119">
        <f t="shared" si="190"/>
        <v>0</v>
      </c>
      <c r="AC330" s="119">
        <f t="shared" si="191"/>
        <v>0</v>
      </c>
      <c r="AD330" s="120">
        <f t="shared" si="192"/>
        <v>0</v>
      </c>
    </row>
    <row r="331" spans="1:30" x14ac:dyDescent="0.25">
      <c r="A331" s="71"/>
      <c r="B331" s="83">
        <v>18</v>
      </c>
      <c r="C331" s="103">
        <f>'DATA A'!B23</f>
        <v>0</v>
      </c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7">
        <f t="shared" si="179"/>
        <v>0</v>
      </c>
      <c r="Q331" s="85"/>
      <c r="R331" s="120">
        <f t="shared" si="180"/>
        <v>0</v>
      </c>
      <c r="S331" s="119">
        <f t="shared" si="181"/>
        <v>0</v>
      </c>
      <c r="T331" s="119">
        <f t="shared" si="182"/>
        <v>0</v>
      </c>
      <c r="U331" s="119">
        <f t="shared" si="183"/>
        <v>0</v>
      </c>
      <c r="V331" s="119">
        <f t="shared" si="184"/>
        <v>0</v>
      </c>
      <c r="W331" s="119">
        <f t="shared" si="185"/>
        <v>0</v>
      </c>
      <c r="X331" s="119">
        <f t="shared" si="186"/>
        <v>0</v>
      </c>
      <c r="Y331" s="119">
        <f t="shared" si="187"/>
        <v>0</v>
      </c>
      <c r="Z331" s="119">
        <f t="shared" si="188"/>
        <v>0</v>
      </c>
      <c r="AA331" s="119">
        <f t="shared" si="189"/>
        <v>0</v>
      </c>
      <c r="AB331" s="119">
        <f t="shared" si="190"/>
        <v>0</v>
      </c>
      <c r="AC331" s="119">
        <f t="shared" si="191"/>
        <v>0</v>
      </c>
      <c r="AD331" s="120">
        <f t="shared" si="192"/>
        <v>0</v>
      </c>
    </row>
    <row r="332" spans="1:30" x14ac:dyDescent="0.25">
      <c r="A332" s="71"/>
      <c r="B332" s="83">
        <v>19</v>
      </c>
      <c r="C332" s="103">
        <f>'DATA A'!B24</f>
        <v>0</v>
      </c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7">
        <f t="shared" si="179"/>
        <v>0</v>
      </c>
      <c r="Q332" s="85"/>
      <c r="R332" s="120">
        <f t="shared" si="180"/>
        <v>0</v>
      </c>
      <c r="S332" s="119">
        <f t="shared" si="181"/>
        <v>0</v>
      </c>
      <c r="T332" s="119">
        <f t="shared" si="182"/>
        <v>0</v>
      </c>
      <c r="U332" s="119">
        <f t="shared" si="183"/>
        <v>0</v>
      </c>
      <c r="V332" s="119">
        <f t="shared" si="184"/>
        <v>0</v>
      </c>
      <c r="W332" s="119">
        <f t="shared" si="185"/>
        <v>0</v>
      </c>
      <c r="X332" s="119">
        <f t="shared" si="186"/>
        <v>0</v>
      </c>
      <c r="Y332" s="119">
        <f t="shared" si="187"/>
        <v>0</v>
      </c>
      <c r="Z332" s="119">
        <f t="shared" si="188"/>
        <v>0</v>
      </c>
      <c r="AA332" s="119">
        <f t="shared" si="189"/>
        <v>0</v>
      </c>
      <c r="AB332" s="119">
        <f t="shared" si="190"/>
        <v>0</v>
      </c>
      <c r="AC332" s="119">
        <f t="shared" si="191"/>
        <v>0</v>
      </c>
      <c r="AD332" s="120">
        <f t="shared" si="192"/>
        <v>0</v>
      </c>
    </row>
    <row r="333" spans="1:30" x14ac:dyDescent="0.25">
      <c r="A333" s="71"/>
      <c r="B333" s="83">
        <v>20</v>
      </c>
      <c r="C333" s="103">
        <f>'DATA A'!B25</f>
        <v>0</v>
      </c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7">
        <f t="shared" si="179"/>
        <v>0</v>
      </c>
      <c r="Q333" s="85"/>
      <c r="R333" s="120">
        <f t="shared" si="180"/>
        <v>0</v>
      </c>
      <c r="S333" s="119">
        <f t="shared" si="181"/>
        <v>0</v>
      </c>
      <c r="T333" s="119">
        <f t="shared" si="182"/>
        <v>0</v>
      </c>
      <c r="U333" s="119">
        <f t="shared" si="183"/>
        <v>0</v>
      </c>
      <c r="V333" s="119">
        <f t="shared" si="184"/>
        <v>0</v>
      </c>
      <c r="W333" s="119">
        <f t="shared" si="185"/>
        <v>0</v>
      </c>
      <c r="X333" s="119">
        <f t="shared" si="186"/>
        <v>0</v>
      </c>
      <c r="Y333" s="119">
        <f t="shared" si="187"/>
        <v>0</v>
      </c>
      <c r="Z333" s="119">
        <f t="shared" si="188"/>
        <v>0</v>
      </c>
      <c r="AA333" s="119">
        <f t="shared" si="189"/>
        <v>0</v>
      </c>
      <c r="AB333" s="119">
        <f t="shared" si="190"/>
        <v>0</v>
      </c>
      <c r="AC333" s="119">
        <f t="shared" si="191"/>
        <v>0</v>
      </c>
      <c r="AD333" s="120">
        <f t="shared" si="192"/>
        <v>0</v>
      </c>
    </row>
    <row r="334" spans="1:30" x14ac:dyDescent="0.25">
      <c r="A334" s="71"/>
      <c r="B334" s="83">
        <v>21</v>
      </c>
      <c r="C334" s="103">
        <f>'DATA A'!B26</f>
        <v>0</v>
      </c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7">
        <f t="shared" si="179"/>
        <v>0</v>
      </c>
      <c r="Q334" s="85"/>
      <c r="R334" s="120">
        <f t="shared" si="180"/>
        <v>0</v>
      </c>
      <c r="S334" s="119">
        <f t="shared" si="181"/>
        <v>0</v>
      </c>
      <c r="T334" s="119">
        <f t="shared" si="182"/>
        <v>0</v>
      </c>
      <c r="U334" s="119">
        <f t="shared" si="183"/>
        <v>0</v>
      </c>
      <c r="V334" s="119">
        <f t="shared" si="184"/>
        <v>0</v>
      </c>
      <c r="W334" s="119">
        <f t="shared" si="185"/>
        <v>0</v>
      </c>
      <c r="X334" s="119">
        <f t="shared" si="186"/>
        <v>0</v>
      </c>
      <c r="Y334" s="119">
        <f t="shared" si="187"/>
        <v>0</v>
      </c>
      <c r="Z334" s="119">
        <f t="shared" si="188"/>
        <v>0</v>
      </c>
      <c r="AA334" s="119">
        <f t="shared" si="189"/>
        <v>0</v>
      </c>
      <c r="AB334" s="119">
        <f t="shared" si="190"/>
        <v>0</v>
      </c>
      <c r="AC334" s="119">
        <f t="shared" si="191"/>
        <v>0</v>
      </c>
      <c r="AD334" s="120">
        <f t="shared" si="192"/>
        <v>0</v>
      </c>
    </row>
    <row r="335" spans="1:30" x14ac:dyDescent="0.25">
      <c r="A335" s="71"/>
      <c r="B335" s="83">
        <v>22</v>
      </c>
      <c r="C335" s="103">
        <f>'DATA A'!B27</f>
        <v>0</v>
      </c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7">
        <f t="shared" si="179"/>
        <v>0</v>
      </c>
      <c r="Q335" s="85"/>
      <c r="R335" s="120">
        <f t="shared" si="180"/>
        <v>0</v>
      </c>
      <c r="S335" s="119">
        <f t="shared" si="181"/>
        <v>0</v>
      </c>
      <c r="T335" s="119">
        <f t="shared" si="182"/>
        <v>0</v>
      </c>
      <c r="U335" s="119">
        <f t="shared" si="183"/>
        <v>0</v>
      </c>
      <c r="V335" s="119">
        <f t="shared" si="184"/>
        <v>0</v>
      </c>
      <c r="W335" s="119">
        <f t="shared" si="185"/>
        <v>0</v>
      </c>
      <c r="X335" s="119">
        <f t="shared" si="186"/>
        <v>0</v>
      </c>
      <c r="Y335" s="119">
        <f t="shared" si="187"/>
        <v>0</v>
      </c>
      <c r="Z335" s="119">
        <f t="shared" si="188"/>
        <v>0</v>
      </c>
      <c r="AA335" s="119">
        <f t="shared" si="189"/>
        <v>0</v>
      </c>
      <c r="AB335" s="119">
        <f t="shared" si="190"/>
        <v>0</v>
      </c>
      <c r="AC335" s="119">
        <f t="shared" si="191"/>
        <v>0</v>
      </c>
      <c r="AD335" s="120">
        <f t="shared" si="192"/>
        <v>0</v>
      </c>
    </row>
    <row r="336" spans="1:30" x14ac:dyDescent="0.25">
      <c r="A336" s="71"/>
      <c r="B336" s="83">
        <v>23</v>
      </c>
      <c r="C336" s="103">
        <f>'DATA A'!B28</f>
        <v>0</v>
      </c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7">
        <f t="shared" si="179"/>
        <v>0</v>
      </c>
      <c r="Q336" s="85"/>
      <c r="R336" s="120">
        <f t="shared" si="180"/>
        <v>0</v>
      </c>
      <c r="S336" s="119">
        <f t="shared" si="181"/>
        <v>0</v>
      </c>
      <c r="T336" s="119">
        <f t="shared" si="182"/>
        <v>0</v>
      </c>
      <c r="U336" s="119">
        <f t="shared" si="183"/>
        <v>0</v>
      </c>
      <c r="V336" s="119">
        <f t="shared" si="184"/>
        <v>0</v>
      </c>
      <c r="W336" s="119">
        <f t="shared" si="185"/>
        <v>0</v>
      </c>
      <c r="X336" s="119">
        <f t="shared" si="186"/>
        <v>0</v>
      </c>
      <c r="Y336" s="119">
        <f t="shared" si="187"/>
        <v>0</v>
      </c>
      <c r="Z336" s="119">
        <f t="shared" si="188"/>
        <v>0</v>
      </c>
      <c r="AA336" s="119">
        <f t="shared" si="189"/>
        <v>0</v>
      </c>
      <c r="AB336" s="119">
        <f t="shared" si="190"/>
        <v>0</v>
      </c>
      <c r="AC336" s="119">
        <f t="shared" si="191"/>
        <v>0</v>
      </c>
      <c r="AD336" s="120">
        <f t="shared" si="192"/>
        <v>0</v>
      </c>
    </row>
    <row r="337" spans="1:30" x14ac:dyDescent="0.25">
      <c r="A337" s="71"/>
      <c r="B337" s="83">
        <v>24</v>
      </c>
      <c r="C337" s="103">
        <f>'DATA A'!B29</f>
        <v>0</v>
      </c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7">
        <f t="shared" si="179"/>
        <v>0</v>
      </c>
      <c r="Q337" s="85"/>
      <c r="R337" s="120">
        <f t="shared" si="180"/>
        <v>0</v>
      </c>
      <c r="S337" s="119">
        <f t="shared" si="181"/>
        <v>0</v>
      </c>
      <c r="T337" s="119">
        <f t="shared" si="182"/>
        <v>0</v>
      </c>
      <c r="U337" s="119">
        <f t="shared" si="183"/>
        <v>0</v>
      </c>
      <c r="V337" s="119">
        <f t="shared" si="184"/>
        <v>0</v>
      </c>
      <c r="W337" s="119">
        <f t="shared" si="185"/>
        <v>0</v>
      </c>
      <c r="X337" s="119">
        <f t="shared" si="186"/>
        <v>0</v>
      </c>
      <c r="Y337" s="119">
        <f t="shared" si="187"/>
        <v>0</v>
      </c>
      <c r="Z337" s="119">
        <f t="shared" si="188"/>
        <v>0</v>
      </c>
      <c r="AA337" s="119">
        <f t="shared" si="189"/>
        <v>0</v>
      </c>
      <c r="AB337" s="119">
        <f t="shared" si="190"/>
        <v>0</v>
      </c>
      <c r="AC337" s="119">
        <f t="shared" si="191"/>
        <v>0</v>
      </c>
      <c r="AD337" s="120">
        <f t="shared" si="192"/>
        <v>0</v>
      </c>
    </row>
    <row r="338" spans="1:30" ht="13.8" thickBot="1" x14ac:dyDescent="0.3">
      <c r="A338" s="71"/>
      <c r="B338" s="83">
        <v>25</v>
      </c>
      <c r="C338" s="103">
        <f>'DATA A'!B30</f>
        <v>0</v>
      </c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7">
        <f t="shared" si="179"/>
        <v>0</v>
      </c>
      <c r="Q338" s="85"/>
      <c r="R338" s="120">
        <f t="shared" si="180"/>
        <v>0</v>
      </c>
      <c r="S338" s="119">
        <f t="shared" si="181"/>
        <v>0</v>
      </c>
      <c r="T338" s="119">
        <f t="shared" si="182"/>
        <v>0</v>
      </c>
      <c r="U338" s="119">
        <f t="shared" si="183"/>
        <v>0</v>
      </c>
      <c r="V338" s="119">
        <f t="shared" si="184"/>
        <v>0</v>
      </c>
      <c r="W338" s="119">
        <f t="shared" si="185"/>
        <v>0</v>
      </c>
      <c r="X338" s="119">
        <f t="shared" si="186"/>
        <v>0</v>
      </c>
      <c r="Y338" s="119">
        <f t="shared" si="187"/>
        <v>0</v>
      </c>
      <c r="Z338" s="119">
        <f t="shared" si="188"/>
        <v>0</v>
      </c>
      <c r="AA338" s="119">
        <f t="shared" si="189"/>
        <v>0</v>
      </c>
      <c r="AB338" s="119">
        <f t="shared" si="190"/>
        <v>0</v>
      </c>
      <c r="AC338" s="119">
        <f t="shared" si="191"/>
        <v>0</v>
      </c>
      <c r="AD338" s="120">
        <f t="shared" si="192"/>
        <v>0</v>
      </c>
    </row>
    <row r="339" spans="1:30" ht="13.8" thickBot="1" x14ac:dyDescent="0.3">
      <c r="A339" s="71"/>
      <c r="B339" s="104"/>
      <c r="C339" s="105"/>
      <c r="D339" s="90">
        <f t="shared" ref="D339:O339" si="193">SUM(D314:D338)</f>
        <v>0</v>
      </c>
      <c r="E339" s="90">
        <f>SUM(E314:E338)</f>
        <v>0</v>
      </c>
      <c r="F339" s="90">
        <f>SUM(F314:F338)</f>
        <v>0</v>
      </c>
      <c r="G339" s="91">
        <f>SUM(G314:G338)</f>
        <v>0</v>
      </c>
      <c r="H339" s="91">
        <f>SUM(H314:H338)</f>
        <v>0</v>
      </c>
      <c r="I339" s="90">
        <f t="shared" si="193"/>
        <v>0</v>
      </c>
      <c r="J339" s="90">
        <f t="shared" si="193"/>
        <v>0</v>
      </c>
      <c r="K339" s="90">
        <f t="shared" si="193"/>
        <v>0</v>
      </c>
      <c r="L339" s="90">
        <f t="shared" si="193"/>
        <v>0</v>
      </c>
      <c r="M339" s="90">
        <f t="shared" si="193"/>
        <v>0</v>
      </c>
      <c r="N339" s="90">
        <f t="shared" si="193"/>
        <v>0</v>
      </c>
      <c r="O339" s="90">
        <f t="shared" si="193"/>
        <v>0</v>
      </c>
      <c r="P339" s="107">
        <f>SUM(D339:O339)</f>
        <v>0</v>
      </c>
      <c r="Q339" s="87"/>
      <c r="R339" s="136">
        <f>D339</f>
        <v>0</v>
      </c>
      <c r="S339" s="142">
        <f>D339+E339</f>
        <v>0</v>
      </c>
      <c r="T339" s="142">
        <f t="shared" ref="T339:AC339" si="194">S339+F339</f>
        <v>0</v>
      </c>
      <c r="U339" s="142">
        <f t="shared" si="194"/>
        <v>0</v>
      </c>
      <c r="V339" s="142">
        <f t="shared" si="194"/>
        <v>0</v>
      </c>
      <c r="W339" s="142">
        <f t="shared" si="194"/>
        <v>0</v>
      </c>
      <c r="X339" s="142">
        <f t="shared" si="194"/>
        <v>0</v>
      </c>
      <c r="Y339" s="142">
        <f t="shared" si="194"/>
        <v>0</v>
      </c>
      <c r="Z339" s="142">
        <f t="shared" si="194"/>
        <v>0</v>
      </c>
      <c r="AA339" s="142">
        <f t="shared" si="194"/>
        <v>0</v>
      </c>
      <c r="AB339" s="142">
        <f t="shared" si="194"/>
        <v>0</v>
      </c>
      <c r="AC339" s="142">
        <f t="shared" si="194"/>
        <v>0</v>
      </c>
      <c r="AD339" s="136">
        <f>SUM(R339:AC339)</f>
        <v>0</v>
      </c>
    </row>
    <row r="342" spans="1:30" x14ac:dyDescent="0.25">
      <c r="Z342" s="6"/>
      <c r="AA342" s="209"/>
    </row>
    <row r="343" spans="1:30" x14ac:dyDescent="0.25">
      <c r="Z343" s="6"/>
      <c r="AA343" s="209"/>
    </row>
  </sheetData>
  <sheetProtection selectLockedCells="1"/>
  <mergeCells count="35">
    <mergeCell ref="C67:C68"/>
    <mergeCell ref="C96:C97"/>
    <mergeCell ref="C250:C251"/>
    <mergeCell ref="C217:C218"/>
    <mergeCell ref="C125:C126"/>
    <mergeCell ref="C155:C156"/>
    <mergeCell ref="C186:C187"/>
    <mergeCell ref="D96:I96"/>
    <mergeCell ref="R96:W96"/>
    <mergeCell ref="D186:I186"/>
    <mergeCell ref="R186:W186"/>
    <mergeCell ref="D217:I217"/>
    <mergeCell ref="R217:W217"/>
    <mergeCell ref="B2:P2"/>
    <mergeCell ref="R67:AC67"/>
    <mergeCell ref="C281:C282"/>
    <mergeCell ref="D281:I281"/>
    <mergeCell ref="R281:W281"/>
    <mergeCell ref="B3:P3"/>
    <mergeCell ref="D5:I5"/>
    <mergeCell ref="R5:W5"/>
    <mergeCell ref="D36:I36"/>
    <mergeCell ref="R36:W36"/>
    <mergeCell ref="B5:B6"/>
    <mergeCell ref="C5:C6"/>
    <mergeCell ref="C36:C37"/>
    <mergeCell ref="D250:I250"/>
    <mergeCell ref="R250:W250"/>
    <mergeCell ref="R155:W155"/>
    <mergeCell ref="C312:C313"/>
    <mergeCell ref="D312:I312"/>
    <mergeCell ref="R312:W312"/>
    <mergeCell ref="D125:I125"/>
    <mergeCell ref="R125:W125"/>
    <mergeCell ref="D155:I155"/>
  </mergeCells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view="pageBreakPreview" topLeftCell="A367" zoomScale="93" zoomScaleNormal="100" zoomScaleSheetLayoutView="93" workbookViewId="0">
      <selection activeCell="B357" sqref="B357"/>
    </sheetView>
  </sheetViews>
  <sheetFormatPr defaultColWidth="9.109375" defaultRowHeight="13.2" x14ac:dyDescent="0.25"/>
  <cols>
    <col min="1" max="1" width="5.6640625" style="71" customWidth="1"/>
    <col min="2" max="2" width="16.33203125" style="71" customWidth="1"/>
    <col min="3" max="3" width="10.88671875" style="71" customWidth="1"/>
    <col min="4" max="4" width="9.109375" style="71"/>
    <col min="5" max="5" width="7.109375" style="71" customWidth="1"/>
    <col min="6" max="6" width="11" style="71" bestFit="1" customWidth="1"/>
    <col min="7" max="16384" width="9.109375" style="71"/>
  </cols>
  <sheetData>
    <row r="1" spans="1:8" ht="15.75" customHeight="1" x14ac:dyDescent="0.25">
      <c r="A1" s="266" t="str">
        <f>'DATA A'!A1</f>
        <v>REKAPITULASI PWS IBU - KIA PROVINSI NTB</v>
      </c>
      <c r="B1" s="266"/>
      <c r="C1" s="266"/>
      <c r="D1" s="266"/>
      <c r="E1" s="266"/>
      <c r="F1" s="266"/>
      <c r="G1" s="266"/>
      <c r="H1" s="266"/>
    </row>
    <row r="2" spans="1:8" ht="15.75" customHeight="1" x14ac:dyDescent="0.25">
      <c r="B2" s="146"/>
      <c r="C2" s="146" t="s">
        <v>43</v>
      </c>
      <c r="D2" s="72" t="str">
        <f>'DATA A'!B33</f>
        <v>JANUARI 2017</v>
      </c>
      <c r="E2" s="146"/>
      <c r="G2" s="146"/>
      <c r="H2" s="146"/>
    </row>
    <row r="3" spans="1:8" ht="13.8" thickBot="1" x14ac:dyDescent="0.3">
      <c r="A3" s="73"/>
      <c r="B3" s="73"/>
      <c r="C3" s="73"/>
      <c r="D3" s="73"/>
      <c r="E3" s="73"/>
      <c r="F3" s="73"/>
      <c r="G3" s="73"/>
      <c r="H3" s="73"/>
    </row>
    <row r="4" spans="1:8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x14ac:dyDescent="0.25">
      <c r="A7" s="147">
        <v>1</v>
      </c>
      <c r="B7" s="148">
        <f>'DATA A'!B6</f>
        <v>0</v>
      </c>
      <c r="C7" s="157">
        <f>'DATA A'!C6</f>
        <v>0</v>
      </c>
      <c r="D7" s="160">
        <v>0</v>
      </c>
      <c r="E7" s="160">
        <f>DATA!D7</f>
        <v>0</v>
      </c>
      <c r="F7" s="168">
        <f t="shared" ref="F7:F13" si="0">100/12*1</f>
        <v>8.3333333333333339</v>
      </c>
      <c r="G7" s="160">
        <f>DATA!R7</f>
        <v>0</v>
      </c>
      <c r="H7" s="169" t="e">
        <f>G7/C7*100</f>
        <v>#DIV/0!</v>
      </c>
    </row>
    <row r="8" spans="1:8" x14ac:dyDescent="0.25">
      <c r="A8" s="149">
        <v>2</v>
      </c>
      <c r="B8" s="150">
        <f>'DATA A'!B7</f>
        <v>0</v>
      </c>
      <c r="C8" s="158">
        <f>'DATA A'!C7</f>
        <v>0</v>
      </c>
      <c r="D8" s="158">
        <v>0</v>
      </c>
      <c r="E8" s="158">
        <f>DATA!D8</f>
        <v>0</v>
      </c>
      <c r="F8" s="170">
        <f t="shared" si="0"/>
        <v>8.3333333333333339</v>
      </c>
      <c r="G8" s="158">
        <f>DATA!R8</f>
        <v>0</v>
      </c>
      <c r="H8" s="171" t="e">
        <f>G8/C8*100</f>
        <v>#DIV/0!</v>
      </c>
    </row>
    <row r="9" spans="1:8" x14ac:dyDescent="0.25">
      <c r="A9" s="149"/>
      <c r="B9" s="150"/>
      <c r="C9" s="158"/>
      <c r="D9" s="158"/>
      <c r="E9" s="158"/>
      <c r="F9" s="170"/>
      <c r="G9" s="158"/>
      <c r="H9" s="171"/>
    </row>
    <row r="10" spans="1:8" x14ac:dyDescent="0.25">
      <c r="A10" s="149">
        <v>3</v>
      </c>
      <c r="B10" s="150">
        <f>'DATA A'!B8</f>
        <v>0</v>
      </c>
      <c r="C10" s="158">
        <f>'DATA A'!C8</f>
        <v>0</v>
      </c>
      <c r="D10" s="158">
        <v>0</v>
      </c>
      <c r="E10" s="158">
        <f>DATA!D9</f>
        <v>0</v>
      </c>
      <c r="F10" s="170">
        <f t="shared" si="0"/>
        <v>8.3333333333333339</v>
      </c>
      <c r="G10" s="158">
        <f>DATA!R9</f>
        <v>0</v>
      </c>
      <c r="H10" s="171" t="e">
        <f>G10/C10*100</f>
        <v>#DIV/0!</v>
      </c>
    </row>
    <row r="11" spans="1:8" x14ac:dyDescent="0.25">
      <c r="A11" s="149">
        <v>4</v>
      </c>
      <c r="B11" s="150">
        <f>'DATA A'!B9</f>
        <v>0</v>
      </c>
      <c r="C11" s="158">
        <f>'DATA A'!C9</f>
        <v>0</v>
      </c>
      <c r="D11" s="158">
        <v>0</v>
      </c>
      <c r="E11" s="158">
        <f>DATA!D10</f>
        <v>0</v>
      </c>
      <c r="F11" s="170">
        <f t="shared" si="0"/>
        <v>8.3333333333333339</v>
      </c>
      <c r="G11" s="158">
        <f>DATA!R10</f>
        <v>0</v>
      </c>
      <c r="H11" s="171" t="e">
        <f>G11/C11*100</f>
        <v>#DIV/0!</v>
      </c>
    </row>
    <row r="12" spans="1:8" x14ac:dyDescent="0.25">
      <c r="A12" s="149">
        <v>5</v>
      </c>
      <c r="B12" s="150">
        <f>'DATA A'!B10</f>
        <v>0</v>
      </c>
      <c r="C12" s="158">
        <f>'DATA A'!C10</f>
        <v>0</v>
      </c>
      <c r="D12" s="158">
        <v>0</v>
      </c>
      <c r="E12" s="158">
        <f>DATA!D11</f>
        <v>0</v>
      </c>
      <c r="F12" s="170">
        <f t="shared" si="0"/>
        <v>8.3333333333333339</v>
      </c>
      <c r="G12" s="158">
        <f>DATA!R11</f>
        <v>0</v>
      </c>
      <c r="H12" s="171" t="e">
        <f t="shared" ref="H12:H33" si="1">G12/C12*100</f>
        <v>#DIV/0!</v>
      </c>
    </row>
    <row r="13" spans="1:8" x14ac:dyDescent="0.25">
      <c r="A13" s="149">
        <v>6</v>
      </c>
      <c r="B13" s="150">
        <f>'DATA A'!B11</f>
        <v>0</v>
      </c>
      <c r="C13" s="158">
        <f>'DATA A'!C11</f>
        <v>0</v>
      </c>
      <c r="D13" s="158">
        <v>0</v>
      </c>
      <c r="E13" s="158">
        <f>DATA!D12</f>
        <v>0</v>
      </c>
      <c r="F13" s="170">
        <f t="shared" si="0"/>
        <v>8.3333333333333339</v>
      </c>
      <c r="G13" s="158">
        <f>DATA!R12</f>
        <v>0</v>
      </c>
      <c r="H13" s="171" t="e">
        <f t="shared" si="1"/>
        <v>#DIV/0!</v>
      </c>
    </row>
    <row r="14" spans="1:8" x14ac:dyDescent="0.25">
      <c r="A14" s="149">
        <v>7</v>
      </c>
      <c r="B14" s="150">
        <f>'DATA A'!B12</f>
        <v>0</v>
      </c>
      <c r="C14" s="158">
        <f>'DATA A'!C12</f>
        <v>0</v>
      </c>
      <c r="D14" s="158">
        <v>0</v>
      </c>
      <c r="E14" s="158">
        <f>DATA!D13</f>
        <v>0</v>
      </c>
      <c r="F14" s="170">
        <f t="shared" ref="F14:F28" si="2">100/12*1</f>
        <v>8.3333333333333339</v>
      </c>
      <c r="G14" s="158">
        <f>DATA!R13</f>
        <v>0</v>
      </c>
      <c r="H14" s="171" t="e">
        <f t="shared" si="1"/>
        <v>#DIV/0!</v>
      </c>
    </row>
    <row r="15" spans="1:8" x14ac:dyDescent="0.25">
      <c r="A15" s="149">
        <v>8</v>
      </c>
      <c r="B15" s="150">
        <f>'DATA A'!B13</f>
        <v>0</v>
      </c>
      <c r="C15" s="158">
        <f>'DATA A'!C13</f>
        <v>0</v>
      </c>
      <c r="D15" s="158">
        <v>0</v>
      </c>
      <c r="E15" s="158">
        <f>DATA!D14</f>
        <v>0</v>
      </c>
      <c r="F15" s="170">
        <f t="shared" si="2"/>
        <v>8.3333333333333339</v>
      </c>
      <c r="G15" s="158">
        <f>DATA!R14</f>
        <v>0</v>
      </c>
      <c r="H15" s="171" t="e">
        <f t="shared" si="1"/>
        <v>#DIV/0!</v>
      </c>
    </row>
    <row r="16" spans="1:8" x14ac:dyDescent="0.25">
      <c r="A16" s="149">
        <v>9</v>
      </c>
      <c r="B16" s="150">
        <f>'DATA A'!B14</f>
        <v>0</v>
      </c>
      <c r="C16" s="158">
        <f>'DATA A'!C14</f>
        <v>0</v>
      </c>
      <c r="D16" s="158">
        <v>0</v>
      </c>
      <c r="E16" s="158">
        <f>DATA!D15</f>
        <v>0</v>
      </c>
      <c r="F16" s="170">
        <f t="shared" si="2"/>
        <v>8.3333333333333339</v>
      </c>
      <c r="G16" s="158">
        <f>DATA!R15</f>
        <v>0</v>
      </c>
      <c r="H16" s="171" t="e">
        <f t="shared" si="1"/>
        <v>#DIV/0!</v>
      </c>
    </row>
    <row r="17" spans="1:8" x14ac:dyDescent="0.25">
      <c r="A17" s="149">
        <v>10</v>
      </c>
      <c r="B17" s="150">
        <f>'DATA A'!B15</f>
        <v>0</v>
      </c>
      <c r="C17" s="158">
        <f>'DATA A'!C15</f>
        <v>0</v>
      </c>
      <c r="D17" s="158">
        <v>0</v>
      </c>
      <c r="E17" s="158">
        <f>DATA!D16</f>
        <v>0</v>
      </c>
      <c r="F17" s="170">
        <f t="shared" si="2"/>
        <v>8.3333333333333339</v>
      </c>
      <c r="G17" s="158">
        <f>DATA!R16</f>
        <v>0</v>
      </c>
      <c r="H17" s="171" t="e">
        <f t="shared" si="1"/>
        <v>#DIV/0!</v>
      </c>
    </row>
    <row r="18" spans="1:8" x14ac:dyDescent="0.25">
      <c r="A18" s="149">
        <v>11</v>
      </c>
      <c r="B18" s="150">
        <f>'DATA A'!B16</f>
        <v>0</v>
      </c>
      <c r="C18" s="158">
        <f>'DATA A'!C16</f>
        <v>0</v>
      </c>
      <c r="D18" s="158">
        <v>0</v>
      </c>
      <c r="E18" s="158">
        <f>DATA!D17</f>
        <v>0</v>
      </c>
      <c r="F18" s="170">
        <f t="shared" si="2"/>
        <v>8.3333333333333339</v>
      </c>
      <c r="G18" s="158">
        <f>DATA!R17</f>
        <v>0</v>
      </c>
      <c r="H18" s="171" t="e">
        <f t="shared" si="1"/>
        <v>#DIV/0!</v>
      </c>
    </row>
    <row r="19" spans="1:8" x14ac:dyDescent="0.25">
      <c r="A19" s="149">
        <v>12</v>
      </c>
      <c r="B19" s="150">
        <f>'DATA A'!B17</f>
        <v>0</v>
      </c>
      <c r="C19" s="158">
        <f>'DATA A'!C17</f>
        <v>0</v>
      </c>
      <c r="D19" s="158">
        <v>0</v>
      </c>
      <c r="E19" s="158">
        <f>DATA!D18</f>
        <v>0</v>
      </c>
      <c r="F19" s="170">
        <f t="shared" si="2"/>
        <v>8.3333333333333339</v>
      </c>
      <c r="G19" s="158">
        <f>DATA!R18</f>
        <v>0</v>
      </c>
      <c r="H19" s="171" t="e">
        <f t="shared" si="1"/>
        <v>#DIV/0!</v>
      </c>
    </row>
    <row r="20" spans="1:8" x14ac:dyDescent="0.25">
      <c r="A20" s="149">
        <v>13</v>
      </c>
      <c r="B20" s="150">
        <f>'DATA A'!B18</f>
        <v>0</v>
      </c>
      <c r="C20" s="158">
        <f>'DATA A'!C18</f>
        <v>0</v>
      </c>
      <c r="D20" s="158">
        <v>0</v>
      </c>
      <c r="E20" s="158">
        <f>DATA!D19</f>
        <v>0</v>
      </c>
      <c r="F20" s="170">
        <f t="shared" si="2"/>
        <v>8.3333333333333339</v>
      </c>
      <c r="G20" s="158">
        <f>DATA!R19</f>
        <v>0</v>
      </c>
      <c r="H20" s="171" t="e">
        <f t="shared" si="1"/>
        <v>#DIV/0!</v>
      </c>
    </row>
    <row r="21" spans="1:8" x14ac:dyDescent="0.25">
      <c r="A21" s="149"/>
      <c r="B21" s="150"/>
      <c r="C21" s="158"/>
      <c r="D21" s="158"/>
      <c r="E21" s="158"/>
      <c r="F21" s="170"/>
      <c r="G21" s="158"/>
      <c r="H21" s="171"/>
    </row>
    <row r="22" spans="1:8" x14ac:dyDescent="0.25">
      <c r="A22" s="149">
        <v>14</v>
      </c>
      <c r="B22" s="150">
        <f>'DATA A'!B19</f>
        <v>0</v>
      </c>
      <c r="C22" s="158">
        <f>'DATA A'!C19</f>
        <v>0</v>
      </c>
      <c r="D22" s="158">
        <v>0</v>
      </c>
      <c r="E22" s="158">
        <f>DATA!D20</f>
        <v>0</v>
      </c>
      <c r="F22" s="170">
        <f t="shared" si="2"/>
        <v>8.3333333333333339</v>
      </c>
      <c r="G22" s="158">
        <f>DATA!R20</f>
        <v>0</v>
      </c>
      <c r="H22" s="171" t="e">
        <f t="shared" si="1"/>
        <v>#DIV/0!</v>
      </c>
    </row>
    <row r="23" spans="1:8" x14ac:dyDescent="0.25">
      <c r="A23" s="149">
        <v>15</v>
      </c>
      <c r="B23" s="150">
        <f>'DATA A'!B20</f>
        <v>0</v>
      </c>
      <c r="C23" s="158">
        <f>'DATA A'!C20</f>
        <v>0</v>
      </c>
      <c r="D23" s="158">
        <v>0</v>
      </c>
      <c r="E23" s="158">
        <f>DATA!D21</f>
        <v>0</v>
      </c>
      <c r="F23" s="170">
        <f t="shared" si="2"/>
        <v>8.3333333333333339</v>
      </c>
      <c r="G23" s="158">
        <f>DATA!R21</f>
        <v>0</v>
      </c>
      <c r="H23" s="171" t="e">
        <f t="shared" si="1"/>
        <v>#DIV/0!</v>
      </c>
    </row>
    <row r="24" spans="1:8" x14ac:dyDescent="0.25">
      <c r="A24" s="149">
        <v>16</v>
      </c>
      <c r="B24" s="150">
        <f>'DATA A'!B21</f>
        <v>0</v>
      </c>
      <c r="C24" s="158">
        <f>'DATA A'!C21</f>
        <v>0</v>
      </c>
      <c r="D24" s="158">
        <v>0</v>
      </c>
      <c r="E24" s="158">
        <f>DATA!D22</f>
        <v>0</v>
      </c>
      <c r="F24" s="170">
        <f t="shared" si="2"/>
        <v>8.3333333333333339</v>
      </c>
      <c r="G24" s="158">
        <f>DATA!R22</f>
        <v>0</v>
      </c>
      <c r="H24" s="171" t="e">
        <f t="shared" si="1"/>
        <v>#DIV/0!</v>
      </c>
    </row>
    <row r="25" spans="1:8" x14ac:dyDescent="0.25">
      <c r="A25" s="149">
        <v>17</v>
      </c>
      <c r="B25" s="150">
        <f>'DATA A'!B22</f>
        <v>0</v>
      </c>
      <c r="C25" s="158">
        <f>'DATA A'!C22</f>
        <v>0</v>
      </c>
      <c r="D25" s="158">
        <v>0</v>
      </c>
      <c r="E25" s="158">
        <f>DATA!D23</f>
        <v>0</v>
      </c>
      <c r="F25" s="170">
        <f t="shared" si="2"/>
        <v>8.3333333333333339</v>
      </c>
      <c r="G25" s="158">
        <f>DATA!R23</f>
        <v>0</v>
      </c>
      <c r="H25" s="171" t="e">
        <f t="shared" si="1"/>
        <v>#DIV/0!</v>
      </c>
    </row>
    <row r="26" spans="1:8" x14ac:dyDescent="0.25">
      <c r="A26" s="149">
        <v>18</v>
      </c>
      <c r="B26" s="150">
        <f>'DATA A'!B23</f>
        <v>0</v>
      </c>
      <c r="C26" s="158">
        <f>'DATA A'!C23</f>
        <v>0</v>
      </c>
      <c r="D26" s="158">
        <v>0</v>
      </c>
      <c r="E26" s="158">
        <f>DATA!D24</f>
        <v>0</v>
      </c>
      <c r="F26" s="170">
        <f t="shared" si="2"/>
        <v>8.3333333333333339</v>
      </c>
      <c r="G26" s="158">
        <f>DATA!R24</f>
        <v>0</v>
      </c>
      <c r="H26" s="171" t="e">
        <f t="shared" si="1"/>
        <v>#DIV/0!</v>
      </c>
    </row>
    <row r="27" spans="1:8" x14ac:dyDescent="0.25">
      <c r="A27" s="149">
        <v>19</v>
      </c>
      <c r="B27" s="150">
        <f>'DATA A'!B24</f>
        <v>0</v>
      </c>
      <c r="C27" s="158">
        <f>'DATA A'!C24</f>
        <v>0</v>
      </c>
      <c r="D27" s="158">
        <v>0</v>
      </c>
      <c r="E27" s="158">
        <f>DATA!D25</f>
        <v>0</v>
      </c>
      <c r="F27" s="170">
        <f t="shared" si="2"/>
        <v>8.3333333333333339</v>
      </c>
      <c r="G27" s="158">
        <f>DATA!R25</f>
        <v>0</v>
      </c>
      <c r="H27" s="171" t="e">
        <f t="shared" si="1"/>
        <v>#DIV/0!</v>
      </c>
    </row>
    <row r="28" spans="1:8" x14ac:dyDescent="0.25">
      <c r="A28" s="149">
        <v>20</v>
      </c>
      <c r="B28" s="150">
        <f>'DATA A'!B25</f>
        <v>0</v>
      </c>
      <c r="C28" s="158">
        <f>'DATA A'!C25</f>
        <v>0</v>
      </c>
      <c r="D28" s="158">
        <v>0</v>
      </c>
      <c r="E28" s="158">
        <f>DATA!D26</f>
        <v>0</v>
      </c>
      <c r="F28" s="170">
        <f t="shared" si="2"/>
        <v>8.3333333333333339</v>
      </c>
      <c r="G28" s="158">
        <f>DATA!R26</f>
        <v>0</v>
      </c>
      <c r="H28" s="171" t="e">
        <f t="shared" si="1"/>
        <v>#DIV/0!</v>
      </c>
    </row>
    <row r="29" spans="1:8" x14ac:dyDescent="0.25">
      <c r="A29" s="149">
        <v>21</v>
      </c>
      <c r="B29" s="150">
        <f>'DATA A'!B26</f>
        <v>0</v>
      </c>
      <c r="C29" s="158">
        <f>'DATA A'!C26</f>
        <v>0</v>
      </c>
      <c r="D29" s="158">
        <v>0</v>
      </c>
      <c r="E29" s="158">
        <f>DATA!D27</f>
        <v>0</v>
      </c>
      <c r="F29" s="170">
        <f t="shared" ref="F29:F35" si="3">100/12*1</f>
        <v>8.3333333333333339</v>
      </c>
      <c r="G29" s="158">
        <f>DATA!R27</f>
        <v>0</v>
      </c>
      <c r="H29" s="171" t="e">
        <f t="shared" si="1"/>
        <v>#DIV/0!</v>
      </c>
    </row>
    <row r="30" spans="1:8" x14ac:dyDescent="0.25">
      <c r="A30" s="149">
        <v>22</v>
      </c>
      <c r="B30" s="150">
        <f>'DATA A'!B27</f>
        <v>0</v>
      </c>
      <c r="C30" s="158">
        <f>'DATA A'!C27</f>
        <v>0</v>
      </c>
      <c r="D30" s="158">
        <v>0</v>
      </c>
      <c r="E30" s="158">
        <f>DATA!D28</f>
        <v>0</v>
      </c>
      <c r="F30" s="170">
        <f t="shared" si="3"/>
        <v>8.3333333333333339</v>
      </c>
      <c r="G30" s="158">
        <f>DATA!R28</f>
        <v>0</v>
      </c>
      <c r="H30" s="171" t="e">
        <f t="shared" si="1"/>
        <v>#DIV/0!</v>
      </c>
    </row>
    <row r="31" spans="1:8" x14ac:dyDescent="0.25">
      <c r="A31" s="149">
        <v>23</v>
      </c>
      <c r="B31" s="150">
        <f>'DATA A'!B28</f>
        <v>0</v>
      </c>
      <c r="C31" s="158">
        <f>'DATA A'!C28</f>
        <v>0</v>
      </c>
      <c r="D31" s="158">
        <v>0</v>
      </c>
      <c r="E31" s="158">
        <f>DATA!D29</f>
        <v>0</v>
      </c>
      <c r="F31" s="170">
        <f t="shared" si="3"/>
        <v>8.3333333333333339</v>
      </c>
      <c r="G31" s="158">
        <f>DATA!R29</f>
        <v>0</v>
      </c>
      <c r="H31" s="171" t="e">
        <f t="shared" si="1"/>
        <v>#DIV/0!</v>
      </c>
    </row>
    <row r="32" spans="1:8" x14ac:dyDescent="0.25">
      <c r="A32" s="149">
        <v>24</v>
      </c>
      <c r="B32" s="150">
        <f>'DATA A'!B29</f>
        <v>0</v>
      </c>
      <c r="C32" s="158">
        <f>'DATA A'!C29</f>
        <v>0</v>
      </c>
      <c r="D32" s="158">
        <v>0</v>
      </c>
      <c r="E32" s="158">
        <f>DATA!D30</f>
        <v>0</v>
      </c>
      <c r="F32" s="170">
        <f t="shared" si="3"/>
        <v>8.3333333333333339</v>
      </c>
      <c r="G32" s="158">
        <f>DATA!R30</f>
        <v>0</v>
      </c>
      <c r="H32" s="171" t="e">
        <f t="shared" si="1"/>
        <v>#DIV/0!</v>
      </c>
    </row>
    <row r="33" spans="1:8" ht="13.8" thickBot="1" x14ac:dyDescent="0.3">
      <c r="A33" s="149">
        <v>25</v>
      </c>
      <c r="B33" s="150">
        <f>'DATA A'!B30</f>
        <v>0</v>
      </c>
      <c r="C33" s="158">
        <f>'DATA A'!C30</f>
        <v>0</v>
      </c>
      <c r="D33" s="158">
        <v>0</v>
      </c>
      <c r="E33" s="158">
        <f>DATA!D31</f>
        <v>0</v>
      </c>
      <c r="F33" s="211">
        <f t="shared" si="3"/>
        <v>8.3333333333333339</v>
      </c>
      <c r="G33" s="158">
        <f>DATA!R31</f>
        <v>0</v>
      </c>
      <c r="H33" s="171" t="e">
        <f t="shared" si="1"/>
        <v>#DIV/0!</v>
      </c>
    </row>
    <row r="34" spans="1:8" ht="13.8" thickBot="1" x14ac:dyDescent="0.3">
      <c r="A34" s="83"/>
      <c r="B34" s="249"/>
      <c r="C34" s="120"/>
      <c r="D34" s="120"/>
      <c r="E34" s="120"/>
      <c r="F34" s="250"/>
      <c r="G34" s="120"/>
      <c r="H34" s="251"/>
    </row>
    <row r="35" spans="1:8" ht="13.8" thickBot="1" x14ac:dyDescent="0.3">
      <c r="A35" s="89"/>
      <c r="B35" s="70"/>
      <c r="C35" s="136">
        <f>SUM(C7:C33)</f>
        <v>0</v>
      </c>
      <c r="D35" s="136">
        <v>0</v>
      </c>
      <c r="E35" s="136">
        <f>DATA!D32</f>
        <v>0</v>
      </c>
      <c r="F35" s="168">
        <f t="shared" si="3"/>
        <v>8.3333333333333339</v>
      </c>
      <c r="G35" s="136">
        <f>DATA!R32</f>
        <v>0</v>
      </c>
      <c r="H35" s="173" t="e">
        <f>G35/C35*100</f>
        <v>#DIV/0!</v>
      </c>
    </row>
    <row r="36" spans="1:8" x14ac:dyDescent="0.25">
      <c r="A36" s="151"/>
      <c r="B36" s="152"/>
      <c r="C36" s="144"/>
      <c r="D36" s="144"/>
      <c r="E36" s="144"/>
      <c r="F36" s="174"/>
      <c r="G36" s="144"/>
      <c r="H36" s="174"/>
    </row>
    <row r="37" spans="1:8" x14ac:dyDescent="0.25">
      <c r="A37" s="79"/>
      <c r="B37" s="108"/>
      <c r="C37" s="128"/>
      <c r="D37" s="128"/>
      <c r="E37" s="128"/>
      <c r="F37" s="175"/>
      <c r="G37" s="128"/>
      <c r="H37" s="175"/>
    </row>
    <row r="38" spans="1:8" ht="13.8" thickBot="1" x14ac:dyDescent="0.3">
      <c r="A38" s="153"/>
      <c r="B38" s="153"/>
      <c r="C38" s="129"/>
      <c r="D38" s="129"/>
      <c r="E38" s="129"/>
      <c r="F38" s="129"/>
      <c r="G38" s="129"/>
      <c r="H38" s="176" t="s">
        <v>0</v>
      </c>
    </row>
    <row r="39" spans="1:8" x14ac:dyDescent="0.25">
      <c r="A39" s="285" t="s">
        <v>1</v>
      </c>
      <c r="B39" s="275" t="str">
        <f>'DATA A'!B5</f>
        <v>PUSKESMAS</v>
      </c>
      <c r="C39" s="290" t="s">
        <v>19</v>
      </c>
      <c r="D39" s="297" t="s">
        <v>71</v>
      </c>
      <c r="E39" s="298"/>
      <c r="F39" s="298"/>
      <c r="G39" s="298"/>
      <c r="H39" s="299"/>
    </row>
    <row r="40" spans="1:8" x14ac:dyDescent="0.25">
      <c r="A40" s="303"/>
      <c r="B40" s="276"/>
      <c r="C40" s="302"/>
      <c r="D40" s="293" t="s">
        <v>20</v>
      </c>
      <c r="E40" s="293" t="s">
        <v>21</v>
      </c>
      <c r="F40" s="293" t="s">
        <v>22</v>
      </c>
      <c r="G40" s="161" t="s">
        <v>16</v>
      </c>
      <c r="H40" s="166"/>
    </row>
    <row r="41" spans="1:8" ht="13.8" thickBot="1" x14ac:dyDescent="0.3">
      <c r="A41" s="304"/>
      <c r="B41" s="277"/>
      <c r="C41" s="300"/>
      <c r="D41" s="300"/>
      <c r="E41" s="300"/>
      <c r="F41" s="300"/>
      <c r="G41" s="159" t="s">
        <v>17</v>
      </c>
      <c r="H41" s="167" t="s">
        <v>15</v>
      </c>
    </row>
    <row r="42" spans="1:8" x14ac:dyDescent="0.25">
      <c r="A42" s="147">
        <v>1</v>
      </c>
      <c r="B42" s="148">
        <f>'DATA A'!B6</f>
        <v>0</v>
      </c>
      <c r="C42" s="157">
        <f>'DATA A'!C6</f>
        <v>0</v>
      </c>
      <c r="D42" s="160">
        <v>0</v>
      </c>
      <c r="E42" s="160">
        <f>DATA!D38</f>
        <v>0</v>
      </c>
      <c r="F42" s="168">
        <f>98/12*1</f>
        <v>8.1666666666666661</v>
      </c>
      <c r="G42" s="160">
        <f>DATA!R38</f>
        <v>0</v>
      </c>
      <c r="H42" s="169" t="e">
        <f>G42/C42*100</f>
        <v>#DIV/0!</v>
      </c>
    </row>
    <row r="43" spans="1:8" x14ac:dyDescent="0.25">
      <c r="A43" s="149">
        <v>2</v>
      </c>
      <c r="B43" s="150">
        <f>'DATA A'!B7</f>
        <v>0</v>
      </c>
      <c r="C43" s="158">
        <f>'DATA A'!C7</f>
        <v>0</v>
      </c>
      <c r="D43" s="121">
        <v>0</v>
      </c>
      <c r="E43" s="121">
        <f>DATA!D39</f>
        <v>0</v>
      </c>
      <c r="F43" s="170">
        <f>98/12*1</f>
        <v>8.1666666666666661</v>
      </c>
      <c r="G43" s="121">
        <f>DATA!R39</f>
        <v>0</v>
      </c>
      <c r="H43" s="185" t="e">
        <f>G43/C43*100</f>
        <v>#DIV/0!</v>
      </c>
    </row>
    <row r="44" spans="1:8" x14ac:dyDescent="0.25">
      <c r="A44" s="149"/>
      <c r="B44" s="150"/>
      <c r="C44" s="158"/>
      <c r="D44" s="121"/>
      <c r="E44" s="121"/>
      <c r="F44" s="170"/>
      <c r="G44" s="121"/>
      <c r="H44" s="185"/>
    </row>
    <row r="45" spans="1:8" x14ac:dyDescent="0.25">
      <c r="A45" s="149">
        <v>3</v>
      </c>
      <c r="B45" s="150">
        <f>'DATA A'!B8</f>
        <v>0</v>
      </c>
      <c r="C45" s="158">
        <f>'DATA A'!C8</f>
        <v>0</v>
      </c>
      <c r="D45" s="158">
        <v>0</v>
      </c>
      <c r="E45" s="158">
        <f>DATA!D40</f>
        <v>0</v>
      </c>
      <c r="F45" s="170">
        <f>98/12*1</f>
        <v>8.1666666666666661</v>
      </c>
      <c r="G45" s="158">
        <f>DATA!R40</f>
        <v>0</v>
      </c>
      <c r="H45" s="171" t="e">
        <f>G45/C45*100</f>
        <v>#DIV/0!</v>
      </c>
    </row>
    <row r="46" spans="1:8" x14ac:dyDescent="0.25">
      <c r="A46" s="149">
        <v>4</v>
      </c>
      <c r="B46" s="150">
        <f>'DATA A'!B9</f>
        <v>0</v>
      </c>
      <c r="C46" s="158">
        <f>'DATA A'!C9</f>
        <v>0</v>
      </c>
      <c r="D46" s="158">
        <v>0</v>
      </c>
      <c r="E46" s="158">
        <f>DATA!D41</f>
        <v>0</v>
      </c>
      <c r="F46" s="170">
        <f>98/12*1</f>
        <v>8.1666666666666661</v>
      </c>
      <c r="G46" s="158">
        <f>DATA!R41</f>
        <v>0</v>
      </c>
      <c r="H46" s="171" t="e">
        <f>G46/C46*100</f>
        <v>#DIV/0!</v>
      </c>
    </row>
    <row r="47" spans="1:8" x14ac:dyDescent="0.25">
      <c r="A47" s="149">
        <v>5</v>
      </c>
      <c r="B47" s="150">
        <f>'DATA A'!B10</f>
        <v>0</v>
      </c>
      <c r="C47" s="158">
        <f>'DATA A'!C10</f>
        <v>0</v>
      </c>
      <c r="D47" s="158">
        <v>0</v>
      </c>
      <c r="E47" s="158">
        <f>DATA!D42</f>
        <v>0</v>
      </c>
      <c r="F47" s="170">
        <f>98/12*1</f>
        <v>8.1666666666666661</v>
      </c>
      <c r="G47" s="158">
        <f>DATA!R42</f>
        <v>0</v>
      </c>
      <c r="H47" s="171" t="e">
        <f>G47/C47*100</f>
        <v>#DIV/0!</v>
      </c>
    </row>
    <row r="48" spans="1:8" x14ac:dyDescent="0.25">
      <c r="A48" s="149">
        <v>6</v>
      </c>
      <c r="B48" s="150">
        <f>'DATA A'!B11</f>
        <v>0</v>
      </c>
      <c r="C48" s="158">
        <f>'DATA A'!C11</f>
        <v>0</v>
      </c>
      <c r="D48" s="158">
        <v>0</v>
      </c>
      <c r="E48" s="158">
        <f>DATA!D43</f>
        <v>0</v>
      </c>
      <c r="F48" s="170">
        <f t="shared" ref="F48:F63" si="4">98/12*1</f>
        <v>8.1666666666666661</v>
      </c>
      <c r="G48" s="158">
        <f>DATA!R43</f>
        <v>0</v>
      </c>
      <c r="H48" s="171" t="e">
        <f t="shared" ref="H48:H63" si="5">G48/C48*100</f>
        <v>#DIV/0!</v>
      </c>
    </row>
    <row r="49" spans="1:8" x14ac:dyDescent="0.25">
      <c r="A49" s="149">
        <v>7</v>
      </c>
      <c r="B49" s="150">
        <f>'DATA A'!B12</f>
        <v>0</v>
      </c>
      <c r="C49" s="158">
        <f>'DATA A'!C12</f>
        <v>0</v>
      </c>
      <c r="D49" s="158">
        <v>0</v>
      </c>
      <c r="E49" s="158">
        <f>DATA!D44</f>
        <v>0</v>
      </c>
      <c r="F49" s="170">
        <f t="shared" si="4"/>
        <v>8.1666666666666661</v>
      </c>
      <c r="G49" s="158">
        <f>DATA!R44</f>
        <v>0</v>
      </c>
      <c r="H49" s="171" t="e">
        <f t="shared" si="5"/>
        <v>#DIV/0!</v>
      </c>
    </row>
    <row r="50" spans="1:8" x14ac:dyDescent="0.25">
      <c r="A50" s="149">
        <v>8</v>
      </c>
      <c r="B50" s="150">
        <f>'DATA A'!B13</f>
        <v>0</v>
      </c>
      <c r="C50" s="158">
        <f>'DATA A'!C13</f>
        <v>0</v>
      </c>
      <c r="D50" s="158">
        <v>0</v>
      </c>
      <c r="E50" s="158">
        <f>DATA!D45</f>
        <v>0</v>
      </c>
      <c r="F50" s="170">
        <f t="shared" si="4"/>
        <v>8.1666666666666661</v>
      </c>
      <c r="G50" s="158">
        <f>DATA!R45</f>
        <v>0</v>
      </c>
      <c r="H50" s="171" t="e">
        <f t="shared" si="5"/>
        <v>#DIV/0!</v>
      </c>
    </row>
    <row r="51" spans="1:8" x14ac:dyDescent="0.25">
      <c r="A51" s="149">
        <v>9</v>
      </c>
      <c r="B51" s="150">
        <f>'DATA A'!B14</f>
        <v>0</v>
      </c>
      <c r="C51" s="158">
        <f>'DATA A'!C14</f>
        <v>0</v>
      </c>
      <c r="D51" s="158">
        <v>0</v>
      </c>
      <c r="E51" s="158">
        <f>DATA!D46</f>
        <v>0</v>
      </c>
      <c r="F51" s="170">
        <f t="shared" si="4"/>
        <v>8.1666666666666661</v>
      </c>
      <c r="G51" s="158">
        <f>DATA!R46</f>
        <v>0</v>
      </c>
      <c r="H51" s="171" t="e">
        <f t="shared" si="5"/>
        <v>#DIV/0!</v>
      </c>
    </row>
    <row r="52" spans="1:8" x14ac:dyDescent="0.25">
      <c r="A52" s="149">
        <v>10</v>
      </c>
      <c r="B52" s="150">
        <f>'DATA A'!B15</f>
        <v>0</v>
      </c>
      <c r="C52" s="158">
        <f>'DATA A'!C15</f>
        <v>0</v>
      </c>
      <c r="D52" s="158">
        <v>0</v>
      </c>
      <c r="E52" s="158">
        <f>DATA!D47</f>
        <v>0</v>
      </c>
      <c r="F52" s="170">
        <f t="shared" si="4"/>
        <v>8.1666666666666661</v>
      </c>
      <c r="G52" s="158">
        <f>DATA!R47</f>
        <v>0</v>
      </c>
      <c r="H52" s="171" t="e">
        <f t="shared" si="5"/>
        <v>#DIV/0!</v>
      </c>
    </row>
    <row r="53" spans="1:8" x14ac:dyDescent="0.25">
      <c r="A53" s="149">
        <v>11</v>
      </c>
      <c r="B53" s="150">
        <f>'DATA A'!B16</f>
        <v>0</v>
      </c>
      <c r="C53" s="158">
        <f>'DATA A'!C16</f>
        <v>0</v>
      </c>
      <c r="D53" s="158">
        <v>0</v>
      </c>
      <c r="E53" s="158">
        <f>DATA!D48</f>
        <v>0</v>
      </c>
      <c r="F53" s="170">
        <f t="shared" si="4"/>
        <v>8.1666666666666661</v>
      </c>
      <c r="G53" s="158">
        <f>DATA!R48</f>
        <v>0</v>
      </c>
      <c r="H53" s="171" t="e">
        <f t="shared" si="5"/>
        <v>#DIV/0!</v>
      </c>
    </row>
    <row r="54" spans="1:8" x14ac:dyDescent="0.25">
      <c r="A54" s="149">
        <v>12</v>
      </c>
      <c r="B54" s="150">
        <f>'DATA A'!B17</f>
        <v>0</v>
      </c>
      <c r="C54" s="158">
        <f>'DATA A'!C17</f>
        <v>0</v>
      </c>
      <c r="D54" s="158">
        <v>0</v>
      </c>
      <c r="E54" s="158">
        <f>DATA!D49</f>
        <v>0</v>
      </c>
      <c r="F54" s="170">
        <f t="shared" si="4"/>
        <v>8.1666666666666661</v>
      </c>
      <c r="G54" s="158">
        <f>DATA!R49</f>
        <v>0</v>
      </c>
      <c r="H54" s="171" t="e">
        <f t="shared" si="5"/>
        <v>#DIV/0!</v>
      </c>
    </row>
    <row r="55" spans="1:8" x14ac:dyDescent="0.25">
      <c r="A55" s="149">
        <v>13</v>
      </c>
      <c r="B55" s="150">
        <f>'DATA A'!B18</f>
        <v>0</v>
      </c>
      <c r="C55" s="158">
        <f>'DATA A'!C18</f>
        <v>0</v>
      </c>
      <c r="D55" s="158">
        <v>0</v>
      </c>
      <c r="E55" s="158">
        <f>DATA!D50</f>
        <v>0</v>
      </c>
      <c r="F55" s="170">
        <f t="shared" si="4"/>
        <v>8.1666666666666661</v>
      </c>
      <c r="G55" s="158">
        <f>DATA!R50</f>
        <v>0</v>
      </c>
      <c r="H55" s="171" t="e">
        <f t="shared" si="5"/>
        <v>#DIV/0!</v>
      </c>
    </row>
    <row r="56" spans="1:8" x14ac:dyDescent="0.25">
      <c r="A56" s="149"/>
      <c r="B56" s="150"/>
      <c r="C56" s="158"/>
      <c r="D56" s="158"/>
      <c r="E56" s="158"/>
      <c r="F56" s="170"/>
      <c r="G56" s="158"/>
      <c r="H56" s="171"/>
    </row>
    <row r="57" spans="1:8" x14ac:dyDescent="0.25">
      <c r="A57" s="149">
        <v>14</v>
      </c>
      <c r="B57" s="150">
        <f>'DATA A'!B19</f>
        <v>0</v>
      </c>
      <c r="C57" s="158">
        <f>'DATA A'!C19</f>
        <v>0</v>
      </c>
      <c r="D57" s="158">
        <v>0</v>
      </c>
      <c r="E57" s="158">
        <f>DATA!D51</f>
        <v>0</v>
      </c>
      <c r="F57" s="170">
        <f t="shared" si="4"/>
        <v>8.1666666666666661</v>
      </c>
      <c r="G57" s="158">
        <f>DATA!R51</f>
        <v>0</v>
      </c>
      <c r="H57" s="171" t="e">
        <f t="shared" si="5"/>
        <v>#DIV/0!</v>
      </c>
    </row>
    <row r="58" spans="1:8" x14ac:dyDescent="0.25">
      <c r="A58" s="149">
        <v>15</v>
      </c>
      <c r="B58" s="150">
        <f>'DATA A'!B20</f>
        <v>0</v>
      </c>
      <c r="C58" s="158">
        <f>'DATA A'!C20</f>
        <v>0</v>
      </c>
      <c r="D58" s="158">
        <v>0</v>
      </c>
      <c r="E58" s="158">
        <f>DATA!D52</f>
        <v>0</v>
      </c>
      <c r="F58" s="170">
        <f t="shared" si="4"/>
        <v>8.1666666666666661</v>
      </c>
      <c r="G58" s="158">
        <f>DATA!R52</f>
        <v>0</v>
      </c>
      <c r="H58" s="171" t="e">
        <f t="shared" si="5"/>
        <v>#DIV/0!</v>
      </c>
    </row>
    <row r="59" spans="1:8" x14ac:dyDescent="0.25">
      <c r="A59" s="149">
        <v>16</v>
      </c>
      <c r="B59" s="150">
        <f>'DATA A'!B21</f>
        <v>0</v>
      </c>
      <c r="C59" s="158">
        <f>'DATA A'!C21</f>
        <v>0</v>
      </c>
      <c r="D59" s="158">
        <v>0</v>
      </c>
      <c r="E59" s="158">
        <f>DATA!D53</f>
        <v>0</v>
      </c>
      <c r="F59" s="170">
        <f t="shared" si="4"/>
        <v>8.1666666666666661</v>
      </c>
      <c r="G59" s="158">
        <f>DATA!R53</f>
        <v>0</v>
      </c>
      <c r="H59" s="171" t="e">
        <f t="shared" si="5"/>
        <v>#DIV/0!</v>
      </c>
    </row>
    <row r="60" spans="1:8" x14ac:dyDescent="0.25">
      <c r="A60" s="149">
        <v>17</v>
      </c>
      <c r="B60" s="150">
        <f>'DATA A'!B22</f>
        <v>0</v>
      </c>
      <c r="C60" s="158">
        <f>'DATA A'!C22</f>
        <v>0</v>
      </c>
      <c r="D60" s="158">
        <v>0</v>
      </c>
      <c r="E60" s="158">
        <f>DATA!D54</f>
        <v>0</v>
      </c>
      <c r="F60" s="170">
        <f t="shared" si="4"/>
        <v>8.1666666666666661</v>
      </c>
      <c r="G60" s="158">
        <f>DATA!R54</f>
        <v>0</v>
      </c>
      <c r="H60" s="171" t="e">
        <f t="shared" si="5"/>
        <v>#DIV/0!</v>
      </c>
    </row>
    <row r="61" spans="1:8" x14ac:dyDescent="0.25">
      <c r="A61" s="149">
        <v>18</v>
      </c>
      <c r="B61" s="150">
        <f>'DATA A'!B23</f>
        <v>0</v>
      </c>
      <c r="C61" s="158">
        <f>'DATA A'!C23</f>
        <v>0</v>
      </c>
      <c r="D61" s="158">
        <v>0</v>
      </c>
      <c r="E61" s="158">
        <f>DATA!D55</f>
        <v>0</v>
      </c>
      <c r="F61" s="170">
        <f t="shared" si="4"/>
        <v>8.1666666666666661</v>
      </c>
      <c r="G61" s="158">
        <f>DATA!R55</f>
        <v>0</v>
      </c>
      <c r="H61" s="171" t="e">
        <f t="shared" si="5"/>
        <v>#DIV/0!</v>
      </c>
    </row>
    <row r="62" spans="1:8" x14ac:dyDescent="0.25">
      <c r="A62" s="149">
        <v>19</v>
      </c>
      <c r="B62" s="150">
        <f>'DATA A'!B24</f>
        <v>0</v>
      </c>
      <c r="C62" s="158">
        <f>'DATA A'!C24</f>
        <v>0</v>
      </c>
      <c r="D62" s="158">
        <v>0</v>
      </c>
      <c r="E62" s="158">
        <f>DATA!D56</f>
        <v>0</v>
      </c>
      <c r="F62" s="170">
        <f t="shared" si="4"/>
        <v>8.1666666666666661</v>
      </c>
      <c r="G62" s="158">
        <f>DATA!R56</f>
        <v>0</v>
      </c>
      <c r="H62" s="171" t="e">
        <f t="shared" si="5"/>
        <v>#DIV/0!</v>
      </c>
    </row>
    <row r="63" spans="1:8" x14ac:dyDescent="0.25">
      <c r="A63" s="149">
        <v>20</v>
      </c>
      <c r="B63" s="150">
        <f>'DATA A'!B25</f>
        <v>0</v>
      </c>
      <c r="C63" s="158">
        <f>'DATA A'!C25</f>
        <v>0</v>
      </c>
      <c r="D63" s="158">
        <v>0</v>
      </c>
      <c r="E63" s="158">
        <f>DATA!D57</f>
        <v>0</v>
      </c>
      <c r="F63" s="170">
        <f t="shared" si="4"/>
        <v>8.1666666666666661</v>
      </c>
      <c r="G63" s="158">
        <f>DATA!R57</f>
        <v>0</v>
      </c>
      <c r="H63" s="171" t="e">
        <f t="shared" si="5"/>
        <v>#DIV/0!</v>
      </c>
    </row>
    <row r="64" spans="1:8" x14ac:dyDescent="0.25">
      <c r="A64" s="149">
        <v>21</v>
      </c>
      <c r="B64" s="150">
        <f>'DATA A'!B26</f>
        <v>0</v>
      </c>
      <c r="C64" s="158">
        <f>'DATA A'!C26</f>
        <v>0</v>
      </c>
      <c r="D64" s="158">
        <v>0</v>
      </c>
      <c r="E64" s="158">
        <f>DATA!D58</f>
        <v>0</v>
      </c>
      <c r="F64" s="170">
        <f t="shared" ref="F64:F70" si="6">98/12*1</f>
        <v>8.1666666666666661</v>
      </c>
      <c r="G64" s="158">
        <f>DATA!R58</f>
        <v>0</v>
      </c>
      <c r="H64" s="171" t="e">
        <f t="shared" ref="H64:H70" si="7">G64/C64*100</f>
        <v>#DIV/0!</v>
      </c>
    </row>
    <row r="65" spans="1:8" x14ac:dyDescent="0.25">
      <c r="A65" s="149">
        <v>22</v>
      </c>
      <c r="B65" s="150">
        <f>'DATA A'!B27</f>
        <v>0</v>
      </c>
      <c r="C65" s="158">
        <f>'DATA A'!C27</f>
        <v>0</v>
      </c>
      <c r="D65" s="158">
        <v>0</v>
      </c>
      <c r="E65" s="158">
        <f>DATA!D59</f>
        <v>0</v>
      </c>
      <c r="F65" s="170">
        <f t="shared" si="6"/>
        <v>8.1666666666666661</v>
      </c>
      <c r="G65" s="158">
        <f>DATA!R59</f>
        <v>0</v>
      </c>
      <c r="H65" s="171" t="e">
        <f t="shared" si="7"/>
        <v>#DIV/0!</v>
      </c>
    </row>
    <row r="66" spans="1:8" x14ac:dyDescent="0.25">
      <c r="A66" s="149">
        <v>23</v>
      </c>
      <c r="B66" s="150">
        <f>'DATA A'!B28</f>
        <v>0</v>
      </c>
      <c r="C66" s="158">
        <f>'DATA A'!C28</f>
        <v>0</v>
      </c>
      <c r="D66" s="158">
        <v>0</v>
      </c>
      <c r="E66" s="158">
        <f>DATA!D60</f>
        <v>0</v>
      </c>
      <c r="F66" s="170">
        <f t="shared" si="6"/>
        <v>8.1666666666666661</v>
      </c>
      <c r="G66" s="158">
        <f>DATA!R60</f>
        <v>0</v>
      </c>
      <c r="H66" s="171" t="e">
        <f t="shared" si="7"/>
        <v>#DIV/0!</v>
      </c>
    </row>
    <row r="67" spans="1:8" x14ac:dyDescent="0.25">
      <c r="A67" s="149">
        <v>24</v>
      </c>
      <c r="B67" s="150">
        <f>'DATA A'!B29</f>
        <v>0</v>
      </c>
      <c r="C67" s="158">
        <f>'DATA A'!C29</f>
        <v>0</v>
      </c>
      <c r="D67" s="158">
        <v>0</v>
      </c>
      <c r="E67" s="158">
        <f>DATA!D61</f>
        <v>0</v>
      </c>
      <c r="F67" s="170">
        <f t="shared" si="6"/>
        <v>8.1666666666666661</v>
      </c>
      <c r="G67" s="158">
        <f>DATA!R61</f>
        <v>0</v>
      </c>
      <c r="H67" s="171" t="e">
        <f t="shared" si="7"/>
        <v>#DIV/0!</v>
      </c>
    </row>
    <row r="68" spans="1:8" x14ac:dyDescent="0.25">
      <c r="A68" s="149">
        <v>25</v>
      </c>
      <c r="B68" s="213">
        <f>'DATA A'!B30</f>
        <v>0</v>
      </c>
      <c r="C68" s="117">
        <f>'DATA A'!C30</f>
        <v>0</v>
      </c>
      <c r="D68" s="117">
        <v>0</v>
      </c>
      <c r="E68" s="117">
        <f>DATA!D62</f>
        <v>0</v>
      </c>
      <c r="F68" s="214">
        <f t="shared" si="6"/>
        <v>8.1666666666666661</v>
      </c>
      <c r="G68" s="158">
        <f>DATA!R62</f>
        <v>0</v>
      </c>
      <c r="H68" s="171" t="e">
        <f t="shared" si="7"/>
        <v>#DIV/0!</v>
      </c>
    </row>
    <row r="69" spans="1:8" ht="13.8" thickBot="1" x14ac:dyDescent="0.3">
      <c r="A69" s="83"/>
      <c r="B69" s="249"/>
      <c r="C69" s="120"/>
      <c r="D69" s="120"/>
      <c r="E69" s="120"/>
      <c r="F69" s="250"/>
      <c r="G69" s="120"/>
      <c r="H69" s="251"/>
    </row>
    <row r="70" spans="1:8" ht="13.8" thickBot="1" x14ac:dyDescent="0.3">
      <c r="A70" s="89"/>
      <c r="B70" s="70"/>
      <c r="C70" s="136">
        <f>SUM(C42:C68)</f>
        <v>0</v>
      </c>
      <c r="D70" s="136">
        <v>0</v>
      </c>
      <c r="E70" s="136">
        <f>DATA!D63</f>
        <v>0</v>
      </c>
      <c r="F70" s="172">
        <f t="shared" si="6"/>
        <v>8.1666666666666661</v>
      </c>
      <c r="G70" s="136">
        <f>DATA!R63</f>
        <v>0</v>
      </c>
      <c r="H70" s="173" t="e">
        <f t="shared" si="7"/>
        <v>#DIV/0!</v>
      </c>
    </row>
    <row r="71" spans="1:8" x14ac:dyDescent="0.25">
      <c r="A71" s="151"/>
      <c r="B71" s="152"/>
      <c r="C71" s="144"/>
      <c r="D71" s="144"/>
      <c r="E71" s="144"/>
      <c r="F71" s="175"/>
      <c r="G71" s="144"/>
      <c r="H71" s="174"/>
    </row>
    <row r="72" spans="1:8" x14ac:dyDescent="0.25">
      <c r="A72" s="79"/>
      <c r="B72" s="108"/>
      <c r="C72" s="128"/>
      <c r="D72" s="128"/>
      <c r="E72" s="128"/>
      <c r="F72" s="175"/>
      <c r="G72" s="128"/>
      <c r="H72" s="175"/>
    </row>
    <row r="73" spans="1:8" ht="13.8" thickBot="1" x14ac:dyDescent="0.3">
      <c r="A73" s="153"/>
      <c r="B73" s="153"/>
      <c r="C73" s="129"/>
      <c r="D73" s="129"/>
      <c r="E73" s="129"/>
      <c r="F73" s="129"/>
      <c r="G73" s="129"/>
      <c r="H73" s="176" t="s">
        <v>0</v>
      </c>
    </row>
    <row r="74" spans="1:8" ht="26.25" customHeight="1" x14ac:dyDescent="0.25">
      <c r="A74" s="270" t="s">
        <v>1</v>
      </c>
      <c r="B74" s="275" t="str">
        <f>'DATA A'!B5</f>
        <v>PUSKESMAS</v>
      </c>
      <c r="C74" s="294" t="s">
        <v>23</v>
      </c>
      <c r="D74" s="281" t="s">
        <v>86</v>
      </c>
      <c r="E74" s="282"/>
      <c r="F74" s="282"/>
      <c r="G74" s="282"/>
      <c r="H74" s="283"/>
    </row>
    <row r="75" spans="1:8" ht="12.75" customHeight="1" x14ac:dyDescent="0.25">
      <c r="A75" s="301"/>
      <c r="B75" s="276"/>
      <c r="C75" s="295"/>
      <c r="D75" s="296" t="s">
        <v>20</v>
      </c>
      <c r="E75" s="296" t="s">
        <v>21</v>
      </c>
      <c r="F75" s="296" t="s">
        <v>22</v>
      </c>
      <c r="G75" s="162" t="s">
        <v>16</v>
      </c>
      <c r="H75" s="177"/>
    </row>
    <row r="76" spans="1:8" ht="13.8" thickBot="1" x14ac:dyDescent="0.3">
      <c r="A76" s="301"/>
      <c r="B76" s="277"/>
      <c r="C76" s="295"/>
      <c r="D76" s="295"/>
      <c r="E76" s="295"/>
      <c r="F76" s="295"/>
      <c r="G76" s="163" t="s">
        <v>17</v>
      </c>
      <c r="H76" s="178" t="s">
        <v>15</v>
      </c>
    </row>
    <row r="77" spans="1:8" x14ac:dyDescent="0.25">
      <c r="A77" s="147">
        <v>1</v>
      </c>
      <c r="B77" s="156">
        <f>'DATA A'!B6</f>
        <v>0</v>
      </c>
      <c r="C77" s="157">
        <f>'DATA A'!D6</f>
        <v>0</v>
      </c>
      <c r="D77" s="157">
        <v>0</v>
      </c>
      <c r="E77" s="157">
        <f>DATA!D69</f>
        <v>0</v>
      </c>
      <c r="F77" s="168"/>
      <c r="G77" s="157">
        <f>DATA!R69</f>
        <v>0</v>
      </c>
      <c r="H77" s="180" t="e">
        <f>G77/C77*100</f>
        <v>#DIV/0!</v>
      </c>
    </row>
    <row r="78" spans="1:8" x14ac:dyDescent="0.25">
      <c r="A78" s="149">
        <v>2</v>
      </c>
      <c r="B78" s="150">
        <f>'DATA A'!B7</f>
        <v>0</v>
      </c>
      <c r="C78" s="158">
        <f>'DATA A'!D7</f>
        <v>0</v>
      </c>
      <c r="D78" s="158">
        <v>0</v>
      </c>
      <c r="E78" s="158">
        <f>DATA!D70</f>
        <v>0</v>
      </c>
      <c r="F78" s="170"/>
      <c r="G78" s="158">
        <f>DATA!R70</f>
        <v>0</v>
      </c>
      <c r="H78" s="171" t="e">
        <f>G78/C78*100</f>
        <v>#DIV/0!</v>
      </c>
    </row>
    <row r="79" spans="1:8" x14ac:dyDescent="0.25">
      <c r="A79" s="149"/>
      <c r="B79" s="150"/>
      <c r="C79" s="158"/>
      <c r="D79" s="158"/>
      <c r="E79" s="158"/>
      <c r="F79" s="170"/>
      <c r="G79" s="158"/>
      <c r="H79" s="171"/>
    </row>
    <row r="80" spans="1:8" x14ac:dyDescent="0.25">
      <c r="A80" s="149">
        <v>3</v>
      </c>
      <c r="B80" s="150">
        <f>'DATA A'!B8</f>
        <v>0</v>
      </c>
      <c r="C80" s="158">
        <f>'DATA A'!D8</f>
        <v>0</v>
      </c>
      <c r="D80" s="158">
        <v>0</v>
      </c>
      <c r="E80" s="158">
        <f>DATA!D71</f>
        <v>0</v>
      </c>
      <c r="F80" s="170"/>
      <c r="G80" s="158">
        <f>DATA!R71</f>
        <v>0</v>
      </c>
      <c r="H80" s="171" t="e">
        <f>G80/C80*100</f>
        <v>#DIV/0!</v>
      </c>
    </row>
    <row r="81" spans="1:8" x14ac:dyDescent="0.25">
      <c r="A81" s="149">
        <v>4</v>
      </c>
      <c r="B81" s="150">
        <f>'DATA A'!B9</f>
        <v>0</v>
      </c>
      <c r="C81" s="158">
        <f>'DATA A'!D9</f>
        <v>0</v>
      </c>
      <c r="D81" s="158">
        <v>0</v>
      </c>
      <c r="E81" s="158">
        <f>DATA!D72</f>
        <v>0</v>
      </c>
      <c r="F81" s="170"/>
      <c r="G81" s="158">
        <f>DATA!R72</f>
        <v>0</v>
      </c>
      <c r="H81" s="171" t="e">
        <f>G81/C81*100</f>
        <v>#DIV/0!</v>
      </c>
    </row>
    <row r="82" spans="1:8" x14ac:dyDescent="0.25">
      <c r="A82" s="149">
        <v>5</v>
      </c>
      <c r="B82" s="150">
        <f>'DATA A'!B10</f>
        <v>0</v>
      </c>
      <c r="C82" s="158">
        <f>'DATA A'!D10</f>
        <v>0</v>
      </c>
      <c r="D82" s="158">
        <v>0</v>
      </c>
      <c r="E82" s="158">
        <f>DATA!D73</f>
        <v>0</v>
      </c>
      <c r="F82" s="170"/>
      <c r="G82" s="158">
        <f>DATA!R73</f>
        <v>0</v>
      </c>
      <c r="H82" s="171" t="e">
        <f>G82/C82*100</f>
        <v>#DIV/0!</v>
      </c>
    </row>
    <row r="83" spans="1:8" x14ac:dyDescent="0.25">
      <c r="A83" s="149">
        <v>6</v>
      </c>
      <c r="B83" s="150">
        <f>'DATA A'!B11</f>
        <v>0</v>
      </c>
      <c r="C83" s="158">
        <f>'DATA A'!D11</f>
        <v>0</v>
      </c>
      <c r="D83" s="158">
        <v>0</v>
      </c>
      <c r="E83" s="158">
        <f>DATA!D74</f>
        <v>0</v>
      </c>
      <c r="F83" s="170"/>
      <c r="G83" s="158">
        <f>DATA!R74</f>
        <v>0</v>
      </c>
      <c r="H83" s="171" t="e">
        <f t="shared" ref="H83:H98" si="8">G83/C83*100</f>
        <v>#DIV/0!</v>
      </c>
    </row>
    <row r="84" spans="1:8" x14ac:dyDescent="0.25">
      <c r="A84" s="149">
        <v>7</v>
      </c>
      <c r="B84" s="150">
        <f>'DATA A'!B12</f>
        <v>0</v>
      </c>
      <c r="C84" s="158">
        <f>'DATA A'!D12</f>
        <v>0</v>
      </c>
      <c r="D84" s="158">
        <v>0</v>
      </c>
      <c r="E84" s="158">
        <f>DATA!D75</f>
        <v>0</v>
      </c>
      <c r="F84" s="170"/>
      <c r="G84" s="158">
        <f>DATA!R75</f>
        <v>0</v>
      </c>
      <c r="H84" s="171" t="e">
        <f t="shared" si="8"/>
        <v>#DIV/0!</v>
      </c>
    </row>
    <row r="85" spans="1:8" x14ac:dyDescent="0.25">
      <c r="A85" s="149">
        <v>8</v>
      </c>
      <c r="B85" s="150">
        <f>'DATA A'!B13</f>
        <v>0</v>
      </c>
      <c r="C85" s="158">
        <f>'DATA A'!D13</f>
        <v>0</v>
      </c>
      <c r="D85" s="158">
        <v>0</v>
      </c>
      <c r="E85" s="158">
        <f>DATA!D76</f>
        <v>0</v>
      </c>
      <c r="F85" s="170"/>
      <c r="G85" s="158">
        <f>DATA!R76</f>
        <v>0</v>
      </c>
      <c r="H85" s="171" t="e">
        <f t="shared" si="8"/>
        <v>#DIV/0!</v>
      </c>
    </row>
    <row r="86" spans="1:8" x14ac:dyDescent="0.25">
      <c r="A86" s="149">
        <v>9</v>
      </c>
      <c r="B86" s="150">
        <f>'DATA A'!B14</f>
        <v>0</v>
      </c>
      <c r="C86" s="158">
        <f>'DATA A'!D14</f>
        <v>0</v>
      </c>
      <c r="D86" s="158">
        <v>0</v>
      </c>
      <c r="E86" s="158">
        <f>DATA!D77</f>
        <v>0</v>
      </c>
      <c r="F86" s="170"/>
      <c r="G86" s="158">
        <f>DATA!R77</f>
        <v>0</v>
      </c>
      <c r="H86" s="171" t="e">
        <f t="shared" si="8"/>
        <v>#DIV/0!</v>
      </c>
    </row>
    <row r="87" spans="1:8" x14ac:dyDescent="0.25">
      <c r="A87" s="149">
        <v>10</v>
      </c>
      <c r="B87" s="150">
        <f>'DATA A'!B15</f>
        <v>0</v>
      </c>
      <c r="C87" s="158">
        <f>'DATA A'!D15</f>
        <v>0</v>
      </c>
      <c r="D87" s="158">
        <v>0</v>
      </c>
      <c r="E87" s="158">
        <f>DATA!D78</f>
        <v>0</v>
      </c>
      <c r="F87" s="170"/>
      <c r="G87" s="158">
        <f>DATA!R78</f>
        <v>0</v>
      </c>
      <c r="H87" s="171" t="e">
        <f t="shared" si="8"/>
        <v>#DIV/0!</v>
      </c>
    </row>
    <row r="88" spans="1:8" x14ac:dyDescent="0.25">
      <c r="A88" s="149">
        <v>11</v>
      </c>
      <c r="B88" s="150">
        <f>'DATA A'!B16</f>
        <v>0</v>
      </c>
      <c r="C88" s="158">
        <f>'DATA A'!D16</f>
        <v>0</v>
      </c>
      <c r="D88" s="158">
        <v>0</v>
      </c>
      <c r="E88" s="158">
        <f>DATA!D79</f>
        <v>0</v>
      </c>
      <c r="F88" s="170"/>
      <c r="G88" s="158">
        <f>DATA!R79</f>
        <v>0</v>
      </c>
      <c r="H88" s="171" t="e">
        <f t="shared" si="8"/>
        <v>#DIV/0!</v>
      </c>
    </row>
    <row r="89" spans="1:8" x14ac:dyDescent="0.25">
      <c r="A89" s="149">
        <v>12</v>
      </c>
      <c r="B89" s="150">
        <f>'DATA A'!B17</f>
        <v>0</v>
      </c>
      <c r="C89" s="158">
        <f>'DATA A'!D17</f>
        <v>0</v>
      </c>
      <c r="D89" s="158">
        <v>0</v>
      </c>
      <c r="E89" s="158">
        <f>DATA!D80</f>
        <v>0</v>
      </c>
      <c r="F89" s="170"/>
      <c r="G89" s="158">
        <f>DATA!R80</f>
        <v>0</v>
      </c>
      <c r="H89" s="171" t="e">
        <f t="shared" si="8"/>
        <v>#DIV/0!</v>
      </c>
    </row>
    <row r="90" spans="1:8" x14ac:dyDescent="0.25">
      <c r="A90" s="149">
        <v>13</v>
      </c>
      <c r="B90" s="150">
        <f>'DATA A'!B18</f>
        <v>0</v>
      </c>
      <c r="C90" s="158">
        <f>'DATA A'!D18</f>
        <v>0</v>
      </c>
      <c r="D90" s="158">
        <v>0</v>
      </c>
      <c r="E90" s="158">
        <f>DATA!D81</f>
        <v>0</v>
      </c>
      <c r="F90" s="170"/>
      <c r="G90" s="158">
        <f>DATA!R81</f>
        <v>0</v>
      </c>
      <c r="H90" s="171" t="e">
        <f t="shared" si="8"/>
        <v>#DIV/0!</v>
      </c>
    </row>
    <row r="91" spans="1:8" x14ac:dyDescent="0.25">
      <c r="A91" s="149"/>
      <c r="B91" s="150"/>
      <c r="C91" s="158"/>
      <c r="D91" s="158"/>
      <c r="E91" s="158"/>
      <c r="F91" s="170"/>
      <c r="G91" s="158"/>
      <c r="H91" s="171"/>
    </row>
    <row r="92" spans="1:8" x14ac:dyDescent="0.25">
      <c r="A92" s="149">
        <v>14</v>
      </c>
      <c r="B92" s="150">
        <f>'DATA A'!B19</f>
        <v>0</v>
      </c>
      <c r="C92" s="158">
        <f>'DATA A'!D19</f>
        <v>0</v>
      </c>
      <c r="D92" s="158">
        <v>0</v>
      </c>
      <c r="E92" s="158">
        <f>DATA!D82</f>
        <v>0</v>
      </c>
      <c r="F92" s="170"/>
      <c r="G92" s="158">
        <f>DATA!R82</f>
        <v>0</v>
      </c>
      <c r="H92" s="171" t="e">
        <f t="shared" si="8"/>
        <v>#DIV/0!</v>
      </c>
    </row>
    <row r="93" spans="1:8" x14ac:dyDescent="0.25">
      <c r="A93" s="149">
        <v>15</v>
      </c>
      <c r="B93" s="150">
        <f>'DATA A'!B20</f>
        <v>0</v>
      </c>
      <c r="C93" s="158">
        <f>'DATA A'!D20</f>
        <v>0</v>
      </c>
      <c r="D93" s="158">
        <v>0</v>
      </c>
      <c r="E93" s="158">
        <f>DATA!D83</f>
        <v>0</v>
      </c>
      <c r="F93" s="170"/>
      <c r="G93" s="158">
        <f>DATA!R83</f>
        <v>0</v>
      </c>
      <c r="H93" s="171" t="e">
        <f t="shared" si="8"/>
        <v>#DIV/0!</v>
      </c>
    </row>
    <row r="94" spans="1:8" x14ac:dyDescent="0.25">
      <c r="A94" s="149">
        <v>16</v>
      </c>
      <c r="B94" s="150">
        <f>'DATA A'!B21</f>
        <v>0</v>
      </c>
      <c r="C94" s="158">
        <f>'DATA A'!D21</f>
        <v>0</v>
      </c>
      <c r="D94" s="158">
        <v>0</v>
      </c>
      <c r="E94" s="158">
        <f>DATA!D84</f>
        <v>0</v>
      </c>
      <c r="F94" s="170"/>
      <c r="G94" s="158">
        <f>DATA!R84</f>
        <v>0</v>
      </c>
      <c r="H94" s="171" t="e">
        <f t="shared" si="8"/>
        <v>#DIV/0!</v>
      </c>
    </row>
    <row r="95" spans="1:8" x14ac:dyDescent="0.25">
      <c r="A95" s="149">
        <v>17</v>
      </c>
      <c r="B95" s="150">
        <f>'DATA A'!B22</f>
        <v>0</v>
      </c>
      <c r="C95" s="158">
        <f>'DATA A'!D22</f>
        <v>0</v>
      </c>
      <c r="D95" s="158">
        <v>0</v>
      </c>
      <c r="E95" s="158">
        <f>DATA!D85</f>
        <v>0</v>
      </c>
      <c r="F95" s="170"/>
      <c r="G95" s="158">
        <f>DATA!R85</f>
        <v>0</v>
      </c>
      <c r="H95" s="171" t="e">
        <f t="shared" si="8"/>
        <v>#DIV/0!</v>
      </c>
    </row>
    <row r="96" spans="1:8" x14ac:dyDescent="0.25">
      <c r="A96" s="149">
        <v>18</v>
      </c>
      <c r="B96" s="150">
        <f>'DATA A'!B23</f>
        <v>0</v>
      </c>
      <c r="C96" s="158">
        <f>'DATA A'!D23</f>
        <v>0</v>
      </c>
      <c r="D96" s="158">
        <v>0</v>
      </c>
      <c r="E96" s="158">
        <f>DATA!D86</f>
        <v>0</v>
      </c>
      <c r="F96" s="170"/>
      <c r="G96" s="158">
        <f>DATA!R86</f>
        <v>0</v>
      </c>
      <c r="H96" s="171" t="e">
        <f t="shared" si="8"/>
        <v>#DIV/0!</v>
      </c>
    </row>
    <row r="97" spans="1:8" x14ac:dyDescent="0.25">
      <c r="A97" s="149">
        <v>19</v>
      </c>
      <c r="B97" s="150">
        <f>'DATA A'!B24</f>
        <v>0</v>
      </c>
      <c r="C97" s="158">
        <f>'DATA A'!D24</f>
        <v>0</v>
      </c>
      <c r="D97" s="158">
        <v>0</v>
      </c>
      <c r="E97" s="158">
        <f>DATA!D87</f>
        <v>0</v>
      </c>
      <c r="F97" s="170"/>
      <c r="G97" s="158">
        <f>DATA!R87</f>
        <v>0</v>
      </c>
      <c r="H97" s="171" t="e">
        <f t="shared" si="8"/>
        <v>#DIV/0!</v>
      </c>
    </row>
    <row r="98" spans="1:8" x14ac:dyDescent="0.25">
      <c r="A98" s="149">
        <v>20</v>
      </c>
      <c r="B98" s="150">
        <f>'DATA A'!B25</f>
        <v>0</v>
      </c>
      <c r="C98" s="158">
        <f>'DATA A'!D25</f>
        <v>0</v>
      </c>
      <c r="D98" s="158">
        <v>0</v>
      </c>
      <c r="E98" s="158">
        <f>DATA!D88</f>
        <v>0</v>
      </c>
      <c r="F98" s="170"/>
      <c r="G98" s="158">
        <f>DATA!R88</f>
        <v>0</v>
      </c>
      <c r="H98" s="171" t="e">
        <f t="shared" si="8"/>
        <v>#DIV/0!</v>
      </c>
    </row>
    <row r="99" spans="1:8" x14ac:dyDescent="0.25">
      <c r="A99" s="149">
        <v>21</v>
      </c>
      <c r="B99" s="150">
        <f>'DATA A'!B26</f>
        <v>0</v>
      </c>
      <c r="C99" s="158">
        <f>'DATA A'!D26</f>
        <v>0</v>
      </c>
      <c r="D99" s="158">
        <v>0</v>
      </c>
      <c r="E99" s="158">
        <f>DATA!D89</f>
        <v>0</v>
      </c>
      <c r="F99" s="170"/>
      <c r="G99" s="158">
        <f>DATA!R89</f>
        <v>0</v>
      </c>
      <c r="H99" s="171" t="e">
        <f t="shared" ref="H99:H105" si="9">G99/C99*100</f>
        <v>#DIV/0!</v>
      </c>
    </row>
    <row r="100" spans="1:8" x14ac:dyDescent="0.25">
      <c r="A100" s="149">
        <v>22</v>
      </c>
      <c r="B100" s="150">
        <f>'DATA A'!B27</f>
        <v>0</v>
      </c>
      <c r="C100" s="158">
        <f>'DATA A'!D27</f>
        <v>0</v>
      </c>
      <c r="D100" s="158">
        <v>0</v>
      </c>
      <c r="E100" s="158">
        <f>DATA!D90</f>
        <v>0</v>
      </c>
      <c r="F100" s="170"/>
      <c r="G100" s="158">
        <f>DATA!R90</f>
        <v>0</v>
      </c>
      <c r="H100" s="171" t="e">
        <f t="shared" si="9"/>
        <v>#DIV/0!</v>
      </c>
    </row>
    <row r="101" spans="1:8" x14ac:dyDescent="0.25">
      <c r="A101" s="149">
        <v>23</v>
      </c>
      <c r="B101" s="150">
        <f>'DATA A'!B28</f>
        <v>0</v>
      </c>
      <c r="C101" s="158">
        <f>'DATA A'!D28</f>
        <v>0</v>
      </c>
      <c r="D101" s="158">
        <v>0</v>
      </c>
      <c r="E101" s="158">
        <f>DATA!D91</f>
        <v>0</v>
      </c>
      <c r="F101" s="170"/>
      <c r="G101" s="158">
        <f>DATA!R91</f>
        <v>0</v>
      </c>
      <c r="H101" s="171" t="e">
        <f t="shared" si="9"/>
        <v>#DIV/0!</v>
      </c>
    </row>
    <row r="102" spans="1:8" x14ac:dyDescent="0.25">
      <c r="A102" s="149">
        <v>24</v>
      </c>
      <c r="B102" s="150">
        <f>'DATA A'!B29</f>
        <v>0</v>
      </c>
      <c r="C102" s="158">
        <f>'DATA A'!D29</f>
        <v>0</v>
      </c>
      <c r="D102" s="158">
        <v>0</v>
      </c>
      <c r="E102" s="158">
        <f>DATA!D92</f>
        <v>0</v>
      </c>
      <c r="F102" s="170"/>
      <c r="G102" s="158">
        <f>DATA!R92</f>
        <v>0</v>
      </c>
      <c r="H102" s="171" t="e">
        <f t="shared" si="9"/>
        <v>#DIV/0!</v>
      </c>
    </row>
    <row r="103" spans="1:8" x14ac:dyDescent="0.25">
      <c r="A103" s="149">
        <v>25</v>
      </c>
      <c r="B103" s="213">
        <f>'DATA A'!B30</f>
        <v>0</v>
      </c>
      <c r="C103" s="117">
        <f>'DATA A'!D30</f>
        <v>0</v>
      </c>
      <c r="D103" s="117">
        <v>0</v>
      </c>
      <c r="E103" s="117">
        <f>DATA!D93</f>
        <v>0</v>
      </c>
      <c r="F103" s="214"/>
      <c r="G103" s="117">
        <f>DATA!R93</f>
        <v>0</v>
      </c>
      <c r="H103" s="215" t="e">
        <f t="shared" si="9"/>
        <v>#DIV/0!</v>
      </c>
    </row>
    <row r="104" spans="1:8" ht="13.8" thickBot="1" x14ac:dyDescent="0.3">
      <c r="A104" s="252"/>
      <c r="B104" s="103"/>
      <c r="C104" s="120"/>
      <c r="D104" s="120"/>
      <c r="E104" s="120"/>
      <c r="F104" s="250"/>
      <c r="G104" s="120"/>
      <c r="H104" s="251"/>
    </row>
    <row r="105" spans="1:8" ht="13.8" thickBot="1" x14ac:dyDescent="0.3">
      <c r="A105" s="104"/>
      <c r="B105" s="105"/>
      <c r="C105" s="136">
        <f>C35*20%</f>
        <v>0</v>
      </c>
      <c r="D105" s="136">
        <v>0</v>
      </c>
      <c r="E105" s="136">
        <f>DATA!D94</f>
        <v>0</v>
      </c>
      <c r="F105" s="172"/>
      <c r="G105" s="136">
        <f>DATA!R94</f>
        <v>0</v>
      </c>
      <c r="H105" s="173" t="e">
        <f t="shared" si="9"/>
        <v>#DIV/0!</v>
      </c>
    </row>
    <row r="106" spans="1:8" x14ac:dyDescent="0.25">
      <c r="A106" s="151"/>
      <c r="B106" s="152"/>
      <c r="C106" s="144"/>
      <c r="D106" s="144"/>
      <c r="E106" s="144"/>
      <c r="F106" s="174"/>
      <c r="G106" s="144"/>
      <c r="H106" s="174"/>
    </row>
    <row r="107" spans="1:8" x14ac:dyDescent="0.25">
      <c r="A107" s="79"/>
      <c r="B107" s="108"/>
      <c r="C107" s="128"/>
      <c r="D107" s="128"/>
      <c r="E107" s="128"/>
      <c r="F107" s="175"/>
      <c r="G107" s="128"/>
      <c r="H107" s="175"/>
    </row>
    <row r="108" spans="1:8" ht="13.8" thickBot="1" x14ac:dyDescent="0.3">
      <c r="A108" s="153"/>
      <c r="B108" s="153"/>
      <c r="C108" s="129"/>
      <c r="D108" s="129"/>
      <c r="E108" s="129"/>
      <c r="F108" s="129"/>
      <c r="G108" s="129"/>
      <c r="H108" s="176" t="s">
        <v>0</v>
      </c>
    </row>
    <row r="109" spans="1:8" ht="29.25" customHeight="1" x14ac:dyDescent="0.25">
      <c r="A109" s="270" t="s">
        <v>1</v>
      </c>
      <c r="B109" s="275" t="str">
        <f>'DATA A'!B5</f>
        <v>PUSKESMAS</v>
      </c>
      <c r="C109" s="294" t="s">
        <v>23</v>
      </c>
      <c r="D109" s="281" t="s">
        <v>37</v>
      </c>
      <c r="E109" s="282"/>
      <c r="F109" s="282"/>
      <c r="G109" s="282"/>
      <c r="H109" s="283"/>
    </row>
    <row r="110" spans="1:8" x14ac:dyDescent="0.25">
      <c r="A110" s="301"/>
      <c r="B110" s="276"/>
      <c r="C110" s="295"/>
      <c r="D110" s="296" t="s">
        <v>20</v>
      </c>
      <c r="E110" s="296" t="s">
        <v>21</v>
      </c>
      <c r="F110" s="296" t="s">
        <v>22</v>
      </c>
      <c r="G110" s="162" t="s">
        <v>16</v>
      </c>
      <c r="H110" s="177"/>
    </row>
    <row r="111" spans="1:8" ht="13.8" thickBot="1" x14ac:dyDescent="0.3">
      <c r="A111" s="301"/>
      <c r="B111" s="277"/>
      <c r="C111" s="295"/>
      <c r="D111" s="295"/>
      <c r="E111" s="295"/>
      <c r="F111" s="295"/>
      <c r="G111" s="163" t="s">
        <v>17</v>
      </c>
      <c r="H111" s="178" t="s">
        <v>15</v>
      </c>
    </row>
    <row r="112" spans="1:8" x14ac:dyDescent="0.25">
      <c r="A112" s="147">
        <v>1</v>
      </c>
      <c r="B112" s="148">
        <f>'DATA A'!B6</f>
        <v>0</v>
      </c>
      <c r="C112" s="157">
        <f>'DATA A'!D6</f>
        <v>0</v>
      </c>
      <c r="D112" s="157">
        <v>0</v>
      </c>
      <c r="E112" s="157">
        <f>DATA!D98</f>
        <v>0</v>
      </c>
      <c r="F112" s="168"/>
      <c r="G112" s="157">
        <f>DATA!R98</f>
        <v>0</v>
      </c>
      <c r="H112" s="180" t="e">
        <f>G112/C112*100</f>
        <v>#DIV/0!</v>
      </c>
    </row>
    <row r="113" spans="1:8" x14ac:dyDescent="0.25">
      <c r="A113" s="149">
        <v>2</v>
      </c>
      <c r="B113" s="150">
        <f>'DATA A'!B7</f>
        <v>0</v>
      </c>
      <c r="C113" s="158">
        <f>'DATA A'!D7</f>
        <v>0</v>
      </c>
      <c r="D113" s="158">
        <v>0</v>
      </c>
      <c r="E113" s="158">
        <f>DATA!D99</f>
        <v>0</v>
      </c>
      <c r="F113" s="170"/>
      <c r="G113" s="158">
        <f>DATA!R99</f>
        <v>0</v>
      </c>
      <c r="H113" s="171" t="e">
        <f>G113/C113*100</f>
        <v>#DIV/0!</v>
      </c>
    </row>
    <row r="114" spans="1:8" x14ac:dyDescent="0.25">
      <c r="A114" s="149"/>
      <c r="B114" s="150"/>
      <c r="C114" s="158"/>
      <c r="D114" s="158"/>
      <c r="E114" s="158"/>
      <c r="F114" s="170"/>
      <c r="G114" s="158"/>
      <c r="H114" s="171"/>
    </row>
    <row r="115" spans="1:8" x14ac:dyDescent="0.25">
      <c r="A115" s="149">
        <v>3</v>
      </c>
      <c r="B115" s="150">
        <f>'DATA A'!B8</f>
        <v>0</v>
      </c>
      <c r="C115" s="158">
        <f>'DATA A'!D8</f>
        <v>0</v>
      </c>
      <c r="D115" s="158">
        <v>0</v>
      </c>
      <c r="E115" s="158">
        <f>DATA!D100</f>
        <v>0</v>
      </c>
      <c r="F115" s="170"/>
      <c r="G115" s="158">
        <f>DATA!R100</f>
        <v>0</v>
      </c>
      <c r="H115" s="171" t="e">
        <f>G115/C115*100</f>
        <v>#DIV/0!</v>
      </c>
    </row>
    <row r="116" spans="1:8" x14ac:dyDescent="0.25">
      <c r="A116" s="149">
        <v>4</v>
      </c>
      <c r="B116" s="150">
        <f>'DATA A'!B9</f>
        <v>0</v>
      </c>
      <c r="C116" s="158">
        <f>'DATA A'!D9</f>
        <v>0</v>
      </c>
      <c r="D116" s="158">
        <v>0</v>
      </c>
      <c r="E116" s="158">
        <f>DATA!D101</f>
        <v>0</v>
      </c>
      <c r="F116" s="170"/>
      <c r="G116" s="158">
        <f>DATA!R101</f>
        <v>0</v>
      </c>
      <c r="H116" s="171" t="e">
        <f>G116/C116*100</f>
        <v>#DIV/0!</v>
      </c>
    </row>
    <row r="117" spans="1:8" x14ac:dyDescent="0.25">
      <c r="A117" s="149">
        <v>5</v>
      </c>
      <c r="B117" s="150">
        <f>'DATA A'!B10</f>
        <v>0</v>
      </c>
      <c r="C117" s="158">
        <f>'DATA A'!D10</f>
        <v>0</v>
      </c>
      <c r="D117" s="158">
        <v>0</v>
      </c>
      <c r="E117" s="158">
        <f>DATA!D102</f>
        <v>0</v>
      </c>
      <c r="F117" s="170"/>
      <c r="G117" s="158">
        <f>DATA!R102</f>
        <v>0</v>
      </c>
      <c r="H117" s="171" t="e">
        <f>G117/C117*100</f>
        <v>#DIV/0!</v>
      </c>
    </row>
    <row r="118" spans="1:8" x14ac:dyDescent="0.25">
      <c r="A118" s="149">
        <v>6</v>
      </c>
      <c r="B118" s="150">
        <f>'DATA A'!B11</f>
        <v>0</v>
      </c>
      <c r="C118" s="158">
        <f>'DATA A'!D11</f>
        <v>0</v>
      </c>
      <c r="D118" s="158">
        <v>0</v>
      </c>
      <c r="E118" s="158">
        <f>DATA!D103</f>
        <v>0</v>
      </c>
      <c r="F118" s="170"/>
      <c r="G118" s="158">
        <f>DATA!R103</f>
        <v>0</v>
      </c>
      <c r="H118" s="171" t="e">
        <f t="shared" ref="H118:H133" si="10">G118/C118*100</f>
        <v>#DIV/0!</v>
      </c>
    </row>
    <row r="119" spans="1:8" x14ac:dyDescent="0.25">
      <c r="A119" s="149">
        <v>7</v>
      </c>
      <c r="B119" s="150">
        <f>'DATA A'!B12</f>
        <v>0</v>
      </c>
      <c r="C119" s="158">
        <f>'DATA A'!D12</f>
        <v>0</v>
      </c>
      <c r="D119" s="158">
        <v>0</v>
      </c>
      <c r="E119" s="158">
        <f>DATA!D104</f>
        <v>0</v>
      </c>
      <c r="F119" s="170"/>
      <c r="G119" s="158">
        <f>DATA!R104</f>
        <v>0</v>
      </c>
      <c r="H119" s="171" t="e">
        <f t="shared" si="10"/>
        <v>#DIV/0!</v>
      </c>
    </row>
    <row r="120" spans="1:8" x14ac:dyDescent="0.25">
      <c r="A120" s="149">
        <v>8</v>
      </c>
      <c r="B120" s="150">
        <f>'DATA A'!B13</f>
        <v>0</v>
      </c>
      <c r="C120" s="158">
        <f>'DATA A'!D13</f>
        <v>0</v>
      </c>
      <c r="D120" s="158">
        <v>0</v>
      </c>
      <c r="E120" s="158">
        <f>DATA!D105</f>
        <v>0</v>
      </c>
      <c r="F120" s="170"/>
      <c r="G120" s="158">
        <f>DATA!R105</f>
        <v>0</v>
      </c>
      <c r="H120" s="171" t="e">
        <f t="shared" si="10"/>
        <v>#DIV/0!</v>
      </c>
    </row>
    <row r="121" spans="1:8" x14ac:dyDescent="0.25">
      <c r="A121" s="149">
        <v>9</v>
      </c>
      <c r="B121" s="150">
        <f>'DATA A'!B14</f>
        <v>0</v>
      </c>
      <c r="C121" s="158">
        <f>'DATA A'!D14</f>
        <v>0</v>
      </c>
      <c r="D121" s="158">
        <v>0</v>
      </c>
      <c r="E121" s="158">
        <f>DATA!D106</f>
        <v>0</v>
      </c>
      <c r="F121" s="170"/>
      <c r="G121" s="158">
        <f>DATA!R106</f>
        <v>0</v>
      </c>
      <c r="H121" s="171" t="e">
        <f t="shared" si="10"/>
        <v>#DIV/0!</v>
      </c>
    </row>
    <row r="122" spans="1:8" x14ac:dyDescent="0.25">
      <c r="A122" s="149">
        <v>10</v>
      </c>
      <c r="B122" s="150">
        <f>'DATA A'!B15</f>
        <v>0</v>
      </c>
      <c r="C122" s="158">
        <f>'DATA A'!D15</f>
        <v>0</v>
      </c>
      <c r="D122" s="158">
        <v>0</v>
      </c>
      <c r="E122" s="158">
        <f>DATA!D107</f>
        <v>0</v>
      </c>
      <c r="F122" s="170"/>
      <c r="G122" s="158">
        <f>DATA!R107</f>
        <v>0</v>
      </c>
      <c r="H122" s="171" t="e">
        <f t="shared" si="10"/>
        <v>#DIV/0!</v>
      </c>
    </row>
    <row r="123" spans="1:8" x14ac:dyDescent="0.25">
      <c r="A123" s="149">
        <v>11</v>
      </c>
      <c r="B123" s="150">
        <f>'DATA A'!B16</f>
        <v>0</v>
      </c>
      <c r="C123" s="158">
        <f>'DATA A'!D16</f>
        <v>0</v>
      </c>
      <c r="D123" s="158">
        <v>0</v>
      </c>
      <c r="E123" s="158">
        <f>DATA!D108</f>
        <v>0</v>
      </c>
      <c r="F123" s="170"/>
      <c r="G123" s="158">
        <f>DATA!R108</f>
        <v>0</v>
      </c>
      <c r="H123" s="171" t="e">
        <f t="shared" si="10"/>
        <v>#DIV/0!</v>
      </c>
    </row>
    <row r="124" spans="1:8" x14ac:dyDescent="0.25">
      <c r="A124" s="149">
        <v>12</v>
      </c>
      <c r="B124" s="150">
        <f>'DATA A'!B17</f>
        <v>0</v>
      </c>
      <c r="C124" s="158">
        <f>'DATA A'!D17</f>
        <v>0</v>
      </c>
      <c r="D124" s="158">
        <v>0</v>
      </c>
      <c r="E124" s="158">
        <f>DATA!D109</f>
        <v>0</v>
      </c>
      <c r="F124" s="170"/>
      <c r="G124" s="158">
        <f>DATA!R109</f>
        <v>0</v>
      </c>
      <c r="H124" s="171" t="e">
        <f t="shared" si="10"/>
        <v>#DIV/0!</v>
      </c>
    </row>
    <row r="125" spans="1:8" x14ac:dyDescent="0.25">
      <c r="A125" s="149">
        <v>13</v>
      </c>
      <c r="B125" s="150">
        <f>'DATA A'!B18</f>
        <v>0</v>
      </c>
      <c r="C125" s="158">
        <f>'DATA A'!D18</f>
        <v>0</v>
      </c>
      <c r="D125" s="158">
        <v>0</v>
      </c>
      <c r="E125" s="158">
        <f>DATA!D110</f>
        <v>0</v>
      </c>
      <c r="F125" s="170"/>
      <c r="G125" s="158">
        <f>DATA!R110</f>
        <v>0</v>
      </c>
      <c r="H125" s="171" t="e">
        <f t="shared" si="10"/>
        <v>#DIV/0!</v>
      </c>
    </row>
    <row r="126" spans="1:8" x14ac:dyDescent="0.25">
      <c r="A126" s="149"/>
      <c r="B126" s="150"/>
      <c r="C126" s="158"/>
      <c r="D126" s="158"/>
      <c r="E126" s="158"/>
      <c r="F126" s="170"/>
      <c r="G126" s="158"/>
      <c r="H126" s="171"/>
    </row>
    <row r="127" spans="1:8" x14ac:dyDescent="0.25">
      <c r="A127" s="149">
        <v>14</v>
      </c>
      <c r="B127" s="150">
        <f>'DATA A'!B19</f>
        <v>0</v>
      </c>
      <c r="C127" s="158">
        <f>'DATA A'!D19</f>
        <v>0</v>
      </c>
      <c r="D127" s="158">
        <v>0</v>
      </c>
      <c r="E127" s="158">
        <f>DATA!D111</f>
        <v>0</v>
      </c>
      <c r="F127" s="170"/>
      <c r="G127" s="158">
        <f>DATA!R111</f>
        <v>0</v>
      </c>
      <c r="H127" s="171" t="e">
        <f t="shared" si="10"/>
        <v>#DIV/0!</v>
      </c>
    </row>
    <row r="128" spans="1:8" x14ac:dyDescent="0.25">
      <c r="A128" s="149">
        <v>15</v>
      </c>
      <c r="B128" s="150">
        <f>'DATA A'!B20</f>
        <v>0</v>
      </c>
      <c r="C128" s="158">
        <f>'DATA A'!D20</f>
        <v>0</v>
      </c>
      <c r="D128" s="158">
        <v>0</v>
      </c>
      <c r="E128" s="158">
        <f>DATA!D112</f>
        <v>0</v>
      </c>
      <c r="F128" s="170"/>
      <c r="G128" s="158">
        <f>DATA!R112</f>
        <v>0</v>
      </c>
      <c r="H128" s="171" t="e">
        <f t="shared" si="10"/>
        <v>#DIV/0!</v>
      </c>
    </row>
    <row r="129" spans="1:8" x14ac:dyDescent="0.25">
      <c r="A129" s="149">
        <v>16</v>
      </c>
      <c r="B129" s="150">
        <f>'DATA A'!B21</f>
        <v>0</v>
      </c>
      <c r="C129" s="158">
        <f>'DATA A'!D21</f>
        <v>0</v>
      </c>
      <c r="D129" s="158">
        <v>0</v>
      </c>
      <c r="E129" s="158">
        <f>DATA!D113</f>
        <v>0</v>
      </c>
      <c r="F129" s="170"/>
      <c r="G129" s="158">
        <f>DATA!R113</f>
        <v>0</v>
      </c>
      <c r="H129" s="171" t="e">
        <f t="shared" si="10"/>
        <v>#DIV/0!</v>
      </c>
    </row>
    <row r="130" spans="1:8" x14ac:dyDescent="0.25">
      <c r="A130" s="149">
        <v>17</v>
      </c>
      <c r="B130" s="150">
        <f>'DATA A'!B22</f>
        <v>0</v>
      </c>
      <c r="C130" s="158">
        <f>'DATA A'!D22</f>
        <v>0</v>
      </c>
      <c r="D130" s="158">
        <v>0</v>
      </c>
      <c r="E130" s="158">
        <f>DATA!D114</f>
        <v>0</v>
      </c>
      <c r="F130" s="170"/>
      <c r="G130" s="158">
        <f>DATA!R114</f>
        <v>0</v>
      </c>
      <c r="H130" s="171" t="e">
        <f t="shared" si="10"/>
        <v>#DIV/0!</v>
      </c>
    </row>
    <row r="131" spans="1:8" x14ac:dyDescent="0.25">
      <c r="A131" s="149">
        <v>18</v>
      </c>
      <c r="B131" s="150">
        <f>'DATA A'!B23</f>
        <v>0</v>
      </c>
      <c r="C131" s="158">
        <f>'DATA A'!D23</f>
        <v>0</v>
      </c>
      <c r="D131" s="158">
        <v>0</v>
      </c>
      <c r="E131" s="158">
        <f>DATA!D115</f>
        <v>0</v>
      </c>
      <c r="F131" s="170"/>
      <c r="G131" s="158">
        <f>DATA!R115</f>
        <v>0</v>
      </c>
      <c r="H131" s="171" t="e">
        <f t="shared" si="10"/>
        <v>#DIV/0!</v>
      </c>
    </row>
    <row r="132" spans="1:8" x14ac:dyDescent="0.25">
      <c r="A132" s="149">
        <v>19</v>
      </c>
      <c r="B132" s="150">
        <f>'DATA A'!B24</f>
        <v>0</v>
      </c>
      <c r="C132" s="158">
        <f>'DATA A'!D24</f>
        <v>0</v>
      </c>
      <c r="D132" s="158">
        <v>0</v>
      </c>
      <c r="E132" s="158">
        <f>DATA!D116</f>
        <v>0</v>
      </c>
      <c r="F132" s="170"/>
      <c r="G132" s="158">
        <f>DATA!R116</f>
        <v>0</v>
      </c>
      <c r="H132" s="171" t="e">
        <f t="shared" si="10"/>
        <v>#DIV/0!</v>
      </c>
    </row>
    <row r="133" spans="1:8" x14ac:dyDescent="0.25">
      <c r="A133" s="149">
        <v>20</v>
      </c>
      <c r="B133" s="150">
        <f>'DATA A'!B25</f>
        <v>0</v>
      </c>
      <c r="C133" s="158">
        <f>'DATA A'!D25</f>
        <v>0</v>
      </c>
      <c r="D133" s="158">
        <v>0</v>
      </c>
      <c r="E133" s="158">
        <f>DATA!D117</f>
        <v>0</v>
      </c>
      <c r="F133" s="170"/>
      <c r="G133" s="158">
        <f>DATA!R117</f>
        <v>0</v>
      </c>
      <c r="H133" s="171" t="e">
        <f t="shared" si="10"/>
        <v>#DIV/0!</v>
      </c>
    </row>
    <row r="134" spans="1:8" x14ac:dyDescent="0.25">
      <c r="A134" s="149">
        <v>21</v>
      </c>
      <c r="B134" s="150">
        <f>'DATA A'!B26</f>
        <v>0</v>
      </c>
      <c r="C134" s="158">
        <f>'DATA A'!D26</f>
        <v>0</v>
      </c>
      <c r="D134" s="158">
        <v>0</v>
      </c>
      <c r="E134" s="158">
        <f>DATA!D118</f>
        <v>0</v>
      </c>
      <c r="F134" s="170"/>
      <c r="G134" s="158">
        <f>DATA!R118</f>
        <v>0</v>
      </c>
      <c r="H134" s="171" t="e">
        <f t="shared" ref="H134:H140" si="11">G134/C134*100</f>
        <v>#DIV/0!</v>
      </c>
    </row>
    <row r="135" spans="1:8" x14ac:dyDescent="0.25">
      <c r="A135" s="149">
        <v>22</v>
      </c>
      <c r="B135" s="150">
        <f>'DATA A'!B27</f>
        <v>0</v>
      </c>
      <c r="C135" s="158">
        <f>'DATA A'!D27</f>
        <v>0</v>
      </c>
      <c r="D135" s="158">
        <v>0</v>
      </c>
      <c r="E135" s="158">
        <f>DATA!D119</f>
        <v>0</v>
      </c>
      <c r="F135" s="170"/>
      <c r="G135" s="158">
        <f>DATA!R119</f>
        <v>0</v>
      </c>
      <c r="H135" s="171" t="e">
        <f t="shared" si="11"/>
        <v>#DIV/0!</v>
      </c>
    </row>
    <row r="136" spans="1:8" x14ac:dyDescent="0.25">
      <c r="A136" s="149">
        <v>23</v>
      </c>
      <c r="B136" s="150">
        <f>'DATA A'!B28</f>
        <v>0</v>
      </c>
      <c r="C136" s="158">
        <f>'DATA A'!D28</f>
        <v>0</v>
      </c>
      <c r="D136" s="158">
        <v>0</v>
      </c>
      <c r="E136" s="158">
        <f>DATA!D120</f>
        <v>0</v>
      </c>
      <c r="F136" s="170"/>
      <c r="G136" s="158">
        <f>DATA!R120</f>
        <v>0</v>
      </c>
      <c r="H136" s="171" t="e">
        <f t="shared" si="11"/>
        <v>#DIV/0!</v>
      </c>
    </row>
    <row r="137" spans="1:8" x14ac:dyDescent="0.25">
      <c r="A137" s="149">
        <v>24</v>
      </c>
      <c r="B137" s="150">
        <f>'DATA A'!B29</f>
        <v>0</v>
      </c>
      <c r="C137" s="158">
        <f>'DATA A'!D29</f>
        <v>0</v>
      </c>
      <c r="D137" s="158">
        <v>0</v>
      </c>
      <c r="E137" s="158">
        <f>DATA!D121</f>
        <v>0</v>
      </c>
      <c r="F137" s="170"/>
      <c r="G137" s="158">
        <f>DATA!R121</f>
        <v>0</v>
      </c>
      <c r="H137" s="171" t="e">
        <f t="shared" si="11"/>
        <v>#DIV/0!</v>
      </c>
    </row>
    <row r="138" spans="1:8" x14ac:dyDescent="0.25">
      <c r="A138" s="149">
        <v>25</v>
      </c>
      <c r="B138" s="213">
        <f>'DATA A'!B30</f>
        <v>0</v>
      </c>
      <c r="C138" s="117">
        <f>'DATA A'!D30</f>
        <v>0</v>
      </c>
      <c r="D138" s="117">
        <v>0</v>
      </c>
      <c r="E138" s="158">
        <f>DATA!D122</f>
        <v>0</v>
      </c>
      <c r="F138" s="214"/>
      <c r="G138" s="158">
        <f>DATA!R122</f>
        <v>0</v>
      </c>
      <c r="H138" s="171" t="e">
        <f t="shared" si="11"/>
        <v>#DIV/0!</v>
      </c>
    </row>
    <row r="139" spans="1:8" ht="13.8" thickBot="1" x14ac:dyDescent="0.3">
      <c r="A139" s="252"/>
      <c r="B139" s="103"/>
      <c r="C139" s="120"/>
      <c r="D139" s="120"/>
      <c r="E139" s="120"/>
      <c r="F139" s="250"/>
      <c r="G139" s="120"/>
      <c r="H139" s="251"/>
    </row>
    <row r="140" spans="1:8" ht="13.8" thickBot="1" x14ac:dyDescent="0.3">
      <c r="A140" s="104"/>
      <c r="B140" s="105"/>
      <c r="C140" s="136">
        <f>20%*C35</f>
        <v>0</v>
      </c>
      <c r="D140" s="136">
        <v>0</v>
      </c>
      <c r="E140" s="136">
        <f>DATA!D123</f>
        <v>0</v>
      </c>
      <c r="F140" s="172"/>
      <c r="G140" s="136">
        <f>DATA!R123</f>
        <v>0</v>
      </c>
      <c r="H140" s="173" t="e">
        <f t="shared" si="11"/>
        <v>#DIV/0!</v>
      </c>
    </row>
    <row r="141" spans="1:8" x14ac:dyDescent="0.25">
      <c r="C141" s="137"/>
      <c r="D141" s="137"/>
      <c r="E141" s="137"/>
      <c r="F141" s="137"/>
      <c r="G141" s="137"/>
      <c r="H141" s="137"/>
    </row>
    <row r="142" spans="1:8" x14ac:dyDescent="0.25">
      <c r="C142" s="137"/>
      <c r="D142" s="137"/>
      <c r="E142" s="137"/>
      <c r="F142" s="137"/>
      <c r="G142" s="137"/>
      <c r="H142" s="137"/>
    </row>
    <row r="143" spans="1:8" ht="13.8" thickBot="1" x14ac:dyDescent="0.3">
      <c r="A143" s="79"/>
      <c r="B143" s="108"/>
      <c r="C143" s="128"/>
      <c r="D143" s="128"/>
      <c r="E143" s="128"/>
      <c r="F143" s="181"/>
      <c r="G143" s="128"/>
      <c r="H143" s="175"/>
    </row>
    <row r="144" spans="1:8" ht="28.5" customHeight="1" x14ac:dyDescent="0.25">
      <c r="A144" s="285" t="s">
        <v>1</v>
      </c>
      <c r="B144" s="275" t="str">
        <f>'DATA A'!B5</f>
        <v>PUSKESMAS</v>
      </c>
      <c r="C144" s="290" t="s">
        <v>35</v>
      </c>
      <c r="D144" s="281" t="s">
        <v>72</v>
      </c>
      <c r="E144" s="282"/>
      <c r="F144" s="282"/>
      <c r="G144" s="282"/>
      <c r="H144" s="283"/>
    </row>
    <row r="145" spans="1:8" x14ac:dyDescent="0.25">
      <c r="A145" s="286"/>
      <c r="B145" s="276"/>
      <c r="C145" s="291"/>
      <c r="D145" s="293" t="s">
        <v>20</v>
      </c>
      <c r="E145" s="293" t="s">
        <v>21</v>
      </c>
      <c r="F145" s="293" t="s">
        <v>22</v>
      </c>
      <c r="G145" s="161" t="s">
        <v>16</v>
      </c>
      <c r="H145" s="166"/>
    </row>
    <row r="146" spans="1:8" ht="13.8" thickBot="1" x14ac:dyDescent="0.3">
      <c r="A146" s="287"/>
      <c r="B146" s="277"/>
      <c r="C146" s="292"/>
      <c r="D146" s="292"/>
      <c r="E146" s="292"/>
      <c r="F146" s="292"/>
      <c r="G146" s="159" t="s">
        <v>17</v>
      </c>
      <c r="H146" s="167" t="s">
        <v>15</v>
      </c>
    </row>
    <row r="147" spans="1:8" x14ac:dyDescent="0.25">
      <c r="A147" s="147">
        <v>1</v>
      </c>
      <c r="B147" s="148">
        <f>'DATA A'!B6</f>
        <v>0</v>
      </c>
      <c r="C147" s="157">
        <f>'DATA A'!D6</f>
        <v>0</v>
      </c>
      <c r="D147" s="157">
        <v>0</v>
      </c>
      <c r="E147" s="157">
        <f>DATA!D127</f>
        <v>0</v>
      </c>
      <c r="F147" s="168">
        <f>90/12*1</f>
        <v>7.5</v>
      </c>
      <c r="G147" s="157">
        <f>DATA!R127</f>
        <v>0</v>
      </c>
      <c r="H147" s="180" t="e">
        <f>G147/C147*100</f>
        <v>#DIV/0!</v>
      </c>
    </row>
    <row r="148" spans="1:8" x14ac:dyDescent="0.25">
      <c r="A148" s="149">
        <v>2</v>
      </c>
      <c r="B148" s="150">
        <f>'DATA A'!B7</f>
        <v>0</v>
      </c>
      <c r="C148" s="158">
        <f>'DATA A'!D7</f>
        <v>0</v>
      </c>
      <c r="D148" s="158">
        <v>0</v>
      </c>
      <c r="E148" s="158">
        <f>DATA!D128</f>
        <v>0</v>
      </c>
      <c r="F148" s="170">
        <f>90/12*1</f>
        <v>7.5</v>
      </c>
      <c r="G148" s="158">
        <f>DATA!R128</f>
        <v>0</v>
      </c>
      <c r="H148" s="171" t="e">
        <f>G148/C148*100</f>
        <v>#DIV/0!</v>
      </c>
    </row>
    <row r="149" spans="1:8" x14ac:dyDescent="0.25">
      <c r="A149" s="149"/>
      <c r="B149" s="150"/>
      <c r="C149" s="158"/>
      <c r="D149" s="158"/>
      <c r="E149" s="158"/>
      <c r="F149" s="170"/>
      <c r="G149" s="158"/>
      <c r="H149" s="171"/>
    </row>
    <row r="150" spans="1:8" x14ac:dyDescent="0.25">
      <c r="A150" s="149">
        <v>3</v>
      </c>
      <c r="B150" s="150">
        <f>'DATA A'!B8</f>
        <v>0</v>
      </c>
      <c r="C150" s="158">
        <f>'DATA A'!D8</f>
        <v>0</v>
      </c>
      <c r="D150" s="158">
        <v>0</v>
      </c>
      <c r="E150" s="158">
        <f>DATA!D129</f>
        <v>0</v>
      </c>
      <c r="F150" s="170">
        <f>90/12*1</f>
        <v>7.5</v>
      </c>
      <c r="G150" s="158">
        <f>DATA!R129</f>
        <v>0</v>
      </c>
      <c r="H150" s="171" t="e">
        <f>G150/C150*100</f>
        <v>#DIV/0!</v>
      </c>
    </row>
    <row r="151" spans="1:8" x14ac:dyDescent="0.25">
      <c r="A151" s="149">
        <v>4</v>
      </c>
      <c r="B151" s="150">
        <f>'DATA A'!B9</f>
        <v>0</v>
      </c>
      <c r="C151" s="158">
        <f>'DATA A'!D9</f>
        <v>0</v>
      </c>
      <c r="D151" s="158">
        <v>0</v>
      </c>
      <c r="E151" s="158">
        <f>DATA!D130</f>
        <v>0</v>
      </c>
      <c r="F151" s="170">
        <f>90/12*1</f>
        <v>7.5</v>
      </c>
      <c r="G151" s="158">
        <f>DATA!R130</f>
        <v>0</v>
      </c>
      <c r="H151" s="171" t="e">
        <f>G151/C151*100</f>
        <v>#DIV/0!</v>
      </c>
    </row>
    <row r="152" spans="1:8" x14ac:dyDescent="0.25">
      <c r="A152" s="149">
        <v>5</v>
      </c>
      <c r="B152" s="150">
        <f>'DATA A'!B10</f>
        <v>0</v>
      </c>
      <c r="C152" s="158">
        <f>'DATA A'!D10</f>
        <v>0</v>
      </c>
      <c r="D152" s="158">
        <v>0</v>
      </c>
      <c r="E152" s="158">
        <f>DATA!D131</f>
        <v>0</v>
      </c>
      <c r="F152" s="170">
        <f>90/12*1</f>
        <v>7.5</v>
      </c>
      <c r="G152" s="158">
        <f>DATA!R131</f>
        <v>0</v>
      </c>
      <c r="H152" s="171" t="e">
        <f>G152/C152*100</f>
        <v>#DIV/0!</v>
      </c>
    </row>
    <row r="153" spans="1:8" x14ac:dyDescent="0.25">
      <c r="A153" s="149">
        <v>6</v>
      </c>
      <c r="B153" s="150">
        <f>'DATA A'!B11</f>
        <v>0</v>
      </c>
      <c r="C153" s="158">
        <f>'DATA A'!D11</f>
        <v>0</v>
      </c>
      <c r="D153" s="158">
        <v>0</v>
      </c>
      <c r="E153" s="158">
        <f>DATA!D132</f>
        <v>0</v>
      </c>
      <c r="F153" s="170">
        <f t="shared" ref="F153:F168" si="12">90/12*1</f>
        <v>7.5</v>
      </c>
      <c r="G153" s="158">
        <f>DATA!R132</f>
        <v>0</v>
      </c>
      <c r="H153" s="171" t="e">
        <f t="shared" ref="H153:H168" si="13">G153/C153*100</f>
        <v>#DIV/0!</v>
      </c>
    </row>
    <row r="154" spans="1:8" x14ac:dyDescent="0.25">
      <c r="A154" s="149">
        <v>7</v>
      </c>
      <c r="B154" s="150">
        <f>'DATA A'!B12</f>
        <v>0</v>
      </c>
      <c r="C154" s="158">
        <f>'DATA A'!D12</f>
        <v>0</v>
      </c>
      <c r="D154" s="158">
        <v>0</v>
      </c>
      <c r="E154" s="158">
        <f>DATA!D133</f>
        <v>0</v>
      </c>
      <c r="F154" s="170">
        <f t="shared" si="12"/>
        <v>7.5</v>
      </c>
      <c r="G154" s="158">
        <f>DATA!R133</f>
        <v>0</v>
      </c>
      <c r="H154" s="171" t="e">
        <f t="shared" si="13"/>
        <v>#DIV/0!</v>
      </c>
    </row>
    <row r="155" spans="1:8" x14ac:dyDescent="0.25">
      <c r="A155" s="149">
        <v>8</v>
      </c>
      <c r="B155" s="150">
        <f>'DATA A'!B13</f>
        <v>0</v>
      </c>
      <c r="C155" s="158">
        <f>'DATA A'!D13</f>
        <v>0</v>
      </c>
      <c r="D155" s="158">
        <v>0</v>
      </c>
      <c r="E155" s="158">
        <f>DATA!D134</f>
        <v>0</v>
      </c>
      <c r="F155" s="170">
        <f t="shared" si="12"/>
        <v>7.5</v>
      </c>
      <c r="G155" s="158">
        <f>DATA!R134</f>
        <v>0</v>
      </c>
      <c r="H155" s="171" t="e">
        <f t="shared" si="13"/>
        <v>#DIV/0!</v>
      </c>
    </row>
    <row r="156" spans="1:8" x14ac:dyDescent="0.25">
      <c r="A156" s="149">
        <v>9</v>
      </c>
      <c r="B156" s="150">
        <f>'DATA A'!B14</f>
        <v>0</v>
      </c>
      <c r="C156" s="158">
        <f>'DATA A'!D14</f>
        <v>0</v>
      </c>
      <c r="D156" s="158">
        <v>0</v>
      </c>
      <c r="E156" s="158">
        <f>DATA!D135</f>
        <v>0</v>
      </c>
      <c r="F156" s="170">
        <f t="shared" si="12"/>
        <v>7.5</v>
      </c>
      <c r="G156" s="158">
        <f>DATA!R135</f>
        <v>0</v>
      </c>
      <c r="H156" s="171" t="e">
        <f t="shared" si="13"/>
        <v>#DIV/0!</v>
      </c>
    </row>
    <row r="157" spans="1:8" x14ac:dyDescent="0.25">
      <c r="A157" s="149">
        <v>10</v>
      </c>
      <c r="B157" s="150">
        <f>'DATA A'!B15</f>
        <v>0</v>
      </c>
      <c r="C157" s="158">
        <f>'DATA A'!D15</f>
        <v>0</v>
      </c>
      <c r="D157" s="158">
        <v>0</v>
      </c>
      <c r="E157" s="158">
        <f>DATA!D136</f>
        <v>0</v>
      </c>
      <c r="F157" s="170">
        <f t="shared" si="12"/>
        <v>7.5</v>
      </c>
      <c r="G157" s="158">
        <f>DATA!R136</f>
        <v>0</v>
      </c>
      <c r="H157" s="171" t="e">
        <f t="shared" si="13"/>
        <v>#DIV/0!</v>
      </c>
    </row>
    <row r="158" spans="1:8" x14ac:dyDescent="0.25">
      <c r="A158" s="149">
        <v>11</v>
      </c>
      <c r="B158" s="150">
        <f>'DATA A'!B16</f>
        <v>0</v>
      </c>
      <c r="C158" s="158">
        <f>'DATA A'!D16</f>
        <v>0</v>
      </c>
      <c r="D158" s="158">
        <v>0</v>
      </c>
      <c r="E158" s="158">
        <f>DATA!D137</f>
        <v>0</v>
      </c>
      <c r="F158" s="170">
        <f t="shared" si="12"/>
        <v>7.5</v>
      </c>
      <c r="G158" s="158">
        <f>DATA!R137</f>
        <v>0</v>
      </c>
      <c r="H158" s="171" t="e">
        <f t="shared" si="13"/>
        <v>#DIV/0!</v>
      </c>
    </row>
    <row r="159" spans="1:8" x14ac:dyDescent="0.25">
      <c r="A159" s="149">
        <v>12</v>
      </c>
      <c r="B159" s="150">
        <f>'DATA A'!B17</f>
        <v>0</v>
      </c>
      <c r="C159" s="158">
        <f>'DATA A'!D17</f>
        <v>0</v>
      </c>
      <c r="D159" s="158">
        <v>0</v>
      </c>
      <c r="E159" s="158">
        <f>DATA!D138</f>
        <v>0</v>
      </c>
      <c r="F159" s="170">
        <f t="shared" si="12"/>
        <v>7.5</v>
      </c>
      <c r="G159" s="158">
        <f>DATA!R138</f>
        <v>0</v>
      </c>
      <c r="H159" s="171" t="e">
        <f t="shared" si="13"/>
        <v>#DIV/0!</v>
      </c>
    </row>
    <row r="160" spans="1:8" x14ac:dyDescent="0.25">
      <c r="A160" s="149">
        <v>13</v>
      </c>
      <c r="B160" s="150">
        <f>'DATA A'!B18</f>
        <v>0</v>
      </c>
      <c r="C160" s="158">
        <f>'DATA A'!D18</f>
        <v>0</v>
      </c>
      <c r="D160" s="158">
        <v>0</v>
      </c>
      <c r="E160" s="158">
        <f>DATA!D139</f>
        <v>0</v>
      </c>
      <c r="F160" s="170">
        <f t="shared" si="12"/>
        <v>7.5</v>
      </c>
      <c r="G160" s="158">
        <f>DATA!R139</f>
        <v>0</v>
      </c>
      <c r="H160" s="171" t="e">
        <f t="shared" si="13"/>
        <v>#DIV/0!</v>
      </c>
    </row>
    <row r="161" spans="1:8" x14ac:dyDescent="0.25">
      <c r="A161" s="149"/>
      <c r="B161" s="150"/>
      <c r="C161" s="158"/>
      <c r="D161" s="158"/>
      <c r="E161" s="158"/>
      <c r="F161" s="170"/>
      <c r="G161" s="158"/>
      <c r="H161" s="171"/>
    </row>
    <row r="162" spans="1:8" x14ac:dyDescent="0.25">
      <c r="A162" s="149">
        <v>14</v>
      </c>
      <c r="B162" s="150">
        <f>'DATA A'!B19</f>
        <v>0</v>
      </c>
      <c r="C162" s="158">
        <f>'DATA A'!D19</f>
        <v>0</v>
      </c>
      <c r="D162" s="158">
        <v>0</v>
      </c>
      <c r="E162" s="158">
        <f>DATA!D140</f>
        <v>0</v>
      </c>
      <c r="F162" s="170">
        <f t="shared" si="12"/>
        <v>7.5</v>
      </c>
      <c r="G162" s="158">
        <f>DATA!R140</f>
        <v>0</v>
      </c>
      <c r="H162" s="171" t="e">
        <f t="shared" si="13"/>
        <v>#DIV/0!</v>
      </c>
    </row>
    <row r="163" spans="1:8" x14ac:dyDescent="0.25">
      <c r="A163" s="149">
        <v>15</v>
      </c>
      <c r="B163" s="150">
        <f>'DATA A'!B20</f>
        <v>0</v>
      </c>
      <c r="C163" s="158">
        <f>'DATA A'!D20</f>
        <v>0</v>
      </c>
      <c r="D163" s="158">
        <v>0</v>
      </c>
      <c r="E163" s="158">
        <f>DATA!D141</f>
        <v>0</v>
      </c>
      <c r="F163" s="170">
        <f t="shared" si="12"/>
        <v>7.5</v>
      </c>
      <c r="G163" s="158">
        <f>DATA!R141</f>
        <v>0</v>
      </c>
      <c r="H163" s="171" t="e">
        <f t="shared" si="13"/>
        <v>#DIV/0!</v>
      </c>
    </row>
    <row r="164" spans="1:8" x14ac:dyDescent="0.25">
      <c r="A164" s="149">
        <v>16</v>
      </c>
      <c r="B164" s="150">
        <f>'DATA A'!B21</f>
        <v>0</v>
      </c>
      <c r="C164" s="158">
        <f>'DATA A'!D21</f>
        <v>0</v>
      </c>
      <c r="D164" s="158">
        <v>0</v>
      </c>
      <c r="E164" s="158">
        <f>DATA!D142</f>
        <v>0</v>
      </c>
      <c r="F164" s="170">
        <f t="shared" si="12"/>
        <v>7.5</v>
      </c>
      <c r="G164" s="158">
        <f>DATA!R142</f>
        <v>0</v>
      </c>
      <c r="H164" s="171" t="e">
        <f t="shared" si="13"/>
        <v>#DIV/0!</v>
      </c>
    </row>
    <row r="165" spans="1:8" x14ac:dyDescent="0.25">
      <c r="A165" s="149">
        <v>17</v>
      </c>
      <c r="B165" s="150">
        <f>'DATA A'!B22</f>
        <v>0</v>
      </c>
      <c r="C165" s="158">
        <f>'DATA A'!D22</f>
        <v>0</v>
      </c>
      <c r="D165" s="158">
        <v>0</v>
      </c>
      <c r="E165" s="158">
        <f>DATA!D143</f>
        <v>0</v>
      </c>
      <c r="F165" s="170">
        <f t="shared" si="12"/>
        <v>7.5</v>
      </c>
      <c r="G165" s="158">
        <f>DATA!R143</f>
        <v>0</v>
      </c>
      <c r="H165" s="171" t="e">
        <f t="shared" si="13"/>
        <v>#DIV/0!</v>
      </c>
    </row>
    <row r="166" spans="1:8" x14ac:dyDescent="0.25">
      <c r="A166" s="149">
        <v>18</v>
      </c>
      <c r="B166" s="150">
        <f>'DATA A'!B23</f>
        <v>0</v>
      </c>
      <c r="C166" s="158">
        <f>'DATA A'!D23</f>
        <v>0</v>
      </c>
      <c r="D166" s="158">
        <v>0</v>
      </c>
      <c r="E166" s="158">
        <f>DATA!D144</f>
        <v>0</v>
      </c>
      <c r="F166" s="170">
        <f t="shared" si="12"/>
        <v>7.5</v>
      </c>
      <c r="G166" s="158">
        <f>DATA!R144</f>
        <v>0</v>
      </c>
      <c r="H166" s="171" t="e">
        <f t="shared" si="13"/>
        <v>#DIV/0!</v>
      </c>
    </row>
    <row r="167" spans="1:8" x14ac:dyDescent="0.25">
      <c r="A167" s="149">
        <v>19</v>
      </c>
      <c r="B167" s="150">
        <f>'DATA A'!B24</f>
        <v>0</v>
      </c>
      <c r="C167" s="158">
        <f>'DATA A'!D24</f>
        <v>0</v>
      </c>
      <c r="D167" s="158">
        <v>0</v>
      </c>
      <c r="E167" s="158">
        <f>DATA!D145</f>
        <v>0</v>
      </c>
      <c r="F167" s="170">
        <f t="shared" si="12"/>
        <v>7.5</v>
      </c>
      <c r="G167" s="158">
        <f>DATA!R145</f>
        <v>0</v>
      </c>
      <c r="H167" s="171" t="e">
        <f t="shared" si="13"/>
        <v>#DIV/0!</v>
      </c>
    </row>
    <row r="168" spans="1:8" x14ac:dyDescent="0.25">
      <c r="A168" s="149">
        <v>20</v>
      </c>
      <c r="B168" s="150">
        <f>'DATA A'!B25</f>
        <v>0</v>
      </c>
      <c r="C168" s="158">
        <f>'DATA A'!D25</f>
        <v>0</v>
      </c>
      <c r="D168" s="158">
        <v>0</v>
      </c>
      <c r="E168" s="158">
        <f>DATA!D146</f>
        <v>0</v>
      </c>
      <c r="F168" s="170">
        <f t="shared" si="12"/>
        <v>7.5</v>
      </c>
      <c r="G168" s="158">
        <f>DATA!R146</f>
        <v>0</v>
      </c>
      <c r="H168" s="171" t="e">
        <f t="shared" si="13"/>
        <v>#DIV/0!</v>
      </c>
    </row>
    <row r="169" spans="1:8" x14ac:dyDescent="0.25">
      <c r="A169" s="149">
        <v>21</v>
      </c>
      <c r="B169" s="150">
        <f>'DATA A'!B26</f>
        <v>0</v>
      </c>
      <c r="C169" s="158">
        <f>'DATA A'!D26</f>
        <v>0</v>
      </c>
      <c r="D169" s="158">
        <v>0</v>
      </c>
      <c r="E169" s="158">
        <f>DATA!D147</f>
        <v>0</v>
      </c>
      <c r="F169" s="170">
        <f t="shared" ref="F169:F175" si="14">90/12*1</f>
        <v>7.5</v>
      </c>
      <c r="G169" s="158">
        <f>DATA!R147</f>
        <v>0</v>
      </c>
      <c r="H169" s="171" t="e">
        <f t="shared" ref="H169:H175" si="15">G169/C169*100</f>
        <v>#DIV/0!</v>
      </c>
    </row>
    <row r="170" spans="1:8" x14ac:dyDescent="0.25">
      <c r="A170" s="149">
        <v>22</v>
      </c>
      <c r="B170" s="150">
        <f>'DATA A'!B27</f>
        <v>0</v>
      </c>
      <c r="C170" s="158">
        <f>'DATA A'!D27</f>
        <v>0</v>
      </c>
      <c r="D170" s="158">
        <v>0</v>
      </c>
      <c r="E170" s="158">
        <f>DATA!D148</f>
        <v>0</v>
      </c>
      <c r="F170" s="170">
        <f t="shared" si="14"/>
        <v>7.5</v>
      </c>
      <c r="G170" s="158">
        <f>DATA!R148</f>
        <v>0</v>
      </c>
      <c r="H170" s="171" t="e">
        <f t="shared" si="15"/>
        <v>#DIV/0!</v>
      </c>
    </row>
    <row r="171" spans="1:8" x14ac:dyDescent="0.25">
      <c r="A171" s="149">
        <v>23</v>
      </c>
      <c r="B171" s="150">
        <f>'DATA A'!B28</f>
        <v>0</v>
      </c>
      <c r="C171" s="158">
        <f>'DATA A'!D28</f>
        <v>0</v>
      </c>
      <c r="D171" s="158">
        <v>0</v>
      </c>
      <c r="E171" s="158">
        <f>DATA!D149</f>
        <v>0</v>
      </c>
      <c r="F171" s="170">
        <f t="shared" si="14"/>
        <v>7.5</v>
      </c>
      <c r="G171" s="158">
        <f>DATA!R149</f>
        <v>0</v>
      </c>
      <c r="H171" s="171" t="e">
        <f t="shared" si="15"/>
        <v>#DIV/0!</v>
      </c>
    </row>
    <row r="172" spans="1:8" x14ac:dyDescent="0.25">
      <c r="A172" s="149">
        <v>24</v>
      </c>
      <c r="B172" s="150">
        <f>'DATA A'!B29</f>
        <v>0</v>
      </c>
      <c r="C172" s="158">
        <f>'DATA A'!D29</f>
        <v>0</v>
      </c>
      <c r="D172" s="158">
        <v>0</v>
      </c>
      <c r="E172" s="158">
        <f>DATA!D150</f>
        <v>0</v>
      </c>
      <c r="F172" s="170">
        <f t="shared" si="14"/>
        <v>7.5</v>
      </c>
      <c r="G172" s="158">
        <f>DATA!R150</f>
        <v>0</v>
      </c>
      <c r="H172" s="171" t="e">
        <f t="shared" si="15"/>
        <v>#DIV/0!</v>
      </c>
    </row>
    <row r="173" spans="1:8" x14ac:dyDescent="0.25">
      <c r="A173" s="149">
        <v>25</v>
      </c>
      <c r="B173" s="150">
        <f>'DATA A'!B30</f>
        <v>0</v>
      </c>
      <c r="C173" s="158">
        <f>'DATA A'!D30</f>
        <v>0</v>
      </c>
      <c r="D173" s="158">
        <v>0</v>
      </c>
      <c r="E173" s="158">
        <f>DATA!D151</f>
        <v>0</v>
      </c>
      <c r="F173" s="214">
        <f t="shared" si="14"/>
        <v>7.5</v>
      </c>
      <c r="G173" s="158">
        <f>DATA!R151</f>
        <v>0</v>
      </c>
      <c r="H173" s="171" t="e">
        <f t="shared" si="15"/>
        <v>#DIV/0!</v>
      </c>
    </row>
    <row r="174" spans="1:8" ht="13.8" thickBot="1" x14ac:dyDescent="0.3">
      <c r="A174" s="83"/>
      <c r="B174" s="249"/>
      <c r="C174" s="120"/>
      <c r="D174" s="120"/>
      <c r="E174" s="120"/>
      <c r="F174" s="250"/>
      <c r="G174" s="120"/>
      <c r="H174" s="251"/>
    </row>
    <row r="175" spans="1:8" ht="13.8" thickBot="1" x14ac:dyDescent="0.3">
      <c r="A175" s="154"/>
      <c r="B175" s="155"/>
      <c r="C175" s="141">
        <f>20%*C35</f>
        <v>0</v>
      </c>
      <c r="D175" s="136"/>
      <c r="E175" s="136">
        <f>DATA!D152</f>
        <v>0</v>
      </c>
      <c r="F175" s="172">
        <f t="shared" si="14"/>
        <v>7.5</v>
      </c>
      <c r="G175" s="136">
        <f>DATA!R152</f>
        <v>0</v>
      </c>
      <c r="H175" s="173" t="e">
        <f t="shared" si="15"/>
        <v>#DIV/0!</v>
      </c>
    </row>
    <row r="176" spans="1:8" x14ac:dyDescent="0.25">
      <c r="A176" s="79"/>
      <c r="B176" s="108"/>
      <c r="C176" s="128"/>
      <c r="D176" s="128"/>
      <c r="E176" s="128"/>
      <c r="F176" s="175"/>
      <c r="G176" s="128"/>
      <c r="H176" s="175"/>
    </row>
    <row r="177" spans="1:12" x14ac:dyDescent="0.25">
      <c r="A177" s="79"/>
      <c r="B177" s="108"/>
      <c r="C177" s="128"/>
      <c r="D177" s="128"/>
      <c r="E177" s="128"/>
      <c r="F177" s="175"/>
      <c r="G177" s="128"/>
      <c r="H177" s="175"/>
    </row>
    <row r="178" spans="1:12" ht="13.8" thickBot="1" x14ac:dyDescent="0.3">
      <c r="A178" s="79"/>
      <c r="B178" s="108"/>
      <c r="C178" s="128"/>
      <c r="D178" s="128"/>
      <c r="E178" s="128"/>
      <c r="F178" s="175"/>
      <c r="G178" s="128"/>
      <c r="H178" s="175"/>
    </row>
    <row r="179" spans="1:12" x14ac:dyDescent="0.25">
      <c r="A179" s="272" t="s">
        <v>1</v>
      </c>
      <c r="B179" s="275" t="str">
        <f>'DATA A'!B5</f>
        <v>PUSKESMAS</v>
      </c>
      <c r="C179" s="278" t="s">
        <v>24</v>
      </c>
      <c r="D179" s="281" t="s">
        <v>38</v>
      </c>
      <c r="E179" s="282"/>
      <c r="F179" s="282"/>
      <c r="G179" s="282"/>
      <c r="H179" s="283"/>
    </row>
    <row r="180" spans="1:12" x14ac:dyDescent="0.25">
      <c r="A180" s="273"/>
      <c r="B180" s="276"/>
      <c r="C180" s="279"/>
      <c r="D180" s="284" t="s">
        <v>20</v>
      </c>
      <c r="E180" s="284" t="s">
        <v>21</v>
      </c>
      <c r="F180" s="284" t="s">
        <v>22</v>
      </c>
      <c r="G180" s="164" t="s">
        <v>16</v>
      </c>
      <c r="H180" s="182"/>
    </row>
    <row r="181" spans="1:12" ht="13.8" thickBot="1" x14ac:dyDescent="0.3">
      <c r="A181" s="274"/>
      <c r="B181" s="277"/>
      <c r="C181" s="280"/>
      <c r="D181" s="280"/>
      <c r="E181" s="280"/>
      <c r="F181" s="280"/>
      <c r="G181" s="165" t="s">
        <v>17</v>
      </c>
      <c r="H181" s="183" t="s">
        <v>15</v>
      </c>
    </row>
    <row r="182" spans="1:12" x14ac:dyDescent="0.25">
      <c r="A182" s="147">
        <v>1</v>
      </c>
      <c r="B182" s="148">
        <f>'DATA A'!B6</f>
        <v>0</v>
      </c>
      <c r="C182" s="157">
        <f>'DATA A'!E6</f>
        <v>0</v>
      </c>
      <c r="D182" s="157">
        <v>0</v>
      </c>
      <c r="E182" s="157">
        <f>DATA!D157</f>
        <v>0</v>
      </c>
      <c r="F182" s="179">
        <f>90/12*1</f>
        <v>7.5</v>
      </c>
      <c r="G182" s="157">
        <f>DATA!R157</f>
        <v>0</v>
      </c>
      <c r="H182" s="180" t="e">
        <f>G182/C182*100</f>
        <v>#DIV/0!</v>
      </c>
      <c r="L182" s="93"/>
    </row>
    <row r="183" spans="1:12" x14ac:dyDescent="0.25">
      <c r="A183" s="149">
        <v>2</v>
      </c>
      <c r="B183" s="150">
        <f>'DATA A'!B7</f>
        <v>0</v>
      </c>
      <c r="C183" s="158">
        <f>'DATA A'!E7</f>
        <v>0</v>
      </c>
      <c r="D183" s="158">
        <v>0</v>
      </c>
      <c r="E183" s="158">
        <f>DATA!D158</f>
        <v>0</v>
      </c>
      <c r="F183" s="170">
        <f>90/12*1</f>
        <v>7.5</v>
      </c>
      <c r="G183" s="158">
        <f>DATA!R158</f>
        <v>0</v>
      </c>
      <c r="H183" s="171" t="e">
        <f>G183/C183*100</f>
        <v>#DIV/0!</v>
      </c>
      <c r="L183" s="93"/>
    </row>
    <row r="184" spans="1:12" x14ac:dyDescent="0.25">
      <c r="A184" s="149"/>
      <c r="B184" s="150"/>
      <c r="C184" s="158"/>
      <c r="D184" s="158"/>
      <c r="E184" s="158"/>
      <c r="F184" s="170"/>
      <c r="G184" s="158"/>
      <c r="H184" s="171"/>
      <c r="L184" s="93"/>
    </row>
    <row r="185" spans="1:12" x14ac:dyDescent="0.25">
      <c r="A185" s="149">
        <v>3</v>
      </c>
      <c r="B185" s="150">
        <f>'DATA A'!B8</f>
        <v>0</v>
      </c>
      <c r="C185" s="158">
        <f>'DATA A'!E8</f>
        <v>0</v>
      </c>
      <c r="D185" s="158">
        <v>0</v>
      </c>
      <c r="E185" s="158">
        <f>DATA!D159</f>
        <v>0</v>
      </c>
      <c r="F185" s="170">
        <f>90/12*1</f>
        <v>7.5</v>
      </c>
      <c r="G185" s="158">
        <f>DATA!R159</f>
        <v>0</v>
      </c>
      <c r="H185" s="171" t="e">
        <f>G185/C185*100</f>
        <v>#DIV/0!</v>
      </c>
      <c r="L185" s="93"/>
    </row>
    <row r="186" spans="1:12" x14ac:dyDescent="0.25">
      <c r="A186" s="149">
        <v>4</v>
      </c>
      <c r="B186" s="150">
        <f>'DATA A'!B9</f>
        <v>0</v>
      </c>
      <c r="C186" s="158">
        <f>'DATA A'!E9</f>
        <v>0</v>
      </c>
      <c r="D186" s="158">
        <v>0</v>
      </c>
      <c r="E186" s="158">
        <f>DATA!D160</f>
        <v>0</v>
      </c>
      <c r="F186" s="170">
        <f>90/12*1</f>
        <v>7.5</v>
      </c>
      <c r="G186" s="158">
        <f>DATA!R160</f>
        <v>0</v>
      </c>
      <c r="H186" s="171" t="e">
        <f>G186/C186*100</f>
        <v>#DIV/0!</v>
      </c>
      <c r="L186" s="93"/>
    </row>
    <row r="187" spans="1:12" x14ac:dyDescent="0.25">
      <c r="A187" s="149">
        <v>5</v>
      </c>
      <c r="B187" s="150">
        <f>'DATA A'!B10</f>
        <v>0</v>
      </c>
      <c r="C187" s="158">
        <f>'DATA A'!E10</f>
        <v>0</v>
      </c>
      <c r="D187" s="158">
        <v>0</v>
      </c>
      <c r="E187" s="158">
        <f>DATA!D161</f>
        <v>0</v>
      </c>
      <c r="F187" s="170">
        <f>90/12*1</f>
        <v>7.5</v>
      </c>
      <c r="G187" s="158">
        <f>DATA!R161</f>
        <v>0</v>
      </c>
      <c r="H187" s="171" t="e">
        <f>G187/C187*100</f>
        <v>#DIV/0!</v>
      </c>
      <c r="L187" s="93"/>
    </row>
    <row r="188" spans="1:12" x14ac:dyDescent="0.25">
      <c r="A188" s="149">
        <v>6</v>
      </c>
      <c r="B188" s="150">
        <f>'DATA A'!B11</f>
        <v>0</v>
      </c>
      <c r="C188" s="158">
        <f>'DATA A'!E11</f>
        <v>0</v>
      </c>
      <c r="D188" s="158">
        <v>0</v>
      </c>
      <c r="E188" s="158">
        <f>DATA!D162</f>
        <v>0</v>
      </c>
      <c r="F188" s="170">
        <f t="shared" ref="F188:F203" si="16">90/12*1</f>
        <v>7.5</v>
      </c>
      <c r="G188" s="158">
        <f>DATA!R162</f>
        <v>0</v>
      </c>
      <c r="H188" s="171" t="e">
        <f t="shared" ref="H188:H203" si="17">G188/C188*100</f>
        <v>#DIV/0!</v>
      </c>
      <c r="L188" s="93"/>
    </row>
    <row r="189" spans="1:12" x14ac:dyDescent="0.25">
      <c r="A189" s="149">
        <v>7</v>
      </c>
      <c r="B189" s="150">
        <f>'DATA A'!B12</f>
        <v>0</v>
      </c>
      <c r="C189" s="158">
        <f>'DATA A'!E12</f>
        <v>0</v>
      </c>
      <c r="D189" s="158">
        <v>0</v>
      </c>
      <c r="E189" s="158">
        <f>DATA!D163</f>
        <v>0</v>
      </c>
      <c r="F189" s="170">
        <f t="shared" si="16"/>
        <v>7.5</v>
      </c>
      <c r="G189" s="158">
        <f>DATA!R163</f>
        <v>0</v>
      </c>
      <c r="H189" s="171" t="e">
        <f t="shared" si="17"/>
        <v>#DIV/0!</v>
      </c>
      <c r="L189" s="93"/>
    </row>
    <row r="190" spans="1:12" x14ac:dyDescent="0.25">
      <c r="A190" s="149">
        <v>8</v>
      </c>
      <c r="B190" s="150">
        <f>'DATA A'!B13</f>
        <v>0</v>
      </c>
      <c r="C190" s="158">
        <f>'DATA A'!E13</f>
        <v>0</v>
      </c>
      <c r="D190" s="158">
        <v>0</v>
      </c>
      <c r="E190" s="158">
        <f>DATA!D164</f>
        <v>0</v>
      </c>
      <c r="F190" s="170">
        <f t="shared" si="16"/>
        <v>7.5</v>
      </c>
      <c r="G190" s="158">
        <f>DATA!R164</f>
        <v>0</v>
      </c>
      <c r="H190" s="171" t="e">
        <f t="shared" si="17"/>
        <v>#DIV/0!</v>
      </c>
      <c r="L190" s="93"/>
    </row>
    <row r="191" spans="1:12" x14ac:dyDescent="0.25">
      <c r="A191" s="149">
        <v>9</v>
      </c>
      <c r="B191" s="150">
        <f>'DATA A'!B14</f>
        <v>0</v>
      </c>
      <c r="C191" s="158">
        <f>'DATA A'!E14</f>
        <v>0</v>
      </c>
      <c r="D191" s="158">
        <v>0</v>
      </c>
      <c r="E191" s="158">
        <f>DATA!D165</f>
        <v>0</v>
      </c>
      <c r="F191" s="170">
        <f t="shared" si="16"/>
        <v>7.5</v>
      </c>
      <c r="G191" s="158">
        <f>DATA!R165</f>
        <v>0</v>
      </c>
      <c r="H191" s="171" t="e">
        <f t="shared" si="17"/>
        <v>#DIV/0!</v>
      </c>
      <c r="L191" s="93"/>
    </row>
    <row r="192" spans="1:12" x14ac:dyDescent="0.25">
      <c r="A192" s="149">
        <v>10</v>
      </c>
      <c r="B192" s="150">
        <f>'DATA A'!B15</f>
        <v>0</v>
      </c>
      <c r="C192" s="158">
        <f>'DATA A'!E15</f>
        <v>0</v>
      </c>
      <c r="D192" s="158">
        <v>0</v>
      </c>
      <c r="E192" s="158">
        <f>DATA!D166</f>
        <v>0</v>
      </c>
      <c r="F192" s="170">
        <f t="shared" si="16"/>
        <v>7.5</v>
      </c>
      <c r="G192" s="158">
        <f>DATA!R166</f>
        <v>0</v>
      </c>
      <c r="H192" s="171" t="e">
        <f t="shared" si="17"/>
        <v>#DIV/0!</v>
      </c>
      <c r="L192" s="93"/>
    </row>
    <row r="193" spans="1:12" x14ac:dyDescent="0.25">
      <c r="A193" s="149">
        <v>11</v>
      </c>
      <c r="B193" s="150">
        <f>'DATA A'!B16</f>
        <v>0</v>
      </c>
      <c r="C193" s="158">
        <f>'DATA A'!E16</f>
        <v>0</v>
      </c>
      <c r="D193" s="158">
        <v>0</v>
      </c>
      <c r="E193" s="158">
        <f>DATA!D167</f>
        <v>0</v>
      </c>
      <c r="F193" s="170">
        <f t="shared" si="16"/>
        <v>7.5</v>
      </c>
      <c r="G193" s="158">
        <f>DATA!R167</f>
        <v>0</v>
      </c>
      <c r="H193" s="171" t="e">
        <f t="shared" si="17"/>
        <v>#DIV/0!</v>
      </c>
      <c r="L193" s="93"/>
    </row>
    <row r="194" spans="1:12" x14ac:dyDescent="0.25">
      <c r="A194" s="149">
        <v>12</v>
      </c>
      <c r="B194" s="150">
        <f>'DATA A'!B17</f>
        <v>0</v>
      </c>
      <c r="C194" s="158">
        <f>'DATA A'!E17</f>
        <v>0</v>
      </c>
      <c r="D194" s="158">
        <v>0</v>
      </c>
      <c r="E194" s="158">
        <f>DATA!D168</f>
        <v>0</v>
      </c>
      <c r="F194" s="170">
        <f t="shared" si="16"/>
        <v>7.5</v>
      </c>
      <c r="G194" s="158">
        <f>DATA!R168</f>
        <v>0</v>
      </c>
      <c r="H194" s="171" t="e">
        <f t="shared" si="17"/>
        <v>#DIV/0!</v>
      </c>
      <c r="L194" s="93"/>
    </row>
    <row r="195" spans="1:12" x14ac:dyDescent="0.25">
      <c r="A195" s="149">
        <v>13</v>
      </c>
      <c r="B195" s="150">
        <f>'DATA A'!B18</f>
        <v>0</v>
      </c>
      <c r="C195" s="158">
        <f>'DATA A'!E18</f>
        <v>0</v>
      </c>
      <c r="D195" s="158">
        <v>0</v>
      </c>
      <c r="E195" s="158">
        <f>DATA!D169</f>
        <v>0</v>
      </c>
      <c r="F195" s="170">
        <f t="shared" si="16"/>
        <v>7.5</v>
      </c>
      <c r="G195" s="158">
        <f>DATA!R169</f>
        <v>0</v>
      </c>
      <c r="H195" s="171" t="e">
        <f t="shared" si="17"/>
        <v>#DIV/0!</v>
      </c>
      <c r="L195" s="93"/>
    </row>
    <row r="196" spans="1:12" x14ac:dyDescent="0.25">
      <c r="A196" s="149"/>
      <c r="B196" s="150"/>
      <c r="C196" s="158"/>
      <c r="D196" s="158"/>
      <c r="E196" s="158"/>
      <c r="F196" s="170"/>
      <c r="G196" s="158"/>
      <c r="H196" s="171"/>
      <c r="L196" s="93"/>
    </row>
    <row r="197" spans="1:12" x14ac:dyDescent="0.25">
      <c r="A197" s="149">
        <v>14</v>
      </c>
      <c r="B197" s="150">
        <f>'DATA A'!B19</f>
        <v>0</v>
      </c>
      <c r="C197" s="158">
        <f>'DATA A'!E19</f>
        <v>0</v>
      </c>
      <c r="D197" s="158">
        <v>0</v>
      </c>
      <c r="E197" s="158">
        <f>DATA!D170</f>
        <v>0</v>
      </c>
      <c r="F197" s="170">
        <f t="shared" si="16"/>
        <v>7.5</v>
      </c>
      <c r="G197" s="158">
        <f>DATA!R170</f>
        <v>0</v>
      </c>
      <c r="H197" s="171" t="e">
        <f t="shared" si="17"/>
        <v>#DIV/0!</v>
      </c>
      <c r="L197" s="93"/>
    </row>
    <row r="198" spans="1:12" x14ac:dyDescent="0.25">
      <c r="A198" s="149">
        <v>15</v>
      </c>
      <c r="B198" s="150">
        <f>'DATA A'!B20</f>
        <v>0</v>
      </c>
      <c r="C198" s="158">
        <f>'DATA A'!E20</f>
        <v>0</v>
      </c>
      <c r="D198" s="158">
        <v>0</v>
      </c>
      <c r="E198" s="158">
        <f>DATA!D171</f>
        <v>0</v>
      </c>
      <c r="F198" s="170">
        <f t="shared" si="16"/>
        <v>7.5</v>
      </c>
      <c r="G198" s="158">
        <f>DATA!R171</f>
        <v>0</v>
      </c>
      <c r="H198" s="171" t="e">
        <f t="shared" si="17"/>
        <v>#DIV/0!</v>
      </c>
      <c r="L198" s="93"/>
    </row>
    <row r="199" spans="1:12" x14ac:dyDescent="0.25">
      <c r="A199" s="149">
        <v>16</v>
      </c>
      <c r="B199" s="150">
        <f>'DATA A'!B21</f>
        <v>0</v>
      </c>
      <c r="C199" s="158">
        <f>'DATA A'!E21</f>
        <v>0</v>
      </c>
      <c r="D199" s="158">
        <v>0</v>
      </c>
      <c r="E199" s="158">
        <f>DATA!D172</f>
        <v>0</v>
      </c>
      <c r="F199" s="170">
        <f t="shared" si="16"/>
        <v>7.5</v>
      </c>
      <c r="G199" s="158">
        <f>DATA!R172</f>
        <v>0</v>
      </c>
      <c r="H199" s="171" t="e">
        <f t="shared" si="17"/>
        <v>#DIV/0!</v>
      </c>
      <c r="L199" s="93"/>
    </row>
    <row r="200" spans="1:12" x14ac:dyDescent="0.25">
      <c r="A200" s="149">
        <v>17</v>
      </c>
      <c r="B200" s="150">
        <f>'DATA A'!B22</f>
        <v>0</v>
      </c>
      <c r="C200" s="158">
        <f>'DATA A'!E22</f>
        <v>0</v>
      </c>
      <c r="D200" s="158">
        <v>0</v>
      </c>
      <c r="E200" s="158">
        <f>DATA!D173</f>
        <v>0</v>
      </c>
      <c r="F200" s="170">
        <f t="shared" si="16"/>
        <v>7.5</v>
      </c>
      <c r="G200" s="158">
        <f>DATA!R173</f>
        <v>0</v>
      </c>
      <c r="H200" s="171" t="e">
        <f t="shared" si="17"/>
        <v>#DIV/0!</v>
      </c>
      <c r="L200" s="93"/>
    </row>
    <row r="201" spans="1:12" x14ac:dyDescent="0.25">
      <c r="A201" s="149">
        <v>18</v>
      </c>
      <c r="B201" s="150">
        <f>'DATA A'!B23</f>
        <v>0</v>
      </c>
      <c r="C201" s="158">
        <f>'DATA A'!E23</f>
        <v>0</v>
      </c>
      <c r="D201" s="158">
        <v>0</v>
      </c>
      <c r="E201" s="158">
        <f>DATA!D174</f>
        <v>0</v>
      </c>
      <c r="F201" s="170">
        <f t="shared" si="16"/>
        <v>7.5</v>
      </c>
      <c r="G201" s="158">
        <f>DATA!R174</f>
        <v>0</v>
      </c>
      <c r="H201" s="171" t="e">
        <f t="shared" si="17"/>
        <v>#DIV/0!</v>
      </c>
      <c r="L201" s="93"/>
    </row>
    <row r="202" spans="1:12" x14ac:dyDescent="0.25">
      <c r="A202" s="149">
        <v>19</v>
      </c>
      <c r="B202" s="150">
        <f>'DATA A'!B24</f>
        <v>0</v>
      </c>
      <c r="C202" s="158">
        <f>'DATA A'!E24</f>
        <v>0</v>
      </c>
      <c r="D202" s="158">
        <v>0</v>
      </c>
      <c r="E202" s="158">
        <f>DATA!D175</f>
        <v>0</v>
      </c>
      <c r="F202" s="170">
        <f t="shared" si="16"/>
        <v>7.5</v>
      </c>
      <c r="G202" s="158">
        <f>DATA!R175</f>
        <v>0</v>
      </c>
      <c r="H202" s="171" t="e">
        <f t="shared" si="17"/>
        <v>#DIV/0!</v>
      </c>
      <c r="L202" s="93"/>
    </row>
    <row r="203" spans="1:12" x14ac:dyDescent="0.25">
      <c r="A203" s="149">
        <v>20</v>
      </c>
      <c r="B203" s="150">
        <f>'DATA A'!B25</f>
        <v>0</v>
      </c>
      <c r="C203" s="158">
        <f>'DATA A'!E25</f>
        <v>0</v>
      </c>
      <c r="D203" s="158">
        <v>0</v>
      </c>
      <c r="E203" s="158">
        <f>DATA!D176</f>
        <v>0</v>
      </c>
      <c r="F203" s="170">
        <f t="shared" si="16"/>
        <v>7.5</v>
      </c>
      <c r="G203" s="158">
        <f>DATA!R176</f>
        <v>0</v>
      </c>
      <c r="H203" s="171" t="e">
        <f t="shared" si="17"/>
        <v>#DIV/0!</v>
      </c>
      <c r="L203" s="93"/>
    </row>
    <row r="204" spans="1:12" x14ac:dyDescent="0.25">
      <c r="A204" s="149">
        <v>21</v>
      </c>
      <c r="B204" s="150">
        <f>'DATA A'!B26</f>
        <v>0</v>
      </c>
      <c r="C204" s="158">
        <f>'DATA A'!E26</f>
        <v>0</v>
      </c>
      <c r="D204" s="158">
        <v>0</v>
      </c>
      <c r="E204" s="158">
        <f>DATA!D177</f>
        <v>0</v>
      </c>
      <c r="F204" s="170">
        <f t="shared" ref="F204:F210" si="18">90/12*1</f>
        <v>7.5</v>
      </c>
      <c r="G204" s="158">
        <f>DATA!R177</f>
        <v>0</v>
      </c>
      <c r="H204" s="171" t="e">
        <f t="shared" ref="H204:H210" si="19">G204/C204*100</f>
        <v>#DIV/0!</v>
      </c>
      <c r="L204" s="93"/>
    </row>
    <row r="205" spans="1:12" x14ac:dyDescent="0.25">
      <c r="A205" s="149">
        <v>22</v>
      </c>
      <c r="B205" s="150">
        <f>'DATA A'!B27</f>
        <v>0</v>
      </c>
      <c r="C205" s="158">
        <f>'DATA A'!E27</f>
        <v>0</v>
      </c>
      <c r="D205" s="158">
        <v>0</v>
      </c>
      <c r="E205" s="158">
        <f>DATA!D178</f>
        <v>0</v>
      </c>
      <c r="F205" s="170">
        <f t="shared" si="18"/>
        <v>7.5</v>
      </c>
      <c r="G205" s="158">
        <f>DATA!R178</f>
        <v>0</v>
      </c>
      <c r="H205" s="171" t="e">
        <f t="shared" si="19"/>
        <v>#DIV/0!</v>
      </c>
      <c r="L205" s="93"/>
    </row>
    <row r="206" spans="1:12" x14ac:dyDescent="0.25">
      <c r="A206" s="149">
        <v>23</v>
      </c>
      <c r="B206" s="150">
        <f>'DATA A'!B28</f>
        <v>0</v>
      </c>
      <c r="C206" s="158">
        <f>'DATA A'!E28</f>
        <v>0</v>
      </c>
      <c r="D206" s="158">
        <v>0</v>
      </c>
      <c r="E206" s="158">
        <f>DATA!D179</f>
        <v>0</v>
      </c>
      <c r="F206" s="170">
        <f t="shared" si="18"/>
        <v>7.5</v>
      </c>
      <c r="G206" s="158">
        <f>DATA!R179</f>
        <v>0</v>
      </c>
      <c r="H206" s="171" t="e">
        <f t="shared" si="19"/>
        <v>#DIV/0!</v>
      </c>
      <c r="L206" s="93"/>
    </row>
    <row r="207" spans="1:12" x14ac:dyDescent="0.25">
      <c r="A207" s="149">
        <v>24</v>
      </c>
      <c r="B207" s="150">
        <f>'DATA A'!B29</f>
        <v>0</v>
      </c>
      <c r="C207" s="158">
        <f>'DATA A'!E29</f>
        <v>0</v>
      </c>
      <c r="D207" s="158">
        <v>0</v>
      </c>
      <c r="E207" s="158">
        <f>DATA!D180</f>
        <v>0</v>
      </c>
      <c r="F207" s="170">
        <f t="shared" si="18"/>
        <v>7.5</v>
      </c>
      <c r="G207" s="158">
        <f>DATA!R180</f>
        <v>0</v>
      </c>
      <c r="H207" s="171" t="e">
        <f t="shared" si="19"/>
        <v>#DIV/0!</v>
      </c>
      <c r="L207" s="93"/>
    </row>
    <row r="208" spans="1:12" x14ac:dyDescent="0.25">
      <c r="A208" s="149">
        <v>25</v>
      </c>
      <c r="B208" s="150">
        <f>'DATA A'!B30</f>
        <v>0</v>
      </c>
      <c r="C208" s="158">
        <f>'DATA A'!E30</f>
        <v>0</v>
      </c>
      <c r="D208" s="158">
        <v>0</v>
      </c>
      <c r="E208" s="158">
        <f>DATA!D181</f>
        <v>0</v>
      </c>
      <c r="F208" s="170">
        <f t="shared" si="18"/>
        <v>7.5</v>
      </c>
      <c r="G208" s="158">
        <f>DATA!R181</f>
        <v>0</v>
      </c>
      <c r="H208" s="171" t="e">
        <f t="shared" si="19"/>
        <v>#DIV/0!</v>
      </c>
      <c r="L208" s="93"/>
    </row>
    <row r="209" spans="1:14" ht="13.8" thickBot="1" x14ac:dyDescent="0.3">
      <c r="A209" s="83"/>
      <c r="B209" s="249"/>
      <c r="C209" s="120"/>
      <c r="D209" s="120"/>
      <c r="E209" s="120"/>
      <c r="F209" s="250"/>
      <c r="G209" s="120"/>
      <c r="H209" s="251"/>
      <c r="L209" s="93"/>
    </row>
    <row r="210" spans="1:14" ht="13.8" thickBot="1" x14ac:dyDescent="0.3">
      <c r="A210" s="154"/>
      <c r="B210" s="155"/>
      <c r="C210" s="141">
        <f>SUM(C182:C208)</f>
        <v>0</v>
      </c>
      <c r="D210" s="136">
        <v>0</v>
      </c>
      <c r="E210" s="136">
        <f>DATA!D182</f>
        <v>0</v>
      </c>
      <c r="F210" s="172">
        <f t="shared" si="18"/>
        <v>7.5</v>
      </c>
      <c r="G210" s="136">
        <f>DATA!R182</f>
        <v>0</v>
      </c>
      <c r="H210" s="173" t="e">
        <f t="shared" si="19"/>
        <v>#DIV/0!</v>
      </c>
      <c r="L210" s="93"/>
      <c r="N210" s="93"/>
    </row>
    <row r="211" spans="1:14" x14ac:dyDescent="0.25">
      <c r="A211" s="79"/>
      <c r="B211" s="108"/>
      <c r="C211" s="128"/>
      <c r="D211" s="128"/>
      <c r="E211" s="128"/>
      <c r="F211" s="175"/>
      <c r="G211" s="128"/>
      <c r="H211" s="175"/>
    </row>
    <row r="212" spans="1:14" x14ac:dyDescent="0.25">
      <c r="A212" s="79"/>
      <c r="B212" s="108"/>
      <c r="C212" s="128"/>
      <c r="D212" s="128"/>
      <c r="E212" s="128"/>
      <c r="F212" s="175"/>
      <c r="G212" s="128"/>
      <c r="H212" s="175"/>
    </row>
    <row r="213" spans="1:14" ht="13.8" thickBot="1" x14ac:dyDescent="0.3">
      <c r="A213" s="79"/>
      <c r="B213" s="108"/>
      <c r="C213" s="128"/>
      <c r="D213" s="128"/>
      <c r="E213" s="128"/>
      <c r="F213" s="175"/>
      <c r="G213" s="128"/>
      <c r="H213" s="175"/>
    </row>
    <row r="214" spans="1:14" x14ac:dyDescent="0.25">
      <c r="A214" s="272" t="s">
        <v>1</v>
      </c>
      <c r="B214" s="275" t="str">
        <f>'DATA A'!B5</f>
        <v>PUSKESMAS</v>
      </c>
      <c r="C214" s="278" t="s">
        <v>24</v>
      </c>
      <c r="D214" s="281" t="s">
        <v>44</v>
      </c>
      <c r="E214" s="282"/>
      <c r="F214" s="282"/>
      <c r="G214" s="282"/>
      <c r="H214" s="283"/>
    </row>
    <row r="215" spans="1:14" ht="12.75" customHeight="1" x14ac:dyDescent="0.25">
      <c r="A215" s="273"/>
      <c r="B215" s="276"/>
      <c r="C215" s="279"/>
      <c r="D215" s="284" t="s">
        <v>20</v>
      </c>
      <c r="E215" s="284" t="s">
        <v>21</v>
      </c>
      <c r="F215" s="284" t="s">
        <v>22</v>
      </c>
      <c r="G215" s="164" t="s">
        <v>16</v>
      </c>
      <c r="H215" s="182"/>
    </row>
    <row r="216" spans="1:14" ht="12.75" customHeight="1" thickBot="1" x14ac:dyDescent="0.3">
      <c r="A216" s="274"/>
      <c r="B216" s="277"/>
      <c r="C216" s="280"/>
      <c r="D216" s="280"/>
      <c r="E216" s="280"/>
      <c r="F216" s="280"/>
      <c r="G216" s="165" t="s">
        <v>17</v>
      </c>
      <c r="H216" s="183" t="s">
        <v>15</v>
      </c>
    </row>
    <row r="217" spans="1:14" x14ac:dyDescent="0.25">
      <c r="A217" s="147">
        <v>1</v>
      </c>
      <c r="B217" s="148">
        <f>'DATA A'!B6</f>
        <v>0</v>
      </c>
      <c r="C217" s="157">
        <f>'DATA A'!E6</f>
        <v>0</v>
      </c>
      <c r="D217" s="157">
        <v>0</v>
      </c>
      <c r="E217" s="157">
        <f>DATA!D188</f>
        <v>0</v>
      </c>
      <c r="F217" s="179"/>
      <c r="G217" s="157">
        <f>DATA!R188</f>
        <v>0</v>
      </c>
      <c r="H217" s="180" t="e">
        <f>G217/C217*100</f>
        <v>#DIV/0!</v>
      </c>
    </row>
    <row r="218" spans="1:14" x14ac:dyDescent="0.25">
      <c r="A218" s="149">
        <v>2</v>
      </c>
      <c r="B218" s="150">
        <f>'DATA A'!B7</f>
        <v>0</v>
      </c>
      <c r="C218" s="158">
        <f>'DATA A'!E7</f>
        <v>0</v>
      </c>
      <c r="D218" s="158">
        <v>0</v>
      </c>
      <c r="E218" s="158">
        <f>DATA!D189</f>
        <v>0</v>
      </c>
      <c r="F218" s="170"/>
      <c r="G218" s="158">
        <f>DATA!R189</f>
        <v>0</v>
      </c>
      <c r="H218" s="171" t="e">
        <f>G218/C218*100</f>
        <v>#DIV/0!</v>
      </c>
    </row>
    <row r="219" spans="1:14" x14ac:dyDescent="0.25">
      <c r="A219" s="149"/>
      <c r="B219" s="150"/>
      <c r="C219" s="158"/>
      <c r="D219" s="158"/>
      <c r="E219" s="158"/>
      <c r="F219" s="170"/>
      <c r="G219" s="158"/>
      <c r="H219" s="171"/>
    </row>
    <row r="220" spans="1:14" x14ac:dyDescent="0.25">
      <c r="A220" s="149">
        <v>3</v>
      </c>
      <c r="B220" s="150">
        <f>'DATA A'!B8</f>
        <v>0</v>
      </c>
      <c r="C220" s="158">
        <f>'DATA A'!E8</f>
        <v>0</v>
      </c>
      <c r="D220" s="158">
        <v>0</v>
      </c>
      <c r="E220" s="158">
        <f>DATA!D190</f>
        <v>0</v>
      </c>
      <c r="F220" s="170"/>
      <c r="G220" s="158">
        <f>DATA!R190</f>
        <v>0</v>
      </c>
      <c r="H220" s="171" t="e">
        <f>G220/C220*100</f>
        <v>#DIV/0!</v>
      </c>
    </row>
    <row r="221" spans="1:14" x14ac:dyDescent="0.25">
      <c r="A221" s="149">
        <v>4</v>
      </c>
      <c r="B221" s="150">
        <f>'DATA A'!B9</f>
        <v>0</v>
      </c>
      <c r="C221" s="158">
        <f>'DATA A'!E9</f>
        <v>0</v>
      </c>
      <c r="D221" s="158">
        <v>0</v>
      </c>
      <c r="E221" s="158">
        <f>DATA!D191</f>
        <v>0</v>
      </c>
      <c r="F221" s="170"/>
      <c r="G221" s="158">
        <f>DATA!R191</f>
        <v>0</v>
      </c>
      <c r="H221" s="171" t="e">
        <f>G221/C221*100</f>
        <v>#DIV/0!</v>
      </c>
    </row>
    <row r="222" spans="1:14" x14ac:dyDescent="0.25">
      <c r="A222" s="149">
        <v>5</v>
      </c>
      <c r="B222" s="150">
        <f>'DATA A'!B10</f>
        <v>0</v>
      </c>
      <c r="C222" s="158">
        <f>'DATA A'!E10</f>
        <v>0</v>
      </c>
      <c r="D222" s="158">
        <v>0</v>
      </c>
      <c r="E222" s="158">
        <f>DATA!D192</f>
        <v>0</v>
      </c>
      <c r="F222" s="170"/>
      <c r="G222" s="158">
        <f>DATA!R192</f>
        <v>0</v>
      </c>
      <c r="H222" s="171" t="e">
        <f>G222/C222*100</f>
        <v>#DIV/0!</v>
      </c>
    </row>
    <row r="223" spans="1:14" x14ac:dyDescent="0.25">
      <c r="A223" s="149">
        <v>6</v>
      </c>
      <c r="B223" s="150">
        <f>'DATA A'!B11</f>
        <v>0</v>
      </c>
      <c r="C223" s="158">
        <f>'DATA A'!E11</f>
        <v>0</v>
      </c>
      <c r="D223" s="158">
        <v>0</v>
      </c>
      <c r="E223" s="158">
        <f>DATA!D193</f>
        <v>0</v>
      </c>
      <c r="F223" s="170"/>
      <c r="G223" s="158">
        <f>DATA!R193</f>
        <v>0</v>
      </c>
      <c r="H223" s="171" t="e">
        <f t="shared" ref="H223:H238" si="20">G223/C223*100</f>
        <v>#DIV/0!</v>
      </c>
    </row>
    <row r="224" spans="1:14" x14ac:dyDescent="0.25">
      <c r="A224" s="149">
        <v>7</v>
      </c>
      <c r="B224" s="150">
        <f>'DATA A'!B12</f>
        <v>0</v>
      </c>
      <c r="C224" s="158">
        <f>'DATA A'!E12</f>
        <v>0</v>
      </c>
      <c r="D224" s="158">
        <v>0</v>
      </c>
      <c r="E224" s="158">
        <f>DATA!D194</f>
        <v>0</v>
      </c>
      <c r="F224" s="170"/>
      <c r="G224" s="158">
        <f>DATA!R194</f>
        <v>0</v>
      </c>
      <c r="H224" s="171" t="e">
        <f t="shared" si="20"/>
        <v>#DIV/0!</v>
      </c>
    </row>
    <row r="225" spans="1:8" x14ac:dyDescent="0.25">
      <c r="A225" s="149">
        <v>8</v>
      </c>
      <c r="B225" s="150">
        <f>'DATA A'!B13</f>
        <v>0</v>
      </c>
      <c r="C225" s="158">
        <f>'DATA A'!E13</f>
        <v>0</v>
      </c>
      <c r="D225" s="158">
        <v>0</v>
      </c>
      <c r="E225" s="158">
        <f>DATA!D195</f>
        <v>0</v>
      </c>
      <c r="F225" s="170"/>
      <c r="G225" s="158">
        <f>DATA!R195</f>
        <v>0</v>
      </c>
      <c r="H225" s="171" t="e">
        <f t="shared" si="20"/>
        <v>#DIV/0!</v>
      </c>
    </row>
    <row r="226" spans="1:8" x14ac:dyDescent="0.25">
      <c r="A226" s="149">
        <v>9</v>
      </c>
      <c r="B226" s="150">
        <f>'DATA A'!B14</f>
        <v>0</v>
      </c>
      <c r="C226" s="158">
        <f>'DATA A'!E14</f>
        <v>0</v>
      </c>
      <c r="D226" s="158">
        <v>0</v>
      </c>
      <c r="E226" s="158">
        <f>DATA!D196</f>
        <v>0</v>
      </c>
      <c r="F226" s="170"/>
      <c r="G226" s="158">
        <f>DATA!R196</f>
        <v>0</v>
      </c>
      <c r="H226" s="171" t="e">
        <f t="shared" si="20"/>
        <v>#DIV/0!</v>
      </c>
    </row>
    <row r="227" spans="1:8" x14ac:dyDescent="0.25">
      <c r="A227" s="149">
        <v>10</v>
      </c>
      <c r="B227" s="150">
        <f>'DATA A'!B15</f>
        <v>0</v>
      </c>
      <c r="C227" s="158">
        <f>'DATA A'!E15</f>
        <v>0</v>
      </c>
      <c r="D227" s="158">
        <v>0</v>
      </c>
      <c r="E227" s="158">
        <f>DATA!D197</f>
        <v>0</v>
      </c>
      <c r="F227" s="170"/>
      <c r="G227" s="158">
        <f>DATA!R197</f>
        <v>0</v>
      </c>
      <c r="H227" s="171" t="e">
        <f t="shared" si="20"/>
        <v>#DIV/0!</v>
      </c>
    </row>
    <row r="228" spans="1:8" x14ac:dyDescent="0.25">
      <c r="A228" s="149">
        <v>11</v>
      </c>
      <c r="B228" s="150">
        <f>'DATA A'!B16</f>
        <v>0</v>
      </c>
      <c r="C228" s="158">
        <f>'DATA A'!E16</f>
        <v>0</v>
      </c>
      <c r="D228" s="158">
        <v>0</v>
      </c>
      <c r="E228" s="158">
        <f>DATA!D198</f>
        <v>0</v>
      </c>
      <c r="F228" s="170"/>
      <c r="G228" s="158">
        <f>DATA!R198</f>
        <v>0</v>
      </c>
      <c r="H228" s="171" t="e">
        <f t="shared" si="20"/>
        <v>#DIV/0!</v>
      </c>
    </row>
    <row r="229" spans="1:8" x14ac:dyDescent="0.25">
      <c r="A229" s="149">
        <v>12</v>
      </c>
      <c r="B229" s="150">
        <f>'DATA A'!B17</f>
        <v>0</v>
      </c>
      <c r="C229" s="158">
        <f>'DATA A'!E17</f>
        <v>0</v>
      </c>
      <c r="D229" s="158">
        <v>0</v>
      </c>
      <c r="E229" s="158">
        <f>DATA!D199</f>
        <v>0</v>
      </c>
      <c r="F229" s="170"/>
      <c r="G229" s="158">
        <f>DATA!R199</f>
        <v>0</v>
      </c>
      <c r="H229" s="171" t="e">
        <f t="shared" si="20"/>
        <v>#DIV/0!</v>
      </c>
    </row>
    <row r="230" spans="1:8" x14ac:dyDescent="0.25">
      <c r="A230" s="149">
        <v>13</v>
      </c>
      <c r="B230" s="150">
        <f>'DATA A'!B18</f>
        <v>0</v>
      </c>
      <c r="C230" s="158">
        <f>'DATA A'!E18</f>
        <v>0</v>
      </c>
      <c r="D230" s="158">
        <v>0</v>
      </c>
      <c r="E230" s="158">
        <f>DATA!D200</f>
        <v>0</v>
      </c>
      <c r="F230" s="170"/>
      <c r="G230" s="158">
        <f>DATA!R200</f>
        <v>0</v>
      </c>
      <c r="H230" s="171" t="e">
        <f t="shared" si="20"/>
        <v>#DIV/0!</v>
      </c>
    </row>
    <row r="231" spans="1:8" x14ac:dyDescent="0.25">
      <c r="A231" s="149"/>
      <c r="B231" s="150"/>
      <c r="C231" s="158"/>
      <c r="D231" s="158"/>
      <c r="E231" s="158"/>
      <c r="F231" s="170"/>
      <c r="G231" s="158"/>
      <c r="H231" s="171"/>
    </row>
    <row r="232" spans="1:8" x14ac:dyDescent="0.25">
      <c r="A232" s="149">
        <v>14</v>
      </c>
      <c r="B232" s="150">
        <f>'DATA A'!B19</f>
        <v>0</v>
      </c>
      <c r="C232" s="158">
        <f>'DATA A'!E19</f>
        <v>0</v>
      </c>
      <c r="D232" s="158">
        <v>0</v>
      </c>
      <c r="E232" s="158">
        <f>DATA!D201</f>
        <v>0</v>
      </c>
      <c r="F232" s="170"/>
      <c r="G232" s="158">
        <f>DATA!R201</f>
        <v>0</v>
      </c>
      <c r="H232" s="171" t="e">
        <f t="shared" si="20"/>
        <v>#DIV/0!</v>
      </c>
    </row>
    <row r="233" spans="1:8" x14ac:dyDescent="0.25">
      <c r="A233" s="149">
        <v>15</v>
      </c>
      <c r="B233" s="150">
        <f>'DATA A'!B20</f>
        <v>0</v>
      </c>
      <c r="C233" s="158">
        <f>'DATA A'!E20</f>
        <v>0</v>
      </c>
      <c r="D233" s="158">
        <v>0</v>
      </c>
      <c r="E233" s="158">
        <f>DATA!D202</f>
        <v>0</v>
      </c>
      <c r="F233" s="170"/>
      <c r="G233" s="158">
        <f>DATA!R202</f>
        <v>0</v>
      </c>
      <c r="H233" s="171" t="e">
        <f t="shared" si="20"/>
        <v>#DIV/0!</v>
      </c>
    </row>
    <row r="234" spans="1:8" x14ac:dyDescent="0.25">
      <c r="A234" s="149">
        <v>16</v>
      </c>
      <c r="B234" s="150">
        <f>'DATA A'!B21</f>
        <v>0</v>
      </c>
      <c r="C234" s="158">
        <f>'DATA A'!E21</f>
        <v>0</v>
      </c>
      <c r="D234" s="158">
        <v>0</v>
      </c>
      <c r="E234" s="158">
        <f>DATA!D203</f>
        <v>0</v>
      </c>
      <c r="F234" s="170"/>
      <c r="G234" s="158">
        <f>DATA!R203</f>
        <v>0</v>
      </c>
      <c r="H234" s="171" t="e">
        <f t="shared" si="20"/>
        <v>#DIV/0!</v>
      </c>
    </row>
    <row r="235" spans="1:8" x14ac:dyDescent="0.25">
      <c r="A235" s="149">
        <v>17</v>
      </c>
      <c r="B235" s="150">
        <f>'DATA A'!B22</f>
        <v>0</v>
      </c>
      <c r="C235" s="158">
        <f>'DATA A'!E22</f>
        <v>0</v>
      </c>
      <c r="D235" s="158">
        <v>0</v>
      </c>
      <c r="E235" s="158">
        <f>DATA!D204</f>
        <v>0</v>
      </c>
      <c r="F235" s="170"/>
      <c r="G235" s="158">
        <f>DATA!R204</f>
        <v>0</v>
      </c>
      <c r="H235" s="171" t="e">
        <f t="shared" si="20"/>
        <v>#DIV/0!</v>
      </c>
    </row>
    <row r="236" spans="1:8" x14ac:dyDescent="0.25">
      <c r="A236" s="149">
        <v>18</v>
      </c>
      <c r="B236" s="150">
        <f>'DATA A'!B23</f>
        <v>0</v>
      </c>
      <c r="C236" s="158">
        <f>'DATA A'!E23</f>
        <v>0</v>
      </c>
      <c r="D236" s="158">
        <v>0</v>
      </c>
      <c r="E236" s="158">
        <f>DATA!D205</f>
        <v>0</v>
      </c>
      <c r="F236" s="170"/>
      <c r="G236" s="158">
        <f>DATA!R205</f>
        <v>0</v>
      </c>
      <c r="H236" s="171" t="e">
        <f t="shared" si="20"/>
        <v>#DIV/0!</v>
      </c>
    </row>
    <row r="237" spans="1:8" x14ac:dyDescent="0.25">
      <c r="A237" s="149">
        <v>19</v>
      </c>
      <c r="B237" s="150">
        <f>'DATA A'!B24</f>
        <v>0</v>
      </c>
      <c r="C237" s="158">
        <f>'DATA A'!E24</f>
        <v>0</v>
      </c>
      <c r="D237" s="158">
        <v>0</v>
      </c>
      <c r="E237" s="158">
        <f>DATA!D206</f>
        <v>0</v>
      </c>
      <c r="F237" s="170"/>
      <c r="G237" s="158">
        <f>DATA!R206</f>
        <v>0</v>
      </c>
      <c r="H237" s="171" t="e">
        <f t="shared" si="20"/>
        <v>#DIV/0!</v>
      </c>
    </row>
    <row r="238" spans="1:8" x14ac:dyDescent="0.25">
      <c r="A238" s="149">
        <v>20</v>
      </c>
      <c r="B238" s="150">
        <f>'DATA A'!B25</f>
        <v>0</v>
      </c>
      <c r="C238" s="158">
        <f>'DATA A'!E25</f>
        <v>0</v>
      </c>
      <c r="D238" s="158">
        <v>0</v>
      </c>
      <c r="E238" s="158">
        <f>DATA!D207</f>
        <v>0</v>
      </c>
      <c r="F238" s="170"/>
      <c r="G238" s="158">
        <f>DATA!R207</f>
        <v>0</v>
      </c>
      <c r="H238" s="171" t="e">
        <f t="shared" si="20"/>
        <v>#DIV/0!</v>
      </c>
    </row>
    <row r="239" spans="1:8" x14ac:dyDescent="0.25">
      <c r="A239" s="149">
        <v>21</v>
      </c>
      <c r="B239" s="150">
        <f>'DATA A'!B26</f>
        <v>0</v>
      </c>
      <c r="C239" s="158">
        <f>'DATA A'!E26</f>
        <v>0</v>
      </c>
      <c r="D239" s="158">
        <v>0</v>
      </c>
      <c r="E239" s="158">
        <f>DATA!D208</f>
        <v>0</v>
      </c>
      <c r="F239" s="170"/>
      <c r="G239" s="158">
        <f>DATA!R208</f>
        <v>0</v>
      </c>
      <c r="H239" s="171" t="e">
        <f t="shared" ref="H239:H245" si="21">G239/C239*100</f>
        <v>#DIV/0!</v>
      </c>
    </row>
    <row r="240" spans="1:8" x14ac:dyDescent="0.25">
      <c r="A240" s="149">
        <v>22</v>
      </c>
      <c r="B240" s="150">
        <f>'DATA A'!B27</f>
        <v>0</v>
      </c>
      <c r="C240" s="158">
        <f>'DATA A'!E27</f>
        <v>0</v>
      </c>
      <c r="D240" s="158">
        <v>0</v>
      </c>
      <c r="E240" s="158">
        <f>DATA!D209</f>
        <v>0</v>
      </c>
      <c r="F240" s="170"/>
      <c r="G240" s="158">
        <f>DATA!R209</f>
        <v>0</v>
      </c>
      <c r="H240" s="171" t="e">
        <f t="shared" si="21"/>
        <v>#DIV/0!</v>
      </c>
    </row>
    <row r="241" spans="1:10" x14ac:dyDescent="0.25">
      <c r="A241" s="149">
        <v>23</v>
      </c>
      <c r="B241" s="150">
        <f>'DATA A'!B28</f>
        <v>0</v>
      </c>
      <c r="C241" s="158">
        <f>'DATA A'!E28</f>
        <v>0</v>
      </c>
      <c r="D241" s="158">
        <v>0</v>
      </c>
      <c r="E241" s="158">
        <f>DATA!D210</f>
        <v>0</v>
      </c>
      <c r="F241" s="170"/>
      <c r="G241" s="158">
        <f>DATA!R210</f>
        <v>0</v>
      </c>
      <c r="H241" s="171" t="e">
        <f t="shared" si="21"/>
        <v>#DIV/0!</v>
      </c>
    </row>
    <row r="242" spans="1:10" x14ac:dyDescent="0.25">
      <c r="A242" s="149">
        <v>24</v>
      </c>
      <c r="B242" s="150">
        <f>'DATA A'!B29</f>
        <v>0</v>
      </c>
      <c r="C242" s="158">
        <f>'DATA A'!E29</f>
        <v>0</v>
      </c>
      <c r="D242" s="158">
        <v>0</v>
      </c>
      <c r="E242" s="158">
        <f>DATA!D211</f>
        <v>0</v>
      </c>
      <c r="F242" s="170"/>
      <c r="G242" s="158">
        <f>DATA!R211</f>
        <v>0</v>
      </c>
      <c r="H242" s="171" t="e">
        <f t="shared" si="21"/>
        <v>#DIV/0!</v>
      </c>
    </row>
    <row r="243" spans="1:10" x14ac:dyDescent="0.25">
      <c r="A243" s="149">
        <v>25</v>
      </c>
      <c r="B243" s="150">
        <f>'DATA A'!B30</f>
        <v>0</v>
      </c>
      <c r="C243" s="158">
        <f>'DATA A'!E30</f>
        <v>0</v>
      </c>
      <c r="D243" s="158">
        <v>0</v>
      </c>
      <c r="E243" s="158">
        <f>DATA!D212</f>
        <v>0</v>
      </c>
      <c r="F243" s="170"/>
      <c r="G243" s="158">
        <f>DATA!R212</f>
        <v>0</v>
      </c>
      <c r="H243" s="171" t="e">
        <f t="shared" si="21"/>
        <v>#DIV/0!</v>
      </c>
    </row>
    <row r="244" spans="1:10" ht="13.8" thickBot="1" x14ac:dyDescent="0.3">
      <c r="A244" s="83"/>
      <c r="B244" s="249"/>
      <c r="C244" s="120"/>
      <c r="D244" s="120"/>
      <c r="E244" s="120"/>
      <c r="F244" s="250"/>
      <c r="G244" s="120"/>
      <c r="H244" s="251"/>
    </row>
    <row r="245" spans="1:10" ht="13.8" thickBot="1" x14ac:dyDescent="0.3">
      <c r="A245" s="154"/>
      <c r="B245" s="155"/>
      <c r="C245" s="141">
        <f>SUM(C217:C243)</f>
        <v>0</v>
      </c>
      <c r="D245" s="136">
        <v>0</v>
      </c>
      <c r="E245" s="136">
        <f>DATA!D213</f>
        <v>0</v>
      </c>
      <c r="F245" s="172"/>
      <c r="G245" s="136">
        <f>DATA!R213</f>
        <v>0</v>
      </c>
      <c r="H245" s="173" t="e">
        <f t="shared" si="21"/>
        <v>#DIV/0!</v>
      </c>
    </row>
    <row r="246" spans="1:10" x14ac:dyDescent="0.25">
      <c r="A246" s="79"/>
      <c r="B246" s="108"/>
      <c r="C246" s="128"/>
      <c r="D246" s="128"/>
      <c r="E246" s="128"/>
      <c r="F246" s="175"/>
      <c r="G246" s="128"/>
      <c r="H246" s="175"/>
    </row>
    <row r="247" spans="1:10" x14ac:dyDescent="0.25">
      <c r="A247" s="79"/>
      <c r="B247" s="108"/>
      <c r="C247" s="128"/>
      <c r="D247" s="128"/>
      <c r="E247" s="128"/>
      <c r="F247" s="175"/>
      <c r="G247" s="128"/>
      <c r="H247" s="175"/>
    </row>
    <row r="248" spans="1:10" ht="13.8" thickBot="1" x14ac:dyDescent="0.3">
      <c r="A248" s="108"/>
      <c r="B248" s="108"/>
      <c r="C248" s="128"/>
      <c r="D248" s="125"/>
      <c r="E248" s="125"/>
      <c r="F248" s="175"/>
      <c r="G248" s="128"/>
      <c r="H248" s="175"/>
    </row>
    <row r="249" spans="1:10" x14ac:dyDescent="0.25">
      <c r="A249" s="272" t="s">
        <v>1</v>
      </c>
      <c r="B249" s="275" t="str">
        <f>'DATA A'!B5</f>
        <v>PUSKESMAS</v>
      </c>
      <c r="C249" s="278" t="s">
        <v>24</v>
      </c>
      <c r="D249" s="281" t="s">
        <v>73</v>
      </c>
      <c r="E249" s="282"/>
      <c r="F249" s="282"/>
      <c r="G249" s="282"/>
      <c r="H249" s="283"/>
    </row>
    <row r="250" spans="1:10" x14ac:dyDescent="0.25">
      <c r="A250" s="273"/>
      <c r="B250" s="276"/>
      <c r="C250" s="279"/>
      <c r="D250" s="284" t="s">
        <v>20</v>
      </c>
      <c r="E250" s="284" t="s">
        <v>21</v>
      </c>
      <c r="F250" s="284" t="s">
        <v>22</v>
      </c>
      <c r="G250" s="164" t="s">
        <v>16</v>
      </c>
      <c r="H250" s="182"/>
    </row>
    <row r="251" spans="1:10" ht="13.8" thickBot="1" x14ac:dyDescent="0.3">
      <c r="A251" s="274"/>
      <c r="B251" s="277"/>
      <c r="C251" s="280"/>
      <c r="D251" s="280"/>
      <c r="E251" s="280"/>
      <c r="F251" s="280"/>
      <c r="G251" s="165" t="s">
        <v>17</v>
      </c>
      <c r="H251" s="183" t="s">
        <v>15</v>
      </c>
    </row>
    <row r="252" spans="1:10" x14ac:dyDescent="0.25">
      <c r="A252" s="147">
        <v>1</v>
      </c>
      <c r="B252" s="148">
        <f>'DATA A'!B6</f>
        <v>0</v>
      </c>
      <c r="C252" s="157">
        <f>'DATA A'!E6</f>
        <v>0</v>
      </c>
      <c r="D252" s="157">
        <v>0</v>
      </c>
      <c r="E252" s="157">
        <f>DATA!D219</f>
        <v>0</v>
      </c>
      <c r="F252" s="168">
        <f>85/12*1</f>
        <v>7.083333333333333</v>
      </c>
      <c r="G252" s="157">
        <f>DATA!R219</f>
        <v>0</v>
      </c>
      <c r="H252" s="180" t="e">
        <f>G252/C252*100</f>
        <v>#DIV/0!</v>
      </c>
    </row>
    <row r="253" spans="1:10" x14ac:dyDescent="0.25">
      <c r="A253" s="149">
        <v>2</v>
      </c>
      <c r="B253" s="150">
        <f>'DATA A'!B7</f>
        <v>0</v>
      </c>
      <c r="C253" s="158">
        <f>'DATA A'!E7</f>
        <v>0</v>
      </c>
      <c r="D253" s="158">
        <v>0</v>
      </c>
      <c r="E253" s="158">
        <f>DATA!D220</f>
        <v>0</v>
      </c>
      <c r="F253" s="170">
        <f>85/12*1</f>
        <v>7.083333333333333</v>
      </c>
      <c r="G253" s="158">
        <f>DATA!R220</f>
        <v>0</v>
      </c>
      <c r="H253" s="171" t="e">
        <f>G253/C253*100</f>
        <v>#DIV/0!</v>
      </c>
      <c r="J253" s="71" t="s">
        <v>0</v>
      </c>
    </row>
    <row r="254" spans="1:10" x14ac:dyDescent="0.25">
      <c r="A254" s="149"/>
      <c r="B254" s="150"/>
      <c r="C254" s="158"/>
      <c r="D254" s="158"/>
      <c r="E254" s="158"/>
      <c r="F254" s="170"/>
      <c r="G254" s="158"/>
      <c r="H254" s="171"/>
    </row>
    <row r="255" spans="1:10" x14ac:dyDescent="0.25">
      <c r="A255" s="149">
        <v>3</v>
      </c>
      <c r="B255" s="150">
        <f>'DATA A'!B8</f>
        <v>0</v>
      </c>
      <c r="C255" s="158">
        <f>'DATA A'!E8</f>
        <v>0</v>
      </c>
      <c r="D255" s="158">
        <v>0</v>
      </c>
      <c r="E255" s="158">
        <f>DATA!D221</f>
        <v>0</v>
      </c>
      <c r="F255" s="170">
        <f>85/12*1</f>
        <v>7.083333333333333</v>
      </c>
      <c r="G255" s="158">
        <f>DATA!R221</f>
        <v>0</v>
      </c>
      <c r="H255" s="171" t="e">
        <f>G255/C255*100</f>
        <v>#DIV/0!</v>
      </c>
    </row>
    <row r="256" spans="1:10" x14ac:dyDescent="0.25">
      <c r="A256" s="149">
        <v>4</v>
      </c>
      <c r="B256" s="150">
        <f>'DATA A'!B9</f>
        <v>0</v>
      </c>
      <c r="C256" s="158">
        <f>'DATA A'!E9</f>
        <v>0</v>
      </c>
      <c r="D256" s="158">
        <v>0</v>
      </c>
      <c r="E256" s="158">
        <f>DATA!D222</f>
        <v>0</v>
      </c>
      <c r="F256" s="170">
        <f>85/12*1</f>
        <v>7.083333333333333</v>
      </c>
      <c r="G256" s="158">
        <f>DATA!R222</f>
        <v>0</v>
      </c>
      <c r="H256" s="171" t="e">
        <f>G256/C256*100</f>
        <v>#DIV/0!</v>
      </c>
    </row>
    <row r="257" spans="1:8" x14ac:dyDescent="0.25">
      <c r="A257" s="149">
        <v>5</v>
      </c>
      <c r="B257" s="150">
        <f>'DATA A'!B10</f>
        <v>0</v>
      </c>
      <c r="C257" s="158">
        <f>'DATA A'!E10</f>
        <v>0</v>
      </c>
      <c r="D257" s="158">
        <v>0</v>
      </c>
      <c r="E257" s="158">
        <f>DATA!D223</f>
        <v>0</v>
      </c>
      <c r="F257" s="170">
        <f>85/12*1</f>
        <v>7.083333333333333</v>
      </c>
      <c r="G257" s="158">
        <f>DATA!R223</f>
        <v>0</v>
      </c>
      <c r="H257" s="171" t="e">
        <f>G257/C257*100</f>
        <v>#DIV/0!</v>
      </c>
    </row>
    <row r="258" spans="1:8" x14ac:dyDescent="0.25">
      <c r="A258" s="149">
        <v>6</v>
      </c>
      <c r="B258" s="150">
        <f>'DATA A'!B11</f>
        <v>0</v>
      </c>
      <c r="C258" s="158">
        <f>'DATA A'!E11</f>
        <v>0</v>
      </c>
      <c r="D258" s="158">
        <v>0</v>
      </c>
      <c r="E258" s="158">
        <f>DATA!D224</f>
        <v>0</v>
      </c>
      <c r="F258" s="170">
        <f t="shared" ref="F258:F273" si="22">85/12*1</f>
        <v>7.083333333333333</v>
      </c>
      <c r="G258" s="158">
        <f>DATA!R224</f>
        <v>0</v>
      </c>
      <c r="H258" s="171" t="e">
        <f t="shared" ref="H258:H273" si="23">G258/C258*100</f>
        <v>#DIV/0!</v>
      </c>
    </row>
    <row r="259" spans="1:8" x14ac:dyDescent="0.25">
      <c r="A259" s="149">
        <v>7</v>
      </c>
      <c r="B259" s="150">
        <f>'DATA A'!B12</f>
        <v>0</v>
      </c>
      <c r="C259" s="158">
        <f>'DATA A'!E12</f>
        <v>0</v>
      </c>
      <c r="D259" s="158">
        <v>0</v>
      </c>
      <c r="E259" s="158">
        <f>DATA!D225</f>
        <v>0</v>
      </c>
      <c r="F259" s="170">
        <f t="shared" si="22"/>
        <v>7.083333333333333</v>
      </c>
      <c r="G259" s="158">
        <f>DATA!R225</f>
        <v>0</v>
      </c>
      <c r="H259" s="171" t="e">
        <f t="shared" si="23"/>
        <v>#DIV/0!</v>
      </c>
    </row>
    <row r="260" spans="1:8" x14ac:dyDescent="0.25">
      <c r="A260" s="149">
        <v>8</v>
      </c>
      <c r="B260" s="150">
        <f>'DATA A'!B13</f>
        <v>0</v>
      </c>
      <c r="C260" s="158">
        <f>'DATA A'!E13</f>
        <v>0</v>
      </c>
      <c r="D260" s="158">
        <v>0</v>
      </c>
      <c r="E260" s="158">
        <f>DATA!D226</f>
        <v>0</v>
      </c>
      <c r="F260" s="170">
        <f t="shared" si="22"/>
        <v>7.083333333333333</v>
      </c>
      <c r="G260" s="158">
        <f>DATA!R226</f>
        <v>0</v>
      </c>
      <c r="H260" s="171" t="e">
        <f t="shared" si="23"/>
        <v>#DIV/0!</v>
      </c>
    </row>
    <row r="261" spans="1:8" x14ac:dyDescent="0.25">
      <c r="A261" s="149">
        <v>9</v>
      </c>
      <c r="B261" s="150">
        <f>'DATA A'!B14</f>
        <v>0</v>
      </c>
      <c r="C261" s="158">
        <f>'DATA A'!E14</f>
        <v>0</v>
      </c>
      <c r="D261" s="158">
        <v>0</v>
      </c>
      <c r="E261" s="158">
        <f>DATA!D227</f>
        <v>0</v>
      </c>
      <c r="F261" s="170">
        <f t="shared" si="22"/>
        <v>7.083333333333333</v>
      </c>
      <c r="G261" s="158">
        <f>DATA!R227</f>
        <v>0</v>
      </c>
      <c r="H261" s="171" t="e">
        <f t="shared" si="23"/>
        <v>#DIV/0!</v>
      </c>
    </row>
    <row r="262" spans="1:8" x14ac:dyDescent="0.25">
      <c r="A262" s="149">
        <v>10</v>
      </c>
      <c r="B262" s="150">
        <f>'DATA A'!B15</f>
        <v>0</v>
      </c>
      <c r="C262" s="158">
        <f>'DATA A'!E15</f>
        <v>0</v>
      </c>
      <c r="D262" s="158">
        <v>0</v>
      </c>
      <c r="E262" s="158">
        <f>DATA!D228</f>
        <v>0</v>
      </c>
      <c r="F262" s="170">
        <f t="shared" si="22"/>
        <v>7.083333333333333</v>
      </c>
      <c r="G262" s="158">
        <f>DATA!R228</f>
        <v>0</v>
      </c>
      <c r="H262" s="171" t="e">
        <f t="shared" si="23"/>
        <v>#DIV/0!</v>
      </c>
    </row>
    <row r="263" spans="1:8" x14ac:dyDescent="0.25">
      <c r="A263" s="149">
        <v>11</v>
      </c>
      <c r="B263" s="150">
        <f>'DATA A'!B16</f>
        <v>0</v>
      </c>
      <c r="C263" s="158">
        <f>'DATA A'!E16</f>
        <v>0</v>
      </c>
      <c r="D263" s="158">
        <v>0</v>
      </c>
      <c r="E263" s="158">
        <f>DATA!D229</f>
        <v>0</v>
      </c>
      <c r="F263" s="170">
        <f t="shared" si="22"/>
        <v>7.083333333333333</v>
      </c>
      <c r="G263" s="158">
        <f>DATA!R229</f>
        <v>0</v>
      </c>
      <c r="H263" s="171" t="e">
        <f t="shared" si="23"/>
        <v>#DIV/0!</v>
      </c>
    </row>
    <row r="264" spans="1:8" x14ac:dyDescent="0.25">
      <c r="A264" s="149">
        <v>12</v>
      </c>
      <c r="B264" s="150">
        <f>'DATA A'!B17</f>
        <v>0</v>
      </c>
      <c r="C264" s="158">
        <f>'DATA A'!E17</f>
        <v>0</v>
      </c>
      <c r="D264" s="158">
        <v>0</v>
      </c>
      <c r="E264" s="158">
        <f>DATA!D230</f>
        <v>0</v>
      </c>
      <c r="F264" s="170">
        <f t="shared" si="22"/>
        <v>7.083333333333333</v>
      </c>
      <c r="G264" s="158">
        <f>DATA!R230</f>
        <v>0</v>
      </c>
      <c r="H264" s="171" t="e">
        <f t="shared" si="23"/>
        <v>#DIV/0!</v>
      </c>
    </row>
    <row r="265" spans="1:8" x14ac:dyDescent="0.25">
      <c r="A265" s="149">
        <v>13</v>
      </c>
      <c r="B265" s="150">
        <f>'DATA A'!B18</f>
        <v>0</v>
      </c>
      <c r="C265" s="158">
        <f>'DATA A'!E18</f>
        <v>0</v>
      </c>
      <c r="D265" s="158">
        <v>0</v>
      </c>
      <c r="E265" s="158">
        <f>DATA!D231</f>
        <v>0</v>
      </c>
      <c r="F265" s="170">
        <f t="shared" si="22"/>
        <v>7.083333333333333</v>
      </c>
      <c r="G265" s="158">
        <f>DATA!R231</f>
        <v>0</v>
      </c>
      <c r="H265" s="171" t="e">
        <f t="shared" si="23"/>
        <v>#DIV/0!</v>
      </c>
    </row>
    <row r="266" spans="1:8" x14ac:dyDescent="0.25">
      <c r="A266" s="149"/>
      <c r="B266" s="150"/>
      <c r="C266" s="158"/>
      <c r="D266" s="158"/>
      <c r="E266" s="158"/>
      <c r="F266" s="170"/>
      <c r="G266" s="158"/>
      <c r="H266" s="171"/>
    </row>
    <row r="267" spans="1:8" x14ac:dyDescent="0.25">
      <c r="A267" s="149">
        <v>14</v>
      </c>
      <c r="B267" s="150">
        <f>'DATA A'!B19</f>
        <v>0</v>
      </c>
      <c r="C267" s="158">
        <f>'DATA A'!E19</f>
        <v>0</v>
      </c>
      <c r="D267" s="158">
        <v>0</v>
      </c>
      <c r="E267" s="158">
        <f>DATA!D232</f>
        <v>0</v>
      </c>
      <c r="F267" s="170">
        <f t="shared" si="22"/>
        <v>7.083333333333333</v>
      </c>
      <c r="G267" s="158">
        <f>DATA!R232</f>
        <v>0</v>
      </c>
      <c r="H267" s="171" t="e">
        <f t="shared" si="23"/>
        <v>#DIV/0!</v>
      </c>
    </row>
    <row r="268" spans="1:8" x14ac:dyDescent="0.25">
      <c r="A268" s="149">
        <v>15</v>
      </c>
      <c r="B268" s="150">
        <f>'DATA A'!B20</f>
        <v>0</v>
      </c>
      <c r="C268" s="158">
        <f>'DATA A'!E20</f>
        <v>0</v>
      </c>
      <c r="D268" s="158">
        <v>0</v>
      </c>
      <c r="E268" s="158">
        <f>DATA!D233</f>
        <v>0</v>
      </c>
      <c r="F268" s="170">
        <f t="shared" si="22"/>
        <v>7.083333333333333</v>
      </c>
      <c r="G268" s="158">
        <f>DATA!R233</f>
        <v>0</v>
      </c>
      <c r="H268" s="171" t="e">
        <f t="shared" si="23"/>
        <v>#DIV/0!</v>
      </c>
    </row>
    <row r="269" spans="1:8" x14ac:dyDescent="0.25">
      <c r="A269" s="149">
        <v>16</v>
      </c>
      <c r="B269" s="150">
        <f>'DATA A'!B21</f>
        <v>0</v>
      </c>
      <c r="C269" s="158">
        <f>'DATA A'!E21</f>
        <v>0</v>
      </c>
      <c r="D269" s="158">
        <v>0</v>
      </c>
      <c r="E269" s="158">
        <f>DATA!D234</f>
        <v>0</v>
      </c>
      <c r="F269" s="170">
        <f t="shared" si="22"/>
        <v>7.083333333333333</v>
      </c>
      <c r="G269" s="158">
        <f>DATA!R234</f>
        <v>0</v>
      </c>
      <c r="H269" s="171" t="e">
        <f t="shared" si="23"/>
        <v>#DIV/0!</v>
      </c>
    </row>
    <row r="270" spans="1:8" x14ac:dyDescent="0.25">
      <c r="A270" s="149">
        <v>17</v>
      </c>
      <c r="B270" s="150">
        <f>'DATA A'!B22</f>
        <v>0</v>
      </c>
      <c r="C270" s="158">
        <f>'DATA A'!E22</f>
        <v>0</v>
      </c>
      <c r="D270" s="158">
        <v>0</v>
      </c>
      <c r="E270" s="158">
        <f>DATA!D235</f>
        <v>0</v>
      </c>
      <c r="F270" s="170">
        <f t="shared" si="22"/>
        <v>7.083333333333333</v>
      </c>
      <c r="G270" s="158">
        <f>DATA!R235</f>
        <v>0</v>
      </c>
      <c r="H270" s="171" t="e">
        <f t="shared" si="23"/>
        <v>#DIV/0!</v>
      </c>
    </row>
    <row r="271" spans="1:8" x14ac:dyDescent="0.25">
      <c r="A271" s="149">
        <v>18</v>
      </c>
      <c r="B271" s="150">
        <f>'DATA A'!B23</f>
        <v>0</v>
      </c>
      <c r="C271" s="158">
        <f>'DATA A'!E23</f>
        <v>0</v>
      </c>
      <c r="D271" s="158">
        <v>0</v>
      </c>
      <c r="E271" s="158">
        <f>DATA!D236</f>
        <v>0</v>
      </c>
      <c r="F271" s="170">
        <f t="shared" si="22"/>
        <v>7.083333333333333</v>
      </c>
      <c r="G271" s="158">
        <f>DATA!R236</f>
        <v>0</v>
      </c>
      <c r="H271" s="171" t="e">
        <f t="shared" si="23"/>
        <v>#DIV/0!</v>
      </c>
    </row>
    <row r="272" spans="1:8" x14ac:dyDescent="0.25">
      <c r="A272" s="149">
        <v>19</v>
      </c>
      <c r="B272" s="150">
        <f>'DATA A'!B24</f>
        <v>0</v>
      </c>
      <c r="C272" s="158">
        <f>'DATA A'!E24</f>
        <v>0</v>
      </c>
      <c r="D272" s="158">
        <v>0</v>
      </c>
      <c r="E272" s="158">
        <f>DATA!D237</f>
        <v>0</v>
      </c>
      <c r="F272" s="170">
        <f t="shared" si="22"/>
        <v>7.083333333333333</v>
      </c>
      <c r="G272" s="158">
        <f>DATA!R237</f>
        <v>0</v>
      </c>
      <c r="H272" s="171" t="e">
        <f t="shared" si="23"/>
        <v>#DIV/0!</v>
      </c>
    </row>
    <row r="273" spans="1:8" x14ac:dyDescent="0.25">
      <c r="A273" s="149">
        <v>20</v>
      </c>
      <c r="B273" s="150">
        <f>'DATA A'!B25</f>
        <v>0</v>
      </c>
      <c r="C273" s="158">
        <f>'DATA A'!E25</f>
        <v>0</v>
      </c>
      <c r="D273" s="158">
        <v>0</v>
      </c>
      <c r="E273" s="158">
        <f>DATA!D238</f>
        <v>0</v>
      </c>
      <c r="F273" s="170">
        <f t="shared" si="22"/>
        <v>7.083333333333333</v>
      </c>
      <c r="G273" s="158">
        <f>DATA!R238</f>
        <v>0</v>
      </c>
      <c r="H273" s="171" t="e">
        <f t="shared" si="23"/>
        <v>#DIV/0!</v>
      </c>
    </row>
    <row r="274" spans="1:8" x14ac:dyDescent="0.25">
      <c r="A274" s="149">
        <v>21</v>
      </c>
      <c r="B274" s="150">
        <f>'DATA A'!B26</f>
        <v>0</v>
      </c>
      <c r="C274" s="158">
        <f>'DATA A'!E26</f>
        <v>0</v>
      </c>
      <c r="D274" s="158">
        <v>0</v>
      </c>
      <c r="E274" s="158">
        <f>DATA!D239</f>
        <v>0</v>
      </c>
      <c r="F274" s="170">
        <f t="shared" ref="F274:F280" si="24">85/12*1</f>
        <v>7.083333333333333</v>
      </c>
      <c r="G274" s="158">
        <f>DATA!R239</f>
        <v>0</v>
      </c>
      <c r="H274" s="171" t="e">
        <f t="shared" ref="H274:H280" si="25">G274/C274*100</f>
        <v>#DIV/0!</v>
      </c>
    </row>
    <row r="275" spans="1:8" x14ac:dyDescent="0.25">
      <c r="A275" s="149">
        <v>22</v>
      </c>
      <c r="B275" s="150">
        <f>'DATA A'!B27</f>
        <v>0</v>
      </c>
      <c r="C275" s="158">
        <f>'DATA A'!E27</f>
        <v>0</v>
      </c>
      <c r="D275" s="158">
        <v>0</v>
      </c>
      <c r="E275" s="158">
        <f>DATA!D240</f>
        <v>0</v>
      </c>
      <c r="F275" s="170">
        <f t="shared" si="24"/>
        <v>7.083333333333333</v>
      </c>
      <c r="G275" s="158">
        <f>DATA!R240</f>
        <v>0</v>
      </c>
      <c r="H275" s="171" t="e">
        <f t="shared" si="25"/>
        <v>#DIV/0!</v>
      </c>
    </row>
    <row r="276" spans="1:8" x14ac:dyDescent="0.25">
      <c r="A276" s="149">
        <v>23</v>
      </c>
      <c r="B276" s="150">
        <f>'DATA A'!B28</f>
        <v>0</v>
      </c>
      <c r="C276" s="158">
        <f>'DATA A'!E28</f>
        <v>0</v>
      </c>
      <c r="D276" s="158">
        <v>0</v>
      </c>
      <c r="E276" s="158">
        <f>DATA!D241</f>
        <v>0</v>
      </c>
      <c r="F276" s="170">
        <f t="shared" si="24"/>
        <v>7.083333333333333</v>
      </c>
      <c r="G276" s="158">
        <f>DATA!R241</f>
        <v>0</v>
      </c>
      <c r="H276" s="171" t="e">
        <f t="shared" si="25"/>
        <v>#DIV/0!</v>
      </c>
    </row>
    <row r="277" spans="1:8" x14ac:dyDescent="0.25">
      <c r="A277" s="149">
        <v>24</v>
      </c>
      <c r="B277" s="150">
        <f>'DATA A'!B29</f>
        <v>0</v>
      </c>
      <c r="C277" s="158">
        <f>'DATA A'!E29</f>
        <v>0</v>
      </c>
      <c r="D277" s="158">
        <v>0</v>
      </c>
      <c r="E277" s="158">
        <f>DATA!D242</f>
        <v>0</v>
      </c>
      <c r="F277" s="170">
        <f t="shared" si="24"/>
        <v>7.083333333333333</v>
      </c>
      <c r="G277" s="158">
        <f>DATA!R242</f>
        <v>0</v>
      </c>
      <c r="H277" s="171" t="e">
        <f t="shared" si="25"/>
        <v>#DIV/0!</v>
      </c>
    </row>
    <row r="278" spans="1:8" x14ac:dyDescent="0.25">
      <c r="A278" s="149">
        <v>25</v>
      </c>
      <c r="B278" s="150">
        <f>'DATA A'!B30</f>
        <v>0</v>
      </c>
      <c r="C278" s="158">
        <f>'DATA A'!E30</f>
        <v>0</v>
      </c>
      <c r="D278" s="158">
        <v>0</v>
      </c>
      <c r="E278" s="158">
        <f>DATA!D243</f>
        <v>0</v>
      </c>
      <c r="F278" s="214">
        <f t="shared" si="24"/>
        <v>7.083333333333333</v>
      </c>
      <c r="G278" s="158">
        <f>DATA!R243</f>
        <v>0</v>
      </c>
      <c r="H278" s="171" t="e">
        <f t="shared" si="25"/>
        <v>#DIV/0!</v>
      </c>
    </row>
    <row r="279" spans="1:8" ht="13.8" thickBot="1" x14ac:dyDescent="0.3">
      <c r="A279" s="83"/>
      <c r="B279" s="249"/>
      <c r="C279" s="120"/>
      <c r="D279" s="120"/>
      <c r="E279" s="120"/>
      <c r="F279" s="250"/>
      <c r="G279" s="120"/>
      <c r="H279" s="251"/>
    </row>
    <row r="280" spans="1:8" ht="13.8" thickBot="1" x14ac:dyDescent="0.3">
      <c r="A280" s="154"/>
      <c r="B280" s="155"/>
      <c r="C280" s="141">
        <f>SUM(C252:C278)</f>
        <v>0</v>
      </c>
      <c r="D280" s="136">
        <v>0</v>
      </c>
      <c r="E280" s="136">
        <f>DATA!D244</f>
        <v>0</v>
      </c>
      <c r="F280" s="172">
        <f t="shared" si="24"/>
        <v>7.083333333333333</v>
      </c>
      <c r="G280" s="136">
        <f>DATA!R244</f>
        <v>0</v>
      </c>
      <c r="H280" s="173" t="e">
        <f t="shared" si="25"/>
        <v>#DIV/0!</v>
      </c>
    </row>
    <row r="281" spans="1:8" x14ac:dyDescent="0.25">
      <c r="A281" s="79"/>
      <c r="B281" s="108"/>
      <c r="C281" s="128"/>
      <c r="D281" s="128"/>
      <c r="E281" s="128"/>
      <c r="F281" s="175"/>
      <c r="G281" s="128"/>
      <c r="H281" s="175"/>
    </row>
    <row r="282" spans="1:8" x14ac:dyDescent="0.25">
      <c r="A282" s="79"/>
      <c r="B282" s="108"/>
      <c r="C282" s="128"/>
      <c r="D282" s="128"/>
      <c r="E282" s="128"/>
      <c r="F282" s="175"/>
      <c r="G282" s="128"/>
      <c r="H282" s="175"/>
    </row>
    <row r="283" spans="1:8" ht="13.8" thickBot="1" x14ac:dyDescent="0.3">
      <c r="C283" s="126"/>
      <c r="D283" s="126"/>
      <c r="E283" s="126"/>
      <c r="F283" s="126"/>
      <c r="G283" s="126"/>
      <c r="H283" s="175" t="s">
        <v>0</v>
      </c>
    </row>
    <row r="284" spans="1:8" x14ac:dyDescent="0.25">
      <c r="A284" s="272" t="s">
        <v>1</v>
      </c>
      <c r="B284" s="275" t="str">
        <f>'DATA A'!B5</f>
        <v>PUSKESMAS</v>
      </c>
      <c r="C284" s="278" t="s">
        <v>24</v>
      </c>
      <c r="D284" s="281" t="s">
        <v>52</v>
      </c>
      <c r="E284" s="282"/>
      <c r="F284" s="282"/>
      <c r="G284" s="282"/>
      <c r="H284" s="283"/>
    </row>
    <row r="285" spans="1:8" x14ac:dyDescent="0.25">
      <c r="A285" s="273"/>
      <c r="B285" s="276"/>
      <c r="C285" s="279"/>
      <c r="D285" s="284" t="s">
        <v>20</v>
      </c>
      <c r="E285" s="284" t="s">
        <v>21</v>
      </c>
      <c r="F285" s="284" t="s">
        <v>22</v>
      </c>
      <c r="G285" s="164" t="s">
        <v>16</v>
      </c>
      <c r="H285" s="182"/>
    </row>
    <row r="286" spans="1:8" ht="13.8" thickBot="1" x14ac:dyDescent="0.3">
      <c r="A286" s="274"/>
      <c r="B286" s="277"/>
      <c r="C286" s="280"/>
      <c r="D286" s="280"/>
      <c r="E286" s="280"/>
      <c r="F286" s="280"/>
      <c r="G286" s="165" t="s">
        <v>17</v>
      </c>
      <c r="H286" s="183" t="s">
        <v>15</v>
      </c>
    </row>
    <row r="287" spans="1:8" x14ac:dyDescent="0.25">
      <c r="A287" s="147">
        <v>1</v>
      </c>
      <c r="B287" s="148">
        <f>'DATA A'!B6</f>
        <v>0</v>
      </c>
      <c r="C287" s="157">
        <f>'DATA A'!E6</f>
        <v>0</v>
      </c>
      <c r="D287" s="157">
        <v>0</v>
      </c>
      <c r="E287" s="157">
        <f>DATA!D252</f>
        <v>0</v>
      </c>
      <c r="F287" s="168">
        <f>95/12*1</f>
        <v>7.916666666666667</v>
      </c>
      <c r="G287" s="157">
        <f>DATA!R252</f>
        <v>0</v>
      </c>
      <c r="H287" s="180" t="e">
        <f>G287/C287*100</f>
        <v>#DIV/0!</v>
      </c>
    </row>
    <row r="288" spans="1:8" x14ac:dyDescent="0.25">
      <c r="A288" s="149">
        <v>2</v>
      </c>
      <c r="B288" s="150">
        <f>'DATA A'!B7</f>
        <v>0</v>
      </c>
      <c r="C288" s="158">
        <f>'DATA A'!E7</f>
        <v>0</v>
      </c>
      <c r="D288" s="158">
        <v>0</v>
      </c>
      <c r="E288" s="158">
        <f>DATA!D253</f>
        <v>0</v>
      </c>
      <c r="F288" s="170">
        <f>95/12*1</f>
        <v>7.916666666666667</v>
      </c>
      <c r="G288" s="158">
        <f>DATA!R253</f>
        <v>0</v>
      </c>
      <c r="H288" s="171" t="e">
        <f>G288/C288*100</f>
        <v>#DIV/0!</v>
      </c>
    </row>
    <row r="289" spans="1:8" x14ac:dyDescent="0.25">
      <c r="A289" s="149"/>
      <c r="B289" s="150"/>
      <c r="C289" s="158"/>
      <c r="D289" s="158"/>
      <c r="E289" s="158"/>
      <c r="F289" s="170"/>
      <c r="G289" s="158"/>
      <c r="H289" s="171"/>
    </row>
    <row r="290" spans="1:8" x14ac:dyDescent="0.25">
      <c r="A290" s="149">
        <v>3</v>
      </c>
      <c r="B290" s="150">
        <f>'DATA A'!B8</f>
        <v>0</v>
      </c>
      <c r="C290" s="158">
        <f>'DATA A'!E8</f>
        <v>0</v>
      </c>
      <c r="D290" s="158">
        <v>0</v>
      </c>
      <c r="E290" s="158">
        <f>DATA!D254</f>
        <v>0</v>
      </c>
      <c r="F290" s="170">
        <f>95/12*1</f>
        <v>7.916666666666667</v>
      </c>
      <c r="G290" s="158">
        <f>DATA!R254</f>
        <v>0</v>
      </c>
      <c r="H290" s="171" t="e">
        <f>G290/C290*100</f>
        <v>#DIV/0!</v>
      </c>
    </row>
    <row r="291" spans="1:8" x14ac:dyDescent="0.25">
      <c r="A291" s="149">
        <v>4</v>
      </c>
      <c r="B291" s="150">
        <f>'DATA A'!B9</f>
        <v>0</v>
      </c>
      <c r="C291" s="158">
        <f>'DATA A'!E9</f>
        <v>0</v>
      </c>
      <c r="D291" s="158">
        <v>0</v>
      </c>
      <c r="E291" s="158">
        <f>DATA!D255</f>
        <v>0</v>
      </c>
      <c r="F291" s="170">
        <f>95/12*1</f>
        <v>7.916666666666667</v>
      </c>
      <c r="G291" s="158">
        <f>DATA!R255</f>
        <v>0</v>
      </c>
      <c r="H291" s="171" t="e">
        <f>G291/C291*100</f>
        <v>#DIV/0!</v>
      </c>
    </row>
    <row r="292" spans="1:8" x14ac:dyDescent="0.25">
      <c r="A292" s="149">
        <v>5</v>
      </c>
      <c r="B292" s="150">
        <f>'DATA A'!B10</f>
        <v>0</v>
      </c>
      <c r="C292" s="158">
        <f>'DATA A'!E10</f>
        <v>0</v>
      </c>
      <c r="D292" s="158">
        <v>0</v>
      </c>
      <c r="E292" s="158">
        <f>DATA!D256</f>
        <v>0</v>
      </c>
      <c r="F292" s="170">
        <f>95/12*1</f>
        <v>7.916666666666667</v>
      </c>
      <c r="G292" s="158">
        <f>DATA!R256</f>
        <v>0</v>
      </c>
      <c r="H292" s="171" t="e">
        <f>G292/C292*100</f>
        <v>#DIV/0!</v>
      </c>
    </row>
    <row r="293" spans="1:8" x14ac:dyDescent="0.25">
      <c r="A293" s="149">
        <v>6</v>
      </c>
      <c r="B293" s="150">
        <f>'DATA A'!B11</f>
        <v>0</v>
      </c>
      <c r="C293" s="158">
        <f>'DATA A'!E11</f>
        <v>0</v>
      </c>
      <c r="D293" s="158">
        <v>0</v>
      </c>
      <c r="E293" s="158">
        <f>DATA!D257</f>
        <v>0</v>
      </c>
      <c r="F293" s="170">
        <f t="shared" ref="F293:F308" si="26">95/12*1</f>
        <v>7.916666666666667</v>
      </c>
      <c r="G293" s="158">
        <f>DATA!R257</f>
        <v>0</v>
      </c>
      <c r="H293" s="171" t="e">
        <f t="shared" ref="H293:H308" si="27">G293/C293*100</f>
        <v>#DIV/0!</v>
      </c>
    </row>
    <row r="294" spans="1:8" x14ac:dyDescent="0.25">
      <c r="A294" s="149">
        <v>7</v>
      </c>
      <c r="B294" s="150">
        <f>'DATA A'!B12</f>
        <v>0</v>
      </c>
      <c r="C294" s="158">
        <f>'DATA A'!E12</f>
        <v>0</v>
      </c>
      <c r="D294" s="158">
        <v>0</v>
      </c>
      <c r="E294" s="158">
        <f>DATA!D258</f>
        <v>0</v>
      </c>
      <c r="F294" s="170">
        <f t="shared" si="26"/>
        <v>7.916666666666667</v>
      </c>
      <c r="G294" s="158">
        <f>DATA!R258</f>
        <v>0</v>
      </c>
      <c r="H294" s="171" t="e">
        <f t="shared" si="27"/>
        <v>#DIV/0!</v>
      </c>
    </row>
    <row r="295" spans="1:8" x14ac:dyDescent="0.25">
      <c r="A295" s="149">
        <v>8</v>
      </c>
      <c r="B295" s="150">
        <f>'DATA A'!B13</f>
        <v>0</v>
      </c>
      <c r="C295" s="158">
        <f>'DATA A'!E13</f>
        <v>0</v>
      </c>
      <c r="D295" s="158">
        <v>0</v>
      </c>
      <c r="E295" s="158">
        <f>DATA!D259</f>
        <v>0</v>
      </c>
      <c r="F295" s="170">
        <f t="shared" si="26"/>
        <v>7.916666666666667</v>
      </c>
      <c r="G295" s="158">
        <f>DATA!R259</f>
        <v>0</v>
      </c>
      <c r="H295" s="171" t="e">
        <f t="shared" si="27"/>
        <v>#DIV/0!</v>
      </c>
    </row>
    <row r="296" spans="1:8" x14ac:dyDescent="0.25">
      <c r="A296" s="149">
        <v>9</v>
      </c>
      <c r="B296" s="150">
        <f>'DATA A'!B14</f>
        <v>0</v>
      </c>
      <c r="C296" s="158">
        <f>'DATA A'!E14</f>
        <v>0</v>
      </c>
      <c r="D296" s="158">
        <v>0</v>
      </c>
      <c r="E296" s="158">
        <f>DATA!D260</f>
        <v>0</v>
      </c>
      <c r="F296" s="170">
        <f t="shared" si="26"/>
        <v>7.916666666666667</v>
      </c>
      <c r="G296" s="158">
        <f>DATA!R260</f>
        <v>0</v>
      </c>
      <c r="H296" s="171" t="e">
        <f t="shared" si="27"/>
        <v>#DIV/0!</v>
      </c>
    </row>
    <row r="297" spans="1:8" x14ac:dyDescent="0.25">
      <c r="A297" s="149">
        <v>10</v>
      </c>
      <c r="B297" s="150">
        <f>'DATA A'!B15</f>
        <v>0</v>
      </c>
      <c r="C297" s="158">
        <f>'DATA A'!E15</f>
        <v>0</v>
      </c>
      <c r="D297" s="158">
        <v>0</v>
      </c>
      <c r="E297" s="158">
        <f>DATA!D261</f>
        <v>0</v>
      </c>
      <c r="F297" s="170">
        <f t="shared" si="26"/>
        <v>7.916666666666667</v>
      </c>
      <c r="G297" s="158">
        <f>DATA!R261</f>
        <v>0</v>
      </c>
      <c r="H297" s="171" t="e">
        <f t="shared" si="27"/>
        <v>#DIV/0!</v>
      </c>
    </row>
    <row r="298" spans="1:8" x14ac:dyDescent="0.25">
      <c r="A298" s="149">
        <v>11</v>
      </c>
      <c r="B298" s="150">
        <f>'DATA A'!B16</f>
        <v>0</v>
      </c>
      <c r="C298" s="158">
        <f>'DATA A'!E16</f>
        <v>0</v>
      </c>
      <c r="D298" s="158">
        <v>0</v>
      </c>
      <c r="E298" s="158">
        <f>DATA!D262</f>
        <v>0</v>
      </c>
      <c r="F298" s="170">
        <f t="shared" si="26"/>
        <v>7.916666666666667</v>
      </c>
      <c r="G298" s="158">
        <f>DATA!R262</f>
        <v>0</v>
      </c>
      <c r="H298" s="171" t="e">
        <f t="shared" si="27"/>
        <v>#DIV/0!</v>
      </c>
    </row>
    <row r="299" spans="1:8" x14ac:dyDescent="0.25">
      <c r="A299" s="149">
        <v>12</v>
      </c>
      <c r="B299" s="150">
        <f>'DATA A'!B17</f>
        <v>0</v>
      </c>
      <c r="C299" s="158">
        <f>'DATA A'!E17</f>
        <v>0</v>
      </c>
      <c r="D299" s="158">
        <v>0</v>
      </c>
      <c r="E299" s="158">
        <f>DATA!D263</f>
        <v>0</v>
      </c>
      <c r="F299" s="170">
        <f t="shared" si="26"/>
        <v>7.916666666666667</v>
      </c>
      <c r="G299" s="158">
        <f>DATA!R263</f>
        <v>0</v>
      </c>
      <c r="H299" s="171" t="e">
        <f t="shared" si="27"/>
        <v>#DIV/0!</v>
      </c>
    </row>
    <row r="300" spans="1:8" x14ac:dyDescent="0.25">
      <c r="A300" s="149">
        <v>13</v>
      </c>
      <c r="B300" s="150">
        <f>'DATA A'!B18</f>
        <v>0</v>
      </c>
      <c r="C300" s="158">
        <f>'DATA A'!E18</f>
        <v>0</v>
      </c>
      <c r="D300" s="158">
        <v>0</v>
      </c>
      <c r="E300" s="158">
        <f>DATA!D264</f>
        <v>0</v>
      </c>
      <c r="F300" s="170">
        <f t="shared" si="26"/>
        <v>7.916666666666667</v>
      </c>
      <c r="G300" s="158">
        <f>DATA!R264</f>
        <v>0</v>
      </c>
      <c r="H300" s="171" t="e">
        <f t="shared" si="27"/>
        <v>#DIV/0!</v>
      </c>
    </row>
    <row r="301" spans="1:8" x14ac:dyDescent="0.25">
      <c r="A301" s="149"/>
      <c r="B301" s="150"/>
      <c r="C301" s="158"/>
      <c r="D301" s="158"/>
      <c r="E301" s="158"/>
      <c r="F301" s="170"/>
      <c r="G301" s="158"/>
      <c r="H301" s="171"/>
    </row>
    <row r="302" spans="1:8" x14ac:dyDescent="0.25">
      <c r="A302" s="149">
        <v>14</v>
      </c>
      <c r="B302" s="150">
        <f>'DATA A'!B19</f>
        <v>0</v>
      </c>
      <c r="C302" s="158">
        <f>'DATA A'!E19</f>
        <v>0</v>
      </c>
      <c r="D302" s="158">
        <v>0</v>
      </c>
      <c r="E302" s="158">
        <f>DATA!D265</f>
        <v>0</v>
      </c>
      <c r="F302" s="170">
        <f t="shared" si="26"/>
        <v>7.916666666666667</v>
      </c>
      <c r="G302" s="158">
        <f>DATA!R265</f>
        <v>0</v>
      </c>
      <c r="H302" s="171" t="e">
        <f t="shared" si="27"/>
        <v>#DIV/0!</v>
      </c>
    </row>
    <row r="303" spans="1:8" x14ac:dyDescent="0.25">
      <c r="A303" s="149">
        <v>15</v>
      </c>
      <c r="B303" s="150">
        <f>'DATA A'!B20</f>
        <v>0</v>
      </c>
      <c r="C303" s="158">
        <f>'DATA A'!E20</f>
        <v>0</v>
      </c>
      <c r="D303" s="158">
        <v>0</v>
      </c>
      <c r="E303" s="158">
        <f>DATA!D266</f>
        <v>0</v>
      </c>
      <c r="F303" s="170">
        <f t="shared" si="26"/>
        <v>7.916666666666667</v>
      </c>
      <c r="G303" s="158">
        <f>DATA!R266</f>
        <v>0</v>
      </c>
      <c r="H303" s="171" t="e">
        <f t="shared" si="27"/>
        <v>#DIV/0!</v>
      </c>
    </row>
    <row r="304" spans="1:8" x14ac:dyDescent="0.25">
      <c r="A304" s="149">
        <v>16</v>
      </c>
      <c r="B304" s="150">
        <f>'DATA A'!B21</f>
        <v>0</v>
      </c>
      <c r="C304" s="158">
        <f>'DATA A'!E21</f>
        <v>0</v>
      </c>
      <c r="D304" s="158">
        <v>0</v>
      </c>
      <c r="E304" s="158">
        <f>DATA!D267</f>
        <v>0</v>
      </c>
      <c r="F304" s="170">
        <f t="shared" si="26"/>
        <v>7.916666666666667</v>
      </c>
      <c r="G304" s="158">
        <f>DATA!R267</f>
        <v>0</v>
      </c>
      <c r="H304" s="171" t="e">
        <f t="shared" si="27"/>
        <v>#DIV/0!</v>
      </c>
    </row>
    <row r="305" spans="1:8" x14ac:dyDescent="0.25">
      <c r="A305" s="149">
        <v>17</v>
      </c>
      <c r="B305" s="150">
        <f>'DATA A'!B22</f>
        <v>0</v>
      </c>
      <c r="C305" s="158">
        <f>'DATA A'!E22</f>
        <v>0</v>
      </c>
      <c r="D305" s="158">
        <v>0</v>
      </c>
      <c r="E305" s="158">
        <f>DATA!D268</f>
        <v>0</v>
      </c>
      <c r="F305" s="170">
        <f t="shared" si="26"/>
        <v>7.916666666666667</v>
      </c>
      <c r="G305" s="158">
        <f>DATA!R268</f>
        <v>0</v>
      </c>
      <c r="H305" s="171" t="e">
        <f t="shared" si="27"/>
        <v>#DIV/0!</v>
      </c>
    </row>
    <row r="306" spans="1:8" x14ac:dyDescent="0.25">
      <c r="A306" s="149">
        <v>18</v>
      </c>
      <c r="B306" s="150">
        <f>'DATA A'!B23</f>
        <v>0</v>
      </c>
      <c r="C306" s="158">
        <f>'DATA A'!E23</f>
        <v>0</v>
      </c>
      <c r="D306" s="158">
        <v>0</v>
      </c>
      <c r="E306" s="158">
        <f>DATA!D269</f>
        <v>0</v>
      </c>
      <c r="F306" s="170">
        <f t="shared" si="26"/>
        <v>7.916666666666667</v>
      </c>
      <c r="G306" s="158">
        <f>DATA!R269</f>
        <v>0</v>
      </c>
      <c r="H306" s="171" t="e">
        <f t="shared" si="27"/>
        <v>#DIV/0!</v>
      </c>
    </row>
    <row r="307" spans="1:8" x14ac:dyDescent="0.25">
      <c r="A307" s="149">
        <v>19</v>
      </c>
      <c r="B307" s="150">
        <f>'DATA A'!B24</f>
        <v>0</v>
      </c>
      <c r="C307" s="158">
        <f>'DATA A'!E24</f>
        <v>0</v>
      </c>
      <c r="D307" s="158">
        <v>0</v>
      </c>
      <c r="E307" s="158">
        <f>DATA!D270</f>
        <v>0</v>
      </c>
      <c r="F307" s="170">
        <f t="shared" si="26"/>
        <v>7.916666666666667</v>
      </c>
      <c r="G307" s="158">
        <f>DATA!R270</f>
        <v>0</v>
      </c>
      <c r="H307" s="171" t="e">
        <f t="shared" si="27"/>
        <v>#DIV/0!</v>
      </c>
    </row>
    <row r="308" spans="1:8" x14ac:dyDescent="0.25">
      <c r="A308" s="149">
        <v>20</v>
      </c>
      <c r="B308" s="150">
        <f>'DATA A'!B25</f>
        <v>0</v>
      </c>
      <c r="C308" s="158">
        <f>'DATA A'!E25</f>
        <v>0</v>
      </c>
      <c r="D308" s="158">
        <v>0</v>
      </c>
      <c r="E308" s="158">
        <f>DATA!D271</f>
        <v>0</v>
      </c>
      <c r="F308" s="170">
        <f t="shared" si="26"/>
        <v>7.916666666666667</v>
      </c>
      <c r="G308" s="158">
        <f>DATA!R271</f>
        <v>0</v>
      </c>
      <c r="H308" s="171" t="e">
        <f t="shared" si="27"/>
        <v>#DIV/0!</v>
      </c>
    </row>
    <row r="309" spans="1:8" x14ac:dyDescent="0.25">
      <c r="A309" s="149">
        <v>21</v>
      </c>
      <c r="B309" s="150">
        <f>'DATA A'!B26</f>
        <v>0</v>
      </c>
      <c r="C309" s="158">
        <f>'DATA A'!E26</f>
        <v>0</v>
      </c>
      <c r="D309" s="158">
        <v>0</v>
      </c>
      <c r="E309" s="158">
        <f>DATA!D272</f>
        <v>0</v>
      </c>
      <c r="F309" s="170">
        <f t="shared" ref="F309:F315" si="28">95/12*1</f>
        <v>7.916666666666667</v>
      </c>
      <c r="G309" s="158">
        <f>DATA!R272</f>
        <v>0</v>
      </c>
      <c r="H309" s="171" t="e">
        <f t="shared" ref="H309:H315" si="29">G309/C309*100</f>
        <v>#DIV/0!</v>
      </c>
    </row>
    <row r="310" spans="1:8" x14ac:dyDescent="0.25">
      <c r="A310" s="149">
        <v>22</v>
      </c>
      <c r="B310" s="150">
        <f>'DATA A'!B27</f>
        <v>0</v>
      </c>
      <c r="C310" s="158">
        <f>'DATA A'!E27</f>
        <v>0</v>
      </c>
      <c r="D310" s="158">
        <v>0</v>
      </c>
      <c r="E310" s="158">
        <f>DATA!D273</f>
        <v>0</v>
      </c>
      <c r="F310" s="170">
        <f t="shared" si="28"/>
        <v>7.916666666666667</v>
      </c>
      <c r="G310" s="158">
        <f>DATA!R273</f>
        <v>0</v>
      </c>
      <c r="H310" s="171" t="e">
        <f t="shared" si="29"/>
        <v>#DIV/0!</v>
      </c>
    </row>
    <row r="311" spans="1:8" x14ac:dyDescent="0.25">
      <c r="A311" s="149">
        <v>23</v>
      </c>
      <c r="B311" s="150">
        <f>'DATA A'!B28</f>
        <v>0</v>
      </c>
      <c r="C311" s="158">
        <f>'DATA A'!E28</f>
        <v>0</v>
      </c>
      <c r="D311" s="158">
        <v>0</v>
      </c>
      <c r="E311" s="158">
        <f>DATA!D274</f>
        <v>0</v>
      </c>
      <c r="F311" s="170">
        <f t="shared" si="28"/>
        <v>7.916666666666667</v>
      </c>
      <c r="G311" s="158">
        <f>DATA!R274</f>
        <v>0</v>
      </c>
      <c r="H311" s="171" t="e">
        <f t="shared" si="29"/>
        <v>#DIV/0!</v>
      </c>
    </row>
    <row r="312" spans="1:8" x14ac:dyDescent="0.25">
      <c r="A312" s="149">
        <v>24</v>
      </c>
      <c r="B312" s="150">
        <f>'DATA A'!B29</f>
        <v>0</v>
      </c>
      <c r="C312" s="158">
        <f>'DATA A'!E29</f>
        <v>0</v>
      </c>
      <c r="D312" s="158">
        <v>0</v>
      </c>
      <c r="E312" s="158">
        <f>DATA!D275</f>
        <v>0</v>
      </c>
      <c r="F312" s="170">
        <f t="shared" si="28"/>
        <v>7.916666666666667</v>
      </c>
      <c r="G312" s="158">
        <f>DATA!R275</f>
        <v>0</v>
      </c>
      <c r="H312" s="171" t="e">
        <f t="shared" si="29"/>
        <v>#DIV/0!</v>
      </c>
    </row>
    <row r="313" spans="1:8" x14ac:dyDescent="0.25">
      <c r="A313" s="149">
        <v>25</v>
      </c>
      <c r="B313" s="150">
        <f>'DATA A'!B30</f>
        <v>0</v>
      </c>
      <c r="C313" s="117">
        <f>'DATA A'!E30</f>
        <v>0</v>
      </c>
      <c r="D313" s="158">
        <v>0</v>
      </c>
      <c r="E313" s="158">
        <f>DATA!D276</f>
        <v>0</v>
      </c>
      <c r="F313" s="214">
        <f t="shared" si="28"/>
        <v>7.916666666666667</v>
      </c>
      <c r="G313" s="158">
        <f>DATA!R276</f>
        <v>0</v>
      </c>
      <c r="H313" s="171" t="e">
        <f t="shared" si="29"/>
        <v>#DIV/0!</v>
      </c>
    </row>
    <row r="314" spans="1:8" ht="13.8" thickBot="1" x14ac:dyDescent="0.3">
      <c r="A314" s="83"/>
      <c r="B314" s="249"/>
      <c r="C314" s="120"/>
      <c r="D314" s="120"/>
      <c r="E314" s="120"/>
      <c r="F314" s="250"/>
      <c r="G314" s="120"/>
      <c r="H314" s="251"/>
    </row>
    <row r="315" spans="1:8" ht="13.8" thickBot="1" x14ac:dyDescent="0.3">
      <c r="A315" s="154"/>
      <c r="B315" s="155"/>
      <c r="C315" s="136">
        <f>SUM(C287:C313)</f>
        <v>0</v>
      </c>
      <c r="D315" s="136">
        <v>0</v>
      </c>
      <c r="E315" s="136">
        <f>DATA!D277</f>
        <v>0</v>
      </c>
      <c r="F315" s="172">
        <f t="shared" si="28"/>
        <v>7.916666666666667</v>
      </c>
      <c r="G315" s="136">
        <f>DATA!R277</f>
        <v>0</v>
      </c>
      <c r="H315" s="173" t="e">
        <f t="shared" si="29"/>
        <v>#DIV/0!</v>
      </c>
    </row>
    <row r="316" spans="1:8" x14ac:dyDescent="0.25">
      <c r="C316" s="137"/>
      <c r="D316" s="137"/>
      <c r="E316" s="137"/>
      <c r="F316" s="137"/>
      <c r="G316" s="137"/>
      <c r="H316" s="137"/>
    </row>
    <row r="317" spans="1:8" x14ac:dyDescent="0.25">
      <c r="C317" s="137"/>
      <c r="D317" s="137"/>
      <c r="E317" s="137"/>
      <c r="F317" s="184"/>
      <c r="G317" s="137"/>
      <c r="H317" s="137"/>
    </row>
    <row r="318" spans="1:8" ht="13.8" thickBot="1" x14ac:dyDescent="0.3">
      <c r="C318" s="137"/>
      <c r="D318" s="137"/>
      <c r="E318" s="137"/>
      <c r="F318" s="137"/>
      <c r="G318" s="137"/>
      <c r="H318" s="137"/>
    </row>
    <row r="319" spans="1:8" x14ac:dyDescent="0.25">
      <c r="A319" s="272" t="s">
        <v>1</v>
      </c>
      <c r="B319" s="275" t="str">
        <f>'DATA A'!B5</f>
        <v>PUSKESMAS</v>
      </c>
      <c r="C319" s="278" t="s">
        <v>19</v>
      </c>
      <c r="D319" s="281" t="s">
        <v>54</v>
      </c>
      <c r="E319" s="282"/>
      <c r="F319" s="282"/>
      <c r="G319" s="282"/>
      <c r="H319" s="283"/>
    </row>
    <row r="320" spans="1:8" x14ac:dyDescent="0.25">
      <c r="A320" s="273"/>
      <c r="B320" s="276"/>
      <c r="C320" s="279"/>
      <c r="D320" s="284" t="s">
        <v>20</v>
      </c>
      <c r="E320" s="284" t="s">
        <v>21</v>
      </c>
      <c r="F320" s="284" t="s">
        <v>22</v>
      </c>
      <c r="G320" s="164" t="s">
        <v>16</v>
      </c>
      <c r="H320" s="182"/>
    </row>
    <row r="321" spans="1:8" ht="13.8" thickBot="1" x14ac:dyDescent="0.3">
      <c r="A321" s="274"/>
      <c r="B321" s="277"/>
      <c r="C321" s="280"/>
      <c r="D321" s="280"/>
      <c r="E321" s="280"/>
      <c r="F321" s="280"/>
      <c r="G321" s="165" t="s">
        <v>17</v>
      </c>
      <c r="H321" s="183" t="s">
        <v>15</v>
      </c>
    </row>
    <row r="322" spans="1:8" x14ac:dyDescent="0.25">
      <c r="A322" s="147">
        <v>1</v>
      </c>
      <c r="B322" s="190">
        <f>'DATA A'!B6</f>
        <v>0</v>
      </c>
      <c r="C322" s="160">
        <f>'DATA A'!C6</f>
        <v>0</v>
      </c>
      <c r="D322" s="160">
        <v>0</v>
      </c>
      <c r="E322" s="160">
        <f>DATA!D283</f>
        <v>0</v>
      </c>
      <c r="F322" s="168"/>
      <c r="G322" s="160">
        <f>DATA!R283</f>
        <v>0</v>
      </c>
      <c r="H322" s="169" t="e">
        <f>G322/C322*100</f>
        <v>#DIV/0!</v>
      </c>
    </row>
    <row r="323" spans="1:8" x14ac:dyDescent="0.25">
      <c r="A323" s="149">
        <v>2</v>
      </c>
      <c r="B323" s="150">
        <f>'DATA A'!B7</f>
        <v>0</v>
      </c>
      <c r="C323" s="158">
        <f>'DATA A'!C7</f>
        <v>0</v>
      </c>
      <c r="D323" s="158">
        <v>0</v>
      </c>
      <c r="E323" s="158">
        <f>DATA!D284</f>
        <v>0</v>
      </c>
      <c r="F323" s="170"/>
      <c r="G323" s="158">
        <f>DATA!R284</f>
        <v>0</v>
      </c>
      <c r="H323" s="171" t="e">
        <f>G323/C323*100</f>
        <v>#DIV/0!</v>
      </c>
    </row>
    <row r="324" spans="1:8" x14ac:dyDescent="0.25">
      <c r="A324" s="149"/>
      <c r="B324" s="150"/>
      <c r="C324" s="158"/>
      <c r="D324" s="158"/>
      <c r="E324" s="158"/>
      <c r="F324" s="170"/>
      <c r="G324" s="158"/>
      <c r="H324" s="171"/>
    </row>
    <row r="325" spans="1:8" x14ac:dyDescent="0.25">
      <c r="A325" s="149">
        <v>3</v>
      </c>
      <c r="B325" s="150">
        <f>'DATA A'!B8</f>
        <v>0</v>
      </c>
      <c r="C325" s="158">
        <f>'DATA A'!C8</f>
        <v>0</v>
      </c>
      <c r="D325" s="158">
        <v>0</v>
      </c>
      <c r="E325" s="158">
        <f>DATA!D285</f>
        <v>0</v>
      </c>
      <c r="F325" s="170"/>
      <c r="G325" s="158">
        <f>DATA!R285</f>
        <v>0</v>
      </c>
      <c r="H325" s="171" t="e">
        <f>G325/C325*100</f>
        <v>#DIV/0!</v>
      </c>
    </row>
    <row r="326" spans="1:8" x14ac:dyDescent="0.25">
      <c r="A326" s="149">
        <v>4</v>
      </c>
      <c r="B326" s="150">
        <f>'DATA A'!B9</f>
        <v>0</v>
      </c>
      <c r="C326" s="158">
        <f>'DATA A'!C9</f>
        <v>0</v>
      </c>
      <c r="D326" s="158">
        <v>0</v>
      </c>
      <c r="E326" s="158">
        <f>DATA!D286</f>
        <v>0</v>
      </c>
      <c r="F326" s="170"/>
      <c r="G326" s="158">
        <f>DATA!R286</f>
        <v>0</v>
      </c>
      <c r="H326" s="171" t="e">
        <f>G326/C326*100</f>
        <v>#DIV/0!</v>
      </c>
    </row>
    <row r="327" spans="1:8" x14ac:dyDescent="0.25">
      <c r="A327" s="149">
        <v>5</v>
      </c>
      <c r="B327" s="150">
        <f>'DATA A'!B10</f>
        <v>0</v>
      </c>
      <c r="C327" s="158">
        <f>'DATA A'!C10</f>
        <v>0</v>
      </c>
      <c r="D327" s="158">
        <v>0</v>
      </c>
      <c r="E327" s="158">
        <f>DATA!D287</f>
        <v>0</v>
      </c>
      <c r="F327" s="170"/>
      <c r="G327" s="158">
        <f>DATA!R287</f>
        <v>0</v>
      </c>
      <c r="H327" s="171" t="e">
        <f>G327/C327*100</f>
        <v>#DIV/0!</v>
      </c>
    </row>
    <row r="328" spans="1:8" x14ac:dyDescent="0.25">
      <c r="A328" s="149">
        <v>6</v>
      </c>
      <c r="B328" s="150">
        <f>'DATA A'!B11</f>
        <v>0</v>
      </c>
      <c r="C328" s="158">
        <f>'DATA A'!C11</f>
        <v>0</v>
      </c>
      <c r="D328" s="158">
        <v>0</v>
      </c>
      <c r="E328" s="158">
        <f>DATA!D288</f>
        <v>0</v>
      </c>
      <c r="F328" s="170"/>
      <c r="G328" s="158">
        <f>DATA!R288</f>
        <v>0</v>
      </c>
      <c r="H328" s="171" t="e">
        <f t="shared" ref="H328:H343" si="30">G328/C328*100</f>
        <v>#DIV/0!</v>
      </c>
    </row>
    <row r="329" spans="1:8" x14ac:dyDescent="0.25">
      <c r="A329" s="149">
        <v>7</v>
      </c>
      <c r="B329" s="150">
        <f>'DATA A'!B12</f>
        <v>0</v>
      </c>
      <c r="C329" s="158">
        <f>'DATA A'!C12</f>
        <v>0</v>
      </c>
      <c r="D329" s="158">
        <v>0</v>
      </c>
      <c r="E329" s="158">
        <f>DATA!D289</f>
        <v>0</v>
      </c>
      <c r="F329" s="170"/>
      <c r="G329" s="158">
        <f>DATA!R289</f>
        <v>0</v>
      </c>
      <c r="H329" s="171" t="e">
        <f t="shared" si="30"/>
        <v>#DIV/0!</v>
      </c>
    </row>
    <row r="330" spans="1:8" x14ac:dyDescent="0.25">
      <c r="A330" s="149">
        <v>8</v>
      </c>
      <c r="B330" s="150">
        <f>'DATA A'!B13</f>
        <v>0</v>
      </c>
      <c r="C330" s="158">
        <f>'DATA A'!C13</f>
        <v>0</v>
      </c>
      <c r="D330" s="158">
        <v>0</v>
      </c>
      <c r="E330" s="158">
        <f>DATA!D290</f>
        <v>0</v>
      </c>
      <c r="F330" s="170"/>
      <c r="G330" s="158">
        <f>DATA!R290</f>
        <v>0</v>
      </c>
      <c r="H330" s="171" t="e">
        <f t="shared" si="30"/>
        <v>#DIV/0!</v>
      </c>
    </row>
    <row r="331" spans="1:8" x14ac:dyDescent="0.25">
      <c r="A331" s="149">
        <v>9</v>
      </c>
      <c r="B331" s="150">
        <f>'DATA A'!B14</f>
        <v>0</v>
      </c>
      <c r="C331" s="158">
        <f>'DATA A'!C14</f>
        <v>0</v>
      </c>
      <c r="D331" s="158">
        <v>0</v>
      </c>
      <c r="E331" s="158">
        <f>DATA!D291</f>
        <v>0</v>
      </c>
      <c r="F331" s="170"/>
      <c r="G331" s="158">
        <f>DATA!R291</f>
        <v>0</v>
      </c>
      <c r="H331" s="171" t="e">
        <f t="shared" si="30"/>
        <v>#DIV/0!</v>
      </c>
    </row>
    <row r="332" spans="1:8" x14ac:dyDescent="0.25">
      <c r="A332" s="149">
        <v>10</v>
      </c>
      <c r="B332" s="150">
        <f>'DATA A'!B15</f>
        <v>0</v>
      </c>
      <c r="C332" s="158">
        <f>'DATA A'!C15</f>
        <v>0</v>
      </c>
      <c r="D332" s="158">
        <v>0</v>
      </c>
      <c r="E332" s="158">
        <f>DATA!D292</f>
        <v>0</v>
      </c>
      <c r="F332" s="170"/>
      <c r="G332" s="158">
        <f>DATA!R292</f>
        <v>0</v>
      </c>
      <c r="H332" s="171" t="e">
        <f t="shared" si="30"/>
        <v>#DIV/0!</v>
      </c>
    </row>
    <row r="333" spans="1:8" x14ac:dyDescent="0.25">
      <c r="A333" s="149">
        <v>11</v>
      </c>
      <c r="B333" s="150">
        <f>'DATA A'!B16</f>
        <v>0</v>
      </c>
      <c r="C333" s="158">
        <f>'DATA A'!C16</f>
        <v>0</v>
      </c>
      <c r="D333" s="158">
        <v>0</v>
      </c>
      <c r="E333" s="158">
        <f>DATA!D293</f>
        <v>0</v>
      </c>
      <c r="F333" s="170"/>
      <c r="G333" s="158">
        <f>DATA!R293</f>
        <v>0</v>
      </c>
      <c r="H333" s="171" t="e">
        <f t="shared" si="30"/>
        <v>#DIV/0!</v>
      </c>
    </row>
    <row r="334" spans="1:8" x14ac:dyDescent="0.25">
      <c r="A334" s="149">
        <v>12</v>
      </c>
      <c r="B334" s="150">
        <f>'DATA A'!B17</f>
        <v>0</v>
      </c>
      <c r="C334" s="158">
        <f>'DATA A'!C17</f>
        <v>0</v>
      </c>
      <c r="D334" s="158">
        <v>0</v>
      </c>
      <c r="E334" s="158">
        <f>DATA!D294</f>
        <v>0</v>
      </c>
      <c r="F334" s="170"/>
      <c r="G334" s="158">
        <f>DATA!R294</f>
        <v>0</v>
      </c>
      <c r="H334" s="171" t="e">
        <f t="shared" si="30"/>
        <v>#DIV/0!</v>
      </c>
    </row>
    <row r="335" spans="1:8" x14ac:dyDescent="0.25">
      <c r="A335" s="149">
        <v>13</v>
      </c>
      <c r="B335" s="150">
        <f>'DATA A'!B18</f>
        <v>0</v>
      </c>
      <c r="C335" s="158">
        <f>'DATA A'!C18</f>
        <v>0</v>
      </c>
      <c r="D335" s="158">
        <v>0</v>
      </c>
      <c r="E335" s="158">
        <f>DATA!D295</f>
        <v>0</v>
      </c>
      <c r="F335" s="170"/>
      <c r="G335" s="158">
        <f>DATA!R295</f>
        <v>0</v>
      </c>
      <c r="H335" s="171" t="e">
        <f t="shared" si="30"/>
        <v>#DIV/0!</v>
      </c>
    </row>
    <row r="336" spans="1:8" x14ac:dyDescent="0.25">
      <c r="A336" s="149"/>
      <c r="B336" s="150"/>
      <c r="C336" s="158"/>
      <c r="D336" s="158"/>
      <c r="E336" s="158"/>
      <c r="F336" s="170"/>
      <c r="G336" s="158"/>
      <c r="H336" s="171"/>
    </row>
    <row r="337" spans="1:8" x14ac:dyDescent="0.25">
      <c r="A337" s="149">
        <v>14</v>
      </c>
      <c r="B337" s="150">
        <f>'DATA A'!B19</f>
        <v>0</v>
      </c>
      <c r="C337" s="158">
        <f>'DATA A'!C19</f>
        <v>0</v>
      </c>
      <c r="D337" s="158">
        <v>0</v>
      </c>
      <c r="E337" s="158">
        <f>DATA!D296</f>
        <v>0</v>
      </c>
      <c r="F337" s="170"/>
      <c r="G337" s="158">
        <f>DATA!R296</f>
        <v>0</v>
      </c>
      <c r="H337" s="171" t="e">
        <f t="shared" si="30"/>
        <v>#DIV/0!</v>
      </c>
    </row>
    <row r="338" spans="1:8" x14ac:dyDescent="0.25">
      <c r="A338" s="149">
        <v>15</v>
      </c>
      <c r="B338" s="150">
        <f>'DATA A'!B20</f>
        <v>0</v>
      </c>
      <c r="C338" s="158">
        <f>'DATA A'!C20</f>
        <v>0</v>
      </c>
      <c r="D338" s="158">
        <v>0</v>
      </c>
      <c r="E338" s="158">
        <f>DATA!D297</f>
        <v>0</v>
      </c>
      <c r="F338" s="170"/>
      <c r="G338" s="158">
        <f>DATA!R297</f>
        <v>0</v>
      </c>
      <c r="H338" s="171" t="e">
        <f t="shared" si="30"/>
        <v>#DIV/0!</v>
      </c>
    </row>
    <row r="339" spans="1:8" x14ac:dyDescent="0.25">
      <c r="A339" s="149">
        <v>16</v>
      </c>
      <c r="B339" s="150">
        <f>'DATA A'!B21</f>
        <v>0</v>
      </c>
      <c r="C339" s="158">
        <f>'DATA A'!C21</f>
        <v>0</v>
      </c>
      <c r="D339" s="158">
        <v>0</v>
      </c>
      <c r="E339" s="158">
        <f>DATA!D298</f>
        <v>0</v>
      </c>
      <c r="F339" s="170"/>
      <c r="G339" s="158">
        <f>DATA!R298</f>
        <v>0</v>
      </c>
      <c r="H339" s="171" t="e">
        <f t="shared" si="30"/>
        <v>#DIV/0!</v>
      </c>
    </row>
    <row r="340" spans="1:8" x14ac:dyDescent="0.25">
      <c r="A340" s="149">
        <v>17</v>
      </c>
      <c r="B340" s="150">
        <f>'DATA A'!B22</f>
        <v>0</v>
      </c>
      <c r="C340" s="158">
        <f>'DATA A'!C22</f>
        <v>0</v>
      </c>
      <c r="D340" s="158">
        <v>0</v>
      </c>
      <c r="E340" s="158">
        <f>DATA!D299</f>
        <v>0</v>
      </c>
      <c r="F340" s="170"/>
      <c r="G340" s="158">
        <f>DATA!R299</f>
        <v>0</v>
      </c>
      <c r="H340" s="171" t="e">
        <f t="shared" si="30"/>
        <v>#DIV/0!</v>
      </c>
    </row>
    <row r="341" spans="1:8" x14ac:dyDescent="0.25">
      <c r="A341" s="149">
        <v>18</v>
      </c>
      <c r="B341" s="150">
        <f>'DATA A'!B23</f>
        <v>0</v>
      </c>
      <c r="C341" s="158">
        <f>'DATA A'!C23</f>
        <v>0</v>
      </c>
      <c r="D341" s="158">
        <v>0</v>
      </c>
      <c r="E341" s="158">
        <f>DATA!D300</f>
        <v>0</v>
      </c>
      <c r="F341" s="170"/>
      <c r="G341" s="158">
        <f>DATA!R300</f>
        <v>0</v>
      </c>
      <c r="H341" s="171" t="e">
        <f t="shared" si="30"/>
        <v>#DIV/0!</v>
      </c>
    </row>
    <row r="342" spans="1:8" x14ac:dyDescent="0.25">
      <c r="A342" s="149">
        <v>19</v>
      </c>
      <c r="B342" s="150">
        <f>'DATA A'!B24</f>
        <v>0</v>
      </c>
      <c r="C342" s="158">
        <f>'DATA A'!C24</f>
        <v>0</v>
      </c>
      <c r="D342" s="158">
        <v>0</v>
      </c>
      <c r="E342" s="158">
        <f>DATA!D301</f>
        <v>0</v>
      </c>
      <c r="F342" s="170"/>
      <c r="G342" s="158">
        <f>DATA!R301</f>
        <v>0</v>
      </c>
      <c r="H342" s="171" t="e">
        <f t="shared" si="30"/>
        <v>#DIV/0!</v>
      </c>
    </row>
    <row r="343" spans="1:8" x14ac:dyDescent="0.25">
      <c r="A343" s="149">
        <v>20</v>
      </c>
      <c r="B343" s="150">
        <f>'DATA A'!B25</f>
        <v>0</v>
      </c>
      <c r="C343" s="158">
        <f>'DATA A'!C25</f>
        <v>0</v>
      </c>
      <c r="D343" s="158">
        <v>0</v>
      </c>
      <c r="E343" s="158">
        <f>DATA!D302</f>
        <v>0</v>
      </c>
      <c r="F343" s="170"/>
      <c r="G343" s="158">
        <f>DATA!R302</f>
        <v>0</v>
      </c>
      <c r="H343" s="171" t="e">
        <f t="shared" si="30"/>
        <v>#DIV/0!</v>
      </c>
    </row>
    <row r="344" spans="1:8" x14ac:dyDescent="0.25">
      <c r="A344" s="149">
        <v>21</v>
      </c>
      <c r="B344" s="150">
        <f>'DATA A'!B26</f>
        <v>0</v>
      </c>
      <c r="C344" s="158">
        <f>'DATA A'!C26</f>
        <v>0</v>
      </c>
      <c r="D344" s="158">
        <v>0</v>
      </c>
      <c r="E344" s="158">
        <f>DATA!D303</f>
        <v>0</v>
      </c>
      <c r="F344" s="170"/>
      <c r="G344" s="158">
        <f>DATA!R303</f>
        <v>0</v>
      </c>
      <c r="H344" s="171" t="e">
        <f t="shared" ref="H344:H350" si="31">G344/C344*100</f>
        <v>#DIV/0!</v>
      </c>
    </row>
    <row r="345" spans="1:8" x14ac:dyDescent="0.25">
      <c r="A345" s="149">
        <v>22</v>
      </c>
      <c r="B345" s="150">
        <f>'DATA A'!B27</f>
        <v>0</v>
      </c>
      <c r="C345" s="158">
        <f>'DATA A'!C27</f>
        <v>0</v>
      </c>
      <c r="D345" s="158">
        <v>0</v>
      </c>
      <c r="E345" s="158">
        <f>DATA!D304</f>
        <v>0</v>
      </c>
      <c r="F345" s="170"/>
      <c r="G345" s="158">
        <f>DATA!R304</f>
        <v>0</v>
      </c>
      <c r="H345" s="171" t="e">
        <f t="shared" si="31"/>
        <v>#DIV/0!</v>
      </c>
    </row>
    <row r="346" spans="1:8" x14ac:dyDescent="0.25">
      <c r="A346" s="149">
        <v>23</v>
      </c>
      <c r="B346" s="150">
        <f>'DATA A'!B28</f>
        <v>0</v>
      </c>
      <c r="C346" s="158">
        <f>'DATA A'!C28</f>
        <v>0</v>
      </c>
      <c r="D346" s="158">
        <v>0</v>
      </c>
      <c r="E346" s="158">
        <f>DATA!D305</f>
        <v>0</v>
      </c>
      <c r="F346" s="170"/>
      <c r="G346" s="158">
        <f>DATA!R305</f>
        <v>0</v>
      </c>
      <c r="H346" s="171" t="e">
        <f t="shared" si="31"/>
        <v>#DIV/0!</v>
      </c>
    </row>
    <row r="347" spans="1:8" x14ac:dyDescent="0.25">
      <c r="A347" s="149">
        <v>24</v>
      </c>
      <c r="B347" s="150">
        <f>'DATA A'!B29</f>
        <v>0</v>
      </c>
      <c r="C347" s="158">
        <f>'DATA A'!C29</f>
        <v>0</v>
      </c>
      <c r="D347" s="158">
        <v>0</v>
      </c>
      <c r="E347" s="158">
        <f>DATA!D306</f>
        <v>0</v>
      </c>
      <c r="F347" s="170"/>
      <c r="G347" s="158">
        <f>DATA!R306</f>
        <v>0</v>
      </c>
      <c r="H347" s="171" t="e">
        <f t="shared" si="31"/>
        <v>#DIV/0!</v>
      </c>
    </row>
    <row r="348" spans="1:8" x14ac:dyDescent="0.25">
      <c r="A348" s="149">
        <v>25</v>
      </c>
      <c r="B348" s="150">
        <f>'DATA A'!B30</f>
        <v>0</v>
      </c>
      <c r="C348" s="158">
        <f>'DATA A'!C30</f>
        <v>0</v>
      </c>
      <c r="D348" s="158">
        <v>0</v>
      </c>
      <c r="E348" s="158">
        <f>DATA!D307</f>
        <v>0</v>
      </c>
      <c r="F348" s="170"/>
      <c r="G348" s="158">
        <f>DATA!R307</f>
        <v>0</v>
      </c>
      <c r="H348" s="171" t="e">
        <f t="shared" si="31"/>
        <v>#DIV/0!</v>
      </c>
    </row>
    <row r="349" spans="1:8" x14ac:dyDescent="0.25">
      <c r="A349" s="212"/>
      <c r="B349" s="213"/>
      <c r="C349" s="117"/>
      <c r="D349" s="117"/>
      <c r="E349" s="117"/>
      <c r="F349" s="214"/>
      <c r="G349" s="117"/>
      <c r="H349" s="215"/>
    </row>
    <row r="350" spans="1:8" ht="13.8" thickBot="1" x14ac:dyDescent="0.3">
      <c r="A350" s="228"/>
      <c r="B350" s="229"/>
      <c r="C350" s="123">
        <f>SUM(C322:C348)</f>
        <v>0</v>
      </c>
      <c r="D350" s="123">
        <v>0</v>
      </c>
      <c r="E350" s="123">
        <f>DATA!D308</f>
        <v>0</v>
      </c>
      <c r="F350" s="211"/>
      <c r="G350" s="123">
        <f>DATA!R308</f>
        <v>0</v>
      </c>
      <c r="H350" s="230" t="e">
        <f t="shared" si="31"/>
        <v>#DIV/0!</v>
      </c>
    </row>
    <row r="353" spans="1:8" ht="13.8" thickBot="1" x14ac:dyDescent="0.3"/>
    <row r="354" spans="1:8" ht="12.75" customHeight="1" x14ac:dyDescent="0.25">
      <c r="A354" s="272" t="s">
        <v>1</v>
      </c>
      <c r="B354" s="275" t="str">
        <f>'DATA A'!B5</f>
        <v>PUSKESMAS</v>
      </c>
      <c r="C354" s="278" t="s">
        <v>19</v>
      </c>
      <c r="D354" s="281" t="s">
        <v>55</v>
      </c>
      <c r="E354" s="282"/>
      <c r="F354" s="282"/>
      <c r="G354" s="282"/>
      <c r="H354" s="283"/>
    </row>
    <row r="355" spans="1:8" x14ac:dyDescent="0.25">
      <c r="A355" s="273"/>
      <c r="B355" s="276"/>
      <c r="C355" s="279"/>
      <c r="D355" s="284" t="s">
        <v>20</v>
      </c>
      <c r="E355" s="284" t="s">
        <v>21</v>
      </c>
      <c r="F355" s="284" t="s">
        <v>22</v>
      </c>
      <c r="G355" s="164" t="s">
        <v>16</v>
      </c>
      <c r="H355" s="182"/>
    </row>
    <row r="356" spans="1:8" ht="13.8" thickBot="1" x14ac:dyDescent="0.3">
      <c r="A356" s="274"/>
      <c r="B356" s="277"/>
      <c r="C356" s="280"/>
      <c r="D356" s="280"/>
      <c r="E356" s="280"/>
      <c r="F356" s="280"/>
      <c r="G356" s="165" t="s">
        <v>17</v>
      </c>
      <c r="H356" s="183" t="s">
        <v>15</v>
      </c>
    </row>
    <row r="357" spans="1:8" x14ac:dyDescent="0.25">
      <c r="A357" s="147">
        <v>1</v>
      </c>
      <c r="B357" s="190">
        <f>'DATA A'!B6</f>
        <v>0</v>
      </c>
      <c r="C357" s="160">
        <f>'DATA A'!C6</f>
        <v>0</v>
      </c>
      <c r="D357" s="160">
        <v>0</v>
      </c>
      <c r="E357" s="160">
        <f>DATA!D314</f>
        <v>0</v>
      </c>
      <c r="F357" s="168"/>
      <c r="G357" s="160">
        <f>DATA!R314</f>
        <v>0</v>
      </c>
      <c r="H357" s="169" t="e">
        <f>G357/C357*100</f>
        <v>#DIV/0!</v>
      </c>
    </row>
    <row r="358" spans="1:8" x14ac:dyDescent="0.25">
      <c r="A358" s="149">
        <v>2</v>
      </c>
      <c r="B358" s="150">
        <f>'DATA A'!B7</f>
        <v>0</v>
      </c>
      <c r="C358" s="158">
        <f>'DATA A'!C7</f>
        <v>0</v>
      </c>
      <c r="D358" s="158">
        <v>0</v>
      </c>
      <c r="E358" s="158">
        <f>DATA!D315</f>
        <v>0</v>
      </c>
      <c r="F358" s="170"/>
      <c r="G358" s="158">
        <f>DATA!R315</f>
        <v>0</v>
      </c>
      <c r="H358" s="171" t="e">
        <f>G358/C358*100</f>
        <v>#DIV/0!</v>
      </c>
    </row>
    <row r="359" spans="1:8" x14ac:dyDescent="0.25">
      <c r="A359" s="149"/>
      <c r="B359" s="150"/>
      <c r="C359" s="158"/>
      <c r="D359" s="158"/>
      <c r="E359" s="158"/>
      <c r="F359" s="170"/>
      <c r="G359" s="158"/>
      <c r="H359" s="171"/>
    </row>
    <row r="360" spans="1:8" x14ac:dyDescent="0.25">
      <c r="A360" s="149">
        <v>3</v>
      </c>
      <c r="B360" s="150">
        <f>'DATA A'!B8</f>
        <v>0</v>
      </c>
      <c r="C360" s="158">
        <f>'DATA A'!C8</f>
        <v>0</v>
      </c>
      <c r="D360" s="158">
        <v>0</v>
      </c>
      <c r="E360" s="158">
        <f>DATA!D316</f>
        <v>0</v>
      </c>
      <c r="F360" s="170"/>
      <c r="G360" s="158">
        <f>DATA!R316</f>
        <v>0</v>
      </c>
      <c r="H360" s="171" t="e">
        <f>G360/C360*100</f>
        <v>#DIV/0!</v>
      </c>
    </row>
    <row r="361" spans="1:8" x14ac:dyDescent="0.25">
      <c r="A361" s="149">
        <v>4</v>
      </c>
      <c r="B361" s="150">
        <f>'DATA A'!B9</f>
        <v>0</v>
      </c>
      <c r="C361" s="158">
        <f>'DATA A'!C9</f>
        <v>0</v>
      </c>
      <c r="D361" s="158">
        <v>0</v>
      </c>
      <c r="E361" s="158">
        <f>DATA!D317</f>
        <v>0</v>
      </c>
      <c r="F361" s="170"/>
      <c r="G361" s="158">
        <f>DATA!R317</f>
        <v>0</v>
      </c>
      <c r="H361" s="171" t="e">
        <f>G361/C361*100</f>
        <v>#DIV/0!</v>
      </c>
    </row>
    <row r="362" spans="1:8" x14ac:dyDescent="0.25">
      <c r="A362" s="149">
        <v>5</v>
      </c>
      <c r="B362" s="150">
        <f>'DATA A'!B10</f>
        <v>0</v>
      </c>
      <c r="C362" s="158">
        <f>'DATA A'!C10</f>
        <v>0</v>
      </c>
      <c r="D362" s="158">
        <v>0</v>
      </c>
      <c r="E362" s="158">
        <f>DATA!D318</f>
        <v>0</v>
      </c>
      <c r="F362" s="170"/>
      <c r="G362" s="158">
        <f>DATA!R318</f>
        <v>0</v>
      </c>
      <c r="H362" s="171" t="e">
        <f>G362/C362*100</f>
        <v>#DIV/0!</v>
      </c>
    </row>
    <row r="363" spans="1:8" x14ac:dyDescent="0.25">
      <c r="A363" s="149">
        <v>6</v>
      </c>
      <c r="B363" s="150">
        <f>'DATA A'!B11</f>
        <v>0</v>
      </c>
      <c r="C363" s="158">
        <f>'DATA A'!C11</f>
        <v>0</v>
      </c>
      <c r="D363" s="158">
        <v>0</v>
      </c>
      <c r="E363" s="158">
        <f>DATA!D319</f>
        <v>0</v>
      </c>
      <c r="F363" s="170"/>
      <c r="G363" s="158">
        <f>DATA!R319</f>
        <v>0</v>
      </c>
      <c r="H363" s="171" t="e">
        <f t="shared" ref="H363:H378" si="32">G363/C363*100</f>
        <v>#DIV/0!</v>
      </c>
    </row>
    <row r="364" spans="1:8" x14ac:dyDescent="0.25">
      <c r="A364" s="149">
        <v>7</v>
      </c>
      <c r="B364" s="150">
        <f>'DATA A'!B12</f>
        <v>0</v>
      </c>
      <c r="C364" s="158">
        <f>'DATA A'!C12</f>
        <v>0</v>
      </c>
      <c r="D364" s="158">
        <v>0</v>
      </c>
      <c r="E364" s="158">
        <f>DATA!D320</f>
        <v>0</v>
      </c>
      <c r="F364" s="170"/>
      <c r="G364" s="158">
        <f>DATA!R320</f>
        <v>0</v>
      </c>
      <c r="H364" s="171" t="e">
        <f t="shared" si="32"/>
        <v>#DIV/0!</v>
      </c>
    </row>
    <row r="365" spans="1:8" x14ac:dyDescent="0.25">
      <c r="A365" s="149">
        <v>8</v>
      </c>
      <c r="B365" s="150">
        <f>'DATA A'!B13</f>
        <v>0</v>
      </c>
      <c r="C365" s="158">
        <f>'DATA A'!C13</f>
        <v>0</v>
      </c>
      <c r="D365" s="158">
        <v>0</v>
      </c>
      <c r="E365" s="158">
        <f>DATA!D321</f>
        <v>0</v>
      </c>
      <c r="F365" s="170"/>
      <c r="G365" s="158">
        <f>DATA!R321</f>
        <v>0</v>
      </c>
      <c r="H365" s="171" t="e">
        <f t="shared" si="32"/>
        <v>#DIV/0!</v>
      </c>
    </row>
    <row r="366" spans="1:8" x14ac:dyDescent="0.25">
      <c r="A366" s="149">
        <v>9</v>
      </c>
      <c r="B366" s="150">
        <f>'DATA A'!B14</f>
        <v>0</v>
      </c>
      <c r="C366" s="158">
        <f>'DATA A'!C14</f>
        <v>0</v>
      </c>
      <c r="D366" s="158">
        <v>0</v>
      </c>
      <c r="E366" s="158">
        <f>DATA!D322</f>
        <v>0</v>
      </c>
      <c r="F366" s="170"/>
      <c r="G366" s="158">
        <f>DATA!R322</f>
        <v>0</v>
      </c>
      <c r="H366" s="171" t="e">
        <f t="shared" si="32"/>
        <v>#DIV/0!</v>
      </c>
    </row>
    <row r="367" spans="1:8" x14ac:dyDescent="0.25">
      <c r="A367" s="149">
        <v>10</v>
      </c>
      <c r="B367" s="150">
        <f>'DATA A'!B15</f>
        <v>0</v>
      </c>
      <c r="C367" s="158">
        <f>'DATA A'!C15</f>
        <v>0</v>
      </c>
      <c r="D367" s="158">
        <v>0</v>
      </c>
      <c r="E367" s="158">
        <f>DATA!D323</f>
        <v>0</v>
      </c>
      <c r="F367" s="170"/>
      <c r="G367" s="158">
        <f>DATA!R323</f>
        <v>0</v>
      </c>
      <c r="H367" s="171" t="e">
        <f t="shared" si="32"/>
        <v>#DIV/0!</v>
      </c>
    </row>
    <row r="368" spans="1:8" x14ac:dyDescent="0.25">
      <c r="A368" s="149">
        <v>11</v>
      </c>
      <c r="B368" s="150">
        <f>'DATA A'!B16</f>
        <v>0</v>
      </c>
      <c r="C368" s="158">
        <f>'DATA A'!C16</f>
        <v>0</v>
      </c>
      <c r="D368" s="158">
        <v>0</v>
      </c>
      <c r="E368" s="158">
        <f>DATA!D324</f>
        <v>0</v>
      </c>
      <c r="F368" s="170"/>
      <c r="G368" s="158">
        <f>DATA!R324</f>
        <v>0</v>
      </c>
      <c r="H368" s="171" t="e">
        <f t="shared" si="32"/>
        <v>#DIV/0!</v>
      </c>
    </row>
    <row r="369" spans="1:8" x14ac:dyDescent="0.25">
      <c r="A369" s="149">
        <v>12</v>
      </c>
      <c r="B369" s="150">
        <f>'DATA A'!B17</f>
        <v>0</v>
      </c>
      <c r="C369" s="158">
        <f>'DATA A'!C17</f>
        <v>0</v>
      </c>
      <c r="D369" s="158">
        <v>0</v>
      </c>
      <c r="E369" s="158">
        <f>DATA!D325</f>
        <v>0</v>
      </c>
      <c r="F369" s="170"/>
      <c r="G369" s="158">
        <f>DATA!R325</f>
        <v>0</v>
      </c>
      <c r="H369" s="171" t="e">
        <f t="shared" si="32"/>
        <v>#DIV/0!</v>
      </c>
    </row>
    <row r="370" spans="1:8" x14ac:dyDescent="0.25">
      <c r="A370" s="149">
        <v>13</v>
      </c>
      <c r="B370" s="150">
        <f>'DATA A'!B18</f>
        <v>0</v>
      </c>
      <c r="C370" s="158">
        <f>'DATA A'!C18</f>
        <v>0</v>
      </c>
      <c r="D370" s="158">
        <v>0</v>
      </c>
      <c r="E370" s="158">
        <f>DATA!D326</f>
        <v>0</v>
      </c>
      <c r="F370" s="170"/>
      <c r="G370" s="158">
        <f>DATA!R326</f>
        <v>0</v>
      </c>
      <c r="H370" s="171" t="e">
        <f t="shared" si="32"/>
        <v>#DIV/0!</v>
      </c>
    </row>
    <row r="371" spans="1:8" x14ac:dyDescent="0.25">
      <c r="A371" s="149"/>
      <c r="B371" s="150"/>
      <c r="C371" s="158"/>
      <c r="D371" s="158"/>
      <c r="E371" s="158"/>
      <c r="F371" s="170"/>
      <c r="G371" s="158"/>
      <c r="H371" s="171"/>
    </row>
    <row r="372" spans="1:8" x14ac:dyDescent="0.25">
      <c r="A372" s="149">
        <v>14</v>
      </c>
      <c r="B372" s="150">
        <f>'DATA A'!B19</f>
        <v>0</v>
      </c>
      <c r="C372" s="158">
        <f>'DATA A'!C19</f>
        <v>0</v>
      </c>
      <c r="D372" s="158">
        <v>0</v>
      </c>
      <c r="E372" s="158">
        <f>DATA!D327</f>
        <v>0</v>
      </c>
      <c r="F372" s="170"/>
      <c r="G372" s="158">
        <f>DATA!R327</f>
        <v>0</v>
      </c>
      <c r="H372" s="171" t="e">
        <f t="shared" si="32"/>
        <v>#DIV/0!</v>
      </c>
    </row>
    <row r="373" spans="1:8" x14ac:dyDescent="0.25">
      <c r="A373" s="149">
        <v>15</v>
      </c>
      <c r="B373" s="150">
        <f>'DATA A'!B20</f>
        <v>0</v>
      </c>
      <c r="C373" s="158">
        <f>'DATA A'!C20</f>
        <v>0</v>
      </c>
      <c r="D373" s="158">
        <v>0</v>
      </c>
      <c r="E373" s="158">
        <f>DATA!D328</f>
        <v>0</v>
      </c>
      <c r="F373" s="170"/>
      <c r="G373" s="158">
        <f>DATA!R328</f>
        <v>0</v>
      </c>
      <c r="H373" s="171" t="e">
        <f t="shared" si="32"/>
        <v>#DIV/0!</v>
      </c>
    </row>
    <row r="374" spans="1:8" x14ac:dyDescent="0.25">
      <c r="A374" s="149">
        <v>16</v>
      </c>
      <c r="B374" s="150">
        <f>'DATA A'!B21</f>
        <v>0</v>
      </c>
      <c r="C374" s="158">
        <f>'DATA A'!C21</f>
        <v>0</v>
      </c>
      <c r="D374" s="158">
        <v>0</v>
      </c>
      <c r="E374" s="158">
        <f>DATA!D329</f>
        <v>0</v>
      </c>
      <c r="F374" s="170"/>
      <c r="G374" s="158">
        <f>DATA!R329</f>
        <v>0</v>
      </c>
      <c r="H374" s="171" t="e">
        <f t="shared" si="32"/>
        <v>#DIV/0!</v>
      </c>
    </row>
    <row r="375" spans="1:8" x14ac:dyDescent="0.25">
      <c r="A375" s="149">
        <v>17</v>
      </c>
      <c r="B375" s="150">
        <f>'DATA A'!B22</f>
        <v>0</v>
      </c>
      <c r="C375" s="158">
        <f>'DATA A'!C22</f>
        <v>0</v>
      </c>
      <c r="D375" s="158">
        <v>0</v>
      </c>
      <c r="E375" s="158">
        <f>DATA!D330</f>
        <v>0</v>
      </c>
      <c r="F375" s="170"/>
      <c r="G375" s="158">
        <f>DATA!R330</f>
        <v>0</v>
      </c>
      <c r="H375" s="171" t="e">
        <f t="shared" si="32"/>
        <v>#DIV/0!</v>
      </c>
    </row>
    <row r="376" spans="1:8" x14ac:dyDescent="0.25">
      <c r="A376" s="149">
        <v>18</v>
      </c>
      <c r="B376" s="150">
        <f>'DATA A'!B23</f>
        <v>0</v>
      </c>
      <c r="C376" s="158">
        <f>'DATA A'!C23</f>
        <v>0</v>
      </c>
      <c r="D376" s="158">
        <v>0</v>
      </c>
      <c r="E376" s="158">
        <f>DATA!D331</f>
        <v>0</v>
      </c>
      <c r="F376" s="170"/>
      <c r="G376" s="158">
        <f>DATA!R331</f>
        <v>0</v>
      </c>
      <c r="H376" s="171" t="e">
        <f t="shared" si="32"/>
        <v>#DIV/0!</v>
      </c>
    </row>
    <row r="377" spans="1:8" x14ac:dyDescent="0.25">
      <c r="A377" s="149">
        <v>19</v>
      </c>
      <c r="B377" s="150">
        <f>'DATA A'!B24</f>
        <v>0</v>
      </c>
      <c r="C377" s="158">
        <f>'DATA A'!C24</f>
        <v>0</v>
      </c>
      <c r="D377" s="158">
        <v>0</v>
      </c>
      <c r="E377" s="158">
        <f>DATA!D332</f>
        <v>0</v>
      </c>
      <c r="F377" s="170"/>
      <c r="G377" s="158">
        <f>DATA!R332</f>
        <v>0</v>
      </c>
      <c r="H377" s="171" t="e">
        <f t="shared" si="32"/>
        <v>#DIV/0!</v>
      </c>
    </row>
    <row r="378" spans="1:8" x14ac:dyDescent="0.25">
      <c r="A378" s="149">
        <v>20</v>
      </c>
      <c r="B378" s="150">
        <f>'DATA A'!B25</f>
        <v>0</v>
      </c>
      <c r="C378" s="158">
        <f>'DATA A'!C25</f>
        <v>0</v>
      </c>
      <c r="D378" s="158">
        <v>0</v>
      </c>
      <c r="E378" s="158">
        <f>DATA!D333</f>
        <v>0</v>
      </c>
      <c r="F378" s="170"/>
      <c r="G378" s="158">
        <f>DATA!R333</f>
        <v>0</v>
      </c>
      <c r="H378" s="171" t="e">
        <f t="shared" si="32"/>
        <v>#DIV/0!</v>
      </c>
    </row>
    <row r="379" spans="1:8" x14ac:dyDescent="0.25">
      <c r="A379" s="149">
        <v>21</v>
      </c>
      <c r="B379" s="150">
        <f>'DATA A'!B26</f>
        <v>0</v>
      </c>
      <c r="C379" s="158">
        <f>'DATA A'!C26</f>
        <v>0</v>
      </c>
      <c r="D379" s="158">
        <v>0</v>
      </c>
      <c r="E379" s="158">
        <f>DATA!D334</f>
        <v>0</v>
      </c>
      <c r="F379" s="170"/>
      <c r="G379" s="158">
        <f>DATA!R334</f>
        <v>0</v>
      </c>
      <c r="H379" s="171" t="e">
        <f t="shared" ref="H379:H385" si="33">G379/C379*100</f>
        <v>#DIV/0!</v>
      </c>
    </row>
    <row r="380" spans="1:8" x14ac:dyDescent="0.25">
      <c r="A380" s="149">
        <v>22</v>
      </c>
      <c r="B380" s="150">
        <f>'DATA A'!B27</f>
        <v>0</v>
      </c>
      <c r="C380" s="158">
        <f>'DATA A'!C27</f>
        <v>0</v>
      </c>
      <c r="D380" s="158">
        <v>0</v>
      </c>
      <c r="E380" s="158">
        <f>DATA!D335</f>
        <v>0</v>
      </c>
      <c r="F380" s="170"/>
      <c r="G380" s="158">
        <f>DATA!R335</f>
        <v>0</v>
      </c>
      <c r="H380" s="171" t="e">
        <f t="shared" si="33"/>
        <v>#DIV/0!</v>
      </c>
    </row>
    <row r="381" spans="1:8" x14ac:dyDescent="0.25">
      <c r="A381" s="149">
        <v>23</v>
      </c>
      <c r="B381" s="150">
        <f>'DATA A'!B28</f>
        <v>0</v>
      </c>
      <c r="C381" s="158">
        <f>'DATA A'!C28</f>
        <v>0</v>
      </c>
      <c r="D381" s="158">
        <v>0</v>
      </c>
      <c r="E381" s="158">
        <f>DATA!D336</f>
        <v>0</v>
      </c>
      <c r="F381" s="170"/>
      <c r="G381" s="158">
        <f>DATA!R336</f>
        <v>0</v>
      </c>
      <c r="H381" s="171" t="e">
        <f t="shared" si="33"/>
        <v>#DIV/0!</v>
      </c>
    </row>
    <row r="382" spans="1:8" x14ac:dyDescent="0.25">
      <c r="A382" s="149">
        <v>24</v>
      </c>
      <c r="B382" s="150">
        <f>'DATA A'!B29</f>
        <v>0</v>
      </c>
      <c r="C382" s="158">
        <f>'DATA A'!C29</f>
        <v>0</v>
      </c>
      <c r="D382" s="158">
        <v>0</v>
      </c>
      <c r="E382" s="158">
        <f>DATA!D337</f>
        <v>0</v>
      </c>
      <c r="F382" s="170"/>
      <c r="G382" s="158">
        <f>DATA!R337</f>
        <v>0</v>
      </c>
      <c r="H382" s="171" t="e">
        <f t="shared" si="33"/>
        <v>#DIV/0!</v>
      </c>
    </row>
    <row r="383" spans="1:8" x14ac:dyDescent="0.25">
      <c r="A383" s="149">
        <v>25</v>
      </c>
      <c r="B383" s="150">
        <f>'DATA A'!B30</f>
        <v>0</v>
      </c>
      <c r="C383" s="158">
        <f>'DATA A'!C30</f>
        <v>0</v>
      </c>
      <c r="D383" s="158">
        <v>0</v>
      </c>
      <c r="E383" s="158">
        <f>DATA!D338</f>
        <v>0</v>
      </c>
      <c r="F383" s="170"/>
      <c r="G383" s="158">
        <f>DATA!R338</f>
        <v>0</v>
      </c>
      <c r="H383" s="171" t="e">
        <f t="shared" si="33"/>
        <v>#DIV/0!</v>
      </c>
    </row>
    <row r="384" spans="1:8" x14ac:dyDescent="0.25">
      <c r="A384" s="212"/>
      <c r="B384" s="213"/>
      <c r="C384" s="117"/>
      <c r="D384" s="117"/>
      <c r="E384" s="117"/>
      <c r="F384" s="214"/>
      <c r="G384" s="117"/>
      <c r="H384" s="215"/>
    </row>
    <row r="385" spans="1:9" ht="13.8" thickBot="1" x14ac:dyDescent="0.3">
      <c r="A385" s="228"/>
      <c r="B385" s="229"/>
      <c r="C385" s="123">
        <f>SUM(C357:C383)</f>
        <v>0</v>
      </c>
      <c r="D385" s="123">
        <v>0</v>
      </c>
      <c r="E385" s="123">
        <f>DATA!D339</f>
        <v>0</v>
      </c>
      <c r="F385" s="211"/>
      <c r="G385" s="123">
        <f>DATA!R339</f>
        <v>0</v>
      </c>
      <c r="H385" s="230" t="e">
        <f t="shared" si="33"/>
        <v>#DIV/0!</v>
      </c>
      <c r="I385" s="71" t="s">
        <v>56</v>
      </c>
    </row>
  </sheetData>
  <sheetProtection selectLockedCells="1"/>
  <mergeCells count="78">
    <mergeCell ref="E285:E286"/>
    <mergeCell ref="F285:F286"/>
    <mergeCell ref="A214:A216"/>
    <mergeCell ref="A284:A286"/>
    <mergeCell ref="B284:B286"/>
    <mergeCell ref="C284:C286"/>
    <mergeCell ref="D285:D286"/>
    <mergeCell ref="A249:A251"/>
    <mergeCell ref="B249:B251"/>
    <mergeCell ref="C249:C251"/>
    <mergeCell ref="D250:D251"/>
    <mergeCell ref="D284:H284"/>
    <mergeCell ref="D249:H249"/>
    <mergeCell ref="B214:B216"/>
    <mergeCell ref="C214:C216"/>
    <mergeCell ref="A179:A181"/>
    <mergeCell ref="B179:B181"/>
    <mergeCell ref="C179:C181"/>
    <mergeCell ref="D180:D181"/>
    <mergeCell ref="D179:H179"/>
    <mergeCell ref="E180:E181"/>
    <mergeCell ref="F180:F181"/>
    <mergeCell ref="F145:F146"/>
    <mergeCell ref="D144:H144"/>
    <mergeCell ref="A109:A111"/>
    <mergeCell ref="B109:B111"/>
    <mergeCell ref="C109:C111"/>
    <mergeCell ref="D110:D111"/>
    <mergeCell ref="A144:A146"/>
    <mergeCell ref="B144:B146"/>
    <mergeCell ref="C144:C146"/>
    <mergeCell ref="D145:D146"/>
    <mergeCell ref="E145:E146"/>
    <mergeCell ref="E110:E111"/>
    <mergeCell ref="F110:F111"/>
    <mergeCell ref="A74:A76"/>
    <mergeCell ref="B74:B76"/>
    <mergeCell ref="C39:C41"/>
    <mergeCell ref="D40:D41"/>
    <mergeCell ref="E40:E41"/>
    <mergeCell ref="E75:E76"/>
    <mergeCell ref="A39:A41"/>
    <mergeCell ref="F75:F76"/>
    <mergeCell ref="D109:H109"/>
    <mergeCell ref="B39:B41"/>
    <mergeCell ref="E5:E6"/>
    <mergeCell ref="F5:F6"/>
    <mergeCell ref="F40:F41"/>
    <mergeCell ref="A1:H1"/>
    <mergeCell ref="E250:E251"/>
    <mergeCell ref="F250:F251"/>
    <mergeCell ref="D214:H214"/>
    <mergeCell ref="D215:D216"/>
    <mergeCell ref="E215:E216"/>
    <mergeCell ref="F215:F216"/>
    <mergeCell ref="A4:A6"/>
    <mergeCell ref="B4:B6"/>
    <mergeCell ref="C4:C6"/>
    <mergeCell ref="D5:D6"/>
    <mergeCell ref="C74:C76"/>
    <mergeCell ref="D75:D76"/>
    <mergeCell ref="D4:H4"/>
    <mergeCell ref="D39:H39"/>
    <mergeCell ref="D74:H74"/>
    <mergeCell ref="A319:A321"/>
    <mergeCell ref="B319:B321"/>
    <mergeCell ref="C319:C321"/>
    <mergeCell ref="D319:H319"/>
    <mergeCell ref="D320:D321"/>
    <mergeCell ref="E320:E321"/>
    <mergeCell ref="F320:F321"/>
    <mergeCell ref="A354:A356"/>
    <mergeCell ref="B354:B356"/>
    <mergeCell ref="C354:C356"/>
    <mergeCell ref="D354:H354"/>
    <mergeCell ref="D355:D356"/>
    <mergeCell ref="E355:E356"/>
    <mergeCell ref="F355:F356"/>
  </mergeCells>
  <phoneticPr fontId="4" type="noConversion"/>
  <pageMargins left="1" right="0.36" top="0.56999999999999995" bottom="1" header="0.33" footer="0.5"/>
  <pageSetup paperSize="5" scale="95" orientation="portrait" horizontalDpi="4294967293" r:id="rId1"/>
  <headerFooter alignWithMargins="0"/>
  <rowBreaks count="2" manualBreakCount="2">
    <brk id="141" max="16383" man="1"/>
    <brk id="28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340" zoomScaleNormal="70" zoomScaleSheetLayoutView="100" workbookViewId="0">
      <selection activeCell="B325" sqref="B325"/>
    </sheetView>
  </sheetViews>
  <sheetFormatPr defaultRowHeight="13.2" x14ac:dyDescent="0.25"/>
  <cols>
    <col min="2" max="2" width="14.109375" customWidth="1"/>
    <col min="3" max="3" width="10" customWidth="1"/>
  </cols>
  <sheetData>
    <row r="1" spans="1:8" ht="15.75" customHeight="1" x14ac:dyDescent="0.25">
      <c r="A1" s="266" t="str">
        <f>'DATA A'!A1</f>
        <v>REKAPITULASI PWS IBU - KIA PROVINSI NTB</v>
      </c>
      <c r="B1" s="266"/>
      <c r="C1" s="266"/>
      <c r="D1" s="266"/>
      <c r="E1" s="266"/>
      <c r="F1" s="266"/>
      <c r="G1" s="266"/>
      <c r="H1" s="266"/>
    </row>
    <row r="2" spans="1:8" ht="15.75" customHeight="1" x14ac:dyDescent="0.25">
      <c r="B2" s="55"/>
      <c r="C2" s="55" t="s">
        <v>43</v>
      </c>
      <c r="D2" s="56" t="str">
        <f>'DATA A'!B34</f>
        <v>FEBRURI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ht="12.75" customHeight="1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x14ac:dyDescent="0.25">
      <c r="A7" s="34">
        <v>1</v>
      </c>
      <c r="B7" s="53">
        <f>'DATA A'!B6</f>
        <v>0</v>
      </c>
      <c r="C7" s="157">
        <f>'DATA A'!C6</f>
        <v>0</v>
      </c>
      <c r="D7" s="49">
        <f>DATA!D7</f>
        <v>0</v>
      </c>
      <c r="E7" s="49">
        <f>DATA!E7</f>
        <v>0</v>
      </c>
      <c r="F7" s="168">
        <f>100/12*2</f>
        <v>16.666666666666668</v>
      </c>
      <c r="G7" s="49">
        <f>DATA!S7</f>
        <v>0</v>
      </c>
      <c r="H7" s="50" t="e">
        <f>G7/C7*100</f>
        <v>#DIV/0!</v>
      </c>
    </row>
    <row r="8" spans="1:8" x14ac:dyDescent="0.25">
      <c r="A8" s="24">
        <v>2</v>
      </c>
      <c r="B8" s="25">
        <f>'DATA A'!B7</f>
        <v>0</v>
      </c>
      <c r="C8" s="158">
        <f>'DATA A'!C7</f>
        <v>0</v>
      </c>
      <c r="D8" s="26">
        <f>DATA!D8</f>
        <v>0</v>
      </c>
      <c r="E8" s="26">
        <f>DATA!E8</f>
        <v>0</v>
      </c>
      <c r="F8" s="170">
        <f t="shared" ref="F8:F32" si="0">100/12*2</f>
        <v>16.666666666666668</v>
      </c>
      <c r="G8" s="26">
        <f>DATA!S8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158">
        <f>'DATA A'!C8</f>
        <v>0</v>
      </c>
      <c r="D9" s="26">
        <f>DATA!D9</f>
        <v>0</v>
      </c>
      <c r="E9" s="26">
        <f>DATA!E9</f>
        <v>0</v>
      </c>
      <c r="F9" s="170">
        <f t="shared" si="0"/>
        <v>16.666666666666668</v>
      </c>
      <c r="G9" s="26">
        <f>DATA!S9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158">
        <f>'DATA A'!C9</f>
        <v>0</v>
      </c>
      <c r="D10" s="26">
        <f>DATA!D10</f>
        <v>0</v>
      </c>
      <c r="E10" s="26">
        <f>DATA!E10</f>
        <v>0</v>
      </c>
      <c r="F10" s="170">
        <f t="shared" si="0"/>
        <v>16.666666666666668</v>
      </c>
      <c r="G10" s="26">
        <f>DATA!S10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158">
        <f>'DATA A'!C10</f>
        <v>0</v>
      </c>
      <c r="D11" s="26">
        <f>DATA!D11</f>
        <v>0</v>
      </c>
      <c r="E11" s="26">
        <f>DATA!E11</f>
        <v>0</v>
      </c>
      <c r="F11" s="170">
        <f t="shared" si="0"/>
        <v>16.666666666666668</v>
      </c>
      <c r="G11" s="26">
        <f>DATA!S11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158">
        <f>'DATA A'!C11</f>
        <v>0</v>
      </c>
      <c r="D12" s="26">
        <f>DATA!D12</f>
        <v>0</v>
      </c>
      <c r="E12" s="26">
        <f>DATA!E12</f>
        <v>0</v>
      </c>
      <c r="F12" s="170">
        <f t="shared" si="0"/>
        <v>16.666666666666668</v>
      </c>
      <c r="G12" s="26">
        <f>DATA!S12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158">
        <f>'DATA A'!C12</f>
        <v>0</v>
      </c>
      <c r="D13" s="26">
        <f>DATA!D13</f>
        <v>0</v>
      </c>
      <c r="E13" s="26">
        <f>DATA!E13</f>
        <v>0</v>
      </c>
      <c r="F13" s="170">
        <f t="shared" si="0"/>
        <v>16.666666666666668</v>
      </c>
      <c r="G13" s="26">
        <f>DATA!S13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158">
        <f>'DATA A'!C13</f>
        <v>0</v>
      </c>
      <c r="D14" s="26">
        <f>DATA!D14</f>
        <v>0</v>
      </c>
      <c r="E14" s="26">
        <f>DATA!E14</f>
        <v>0</v>
      </c>
      <c r="F14" s="170">
        <f t="shared" si="0"/>
        <v>16.666666666666668</v>
      </c>
      <c r="G14" s="26">
        <f>DATA!S14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158">
        <f>'DATA A'!C14</f>
        <v>0</v>
      </c>
      <c r="D15" s="26">
        <f>DATA!D15</f>
        <v>0</v>
      </c>
      <c r="E15" s="26">
        <f>DATA!E15</f>
        <v>0</v>
      </c>
      <c r="F15" s="170">
        <f t="shared" si="0"/>
        <v>16.666666666666668</v>
      </c>
      <c r="G15" s="26">
        <f>DATA!S15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158">
        <f>'DATA A'!C15</f>
        <v>0</v>
      </c>
      <c r="D16" s="26">
        <f>DATA!D16</f>
        <v>0</v>
      </c>
      <c r="E16" s="26">
        <f>DATA!E16</f>
        <v>0</v>
      </c>
      <c r="F16" s="170">
        <f t="shared" si="0"/>
        <v>16.666666666666668</v>
      </c>
      <c r="G16" s="26">
        <f>DATA!S16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158">
        <f>'DATA A'!C16</f>
        <v>0</v>
      </c>
      <c r="D17" s="26">
        <f>DATA!D17</f>
        <v>0</v>
      </c>
      <c r="E17" s="26">
        <f>DATA!E17</f>
        <v>0</v>
      </c>
      <c r="F17" s="170">
        <f t="shared" si="0"/>
        <v>16.666666666666668</v>
      </c>
      <c r="G17" s="26">
        <f>DATA!S17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158">
        <f>'DATA A'!C17</f>
        <v>0</v>
      </c>
      <c r="D18" s="26">
        <f>DATA!D18</f>
        <v>0</v>
      </c>
      <c r="E18" s="26">
        <f>DATA!E18</f>
        <v>0</v>
      </c>
      <c r="F18" s="170">
        <f t="shared" si="0"/>
        <v>16.666666666666668</v>
      </c>
      <c r="G18" s="26">
        <f>DATA!S18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158">
        <f>'DATA A'!C18</f>
        <v>0</v>
      </c>
      <c r="D19" s="26">
        <f>DATA!D19</f>
        <v>0</v>
      </c>
      <c r="E19" s="26">
        <f>DATA!E19</f>
        <v>0</v>
      </c>
      <c r="F19" s="170">
        <f t="shared" si="0"/>
        <v>16.666666666666668</v>
      </c>
      <c r="G19" s="26">
        <f>DATA!S19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158">
        <f>'DATA A'!C19</f>
        <v>0</v>
      </c>
      <c r="D20" s="26">
        <f>DATA!D20</f>
        <v>0</v>
      </c>
      <c r="E20" s="26">
        <f>DATA!E20</f>
        <v>0</v>
      </c>
      <c r="F20" s="170">
        <f t="shared" si="0"/>
        <v>16.666666666666668</v>
      </c>
      <c r="G20" s="26">
        <f>DATA!S20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158">
        <f>'DATA A'!C20</f>
        <v>0</v>
      </c>
      <c r="D21" s="26">
        <f>DATA!D21</f>
        <v>0</v>
      </c>
      <c r="E21" s="26">
        <f>DATA!E21</f>
        <v>0</v>
      </c>
      <c r="F21" s="170">
        <f t="shared" si="0"/>
        <v>16.666666666666668</v>
      </c>
      <c r="G21" s="26">
        <f>DATA!S21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158">
        <f>'DATA A'!C21</f>
        <v>0</v>
      </c>
      <c r="D22" s="26">
        <f>DATA!D22</f>
        <v>0</v>
      </c>
      <c r="E22" s="26">
        <f>DATA!E22</f>
        <v>0</v>
      </c>
      <c r="F22" s="170">
        <f t="shared" si="0"/>
        <v>16.666666666666668</v>
      </c>
      <c r="G22" s="26">
        <f>DATA!S22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158">
        <f>'DATA A'!C22</f>
        <v>0</v>
      </c>
      <c r="D23" s="26">
        <f>DATA!D23</f>
        <v>0</v>
      </c>
      <c r="E23" s="26">
        <f>DATA!E23</f>
        <v>0</v>
      </c>
      <c r="F23" s="170">
        <f t="shared" si="0"/>
        <v>16.666666666666668</v>
      </c>
      <c r="G23" s="26">
        <f>DATA!S23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158">
        <f>'DATA A'!C23</f>
        <v>0</v>
      </c>
      <c r="D24" s="26">
        <f>DATA!D24</f>
        <v>0</v>
      </c>
      <c r="E24" s="26">
        <f>DATA!E24</f>
        <v>0</v>
      </c>
      <c r="F24" s="170">
        <f t="shared" si="0"/>
        <v>16.666666666666668</v>
      </c>
      <c r="G24" s="26">
        <f>DATA!S24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158">
        <f>'DATA A'!C24</f>
        <v>0</v>
      </c>
      <c r="D25" s="26">
        <f>DATA!D25</f>
        <v>0</v>
      </c>
      <c r="E25" s="26">
        <f>DATA!E25</f>
        <v>0</v>
      </c>
      <c r="F25" s="170">
        <f t="shared" si="0"/>
        <v>16.666666666666668</v>
      </c>
      <c r="G25" s="26">
        <f>DATA!S25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158">
        <f>'DATA A'!C25</f>
        <v>0</v>
      </c>
      <c r="D26" s="26">
        <f>DATA!D26</f>
        <v>0</v>
      </c>
      <c r="E26" s="26">
        <f>DATA!E26</f>
        <v>0</v>
      </c>
      <c r="F26" s="170">
        <f t="shared" si="0"/>
        <v>16.666666666666668</v>
      </c>
      <c r="G26" s="26">
        <f>DATA!S26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158">
        <f>'DATA A'!C26</f>
        <v>0</v>
      </c>
      <c r="D27" s="26">
        <f>DATA!D27</f>
        <v>0</v>
      </c>
      <c r="E27" s="26">
        <f>DATA!E27</f>
        <v>0</v>
      </c>
      <c r="F27" s="170">
        <f t="shared" si="0"/>
        <v>16.666666666666668</v>
      </c>
      <c r="G27" s="26">
        <f>DATA!S27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158">
        <f>'DATA A'!C27</f>
        <v>0</v>
      </c>
      <c r="D28" s="26">
        <f>DATA!D28</f>
        <v>0</v>
      </c>
      <c r="E28" s="26">
        <f>DATA!E28</f>
        <v>0</v>
      </c>
      <c r="F28" s="170">
        <f t="shared" si="0"/>
        <v>16.666666666666668</v>
      </c>
      <c r="G28" s="26">
        <f>DATA!S28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158">
        <f>'DATA A'!C28</f>
        <v>0</v>
      </c>
      <c r="D29" s="26">
        <f>DATA!D29</f>
        <v>0</v>
      </c>
      <c r="E29" s="26">
        <f>DATA!E29</f>
        <v>0</v>
      </c>
      <c r="F29" s="170">
        <f t="shared" si="0"/>
        <v>16.666666666666668</v>
      </c>
      <c r="G29" s="26">
        <f>DATA!S29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158">
        <f>'DATA A'!C29</f>
        <v>0</v>
      </c>
      <c r="D30" s="26">
        <f>DATA!D30</f>
        <v>0</v>
      </c>
      <c r="E30" s="26">
        <f>DATA!E30</f>
        <v>0</v>
      </c>
      <c r="F30" s="170">
        <f t="shared" si="0"/>
        <v>16.666666666666668</v>
      </c>
      <c r="G30" s="26">
        <f>DATA!S30</f>
        <v>0</v>
      </c>
      <c r="H30" s="28" t="e">
        <f t="shared" si="1"/>
        <v>#DIV/0!</v>
      </c>
    </row>
    <row r="31" spans="1:8" x14ac:dyDescent="0.25">
      <c r="A31" s="24">
        <v>25</v>
      </c>
      <c r="B31" s="25">
        <f>'DATA A'!B30</f>
        <v>0</v>
      </c>
      <c r="C31" s="158">
        <f>'DATA A'!C30</f>
        <v>0</v>
      </c>
      <c r="D31" s="26">
        <f>DATA!D31</f>
        <v>0</v>
      </c>
      <c r="E31" s="26">
        <f>DATA!E31</f>
        <v>0</v>
      </c>
      <c r="F31" s="170">
        <f t="shared" si="0"/>
        <v>16.666666666666668</v>
      </c>
      <c r="G31" s="26">
        <f>DATA!S31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12">
        <f>DATA!D32</f>
        <v>0</v>
      </c>
      <c r="E32" s="12">
        <f>DATA!E32</f>
        <v>0</v>
      </c>
      <c r="F32" s="211">
        <f t="shared" si="0"/>
        <v>16.666666666666668</v>
      </c>
      <c r="G32" s="12">
        <f>DATA!S32</f>
        <v>0</v>
      </c>
      <c r="H32" s="220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36">
        <f>'DATA A'!C6</f>
        <v>0</v>
      </c>
      <c r="D39" s="49">
        <f>DATA!D38</f>
        <v>0</v>
      </c>
      <c r="E39" s="49">
        <f>DATA!E38</f>
        <v>0</v>
      </c>
      <c r="F39" s="207">
        <f>98/12*2</f>
        <v>16.333333333333332</v>
      </c>
      <c r="G39" s="49">
        <f>DATA!S38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DATA!D39</f>
        <v>0</v>
      </c>
      <c r="E40" s="26">
        <f>DATA!E39</f>
        <v>0</v>
      </c>
      <c r="F40" s="27">
        <f t="shared" ref="F40:F64" si="2">98/12*2</f>
        <v>16.333333333333332</v>
      </c>
      <c r="G40" s="26">
        <f>DATA!S39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DATA!D40</f>
        <v>0</v>
      </c>
      <c r="E41" s="26">
        <f>DATA!E40</f>
        <v>0</v>
      </c>
      <c r="F41" s="27">
        <f t="shared" si="2"/>
        <v>16.333333333333332</v>
      </c>
      <c r="G41" s="26">
        <f>DATA!S40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DATA!D41</f>
        <v>0</v>
      </c>
      <c r="E42" s="26">
        <f>DATA!E41</f>
        <v>0</v>
      </c>
      <c r="F42" s="27">
        <f t="shared" si="2"/>
        <v>16.333333333333332</v>
      </c>
      <c r="G42" s="26">
        <f>DATA!S41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DATA!D42</f>
        <v>0</v>
      </c>
      <c r="E43" s="26">
        <f>DATA!E42</f>
        <v>0</v>
      </c>
      <c r="F43" s="27">
        <f t="shared" si="2"/>
        <v>16.333333333333332</v>
      </c>
      <c r="G43" s="26">
        <f>DATA!S42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DATA!D43</f>
        <v>0</v>
      </c>
      <c r="E44" s="26">
        <f>DATA!E43</f>
        <v>0</v>
      </c>
      <c r="F44" s="27">
        <f t="shared" si="2"/>
        <v>16.333333333333332</v>
      </c>
      <c r="G44" s="26">
        <f>DATA!S43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DATA!D44</f>
        <v>0</v>
      </c>
      <c r="E45" s="26">
        <f>DATA!E44</f>
        <v>0</v>
      </c>
      <c r="F45" s="27">
        <f t="shared" si="2"/>
        <v>16.333333333333332</v>
      </c>
      <c r="G45" s="26">
        <f>DATA!S44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DATA!D45</f>
        <v>0</v>
      </c>
      <c r="E46" s="26">
        <f>DATA!E45</f>
        <v>0</v>
      </c>
      <c r="F46" s="27">
        <f t="shared" si="2"/>
        <v>16.333333333333332</v>
      </c>
      <c r="G46" s="26">
        <f>DATA!S45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DATA!D46</f>
        <v>0</v>
      </c>
      <c r="E47" s="26">
        <f>DATA!E46</f>
        <v>0</v>
      </c>
      <c r="F47" s="27">
        <f t="shared" si="2"/>
        <v>16.333333333333332</v>
      </c>
      <c r="G47" s="26">
        <f>DATA!S46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DATA!D47</f>
        <v>0</v>
      </c>
      <c r="E48" s="26">
        <f>DATA!E47</f>
        <v>0</v>
      </c>
      <c r="F48" s="27">
        <f t="shared" si="2"/>
        <v>16.333333333333332</v>
      </c>
      <c r="G48" s="26">
        <f>DATA!S47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DATA!D48</f>
        <v>0</v>
      </c>
      <c r="E49" s="26">
        <f>DATA!E48</f>
        <v>0</v>
      </c>
      <c r="F49" s="27">
        <f t="shared" si="2"/>
        <v>16.333333333333332</v>
      </c>
      <c r="G49" s="26">
        <f>DATA!S48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DATA!D49</f>
        <v>0</v>
      </c>
      <c r="E50" s="26">
        <f>DATA!E49</f>
        <v>0</v>
      </c>
      <c r="F50" s="27">
        <f t="shared" si="2"/>
        <v>16.333333333333332</v>
      </c>
      <c r="G50" s="26">
        <f>DATA!S49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DATA!D50</f>
        <v>0</v>
      </c>
      <c r="E51" s="26">
        <f>DATA!E50</f>
        <v>0</v>
      </c>
      <c r="F51" s="27">
        <f t="shared" si="2"/>
        <v>16.333333333333332</v>
      </c>
      <c r="G51" s="26">
        <f>DATA!S50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DATA!D51</f>
        <v>0</v>
      </c>
      <c r="E52" s="26">
        <f>DATA!E51</f>
        <v>0</v>
      </c>
      <c r="F52" s="27">
        <f t="shared" si="2"/>
        <v>16.333333333333332</v>
      </c>
      <c r="G52" s="26">
        <f>DATA!S51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DATA!D52</f>
        <v>0</v>
      </c>
      <c r="E53" s="26">
        <f>DATA!E52</f>
        <v>0</v>
      </c>
      <c r="F53" s="27">
        <f t="shared" si="2"/>
        <v>16.333333333333332</v>
      </c>
      <c r="G53" s="26">
        <f>DATA!S52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DATA!D53</f>
        <v>0</v>
      </c>
      <c r="E54" s="26">
        <f>DATA!E53</f>
        <v>0</v>
      </c>
      <c r="F54" s="27">
        <f t="shared" si="2"/>
        <v>16.333333333333332</v>
      </c>
      <c r="G54" s="26">
        <f>DATA!S53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DATA!D54</f>
        <v>0</v>
      </c>
      <c r="E55" s="26">
        <f>DATA!E54</f>
        <v>0</v>
      </c>
      <c r="F55" s="27">
        <f t="shared" si="2"/>
        <v>16.333333333333332</v>
      </c>
      <c r="G55" s="26">
        <f>DATA!S54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DATA!D55</f>
        <v>0</v>
      </c>
      <c r="E56" s="26">
        <f>DATA!E55</f>
        <v>0</v>
      </c>
      <c r="F56" s="27">
        <f t="shared" si="2"/>
        <v>16.333333333333332</v>
      </c>
      <c r="G56" s="26">
        <f>DATA!S55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DATA!D56</f>
        <v>0</v>
      </c>
      <c r="E57" s="26">
        <f>DATA!E56</f>
        <v>0</v>
      </c>
      <c r="F57" s="27">
        <f t="shared" si="2"/>
        <v>16.333333333333332</v>
      </c>
      <c r="G57" s="26">
        <f>DATA!S56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DATA!D57</f>
        <v>0</v>
      </c>
      <c r="E58" s="26">
        <f>DATA!E57</f>
        <v>0</v>
      </c>
      <c r="F58" s="27">
        <f t="shared" si="2"/>
        <v>16.333333333333332</v>
      </c>
      <c r="G58" s="26">
        <f>DATA!S57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DATA!D58</f>
        <v>0</v>
      </c>
      <c r="E59" s="26">
        <f>DATA!E58</f>
        <v>0</v>
      </c>
      <c r="F59" s="27">
        <f t="shared" si="2"/>
        <v>16.333333333333332</v>
      </c>
      <c r="G59" s="26">
        <f>DATA!S58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DATA!D59</f>
        <v>0</v>
      </c>
      <c r="E60" s="26">
        <f>DATA!E59</f>
        <v>0</v>
      </c>
      <c r="F60" s="27">
        <f t="shared" si="2"/>
        <v>16.333333333333332</v>
      </c>
      <c r="G60" s="26">
        <f>DATA!S59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DATA!D60</f>
        <v>0</v>
      </c>
      <c r="E61" s="26">
        <f>DATA!E60</f>
        <v>0</v>
      </c>
      <c r="F61" s="27">
        <f t="shared" si="2"/>
        <v>16.333333333333332</v>
      </c>
      <c r="G61" s="26">
        <f>DATA!S60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DATA!D61</f>
        <v>0</v>
      </c>
      <c r="E62" s="26">
        <f>DATA!E61</f>
        <v>0</v>
      </c>
      <c r="F62" s="27">
        <f t="shared" si="2"/>
        <v>16.333333333333332</v>
      </c>
      <c r="G62" s="26">
        <f>DATA!S61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DATA!D62</f>
        <v>0</v>
      </c>
      <c r="E63" s="26">
        <f>DATA!E62</f>
        <v>0</v>
      </c>
      <c r="F63" s="27">
        <f t="shared" si="2"/>
        <v>16.333333333333332</v>
      </c>
      <c r="G63" s="26">
        <f>DATA!S62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2">
        <f>SUM(C39:C63)</f>
        <v>0</v>
      </c>
      <c r="D64" s="44">
        <f>DATA!D63</f>
        <v>0</v>
      </c>
      <c r="E64" s="44">
        <f>DATA!E63</f>
        <v>0</v>
      </c>
      <c r="F64" s="217">
        <f t="shared" si="2"/>
        <v>16.333333333333332</v>
      </c>
      <c r="G64" s="44">
        <f>DATA!S63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ht="13.8" thickBot="1" x14ac:dyDescent="0.3">
      <c r="A66" s="20"/>
      <c r="B66" s="20"/>
      <c r="C66" s="9"/>
      <c r="D66" s="9"/>
      <c r="E66" s="9"/>
      <c r="F66" s="9"/>
      <c r="G66" s="9"/>
      <c r="H66" s="21" t="s">
        <v>0</v>
      </c>
    </row>
    <row r="67" spans="1:8" ht="24" customHeight="1" x14ac:dyDescent="0.25">
      <c r="A67" s="314" t="s">
        <v>1</v>
      </c>
      <c r="B67" s="316" t="str">
        <f>'DATA A'!B5</f>
        <v>PUSKESMAS</v>
      </c>
      <c r="C67" s="316" t="s">
        <v>23</v>
      </c>
      <c r="D67" s="318" t="s">
        <v>86</v>
      </c>
      <c r="E67" s="319"/>
      <c r="F67" s="319"/>
      <c r="G67" s="319"/>
      <c r="H67" s="320"/>
    </row>
    <row r="68" spans="1:8" ht="12.75" customHeight="1" x14ac:dyDescent="0.25">
      <c r="A68" s="315"/>
      <c r="B68" s="317"/>
      <c r="C68" s="317"/>
      <c r="D68" s="321" t="s">
        <v>20</v>
      </c>
      <c r="E68" s="321" t="s">
        <v>21</v>
      </c>
      <c r="F68" s="321" t="s">
        <v>22</v>
      </c>
      <c r="G68" s="4" t="s">
        <v>16</v>
      </c>
      <c r="H68" s="14"/>
    </row>
    <row r="69" spans="1:8" ht="13.8" thickBot="1" x14ac:dyDescent="0.3">
      <c r="A69" s="315"/>
      <c r="B69" s="317"/>
      <c r="C69" s="317"/>
      <c r="D69" s="317"/>
      <c r="E69" s="317"/>
      <c r="F69" s="317"/>
      <c r="G69" s="2" t="s">
        <v>17</v>
      </c>
      <c r="H69" s="38" t="s">
        <v>15</v>
      </c>
    </row>
    <row r="70" spans="1:8" x14ac:dyDescent="0.25">
      <c r="A70" s="34">
        <v>1</v>
      </c>
      <c r="B70" s="53">
        <f>'DATA A'!B6</f>
        <v>0</v>
      </c>
      <c r="C70" s="36">
        <f>'DATA A'!D6</f>
        <v>0</v>
      </c>
      <c r="D70" s="49">
        <f>DATA!D69</f>
        <v>0</v>
      </c>
      <c r="E70" s="49">
        <f>DATA!E69</f>
        <v>0</v>
      </c>
      <c r="F70" s="47"/>
      <c r="G70" s="49">
        <f>DATA!S69</f>
        <v>0</v>
      </c>
      <c r="H70" s="50" t="e">
        <f>G70/C70*100</f>
        <v>#DIV/0!</v>
      </c>
    </row>
    <row r="71" spans="1:8" x14ac:dyDescent="0.25">
      <c r="A71" s="24">
        <v>2</v>
      </c>
      <c r="B71" s="25">
        <f>'DATA A'!B7</f>
        <v>0</v>
      </c>
      <c r="C71" s="26">
        <f>'DATA A'!D7</f>
        <v>0</v>
      </c>
      <c r="D71" s="26">
        <f>DATA!D70</f>
        <v>0</v>
      </c>
      <c r="E71" s="26">
        <f>DATA!E70</f>
        <v>0</v>
      </c>
      <c r="F71" s="27"/>
      <c r="G71" s="26">
        <f>DATA!S70</f>
        <v>0</v>
      </c>
      <c r="H71" s="28" t="e">
        <f>G71/C71*100</f>
        <v>#DIV/0!</v>
      </c>
    </row>
    <row r="72" spans="1:8" x14ac:dyDescent="0.25">
      <c r="A72" s="24">
        <v>3</v>
      </c>
      <c r="B72" s="25">
        <f>'DATA A'!B8</f>
        <v>0</v>
      </c>
      <c r="C72" s="26">
        <f>'DATA A'!D8</f>
        <v>0</v>
      </c>
      <c r="D72" s="26">
        <f>DATA!D71</f>
        <v>0</v>
      </c>
      <c r="E72" s="26">
        <f>DATA!E71</f>
        <v>0</v>
      </c>
      <c r="F72" s="27"/>
      <c r="G72" s="26">
        <f>DATA!S71</f>
        <v>0</v>
      </c>
      <c r="H72" s="28" t="e">
        <f>G72/C72*100</f>
        <v>#DIV/0!</v>
      </c>
    </row>
    <row r="73" spans="1:8" x14ac:dyDescent="0.25">
      <c r="A73" s="24">
        <v>4</v>
      </c>
      <c r="B73" s="25">
        <f>'DATA A'!B9</f>
        <v>0</v>
      </c>
      <c r="C73" s="26">
        <f>'DATA A'!D9</f>
        <v>0</v>
      </c>
      <c r="D73" s="26">
        <f>DATA!D72</f>
        <v>0</v>
      </c>
      <c r="E73" s="26">
        <f>DATA!E72</f>
        <v>0</v>
      </c>
      <c r="F73" s="27"/>
      <c r="G73" s="26">
        <f>DATA!S72</f>
        <v>0</v>
      </c>
      <c r="H73" s="28" t="e">
        <f>G73/C73*100</f>
        <v>#DIV/0!</v>
      </c>
    </row>
    <row r="74" spans="1:8" x14ac:dyDescent="0.25">
      <c r="A74" s="24">
        <v>5</v>
      </c>
      <c r="B74" s="25">
        <f>'DATA A'!B10</f>
        <v>0</v>
      </c>
      <c r="C74" s="26">
        <f>'DATA A'!D10</f>
        <v>0</v>
      </c>
      <c r="D74" s="26">
        <f>DATA!D73</f>
        <v>0</v>
      </c>
      <c r="E74" s="26">
        <f>DATA!E73</f>
        <v>0</v>
      </c>
      <c r="F74" s="27"/>
      <c r="G74" s="26">
        <f>DATA!S73</f>
        <v>0</v>
      </c>
      <c r="H74" s="28" t="e">
        <f>G74/C74*100</f>
        <v>#DIV/0!</v>
      </c>
    </row>
    <row r="75" spans="1:8" x14ac:dyDescent="0.25">
      <c r="A75" s="24">
        <v>6</v>
      </c>
      <c r="B75" s="25">
        <f>'DATA A'!B11</f>
        <v>0</v>
      </c>
      <c r="C75" s="26">
        <f>'DATA A'!D11</f>
        <v>0</v>
      </c>
      <c r="D75" s="26">
        <f>DATA!D74</f>
        <v>0</v>
      </c>
      <c r="E75" s="26">
        <f>DATA!E74</f>
        <v>0</v>
      </c>
      <c r="F75" s="27"/>
      <c r="G75" s="26">
        <f>DATA!S74</f>
        <v>0</v>
      </c>
      <c r="H75" s="28" t="e">
        <f t="shared" ref="H75:H89" si="5">G75/C75*100</f>
        <v>#DIV/0!</v>
      </c>
    </row>
    <row r="76" spans="1:8" x14ac:dyDescent="0.25">
      <c r="A76" s="24">
        <v>7</v>
      </c>
      <c r="B76" s="25">
        <f>'DATA A'!B12</f>
        <v>0</v>
      </c>
      <c r="C76" s="26">
        <f>'DATA A'!D12</f>
        <v>0</v>
      </c>
      <c r="D76" s="26">
        <f>DATA!D75</f>
        <v>0</v>
      </c>
      <c r="E76" s="26">
        <f>DATA!E75</f>
        <v>0</v>
      </c>
      <c r="F76" s="27"/>
      <c r="G76" s="26">
        <f>DATA!S75</f>
        <v>0</v>
      </c>
      <c r="H76" s="28" t="e">
        <f t="shared" si="5"/>
        <v>#DIV/0!</v>
      </c>
    </row>
    <row r="77" spans="1:8" x14ac:dyDescent="0.25">
      <c r="A77" s="24">
        <v>8</v>
      </c>
      <c r="B77" s="25">
        <f>'DATA A'!B13</f>
        <v>0</v>
      </c>
      <c r="C77" s="26">
        <f>'DATA A'!D13</f>
        <v>0</v>
      </c>
      <c r="D77" s="26">
        <f>DATA!D76</f>
        <v>0</v>
      </c>
      <c r="E77" s="26">
        <f>DATA!E76</f>
        <v>0</v>
      </c>
      <c r="F77" s="27"/>
      <c r="G77" s="26">
        <f>DATA!S76</f>
        <v>0</v>
      </c>
      <c r="H77" s="28" t="e">
        <f t="shared" si="5"/>
        <v>#DIV/0!</v>
      </c>
    </row>
    <row r="78" spans="1:8" x14ac:dyDescent="0.25">
      <c r="A78" s="24">
        <v>9</v>
      </c>
      <c r="B78" s="25">
        <f>'DATA A'!B14</f>
        <v>0</v>
      </c>
      <c r="C78" s="26">
        <f>'DATA A'!D14</f>
        <v>0</v>
      </c>
      <c r="D78" s="26">
        <f>DATA!D77</f>
        <v>0</v>
      </c>
      <c r="E78" s="26">
        <f>DATA!E77</f>
        <v>0</v>
      </c>
      <c r="F78" s="27"/>
      <c r="G78" s="26">
        <f>DATA!S77</f>
        <v>0</v>
      </c>
      <c r="H78" s="28" t="e">
        <f t="shared" si="5"/>
        <v>#DIV/0!</v>
      </c>
    </row>
    <row r="79" spans="1:8" x14ac:dyDescent="0.25">
      <c r="A79" s="24">
        <v>10</v>
      </c>
      <c r="B79" s="25">
        <f>'DATA A'!B15</f>
        <v>0</v>
      </c>
      <c r="C79" s="26">
        <f>'DATA A'!D15</f>
        <v>0</v>
      </c>
      <c r="D79" s="26">
        <f>DATA!D78</f>
        <v>0</v>
      </c>
      <c r="E79" s="26">
        <f>DATA!E78</f>
        <v>0</v>
      </c>
      <c r="F79" s="27"/>
      <c r="G79" s="26">
        <f>DATA!S78</f>
        <v>0</v>
      </c>
      <c r="H79" s="28" t="e">
        <f t="shared" si="5"/>
        <v>#DIV/0!</v>
      </c>
    </row>
    <row r="80" spans="1:8" x14ac:dyDescent="0.25">
      <c r="A80" s="24">
        <v>11</v>
      </c>
      <c r="B80" s="25">
        <f>'DATA A'!B16</f>
        <v>0</v>
      </c>
      <c r="C80" s="26">
        <f>'DATA A'!D16</f>
        <v>0</v>
      </c>
      <c r="D80" s="26">
        <f>DATA!D79</f>
        <v>0</v>
      </c>
      <c r="E80" s="26">
        <f>DATA!E79</f>
        <v>0</v>
      </c>
      <c r="F80" s="27"/>
      <c r="G80" s="26">
        <f>DATA!S79</f>
        <v>0</v>
      </c>
      <c r="H80" s="28" t="e">
        <f t="shared" si="5"/>
        <v>#DIV/0!</v>
      </c>
    </row>
    <row r="81" spans="1:8" x14ac:dyDescent="0.25">
      <c r="A81" s="24">
        <v>12</v>
      </c>
      <c r="B81" s="25">
        <f>'DATA A'!B17</f>
        <v>0</v>
      </c>
      <c r="C81" s="26">
        <f>'DATA A'!D17</f>
        <v>0</v>
      </c>
      <c r="D81" s="26">
        <f>DATA!D80</f>
        <v>0</v>
      </c>
      <c r="E81" s="26">
        <f>DATA!E80</f>
        <v>0</v>
      </c>
      <c r="F81" s="27"/>
      <c r="G81" s="26">
        <f>DATA!S80</f>
        <v>0</v>
      </c>
      <c r="H81" s="28" t="e">
        <f t="shared" si="5"/>
        <v>#DIV/0!</v>
      </c>
    </row>
    <row r="82" spans="1:8" x14ac:dyDescent="0.25">
      <c r="A82" s="24">
        <v>13</v>
      </c>
      <c r="B82" s="25">
        <f>'DATA A'!B18</f>
        <v>0</v>
      </c>
      <c r="C82" s="26">
        <f>'DATA A'!D18</f>
        <v>0</v>
      </c>
      <c r="D82" s="26">
        <f>DATA!D81</f>
        <v>0</v>
      </c>
      <c r="E82" s="26">
        <f>DATA!E81</f>
        <v>0</v>
      </c>
      <c r="F82" s="27"/>
      <c r="G82" s="26">
        <f>DATA!S81</f>
        <v>0</v>
      </c>
      <c r="H82" s="28" t="e">
        <f t="shared" si="5"/>
        <v>#DIV/0!</v>
      </c>
    </row>
    <row r="83" spans="1:8" x14ac:dyDescent="0.25">
      <c r="A83" s="24">
        <v>14</v>
      </c>
      <c r="B83" s="25">
        <f>'DATA A'!B19</f>
        <v>0</v>
      </c>
      <c r="C83" s="26">
        <f>'DATA A'!D19</f>
        <v>0</v>
      </c>
      <c r="D83" s="26">
        <f>DATA!D82</f>
        <v>0</v>
      </c>
      <c r="E83" s="26">
        <f>DATA!E82</f>
        <v>0</v>
      </c>
      <c r="F83" s="27"/>
      <c r="G83" s="26">
        <f>DATA!S82</f>
        <v>0</v>
      </c>
      <c r="H83" s="28" t="e">
        <f t="shared" si="5"/>
        <v>#DIV/0!</v>
      </c>
    </row>
    <row r="84" spans="1:8" x14ac:dyDescent="0.25">
      <c r="A84" s="24">
        <v>15</v>
      </c>
      <c r="B84" s="25">
        <f>'DATA A'!B20</f>
        <v>0</v>
      </c>
      <c r="C84" s="26">
        <f>'DATA A'!D20</f>
        <v>0</v>
      </c>
      <c r="D84" s="26">
        <f>DATA!D83</f>
        <v>0</v>
      </c>
      <c r="E84" s="26">
        <f>DATA!E83</f>
        <v>0</v>
      </c>
      <c r="F84" s="27"/>
      <c r="G84" s="26">
        <f>DATA!S83</f>
        <v>0</v>
      </c>
      <c r="H84" s="28" t="e">
        <f t="shared" si="5"/>
        <v>#DIV/0!</v>
      </c>
    </row>
    <row r="85" spans="1:8" x14ac:dyDescent="0.25">
      <c r="A85" s="24">
        <v>16</v>
      </c>
      <c r="B85" s="25">
        <f>'DATA A'!B21</f>
        <v>0</v>
      </c>
      <c r="C85" s="26">
        <f>'DATA A'!D21</f>
        <v>0</v>
      </c>
      <c r="D85" s="26">
        <f>DATA!D84</f>
        <v>0</v>
      </c>
      <c r="E85" s="26">
        <f>DATA!E84</f>
        <v>0</v>
      </c>
      <c r="F85" s="27"/>
      <c r="G85" s="26">
        <f>DATA!S84</f>
        <v>0</v>
      </c>
      <c r="H85" s="28" t="e">
        <f t="shared" si="5"/>
        <v>#DIV/0!</v>
      </c>
    </row>
    <row r="86" spans="1:8" x14ac:dyDescent="0.25">
      <c r="A86" s="24">
        <v>17</v>
      </c>
      <c r="B86" s="25">
        <f>'DATA A'!B22</f>
        <v>0</v>
      </c>
      <c r="C86" s="26">
        <f>'DATA A'!D22</f>
        <v>0</v>
      </c>
      <c r="D86" s="26">
        <f>DATA!D85</f>
        <v>0</v>
      </c>
      <c r="E86" s="26">
        <f>DATA!E85</f>
        <v>0</v>
      </c>
      <c r="F86" s="27"/>
      <c r="G86" s="26">
        <f>DATA!S85</f>
        <v>0</v>
      </c>
      <c r="H86" s="28" t="e">
        <f t="shared" si="5"/>
        <v>#DIV/0!</v>
      </c>
    </row>
    <row r="87" spans="1:8" x14ac:dyDescent="0.25">
      <c r="A87" s="24">
        <v>18</v>
      </c>
      <c r="B87" s="25">
        <f>'DATA A'!B23</f>
        <v>0</v>
      </c>
      <c r="C87" s="26">
        <f>'DATA A'!D23</f>
        <v>0</v>
      </c>
      <c r="D87" s="26">
        <f>DATA!D86</f>
        <v>0</v>
      </c>
      <c r="E87" s="26">
        <f>DATA!E86</f>
        <v>0</v>
      </c>
      <c r="F87" s="27"/>
      <c r="G87" s="26">
        <f>DATA!S86</f>
        <v>0</v>
      </c>
      <c r="H87" s="28" t="e">
        <f t="shared" si="5"/>
        <v>#DIV/0!</v>
      </c>
    </row>
    <row r="88" spans="1:8" x14ac:dyDescent="0.25">
      <c r="A88" s="24">
        <v>19</v>
      </c>
      <c r="B88" s="25">
        <f>'DATA A'!B24</f>
        <v>0</v>
      </c>
      <c r="C88" s="26">
        <f>'DATA A'!D24</f>
        <v>0</v>
      </c>
      <c r="D88" s="26">
        <f>DATA!D87</f>
        <v>0</v>
      </c>
      <c r="E88" s="26">
        <f>DATA!E87</f>
        <v>0</v>
      </c>
      <c r="F88" s="27"/>
      <c r="G88" s="26">
        <f>DATA!S87</f>
        <v>0</v>
      </c>
      <c r="H88" s="28" t="e">
        <f t="shared" si="5"/>
        <v>#DIV/0!</v>
      </c>
    </row>
    <row r="89" spans="1:8" x14ac:dyDescent="0.25">
      <c r="A89" s="24">
        <v>20</v>
      </c>
      <c r="B89" s="25">
        <f>'DATA A'!B25</f>
        <v>0</v>
      </c>
      <c r="C89" s="26">
        <f>'DATA A'!D25</f>
        <v>0</v>
      </c>
      <c r="D89" s="26">
        <f>DATA!D88</f>
        <v>0</v>
      </c>
      <c r="E89" s="26">
        <f>DATA!E88</f>
        <v>0</v>
      </c>
      <c r="F89" s="27"/>
      <c r="G89" s="26">
        <f>DATA!S88</f>
        <v>0</v>
      </c>
      <c r="H89" s="28" t="e">
        <f t="shared" si="5"/>
        <v>#DIV/0!</v>
      </c>
    </row>
    <row r="90" spans="1:8" x14ac:dyDescent="0.25">
      <c r="A90" s="24">
        <v>21</v>
      </c>
      <c r="B90" s="25">
        <f>'DATA A'!B26</f>
        <v>0</v>
      </c>
      <c r="C90" s="26">
        <f>'DATA A'!D26</f>
        <v>0</v>
      </c>
      <c r="D90" s="26">
        <f>DATA!D89</f>
        <v>0</v>
      </c>
      <c r="E90" s="26">
        <f>DATA!E89</f>
        <v>0</v>
      </c>
      <c r="F90" s="27"/>
      <c r="G90" s="26">
        <f>DATA!S89</f>
        <v>0</v>
      </c>
      <c r="H90" s="28" t="e">
        <f t="shared" ref="H90:H95" si="6">G90/C90*100</f>
        <v>#DIV/0!</v>
      </c>
    </row>
    <row r="91" spans="1:8" x14ac:dyDescent="0.25">
      <c r="A91" s="24">
        <v>22</v>
      </c>
      <c r="B91" s="25">
        <f>'DATA A'!B27</f>
        <v>0</v>
      </c>
      <c r="C91" s="26">
        <f>'DATA A'!D27</f>
        <v>0</v>
      </c>
      <c r="D91" s="26">
        <f>DATA!D90</f>
        <v>0</v>
      </c>
      <c r="E91" s="26">
        <f>DATA!E90</f>
        <v>0</v>
      </c>
      <c r="F91" s="27"/>
      <c r="G91" s="26">
        <f>DATA!S90</f>
        <v>0</v>
      </c>
      <c r="H91" s="28" t="e">
        <f t="shared" si="6"/>
        <v>#DIV/0!</v>
      </c>
    </row>
    <row r="92" spans="1:8" x14ac:dyDescent="0.25">
      <c r="A92" s="24">
        <v>23</v>
      </c>
      <c r="B92" s="25">
        <f>'DATA A'!B28</f>
        <v>0</v>
      </c>
      <c r="C92" s="26">
        <f>'DATA A'!D28</f>
        <v>0</v>
      </c>
      <c r="D92" s="26">
        <f>DATA!D91</f>
        <v>0</v>
      </c>
      <c r="E92" s="26">
        <f>DATA!E91</f>
        <v>0</v>
      </c>
      <c r="F92" s="27"/>
      <c r="G92" s="26">
        <f>DATA!S91</f>
        <v>0</v>
      </c>
      <c r="H92" s="28" t="e">
        <f t="shared" si="6"/>
        <v>#DIV/0!</v>
      </c>
    </row>
    <row r="93" spans="1:8" x14ac:dyDescent="0.25">
      <c r="A93" s="24">
        <v>24</v>
      </c>
      <c r="B93" s="25">
        <f>'DATA A'!B29</f>
        <v>0</v>
      </c>
      <c r="C93" s="26">
        <f>'DATA A'!D29</f>
        <v>0</v>
      </c>
      <c r="D93" s="26">
        <f>DATA!D92</f>
        <v>0</v>
      </c>
      <c r="E93" s="26">
        <f>DATA!E92</f>
        <v>0</v>
      </c>
      <c r="F93" s="27"/>
      <c r="G93" s="26">
        <f>DATA!S92</f>
        <v>0</v>
      </c>
      <c r="H93" s="28" t="e">
        <f t="shared" si="6"/>
        <v>#DIV/0!</v>
      </c>
    </row>
    <row r="94" spans="1:8" ht="13.8" thickBot="1" x14ac:dyDescent="0.3">
      <c r="A94" s="24">
        <v>25</v>
      </c>
      <c r="B94" s="25">
        <f>'DATA A'!B30</f>
        <v>0</v>
      </c>
      <c r="C94" s="12">
        <f>'DATA A'!D30</f>
        <v>0</v>
      </c>
      <c r="D94" s="26">
        <f>DATA!D93</f>
        <v>0</v>
      </c>
      <c r="E94" s="26">
        <f>DATA!E93</f>
        <v>0</v>
      </c>
      <c r="F94" s="27"/>
      <c r="G94" s="26">
        <f>DATA!S93</f>
        <v>0</v>
      </c>
      <c r="H94" s="28" t="e">
        <f t="shared" si="6"/>
        <v>#DIV/0!</v>
      </c>
    </row>
    <row r="95" spans="1:8" ht="13.8" thickBot="1" x14ac:dyDescent="0.3">
      <c r="A95" s="11"/>
      <c r="B95" s="3"/>
      <c r="C95" s="13">
        <f>C32*20%</f>
        <v>0</v>
      </c>
      <c r="D95" s="44">
        <f>DATA!D94</f>
        <v>0</v>
      </c>
      <c r="E95" s="44">
        <f>DATA!E94</f>
        <v>0</v>
      </c>
      <c r="F95" s="45"/>
      <c r="G95" s="44">
        <f>DATA!S94</f>
        <v>0</v>
      </c>
      <c r="H95" s="46" t="e">
        <f t="shared" si="6"/>
        <v>#DIV/0!</v>
      </c>
    </row>
    <row r="96" spans="1:8" x14ac:dyDescent="0.25">
      <c r="A96" s="43"/>
      <c r="B96" s="17"/>
      <c r="C96" s="18"/>
      <c r="D96" s="18"/>
      <c r="E96" s="18"/>
      <c r="F96" s="19"/>
      <c r="G96" s="18"/>
      <c r="H96" s="19"/>
    </row>
    <row r="97" spans="1:8" ht="13.8" thickBot="1" x14ac:dyDescent="0.3">
      <c r="A97" s="20"/>
      <c r="B97" s="20"/>
      <c r="C97" s="9"/>
      <c r="D97" s="9"/>
      <c r="E97" s="9"/>
      <c r="F97" s="9"/>
      <c r="G97" s="9"/>
      <c r="H97" s="21" t="s">
        <v>0</v>
      </c>
    </row>
    <row r="98" spans="1:8" ht="24.9" customHeight="1" x14ac:dyDescent="0.25">
      <c r="A98" s="314" t="s">
        <v>1</v>
      </c>
      <c r="B98" s="316" t="str">
        <f>'DATA A'!B5</f>
        <v>PUSKESMAS</v>
      </c>
      <c r="C98" s="316" t="s">
        <v>23</v>
      </c>
      <c r="D98" s="318" t="s">
        <v>45</v>
      </c>
      <c r="E98" s="319"/>
      <c r="F98" s="319"/>
      <c r="G98" s="319"/>
      <c r="H98" s="320"/>
    </row>
    <row r="99" spans="1:8" ht="12.75" customHeight="1" x14ac:dyDescent="0.25">
      <c r="A99" s="315"/>
      <c r="B99" s="317"/>
      <c r="C99" s="317"/>
      <c r="D99" s="321" t="s">
        <v>20</v>
      </c>
      <c r="E99" s="321" t="s">
        <v>21</v>
      </c>
      <c r="F99" s="321" t="s">
        <v>22</v>
      </c>
      <c r="G99" s="4" t="s">
        <v>16</v>
      </c>
      <c r="H99" s="14"/>
    </row>
    <row r="100" spans="1:8" ht="13.8" thickBot="1" x14ac:dyDescent="0.3">
      <c r="A100" s="315"/>
      <c r="B100" s="317"/>
      <c r="C100" s="317"/>
      <c r="D100" s="317"/>
      <c r="E100" s="317"/>
      <c r="F100" s="317"/>
      <c r="G100" s="2" t="s">
        <v>17</v>
      </c>
      <c r="H100" s="38" t="s">
        <v>15</v>
      </c>
    </row>
    <row r="101" spans="1:8" x14ac:dyDescent="0.25">
      <c r="A101" s="34">
        <v>1</v>
      </c>
      <c r="B101" s="54">
        <f>'DATA A'!B6</f>
        <v>0</v>
      </c>
      <c r="C101" s="36">
        <f>'DATA A'!D6</f>
        <v>0</v>
      </c>
      <c r="D101" s="49">
        <f>DATA!D98</f>
        <v>0</v>
      </c>
      <c r="E101" s="49">
        <f>DATA!E98</f>
        <v>0</v>
      </c>
      <c r="F101" s="47"/>
      <c r="G101" s="49">
        <f>DATA!S98</f>
        <v>0</v>
      </c>
      <c r="H101" s="50" t="e">
        <f>G101/C101*100</f>
        <v>#DIV/0!</v>
      </c>
    </row>
    <row r="102" spans="1:8" x14ac:dyDescent="0.25">
      <c r="A102" s="24">
        <v>2</v>
      </c>
      <c r="B102" s="25">
        <f>'DATA A'!B7</f>
        <v>0</v>
      </c>
      <c r="C102" s="26">
        <f>'DATA A'!D7</f>
        <v>0</v>
      </c>
      <c r="D102" s="26">
        <f>DATA!D99</f>
        <v>0</v>
      </c>
      <c r="E102" s="26">
        <f>DATA!E99</f>
        <v>0</v>
      </c>
      <c r="F102" s="27"/>
      <c r="G102" s="26">
        <f>DATA!S99</f>
        <v>0</v>
      </c>
      <c r="H102" s="28" t="e">
        <f>G102/C102*100</f>
        <v>#DIV/0!</v>
      </c>
    </row>
    <row r="103" spans="1:8" x14ac:dyDescent="0.25">
      <c r="A103" s="24">
        <v>3</v>
      </c>
      <c r="B103" s="25">
        <f>'DATA A'!B8</f>
        <v>0</v>
      </c>
      <c r="C103" s="26">
        <f>'DATA A'!D8</f>
        <v>0</v>
      </c>
      <c r="D103" s="26">
        <f>DATA!D100</f>
        <v>0</v>
      </c>
      <c r="E103" s="26">
        <f>DATA!E100</f>
        <v>0</v>
      </c>
      <c r="F103" s="27"/>
      <c r="G103" s="26">
        <f>DATA!S100</f>
        <v>0</v>
      </c>
      <c r="H103" s="28" t="e">
        <f>G103/C103*100</f>
        <v>#DIV/0!</v>
      </c>
    </row>
    <row r="104" spans="1:8" x14ac:dyDescent="0.25">
      <c r="A104" s="24">
        <v>4</v>
      </c>
      <c r="B104" s="25">
        <f>'DATA A'!B9</f>
        <v>0</v>
      </c>
      <c r="C104" s="26">
        <f>'DATA A'!D9</f>
        <v>0</v>
      </c>
      <c r="D104" s="26">
        <f>DATA!D101</f>
        <v>0</v>
      </c>
      <c r="E104" s="26">
        <f>DATA!E101</f>
        <v>0</v>
      </c>
      <c r="F104" s="27"/>
      <c r="G104" s="26">
        <f>DATA!S101</f>
        <v>0</v>
      </c>
      <c r="H104" s="28" t="e">
        <f>G104/C104*100</f>
        <v>#DIV/0!</v>
      </c>
    </row>
    <row r="105" spans="1:8" x14ac:dyDescent="0.25">
      <c r="A105" s="24">
        <v>5</v>
      </c>
      <c r="B105" s="25">
        <f>'DATA A'!B10</f>
        <v>0</v>
      </c>
      <c r="C105" s="26">
        <f>'DATA A'!D10</f>
        <v>0</v>
      </c>
      <c r="D105" s="26">
        <f>DATA!D102</f>
        <v>0</v>
      </c>
      <c r="E105" s="26">
        <f>DATA!E102</f>
        <v>0</v>
      </c>
      <c r="F105" s="27"/>
      <c r="G105" s="26">
        <f>DATA!S102</f>
        <v>0</v>
      </c>
      <c r="H105" s="28" t="e">
        <f>G105/C105*100</f>
        <v>#DIV/0!</v>
      </c>
    </row>
    <row r="106" spans="1:8" x14ac:dyDescent="0.25">
      <c r="A106" s="24">
        <v>6</v>
      </c>
      <c r="B106" s="25">
        <f>'DATA A'!B11</f>
        <v>0</v>
      </c>
      <c r="C106" s="26">
        <f>'DATA A'!D11</f>
        <v>0</v>
      </c>
      <c r="D106" s="26">
        <f>DATA!D103</f>
        <v>0</v>
      </c>
      <c r="E106" s="26">
        <f>DATA!E103</f>
        <v>0</v>
      </c>
      <c r="F106" s="27"/>
      <c r="G106" s="26">
        <f>DATA!S103</f>
        <v>0</v>
      </c>
      <c r="H106" s="28" t="e">
        <f t="shared" ref="H106:H120" si="7">G106/C106*100</f>
        <v>#DIV/0!</v>
      </c>
    </row>
    <row r="107" spans="1:8" x14ac:dyDescent="0.25">
      <c r="A107" s="24">
        <v>7</v>
      </c>
      <c r="B107" s="25">
        <f>'DATA A'!B12</f>
        <v>0</v>
      </c>
      <c r="C107" s="26">
        <f>'DATA A'!D12</f>
        <v>0</v>
      </c>
      <c r="D107" s="26">
        <f>DATA!D104</f>
        <v>0</v>
      </c>
      <c r="E107" s="26">
        <f>DATA!E104</f>
        <v>0</v>
      </c>
      <c r="F107" s="27"/>
      <c r="G107" s="26">
        <f>DATA!S104</f>
        <v>0</v>
      </c>
      <c r="H107" s="28" t="e">
        <f t="shared" si="7"/>
        <v>#DIV/0!</v>
      </c>
    </row>
    <row r="108" spans="1:8" x14ac:dyDescent="0.25">
      <c r="A108" s="24">
        <v>8</v>
      </c>
      <c r="B108" s="25">
        <f>'DATA A'!B13</f>
        <v>0</v>
      </c>
      <c r="C108" s="26">
        <f>'DATA A'!D13</f>
        <v>0</v>
      </c>
      <c r="D108" s="26">
        <f>DATA!D105</f>
        <v>0</v>
      </c>
      <c r="E108" s="26">
        <f>DATA!E105</f>
        <v>0</v>
      </c>
      <c r="F108" s="27"/>
      <c r="G108" s="26">
        <f>DATA!S105</f>
        <v>0</v>
      </c>
      <c r="H108" s="28" t="e">
        <f t="shared" si="7"/>
        <v>#DIV/0!</v>
      </c>
    </row>
    <row r="109" spans="1:8" x14ac:dyDescent="0.25">
      <c r="A109" s="24">
        <v>9</v>
      </c>
      <c r="B109" s="25">
        <f>'DATA A'!B14</f>
        <v>0</v>
      </c>
      <c r="C109" s="26">
        <f>'DATA A'!D14</f>
        <v>0</v>
      </c>
      <c r="D109" s="26">
        <f>DATA!D106</f>
        <v>0</v>
      </c>
      <c r="E109" s="26">
        <f>DATA!E106</f>
        <v>0</v>
      </c>
      <c r="F109" s="27"/>
      <c r="G109" s="26">
        <f>DATA!S106</f>
        <v>0</v>
      </c>
      <c r="H109" s="28" t="e">
        <f t="shared" si="7"/>
        <v>#DIV/0!</v>
      </c>
    </row>
    <row r="110" spans="1:8" x14ac:dyDescent="0.25">
      <c r="A110" s="24">
        <v>10</v>
      </c>
      <c r="B110" s="25">
        <f>'DATA A'!B15</f>
        <v>0</v>
      </c>
      <c r="C110" s="26">
        <f>'DATA A'!D15</f>
        <v>0</v>
      </c>
      <c r="D110" s="26">
        <f>DATA!D107</f>
        <v>0</v>
      </c>
      <c r="E110" s="26">
        <f>DATA!E107</f>
        <v>0</v>
      </c>
      <c r="F110" s="27"/>
      <c r="G110" s="26">
        <f>DATA!S107</f>
        <v>0</v>
      </c>
      <c r="H110" s="28" t="e">
        <f t="shared" si="7"/>
        <v>#DIV/0!</v>
      </c>
    </row>
    <row r="111" spans="1:8" x14ac:dyDescent="0.25">
      <c r="A111" s="24">
        <v>11</v>
      </c>
      <c r="B111" s="25">
        <f>'DATA A'!B16</f>
        <v>0</v>
      </c>
      <c r="C111" s="26">
        <f>'DATA A'!D16</f>
        <v>0</v>
      </c>
      <c r="D111" s="26">
        <f>DATA!D108</f>
        <v>0</v>
      </c>
      <c r="E111" s="26">
        <f>DATA!E108</f>
        <v>0</v>
      </c>
      <c r="F111" s="27"/>
      <c r="G111" s="26">
        <f>DATA!S108</f>
        <v>0</v>
      </c>
      <c r="H111" s="28" t="e">
        <f t="shared" si="7"/>
        <v>#DIV/0!</v>
      </c>
    </row>
    <row r="112" spans="1:8" x14ac:dyDescent="0.25">
      <c r="A112" s="24">
        <v>12</v>
      </c>
      <c r="B112" s="25">
        <f>'DATA A'!B17</f>
        <v>0</v>
      </c>
      <c r="C112" s="26">
        <f>'DATA A'!D17</f>
        <v>0</v>
      </c>
      <c r="D112" s="26">
        <f>DATA!D109</f>
        <v>0</v>
      </c>
      <c r="E112" s="26">
        <f>DATA!E109</f>
        <v>0</v>
      </c>
      <c r="F112" s="27"/>
      <c r="G112" s="26">
        <f>DATA!S109</f>
        <v>0</v>
      </c>
      <c r="H112" s="28" t="e">
        <f t="shared" si="7"/>
        <v>#DIV/0!</v>
      </c>
    </row>
    <row r="113" spans="1:8" x14ac:dyDescent="0.25">
      <c r="A113" s="24">
        <v>13</v>
      </c>
      <c r="B113" s="25">
        <f>'DATA A'!B18</f>
        <v>0</v>
      </c>
      <c r="C113" s="26">
        <f>'DATA A'!D18</f>
        <v>0</v>
      </c>
      <c r="D113" s="26">
        <f>DATA!D110</f>
        <v>0</v>
      </c>
      <c r="E113" s="26">
        <f>DATA!E110</f>
        <v>0</v>
      </c>
      <c r="F113" s="27"/>
      <c r="G113" s="26">
        <f>DATA!S110</f>
        <v>0</v>
      </c>
      <c r="H113" s="28" t="e">
        <f t="shared" si="7"/>
        <v>#DIV/0!</v>
      </c>
    </row>
    <row r="114" spans="1:8" x14ac:dyDescent="0.25">
      <c r="A114" s="24">
        <v>14</v>
      </c>
      <c r="B114" s="25">
        <f>'DATA A'!B19</f>
        <v>0</v>
      </c>
      <c r="C114" s="26">
        <f>'DATA A'!D19</f>
        <v>0</v>
      </c>
      <c r="D114" s="26">
        <f>DATA!D111</f>
        <v>0</v>
      </c>
      <c r="E114" s="26">
        <f>DATA!E111</f>
        <v>0</v>
      </c>
      <c r="F114" s="27"/>
      <c r="G114" s="26">
        <f>DATA!S111</f>
        <v>0</v>
      </c>
      <c r="H114" s="28" t="e">
        <f t="shared" si="7"/>
        <v>#DIV/0!</v>
      </c>
    </row>
    <row r="115" spans="1:8" x14ac:dyDescent="0.25">
      <c r="A115" s="24">
        <v>15</v>
      </c>
      <c r="B115" s="25">
        <f>'DATA A'!B20</f>
        <v>0</v>
      </c>
      <c r="C115" s="26">
        <f>'DATA A'!D20</f>
        <v>0</v>
      </c>
      <c r="D115" s="26">
        <f>DATA!D112</f>
        <v>0</v>
      </c>
      <c r="E115" s="26">
        <f>DATA!E112</f>
        <v>0</v>
      </c>
      <c r="F115" s="27"/>
      <c r="G115" s="26">
        <f>DATA!S112</f>
        <v>0</v>
      </c>
      <c r="H115" s="28" t="e">
        <f t="shared" si="7"/>
        <v>#DIV/0!</v>
      </c>
    </row>
    <row r="116" spans="1:8" x14ac:dyDescent="0.25">
      <c r="A116" s="24">
        <v>16</v>
      </c>
      <c r="B116" s="25">
        <f>'DATA A'!B21</f>
        <v>0</v>
      </c>
      <c r="C116" s="26">
        <f>'DATA A'!D21</f>
        <v>0</v>
      </c>
      <c r="D116" s="26">
        <f>DATA!D113</f>
        <v>0</v>
      </c>
      <c r="E116" s="26">
        <f>DATA!E113</f>
        <v>0</v>
      </c>
      <c r="F116" s="27"/>
      <c r="G116" s="26">
        <f>DATA!S113</f>
        <v>0</v>
      </c>
      <c r="H116" s="28" t="e">
        <f t="shared" si="7"/>
        <v>#DIV/0!</v>
      </c>
    </row>
    <row r="117" spans="1:8" x14ac:dyDescent="0.25">
      <c r="A117" s="24">
        <v>17</v>
      </c>
      <c r="B117" s="25">
        <f>'DATA A'!B22</f>
        <v>0</v>
      </c>
      <c r="C117" s="26">
        <f>'DATA A'!D22</f>
        <v>0</v>
      </c>
      <c r="D117" s="26">
        <f>DATA!D114</f>
        <v>0</v>
      </c>
      <c r="E117" s="26">
        <f>DATA!E114</f>
        <v>0</v>
      </c>
      <c r="F117" s="27"/>
      <c r="G117" s="26">
        <f>DATA!S114</f>
        <v>0</v>
      </c>
      <c r="H117" s="28" t="e">
        <f t="shared" si="7"/>
        <v>#DIV/0!</v>
      </c>
    </row>
    <row r="118" spans="1:8" x14ac:dyDescent="0.25">
      <c r="A118" s="24">
        <v>18</v>
      </c>
      <c r="B118" s="25">
        <f>'DATA A'!B23</f>
        <v>0</v>
      </c>
      <c r="C118" s="26">
        <f>'DATA A'!D23</f>
        <v>0</v>
      </c>
      <c r="D118" s="26">
        <f>DATA!D115</f>
        <v>0</v>
      </c>
      <c r="E118" s="26">
        <f>DATA!E115</f>
        <v>0</v>
      </c>
      <c r="F118" s="27"/>
      <c r="G118" s="26">
        <f>DATA!S115</f>
        <v>0</v>
      </c>
      <c r="H118" s="28" t="e">
        <f t="shared" si="7"/>
        <v>#DIV/0!</v>
      </c>
    </row>
    <row r="119" spans="1:8" x14ac:dyDescent="0.25">
      <c r="A119" s="24">
        <v>19</v>
      </c>
      <c r="B119" s="25">
        <f>'DATA A'!B24</f>
        <v>0</v>
      </c>
      <c r="C119" s="26">
        <f>'DATA A'!D24</f>
        <v>0</v>
      </c>
      <c r="D119" s="26">
        <f>DATA!D116</f>
        <v>0</v>
      </c>
      <c r="E119" s="26">
        <f>DATA!E116</f>
        <v>0</v>
      </c>
      <c r="F119" s="27"/>
      <c r="G119" s="26">
        <f>DATA!S116</f>
        <v>0</v>
      </c>
      <c r="H119" s="28" t="e">
        <f t="shared" si="7"/>
        <v>#DIV/0!</v>
      </c>
    </row>
    <row r="120" spans="1:8" x14ac:dyDescent="0.25">
      <c r="A120" s="24">
        <v>20</v>
      </c>
      <c r="B120" s="25">
        <f>'DATA A'!B25</f>
        <v>0</v>
      </c>
      <c r="C120" s="26">
        <f>'DATA A'!D25</f>
        <v>0</v>
      </c>
      <c r="D120" s="26">
        <f>DATA!D117</f>
        <v>0</v>
      </c>
      <c r="E120" s="26">
        <f>DATA!E117</f>
        <v>0</v>
      </c>
      <c r="F120" s="27"/>
      <c r="G120" s="26">
        <f>DATA!S117</f>
        <v>0</v>
      </c>
      <c r="H120" s="28" t="e">
        <f t="shared" si="7"/>
        <v>#DIV/0!</v>
      </c>
    </row>
    <row r="121" spans="1:8" x14ac:dyDescent="0.25">
      <c r="A121" s="24">
        <v>21</v>
      </c>
      <c r="B121" s="25">
        <f>'DATA A'!B26</f>
        <v>0</v>
      </c>
      <c r="C121" s="26">
        <f>'DATA A'!D26</f>
        <v>0</v>
      </c>
      <c r="D121" s="26">
        <f>DATA!D118</f>
        <v>0</v>
      </c>
      <c r="E121" s="26">
        <f>DATA!E118</f>
        <v>0</v>
      </c>
      <c r="F121" s="27"/>
      <c r="G121" s="26">
        <f>DATA!S118</f>
        <v>0</v>
      </c>
      <c r="H121" s="28" t="e">
        <f t="shared" ref="H121:H126" si="8">G121/C121*100</f>
        <v>#DIV/0!</v>
      </c>
    </row>
    <row r="122" spans="1:8" x14ac:dyDescent="0.25">
      <c r="A122" s="24">
        <v>22</v>
      </c>
      <c r="B122" s="25">
        <f>'DATA A'!B27</f>
        <v>0</v>
      </c>
      <c r="C122" s="26">
        <f>'DATA A'!D27</f>
        <v>0</v>
      </c>
      <c r="D122" s="26">
        <f>DATA!D119</f>
        <v>0</v>
      </c>
      <c r="E122" s="26">
        <f>DATA!E119</f>
        <v>0</v>
      </c>
      <c r="F122" s="27"/>
      <c r="G122" s="26">
        <f>DATA!S119</f>
        <v>0</v>
      </c>
      <c r="H122" s="28" t="e">
        <f t="shared" si="8"/>
        <v>#DIV/0!</v>
      </c>
    </row>
    <row r="123" spans="1:8" x14ac:dyDescent="0.25">
      <c r="A123" s="24">
        <v>23</v>
      </c>
      <c r="B123" s="25">
        <f>'DATA A'!B28</f>
        <v>0</v>
      </c>
      <c r="C123" s="26">
        <f>'DATA A'!D28</f>
        <v>0</v>
      </c>
      <c r="D123" s="26">
        <f>DATA!D120</f>
        <v>0</v>
      </c>
      <c r="E123" s="26">
        <f>DATA!E120</f>
        <v>0</v>
      </c>
      <c r="F123" s="27"/>
      <c r="G123" s="26">
        <f>DATA!S120</f>
        <v>0</v>
      </c>
      <c r="H123" s="28" t="e">
        <f t="shared" si="8"/>
        <v>#DIV/0!</v>
      </c>
    </row>
    <row r="124" spans="1:8" x14ac:dyDescent="0.25">
      <c r="A124" s="24">
        <v>24</v>
      </c>
      <c r="B124" s="25">
        <f>'DATA A'!B29</f>
        <v>0</v>
      </c>
      <c r="C124" s="26">
        <f>'DATA A'!D29</f>
        <v>0</v>
      </c>
      <c r="D124" s="26">
        <f>DATA!D121</f>
        <v>0</v>
      </c>
      <c r="E124" s="26">
        <f>DATA!E121</f>
        <v>0</v>
      </c>
      <c r="F124" s="27"/>
      <c r="G124" s="26">
        <f>DATA!S121</f>
        <v>0</v>
      </c>
      <c r="H124" s="28" t="e">
        <f t="shared" si="8"/>
        <v>#DIV/0!</v>
      </c>
    </row>
    <row r="125" spans="1:8" ht="13.8" thickBot="1" x14ac:dyDescent="0.3">
      <c r="A125" s="24">
        <v>25</v>
      </c>
      <c r="B125" s="25">
        <f>'DATA A'!B30</f>
        <v>0</v>
      </c>
      <c r="C125" s="12">
        <f>'DATA A'!D30</f>
        <v>0</v>
      </c>
      <c r="D125" s="26">
        <f>DATA!D122</f>
        <v>0</v>
      </c>
      <c r="E125" s="26">
        <f>DATA!E122</f>
        <v>0</v>
      </c>
      <c r="F125" s="27"/>
      <c r="G125" s="26">
        <f>DATA!S122</f>
        <v>0</v>
      </c>
      <c r="H125" s="28" t="e">
        <f t="shared" si="8"/>
        <v>#DIV/0!</v>
      </c>
    </row>
    <row r="126" spans="1:8" ht="13.8" thickBot="1" x14ac:dyDescent="0.3">
      <c r="A126" s="11"/>
      <c r="B126" s="3"/>
      <c r="C126" s="13">
        <f>20%*C32</f>
        <v>0</v>
      </c>
      <c r="D126" s="44">
        <f>DATA!D123</f>
        <v>0</v>
      </c>
      <c r="E126" s="44">
        <f>DATA!E123</f>
        <v>0</v>
      </c>
      <c r="F126" s="45"/>
      <c r="G126" s="44">
        <f>DATA!S123</f>
        <v>0</v>
      </c>
      <c r="H126" s="46" t="e">
        <f t="shared" si="8"/>
        <v>#DIV/0!</v>
      </c>
    </row>
    <row r="129" spans="1:8" ht="13.8" thickBot="1" x14ac:dyDescent="0.3">
      <c r="A129" s="15"/>
      <c r="B129" s="5"/>
      <c r="C129" s="10"/>
      <c r="D129" s="10"/>
      <c r="E129" s="10"/>
      <c r="F129" s="16"/>
      <c r="G129" s="10"/>
      <c r="H129" s="7"/>
    </row>
    <row r="130" spans="1:8" ht="24.9" customHeight="1" x14ac:dyDescent="0.25">
      <c r="A130" s="285" t="s">
        <v>1</v>
      </c>
      <c r="B130" s="275" t="str">
        <f>'DATA A'!B5</f>
        <v>PUSKESMAS</v>
      </c>
      <c r="C130" s="290" t="s">
        <v>35</v>
      </c>
      <c r="D130" s="281" t="s">
        <v>72</v>
      </c>
      <c r="E130" s="282"/>
      <c r="F130" s="282"/>
      <c r="G130" s="282"/>
      <c r="H130" s="283"/>
    </row>
    <row r="131" spans="1:8" ht="12.75" customHeight="1" x14ac:dyDescent="0.25">
      <c r="A131" s="286"/>
      <c r="B131" s="276"/>
      <c r="C131" s="291"/>
      <c r="D131" s="293" t="s">
        <v>20</v>
      </c>
      <c r="E131" s="293" t="s">
        <v>21</v>
      </c>
      <c r="F131" s="293" t="s">
        <v>22</v>
      </c>
      <c r="G131" s="161" t="s">
        <v>16</v>
      </c>
      <c r="H131" s="166"/>
    </row>
    <row r="132" spans="1:8" ht="13.8" thickBot="1" x14ac:dyDescent="0.3">
      <c r="A132" s="287"/>
      <c r="B132" s="277"/>
      <c r="C132" s="292"/>
      <c r="D132" s="292"/>
      <c r="E132" s="292"/>
      <c r="F132" s="292"/>
      <c r="G132" s="159" t="s">
        <v>17</v>
      </c>
      <c r="H132" s="167" t="s">
        <v>15</v>
      </c>
    </row>
    <row r="133" spans="1:8" x14ac:dyDescent="0.25">
      <c r="A133" s="34">
        <v>1</v>
      </c>
      <c r="B133" s="53">
        <f>'DATA A'!B6</f>
        <v>0</v>
      </c>
      <c r="C133" s="36">
        <f>'DATA A'!D6</f>
        <v>0</v>
      </c>
      <c r="D133" s="49">
        <f>DATA!D127</f>
        <v>0</v>
      </c>
      <c r="E133" s="49">
        <f>DATA!E127</f>
        <v>0</v>
      </c>
      <c r="F133" s="207">
        <f>90/12*2</f>
        <v>15</v>
      </c>
      <c r="G133" s="49">
        <f>DATA!S127</f>
        <v>0</v>
      </c>
      <c r="H133" s="50" t="e">
        <f>G133/C133*100</f>
        <v>#DIV/0!</v>
      </c>
    </row>
    <row r="134" spans="1:8" x14ac:dyDescent="0.25">
      <c r="A134" s="24">
        <v>2</v>
      </c>
      <c r="B134" s="25">
        <f>'DATA A'!B7</f>
        <v>0</v>
      </c>
      <c r="C134" s="26">
        <f>'DATA A'!D7</f>
        <v>0</v>
      </c>
      <c r="D134" s="26">
        <f>DATA!D128</f>
        <v>0</v>
      </c>
      <c r="E134" s="26">
        <f>DATA!E128</f>
        <v>0</v>
      </c>
      <c r="F134" s="27">
        <f t="shared" ref="F134:F158" si="9">90/12*2</f>
        <v>15</v>
      </c>
      <c r="G134" s="26">
        <f>DATA!S128</f>
        <v>0</v>
      </c>
      <c r="H134" s="28" t="e">
        <f>G134/C134*100</f>
        <v>#DIV/0!</v>
      </c>
    </row>
    <row r="135" spans="1:8" x14ac:dyDescent="0.25">
      <c r="A135" s="24">
        <v>3</v>
      </c>
      <c r="B135" s="25">
        <f>'DATA A'!B8</f>
        <v>0</v>
      </c>
      <c r="C135" s="26">
        <f>'DATA A'!D8</f>
        <v>0</v>
      </c>
      <c r="D135" s="26">
        <f>DATA!D129</f>
        <v>0</v>
      </c>
      <c r="E135" s="26">
        <f>DATA!E129</f>
        <v>0</v>
      </c>
      <c r="F135" s="27">
        <f t="shared" si="9"/>
        <v>15</v>
      </c>
      <c r="G135" s="26">
        <f>DATA!S129</f>
        <v>0</v>
      </c>
      <c r="H135" s="28" t="e">
        <f>G135/C135*100</f>
        <v>#DIV/0!</v>
      </c>
    </row>
    <row r="136" spans="1:8" x14ac:dyDescent="0.25">
      <c r="A136" s="24">
        <v>4</v>
      </c>
      <c r="B136" s="25">
        <f>'DATA A'!B9</f>
        <v>0</v>
      </c>
      <c r="C136" s="26">
        <f>'DATA A'!D9</f>
        <v>0</v>
      </c>
      <c r="D136" s="26">
        <f>DATA!D130</f>
        <v>0</v>
      </c>
      <c r="E136" s="26">
        <f>DATA!E130</f>
        <v>0</v>
      </c>
      <c r="F136" s="27">
        <f t="shared" si="9"/>
        <v>15</v>
      </c>
      <c r="G136" s="26">
        <f>DATA!S130</f>
        <v>0</v>
      </c>
      <c r="H136" s="28" t="e">
        <f>G136/C136*100</f>
        <v>#DIV/0!</v>
      </c>
    </row>
    <row r="137" spans="1:8" x14ac:dyDescent="0.25">
      <c r="A137" s="24">
        <v>5</v>
      </c>
      <c r="B137" s="25">
        <f>'DATA A'!B10</f>
        <v>0</v>
      </c>
      <c r="C137" s="26">
        <f>'DATA A'!D10</f>
        <v>0</v>
      </c>
      <c r="D137" s="26">
        <f>DATA!D131</f>
        <v>0</v>
      </c>
      <c r="E137" s="26">
        <f>DATA!E131</f>
        <v>0</v>
      </c>
      <c r="F137" s="27">
        <f t="shared" si="9"/>
        <v>15</v>
      </c>
      <c r="G137" s="26">
        <f>DATA!S131</f>
        <v>0</v>
      </c>
      <c r="H137" s="28" t="e">
        <f>G137/C137*100</f>
        <v>#DIV/0!</v>
      </c>
    </row>
    <row r="138" spans="1:8" x14ac:dyDescent="0.25">
      <c r="A138" s="24">
        <v>6</v>
      </c>
      <c r="B138" s="25">
        <f>'DATA A'!B11</f>
        <v>0</v>
      </c>
      <c r="C138" s="26">
        <f>'DATA A'!D11</f>
        <v>0</v>
      </c>
      <c r="D138" s="26">
        <f>DATA!D132</f>
        <v>0</v>
      </c>
      <c r="E138" s="26">
        <f>DATA!E132</f>
        <v>0</v>
      </c>
      <c r="F138" s="27">
        <f t="shared" si="9"/>
        <v>15</v>
      </c>
      <c r="G138" s="26">
        <f>DATA!S132</f>
        <v>0</v>
      </c>
      <c r="H138" s="28" t="e">
        <f t="shared" ref="H138:H152" si="10">G138/C138*100</f>
        <v>#DIV/0!</v>
      </c>
    </row>
    <row r="139" spans="1:8" x14ac:dyDescent="0.25">
      <c r="A139" s="24">
        <v>7</v>
      </c>
      <c r="B139" s="25">
        <f>'DATA A'!B12</f>
        <v>0</v>
      </c>
      <c r="C139" s="26">
        <f>'DATA A'!D12</f>
        <v>0</v>
      </c>
      <c r="D139" s="26">
        <f>DATA!D133</f>
        <v>0</v>
      </c>
      <c r="E139" s="26">
        <f>DATA!E133</f>
        <v>0</v>
      </c>
      <c r="F139" s="27">
        <f t="shared" si="9"/>
        <v>15</v>
      </c>
      <c r="G139" s="26">
        <f>DATA!S133</f>
        <v>0</v>
      </c>
      <c r="H139" s="28" t="e">
        <f t="shared" si="10"/>
        <v>#DIV/0!</v>
      </c>
    </row>
    <row r="140" spans="1:8" x14ac:dyDescent="0.25">
      <c r="A140" s="24">
        <v>8</v>
      </c>
      <c r="B140" s="25">
        <f>'DATA A'!B13</f>
        <v>0</v>
      </c>
      <c r="C140" s="26">
        <f>'DATA A'!D13</f>
        <v>0</v>
      </c>
      <c r="D140" s="26">
        <f>DATA!D134</f>
        <v>0</v>
      </c>
      <c r="E140" s="26">
        <f>DATA!E134</f>
        <v>0</v>
      </c>
      <c r="F140" s="27">
        <f t="shared" si="9"/>
        <v>15</v>
      </c>
      <c r="G140" s="26">
        <f>DATA!S134</f>
        <v>0</v>
      </c>
      <c r="H140" s="28" t="e">
        <f t="shared" si="10"/>
        <v>#DIV/0!</v>
      </c>
    </row>
    <row r="141" spans="1:8" x14ac:dyDescent="0.25">
      <c r="A141" s="24">
        <v>9</v>
      </c>
      <c r="B141" s="25">
        <f>'DATA A'!B14</f>
        <v>0</v>
      </c>
      <c r="C141" s="26">
        <f>'DATA A'!D14</f>
        <v>0</v>
      </c>
      <c r="D141" s="26">
        <f>DATA!D135</f>
        <v>0</v>
      </c>
      <c r="E141" s="26">
        <f>DATA!E135</f>
        <v>0</v>
      </c>
      <c r="F141" s="27">
        <f t="shared" si="9"/>
        <v>15</v>
      </c>
      <c r="G141" s="26">
        <f>DATA!S135</f>
        <v>0</v>
      </c>
      <c r="H141" s="28" t="e">
        <f t="shared" si="10"/>
        <v>#DIV/0!</v>
      </c>
    </row>
    <row r="142" spans="1:8" x14ac:dyDescent="0.25">
      <c r="A142" s="24">
        <v>10</v>
      </c>
      <c r="B142" s="25">
        <f>'DATA A'!B15</f>
        <v>0</v>
      </c>
      <c r="C142" s="26">
        <f>'DATA A'!D15</f>
        <v>0</v>
      </c>
      <c r="D142" s="26">
        <f>DATA!D136</f>
        <v>0</v>
      </c>
      <c r="E142" s="26">
        <f>DATA!E136</f>
        <v>0</v>
      </c>
      <c r="F142" s="27">
        <f t="shared" si="9"/>
        <v>15</v>
      </c>
      <c r="G142" s="26">
        <f>DATA!S136</f>
        <v>0</v>
      </c>
      <c r="H142" s="28" t="e">
        <f t="shared" si="10"/>
        <v>#DIV/0!</v>
      </c>
    </row>
    <row r="143" spans="1:8" x14ac:dyDescent="0.25">
      <c r="A143" s="24">
        <v>11</v>
      </c>
      <c r="B143" s="25">
        <f>'DATA A'!B16</f>
        <v>0</v>
      </c>
      <c r="C143" s="26">
        <f>'DATA A'!D16</f>
        <v>0</v>
      </c>
      <c r="D143" s="26">
        <f>DATA!D137</f>
        <v>0</v>
      </c>
      <c r="E143" s="26">
        <f>DATA!E137</f>
        <v>0</v>
      </c>
      <c r="F143" s="27">
        <f t="shared" si="9"/>
        <v>15</v>
      </c>
      <c r="G143" s="26">
        <f>DATA!S137</f>
        <v>0</v>
      </c>
      <c r="H143" s="28" t="e">
        <f t="shared" si="10"/>
        <v>#DIV/0!</v>
      </c>
    </row>
    <row r="144" spans="1:8" x14ac:dyDescent="0.25">
      <c r="A144" s="24">
        <v>12</v>
      </c>
      <c r="B144" s="25">
        <f>'DATA A'!B17</f>
        <v>0</v>
      </c>
      <c r="C144" s="26">
        <f>'DATA A'!D17</f>
        <v>0</v>
      </c>
      <c r="D144" s="26">
        <f>DATA!D138</f>
        <v>0</v>
      </c>
      <c r="E144" s="26">
        <f>DATA!E138</f>
        <v>0</v>
      </c>
      <c r="F144" s="27">
        <f t="shared" si="9"/>
        <v>15</v>
      </c>
      <c r="G144" s="26">
        <f>DATA!S138</f>
        <v>0</v>
      </c>
      <c r="H144" s="28" t="e">
        <f t="shared" si="10"/>
        <v>#DIV/0!</v>
      </c>
    </row>
    <row r="145" spans="1:8" x14ac:dyDescent="0.25">
      <c r="A145" s="24">
        <v>13</v>
      </c>
      <c r="B145" s="25">
        <f>'DATA A'!B18</f>
        <v>0</v>
      </c>
      <c r="C145" s="26">
        <f>'DATA A'!D18</f>
        <v>0</v>
      </c>
      <c r="D145" s="26">
        <f>DATA!D139</f>
        <v>0</v>
      </c>
      <c r="E145" s="26">
        <f>DATA!E139</f>
        <v>0</v>
      </c>
      <c r="F145" s="27">
        <f t="shared" si="9"/>
        <v>15</v>
      </c>
      <c r="G145" s="26">
        <f>DATA!S139</f>
        <v>0</v>
      </c>
      <c r="H145" s="28" t="e">
        <f t="shared" si="10"/>
        <v>#DIV/0!</v>
      </c>
    </row>
    <row r="146" spans="1:8" x14ac:dyDescent="0.25">
      <c r="A146" s="24">
        <v>14</v>
      </c>
      <c r="B146" s="25">
        <f>'DATA A'!B19</f>
        <v>0</v>
      </c>
      <c r="C146" s="26">
        <f>'DATA A'!D19</f>
        <v>0</v>
      </c>
      <c r="D146" s="26">
        <f>DATA!D140</f>
        <v>0</v>
      </c>
      <c r="E146" s="26">
        <f>DATA!E140</f>
        <v>0</v>
      </c>
      <c r="F146" s="27">
        <f t="shared" si="9"/>
        <v>15</v>
      </c>
      <c r="G146" s="26">
        <f>DATA!S140</f>
        <v>0</v>
      </c>
      <c r="H146" s="28" t="e">
        <f t="shared" si="10"/>
        <v>#DIV/0!</v>
      </c>
    </row>
    <row r="147" spans="1:8" x14ac:dyDescent="0.25">
      <c r="A147" s="24">
        <v>15</v>
      </c>
      <c r="B147" s="25">
        <f>'DATA A'!B20</f>
        <v>0</v>
      </c>
      <c r="C147" s="26">
        <f>'DATA A'!D20</f>
        <v>0</v>
      </c>
      <c r="D147" s="26">
        <f>DATA!D141</f>
        <v>0</v>
      </c>
      <c r="E147" s="26">
        <f>DATA!E141</f>
        <v>0</v>
      </c>
      <c r="F147" s="27">
        <f t="shared" si="9"/>
        <v>15</v>
      </c>
      <c r="G147" s="26">
        <f>DATA!S141</f>
        <v>0</v>
      </c>
      <c r="H147" s="28" t="e">
        <f t="shared" si="10"/>
        <v>#DIV/0!</v>
      </c>
    </row>
    <row r="148" spans="1:8" x14ac:dyDescent="0.25">
      <c r="A148" s="24">
        <v>16</v>
      </c>
      <c r="B148" s="25">
        <f>'DATA A'!B21</f>
        <v>0</v>
      </c>
      <c r="C148" s="26">
        <f>'DATA A'!D21</f>
        <v>0</v>
      </c>
      <c r="D148" s="26">
        <f>DATA!D142</f>
        <v>0</v>
      </c>
      <c r="E148" s="26">
        <f>DATA!E142</f>
        <v>0</v>
      </c>
      <c r="F148" s="27">
        <f t="shared" si="9"/>
        <v>15</v>
      </c>
      <c r="G148" s="26">
        <f>DATA!S142</f>
        <v>0</v>
      </c>
      <c r="H148" s="28" t="e">
        <f t="shared" si="10"/>
        <v>#DIV/0!</v>
      </c>
    </row>
    <row r="149" spans="1:8" x14ac:dyDescent="0.25">
      <c r="A149" s="24">
        <v>17</v>
      </c>
      <c r="B149" s="25">
        <f>'DATA A'!B22</f>
        <v>0</v>
      </c>
      <c r="C149" s="26">
        <f>'DATA A'!D22</f>
        <v>0</v>
      </c>
      <c r="D149" s="26">
        <f>DATA!D143</f>
        <v>0</v>
      </c>
      <c r="E149" s="26">
        <f>DATA!E143</f>
        <v>0</v>
      </c>
      <c r="F149" s="27">
        <f t="shared" si="9"/>
        <v>15</v>
      </c>
      <c r="G149" s="26">
        <f>DATA!S143</f>
        <v>0</v>
      </c>
      <c r="H149" s="28" t="e">
        <f t="shared" si="10"/>
        <v>#DIV/0!</v>
      </c>
    </row>
    <row r="150" spans="1:8" x14ac:dyDescent="0.25">
      <c r="A150" s="24">
        <v>18</v>
      </c>
      <c r="B150" s="25">
        <f>'DATA A'!B23</f>
        <v>0</v>
      </c>
      <c r="C150" s="26">
        <f>'DATA A'!D23</f>
        <v>0</v>
      </c>
      <c r="D150" s="26">
        <f>DATA!D144</f>
        <v>0</v>
      </c>
      <c r="E150" s="26">
        <f>DATA!E144</f>
        <v>0</v>
      </c>
      <c r="F150" s="27">
        <f t="shared" si="9"/>
        <v>15</v>
      </c>
      <c r="G150" s="26">
        <f>DATA!S144</f>
        <v>0</v>
      </c>
      <c r="H150" s="28" t="e">
        <f t="shared" si="10"/>
        <v>#DIV/0!</v>
      </c>
    </row>
    <row r="151" spans="1:8" x14ac:dyDescent="0.25">
      <c r="A151" s="24">
        <v>19</v>
      </c>
      <c r="B151" s="25">
        <f>'DATA A'!B24</f>
        <v>0</v>
      </c>
      <c r="C151" s="26">
        <f>'DATA A'!D24</f>
        <v>0</v>
      </c>
      <c r="D151" s="26">
        <f>DATA!D145</f>
        <v>0</v>
      </c>
      <c r="E151" s="26">
        <f>DATA!E145</f>
        <v>0</v>
      </c>
      <c r="F151" s="27">
        <f t="shared" si="9"/>
        <v>15</v>
      </c>
      <c r="G151" s="26">
        <f>DATA!S145</f>
        <v>0</v>
      </c>
      <c r="H151" s="28" t="e">
        <f t="shared" si="10"/>
        <v>#DIV/0!</v>
      </c>
    </row>
    <row r="152" spans="1:8" x14ac:dyDescent="0.25">
      <c r="A152" s="24">
        <v>20</v>
      </c>
      <c r="B152" s="25">
        <f>'DATA A'!B25</f>
        <v>0</v>
      </c>
      <c r="C152" s="26">
        <f>'DATA A'!D25</f>
        <v>0</v>
      </c>
      <c r="D152" s="26">
        <f>DATA!D146</f>
        <v>0</v>
      </c>
      <c r="E152" s="26">
        <f>DATA!E146</f>
        <v>0</v>
      </c>
      <c r="F152" s="27">
        <f t="shared" si="9"/>
        <v>15</v>
      </c>
      <c r="G152" s="26">
        <f>DATA!S146</f>
        <v>0</v>
      </c>
      <c r="H152" s="28" t="e">
        <f t="shared" si="10"/>
        <v>#DIV/0!</v>
      </c>
    </row>
    <row r="153" spans="1:8" x14ac:dyDescent="0.25">
      <c r="A153" s="24">
        <v>21</v>
      </c>
      <c r="B153" s="25">
        <f>'DATA A'!B26</f>
        <v>0</v>
      </c>
      <c r="C153" s="26">
        <f>'DATA A'!D26</f>
        <v>0</v>
      </c>
      <c r="D153" s="26">
        <f>DATA!D147</f>
        <v>0</v>
      </c>
      <c r="E153" s="26">
        <f>DATA!E147</f>
        <v>0</v>
      </c>
      <c r="F153" s="27">
        <f t="shared" si="9"/>
        <v>15</v>
      </c>
      <c r="G153" s="26">
        <f>DATA!S147</f>
        <v>0</v>
      </c>
      <c r="H153" s="28" t="e">
        <f t="shared" ref="H153:H158" si="11">G153/C153*100</f>
        <v>#DIV/0!</v>
      </c>
    </row>
    <row r="154" spans="1:8" x14ac:dyDescent="0.25">
      <c r="A154" s="24">
        <v>22</v>
      </c>
      <c r="B154" s="25">
        <f>'DATA A'!B27</f>
        <v>0</v>
      </c>
      <c r="C154" s="26">
        <f>'DATA A'!D27</f>
        <v>0</v>
      </c>
      <c r="D154" s="26">
        <f>DATA!D148</f>
        <v>0</v>
      </c>
      <c r="E154" s="26">
        <f>DATA!E148</f>
        <v>0</v>
      </c>
      <c r="F154" s="27">
        <f t="shared" si="9"/>
        <v>15</v>
      </c>
      <c r="G154" s="26">
        <f>DATA!S148</f>
        <v>0</v>
      </c>
      <c r="H154" s="28" t="e">
        <f t="shared" si="11"/>
        <v>#DIV/0!</v>
      </c>
    </row>
    <row r="155" spans="1:8" x14ac:dyDescent="0.25">
      <c r="A155" s="24">
        <v>23</v>
      </c>
      <c r="B155" s="25">
        <f>'DATA A'!B28</f>
        <v>0</v>
      </c>
      <c r="C155" s="26">
        <f>'DATA A'!D28</f>
        <v>0</v>
      </c>
      <c r="D155" s="26">
        <f>DATA!D149</f>
        <v>0</v>
      </c>
      <c r="E155" s="26">
        <f>DATA!E149</f>
        <v>0</v>
      </c>
      <c r="F155" s="27">
        <f t="shared" si="9"/>
        <v>15</v>
      </c>
      <c r="G155" s="26">
        <f>DATA!S149</f>
        <v>0</v>
      </c>
      <c r="H155" s="28" t="e">
        <f t="shared" si="11"/>
        <v>#DIV/0!</v>
      </c>
    </row>
    <row r="156" spans="1:8" x14ac:dyDescent="0.25">
      <c r="A156" s="24">
        <v>24</v>
      </c>
      <c r="B156" s="25">
        <f>'DATA A'!B29</f>
        <v>0</v>
      </c>
      <c r="C156" s="26">
        <f>'DATA A'!D29</f>
        <v>0</v>
      </c>
      <c r="D156" s="26">
        <f>DATA!D150</f>
        <v>0</v>
      </c>
      <c r="E156" s="26">
        <f>DATA!E150</f>
        <v>0</v>
      </c>
      <c r="F156" s="27">
        <f t="shared" si="9"/>
        <v>15</v>
      </c>
      <c r="G156" s="26">
        <f>DATA!S150</f>
        <v>0</v>
      </c>
      <c r="H156" s="28" t="e">
        <f t="shared" si="11"/>
        <v>#DIV/0!</v>
      </c>
    </row>
    <row r="157" spans="1:8" ht="13.8" thickBot="1" x14ac:dyDescent="0.3">
      <c r="A157" s="24">
        <v>25</v>
      </c>
      <c r="B157" s="25">
        <f>'DATA A'!B30</f>
        <v>0</v>
      </c>
      <c r="C157" s="12">
        <f>'DATA A'!D30</f>
        <v>0</v>
      </c>
      <c r="D157" s="26">
        <f>DATA!D151</f>
        <v>0</v>
      </c>
      <c r="E157" s="26">
        <f>DATA!E151</f>
        <v>0</v>
      </c>
      <c r="F157" s="27">
        <f t="shared" si="9"/>
        <v>15</v>
      </c>
      <c r="G157" s="26">
        <f>DATA!S151</f>
        <v>0</v>
      </c>
      <c r="H157" s="28" t="e">
        <f t="shared" si="11"/>
        <v>#DIV/0!</v>
      </c>
    </row>
    <row r="158" spans="1:8" ht="13.8" thickBot="1" x14ac:dyDescent="0.3">
      <c r="A158" s="31"/>
      <c r="B158" s="32"/>
      <c r="C158" s="13">
        <f>20%*C32</f>
        <v>0</v>
      </c>
      <c r="D158" s="44">
        <f>DATA!D152</f>
        <v>0</v>
      </c>
      <c r="E158" s="44">
        <f>DATA!E152</f>
        <v>0</v>
      </c>
      <c r="F158" s="217">
        <f t="shared" si="9"/>
        <v>15</v>
      </c>
      <c r="G158" s="44">
        <f>DATA!S152</f>
        <v>0</v>
      </c>
      <c r="H158" s="46" t="e">
        <f t="shared" si="11"/>
        <v>#DIV/0!</v>
      </c>
    </row>
    <row r="159" spans="1:8" x14ac:dyDescent="0.25">
      <c r="A159" s="15"/>
      <c r="B159" s="5"/>
      <c r="C159" s="10"/>
      <c r="D159" s="10"/>
      <c r="E159" s="10"/>
      <c r="F159" s="7"/>
      <c r="G159" s="10"/>
      <c r="H159" s="7"/>
    </row>
    <row r="160" spans="1:8" x14ac:dyDescent="0.25">
      <c r="A160" s="15"/>
      <c r="B160" s="5"/>
      <c r="C160" s="10"/>
      <c r="D160" s="10"/>
      <c r="E160" s="10"/>
      <c r="F160" s="7"/>
      <c r="G160" s="10"/>
      <c r="H160" s="7"/>
    </row>
    <row r="161" spans="1:8" ht="13.8" thickBot="1" x14ac:dyDescent="0.3">
      <c r="A161" s="15"/>
      <c r="B161" s="5"/>
      <c r="C161" s="10"/>
      <c r="D161" s="10"/>
      <c r="E161" s="10"/>
      <c r="F161" s="7"/>
      <c r="G161" s="10"/>
      <c r="H161" s="7"/>
    </row>
    <row r="162" spans="1:8" ht="12.75" customHeight="1" x14ac:dyDescent="0.25">
      <c r="A162" s="272" t="s">
        <v>1</v>
      </c>
      <c r="B162" s="275" t="str">
        <f>'DATA A'!B5</f>
        <v>PUSKESMAS</v>
      </c>
      <c r="C162" s="278" t="s">
        <v>24</v>
      </c>
      <c r="D162" s="281" t="s">
        <v>38</v>
      </c>
      <c r="E162" s="282"/>
      <c r="F162" s="282"/>
      <c r="G162" s="282"/>
      <c r="H162" s="283"/>
    </row>
    <row r="163" spans="1:8" ht="12.75" customHeight="1" x14ac:dyDescent="0.25">
      <c r="A163" s="273"/>
      <c r="B163" s="276"/>
      <c r="C163" s="279"/>
      <c r="D163" s="284" t="s">
        <v>20</v>
      </c>
      <c r="E163" s="284" t="s">
        <v>21</v>
      </c>
      <c r="F163" s="284" t="s">
        <v>22</v>
      </c>
      <c r="G163" s="164" t="s">
        <v>16</v>
      </c>
      <c r="H163" s="182"/>
    </row>
    <row r="164" spans="1:8" ht="13.8" thickBot="1" x14ac:dyDescent="0.3">
      <c r="A164" s="274"/>
      <c r="B164" s="277"/>
      <c r="C164" s="280"/>
      <c r="D164" s="280"/>
      <c r="E164" s="280"/>
      <c r="F164" s="280"/>
      <c r="G164" s="165" t="s">
        <v>17</v>
      </c>
      <c r="H164" s="183" t="s">
        <v>15</v>
      </c>
    </row>
    <row r="165" spans="1:8" x14ac:dyDescent="0.25">
      <c r="A165" s="34">
        <v>1</v>
      </c>
      <c r="B165" s="53">
        <f>'DATA A'!B6</f>
        <v>0</v>
      </c>
      <c r="C165" s="160">
        <f>'DATA A'!E6</f>
        <v>0</v>
      </c>
      <c r="D165" s="49">
        <f>DATA!D157</f>
        <v>0</v>
      </c>
      <c r="E165" s="49">
        <f>DATA!E157</f>
        <v>0</v>
      </c>
      <c r="F165" s="47">
        <f>90/12*2</f>
        <v>15</v>
      </c>
      <c r="G165" s="49">
        <f>DATA!S157</f>
        <v>0</v>
      </c>
      <c r="H165" s="50" t="e">
        <f>G165/C165*100</f>
        <v>#DIV/0!</v>
      </c>
    </row>
    <row r="166" spans="1:8" x14ac:dyDescent="0.25">
      <c r="A166" s="24">
        <v>2</v>
      </c>
      <c r="B166" s="25">
        <f>'DATA A'!B7</f>
        <v>0</v>
      </c>
      <c r="C166" s="158">
        <f>'DATA A'!E7</f>
        <v>0</v>
      </c>
      <c r="D166" s="26">
        <f>DATA!D158</f>
        <v>0</v>
      </c>
      <c r="E166" s="26">
        <f>DATA!E158</f>
        <v>0</v>
      </c>
      <c r="F166" s="27">
        <f t="shared" ref="F166:F189" si="12">90/12*2</f>
        <v>15</v>
      </c>
      <c r="G166" s="26">
        <f>DATA!S158</f>
        <v>0</v>
      </c>
      <c r="H166" s="28" t="e">
        <f>G166/C166*100</f>
        <v>#DIV/0!</v>
      </c>
    </row>
    <row r="167" spans="1:8" x14ac:dyDescent="0.25">
      <c r="A167" s="24">
        <v>3</v>
      </c>
      <c r="B167" s="25">
        <f>'DATA A'!B8</f>
        <v>0</v>
      </c>
      <c r="C167" s="158">
        <f>'DATA A'!E8</f>
        <v>0</v>
      </c>
      <c r="D167" s="26">
        <f>DATA!D159</f>
        <v>0</v>
      </c>
      <c r="E167" s="26">
        <f>DATA!E159</f>
        <v>0</v>
      </c>
      <c r="F167" s="27">
        <f t="shared" si="12"/>
        <v>15</v>
      </c>
      <c r="G167" s="26">
        <f>DATA!S159</f>
        <v>0</v>
      </c>
      <c r="H167" s="28" t="e">
        <f>G167/C167*100</f>
        <v>#DIV/0!</v>
      </c>
    </row>
    <row r="168" spans="1:8" x14ac:dyDescent="0.25">
      <c r="A168" s="24">
        <v>4</v>
      </c>
      <c r="B168" s="25">
        <f>'DATA A'!B9</f>
        <v>0</v>
      </c>
      <c r="C168" s="158">
        <f>'DATA A'!E9</f>
        <v>0</v>
      </c>
      <c r="D168" s="26">
        <f>DATA!D160</f>
        <v>0</v>
      </c>
      <c r="E168" s="26">
        <f>DATA!E160</f>
        <v>0</v>
      </c>
      <c r="F168" s="27">
        <f t="shared" si="12"/>
        <v>15</v>
      </c>
      <c r="G168" s="26">
        <f>DATA!S160</f>
        <v>0</v>
      </c>
      <c r="H168" s="28" t="e">
        <f>G168/C168*100</f>
        <v>#DIV/0!</v>
      </c>
    </row>
    <row r="169" spans="1:8" x14ac:dyDescent="0.25">
      <c r="A169" s="24">
        <v>5</v>
      </c>
      <c r="B169" s="25">
        <f>'DATA A'!B10</f>
        <v>0</v>
      </c>
      <c r="C169" s="158">
        <f>'DATA A'!E10</f>
        <v>0</v>
      </c>
      <c r="D169" s="26">
        <f>DATA!D161</f>
        <v>0</v>
      </c>
      <c r="E169" s="26">
        <f>DATA!E161</f>
        <v>0</v>
      </c>
      <c r="F169" s="27">
        <f t="shared" si="12"/>
        <v>15</v>
      </c>
      <c r="G169" s="26">
        <f>DATA!S161</f>
        <v>0</v>
      </c>
      <c r="H169" s="28" t="e">
        <f>G169/C169*100</f>
        <v>#DIV/0!</v>
      </c>
    </row>
    <row r="170" spans="1:8" x14ac:dyDescent="0.25">
      <c r="A170" s="24">
        <v>6</v>
      </c>
      <c r="B170" s="25">
        <f>'DATA A'!B11</f>
        <v>0</v>
      </c>
      <c r="C170" s="158">
        <f>'DATA A'!E11</f>
        <v>0</v>
      </c>
      <c r="D170" s="26">
        <f>DATA!D162</f>
        <v>0</v>
      </c>
      <c r="E170" s="26">
        <f>DATA!E162</f>
        <v>0</v>
      </c>
      <c r="F170" s="27">
        <f t="shared" si="12"/>
        <v>15</v>
      </c>
      <c r="G170" s="26">
        <f>DATA!S162</f>
        <v>0</v>
      </c>
      <c r="H170" s="28" t="e">
        <f t="shared" ref="H170:H184" si="13">G170/C170*100</f>
        <v>#DIV/0!</v>
      </c>
    </row>
    <row r="171" spans="1:8" x14ac:dyDescent="0.25">
      <c r="A171" s="24">
        <v>7</v>
      </c>
      <c r="B171" s="25">
        <f>'DATA A'!B12</f>
        <v>0</v>
      </c>
      <c r="C171" s="158">
        <f>'DATA A'!E12</f>
        <v>0</v>
      </c>
      <c r="D171" s="26">
        <f>DATA!D163</f>
        <v>0</v>
      </c>
      <c r="E171" s="26">
        <f>DATA!E163</f>
        <v>0</v>
      </c>
      <c r="F171" s="27">
        <f t="shared" si="12"/>
        <v>15</v>
      </c>
      <c r="G171" s="26">
        <f>DATA!S163</f>
        <v>0</v>
      </c>
      <c r="H171" s="28" t="e">
        <f t="shared" si="13"/>
        <v>#DIV/0!</v>
      </c>
    </row>
    <row r="172" spans="1:8" x14ac:dyDescent="0.25">
      <c r="A172" s="24">
        <v>8</v>
      </c>
      <c r="B172" s="25">
        <f>'DATA A'!B13</f>
        <v>0</v>
      </c>
      <c r="C172" s="158">
        <f>'DATA A'!E13</f>
        <v>0</v>
      </c>
      <c r="D172" s="26">
        <f>DATA!D164</f>
        <v>0</v>
      </c>
      <c r="E172" s="26">
        <f>DATA!E164</f>
        <v>0</v>
      </c>
      <c r="F172" s="27">
        <f t="shared" si="12"/>
        <v>15</v>
      </c>
      <c r="G172" s="26">
        <f>DATA!S164</f>
        <v>0</v>
      </c>
      <c r="H172" s="28" t="e">
        <f t="shared" si="13"/>
        <v>#DIV/0!</v>
      </c>
    </row>
    <row r="173" spans="1:8" x14ac:dyDescent="0.25">
      <c r="A173" s="24">
        <v>9</v>
      </c>
      <c r="B173" s="25">
        <f>'DATA A'!B14</f>
        <v>0</v>
      </c>
      <c r="C173" s="158">
        <f>'DATA A'!E14</f>
        <v>0</v>
      </c>
      <c r="D173" s="26">
        <f>DATA!D165</f>
        <v>0</v>
      </c>
      <c r="E173" s="26">
        <f>DATA!E165</f>
        <v>0</v>
      </c>
      <c r="F173" s="27">
        <f t="shared" si="12"/>
        <v>15</v>
      </c>
      <c r="G173" s="26">
        <f>DATA!S165</f>
        <v>0</v>
      </c>
      <c r="H173" s="28" t="e">
        <f t="shared" si="13"/>
        <v>#DIV/0!</v>
      </c>
    </row>
    <row r="174" spans="1:8" x14ac:dyDescent="0.25">
      <c r="A174" s="24">
        <v>10</v>
      </c>
      <c r="B174" s="25">
        <f>'DATA A'!B15</f>
        <v>0</v>
      </c>
      <c r="C174" s="158">
        <f>'DATA A'!E15</f>
        <v>0</v>
      </c>
      <c r="D174" s="26">
        <f>DATA!D166</f>
        <v>0</v>
      </c>
      <c r="E174" s="26">
        <f>DATA!E166</f>
        <v>0</v>
      </c>
      <c r="F174" s="27">
        <f t="shared" si="12"/>
        <v>15</v>
      </c>
      <c r="G174" s="26">
        <f>DATA!S166</f>
        <v>0</v>
      </c>
      <c r="H174" s="28" t="e">
        <f t="shared" si="13"/>
        <v>#DIV/0!</v>
      </c>
    </row>
    <row r="175" spans="1:8" x14ac:dyDescent="0.25">
      <c r="A175" s="24">
        <v>11</v>
      </c>
      <c r="B175" s="25">
        <f>'DATA A'!B16</f>
        <v>0</v>
      </c>
      <c r="C175" s="158">
        <f>'DATA A'!E16</f>
        <v>0</v>
      </c>
      <c r="D175" s="26">
        <f>DATA!D167</f>
        <v>0</v>
      </c>
      <c r="E175" s="26">
        <f>DATA!E167</f>
        <v>0</v>
      </c>
      <c r="F175" s="27">
        <f t="shared" si="12"/>
        <v>15</v>
      </c>
      <c r="G175" s="26">
        <f>DATA!S167</f>
        <v>0</v>
      </c>
      <c r="H175" s="28" t="e">
        <f t="shared" si="13"/>
        <v>#DIV/0!</v>
      </c>
    </row>
    <row r="176" spans="1:8" x14ac:dyDescent="0.25">
      <c r="A176" s="24">
        <v>12</v>
      </c>
      <c r="B176" s="25">
        <f>'DATA A'!B17</f>
        <v>0</v>
      </c>
      <c r="C176" s="158">
        <f>'DATA A'!E17</f>
        <v>0</v>
      </c>
      <c r="D176" s="26">
        <f>DATA!D168</f>
        <v>0</v>
      </c>
      <c r="E176" s="26">
        <f>DATA!E168</f>
        <v>0</v>
      </c>
      <c r="F176" s="27">
        <f t="shared" si="12"/>
        <v>15</v>
      </c>
      <c r="G176" s="26">
        <f>DATA!S168</f>
        <v>0</v>
      </c>
      <c r="H176" s="28" t="e">
        <f t="shared" si="13"/>
        <v>#DIV/0!</v>
      </c>
    </row>
    <row r="177" spans="1:8" x14ac:dyDescent="0.25">
      <c r="A177" s="24">
        <v>13</v>
      </c>
      <c r="B177" s="25">
        <f>'DATA A'!B18</f>
        <v>0</v>
      </c>
      <c r="C177" s="158">
        <f>'DATA A'!E18</f>
        <v>0</v>
      </c>
      <c r="D177" s="26">
        <f>DATA!D169</f>
        <v>0</v>
      </c>
      <c r="E177" s="26">
        <f>DATA!E169</f>
        <v>0</v>
      </c>
      <c r="F177" s="27">
        <f t="shared" si="12"/>
        <v>15</v>
      </c>
      <c r="G177" s="26">
        <f>DATA!S169</f>
        <v>0</v>
      </c>
      <c r="H177" s="28" t="e">
        <f t="shared" si="13"/>
        <v>#DIV/0!</v>
      </c>
    </row>
    <row r="178" spans="1:8" x14ac:dyDescent="0.25">
      <c r="A178" s="24">
        <v>14</v>
      </c>
      <c r="B178" s="25">
        <f>'DATA A'!B19</f>
        <v>0</v>
      </c>
      <c r="C178" s="158">
        <f>'DATA A'!E19</f>
        <v>0</v>
      </c>
      <c r="D178" s="26">
        <f>DATA!D170</f>
        <v>0</v>
      </c>
      <c r="E178" s="26">
        <f>DATA!E170</f>
        <v>0</v>
      </c>
      <c r="F178" s="27">
        <f t="shared" si="12"/>
        <v>15</v>
      </c>
      <c r="G178" s="26">
        <f>DATA!S170</f>
        <v>0</v>
      </c>
      <c r="H178" s="28" t="e">
        <f t="shared" si="13"/>
        <v>#DIV/0!</v>
      </c>
    </row>
    <row r="179" spans="1:8" x14ac:dyDescent="0.25">
      <c r="A179" s="24">
        <v>15</v>
      </c>
      <c r="B179" s="25">
        <f>'DATA A'!B20</f>
        <v>0</v>
      </c>
      <c r="C179" s="158">
        <f>'DATA A'!E20</f>
        <v>0</v>
      </c>
      <c r="D179" s="26">
        <f>DATA!D171</f>
        <v>0</v>
      </c>
      <c r="E179" s="26">
        <f>DATA!E171</f>
        <v>0</v>
      </c>
      <c r="F179" s="27">
        <f t="shared" si="12"/>
        <v>15</v>
      </c>
      <c r="G179" s="26">
        <f>DATA!S171</f>
        <v>0</v>
      </c>
      <c r="H179" s="28" t="e">
        <f t="shared" si="13"/>
        <v>#DIV/0!</v>
      </c>
    </row>
    <row r="180" spans="1:8" x14ac:dyDescent="0.25">
      <c r="A180" s="24">
        <v>16</v>
      </c>
      <c r="B180" s="25">
        <f>'DATA A'!B21</f>
        <v>0</v>
      </c>
      <c r="C180" s="158">
        <f>'DATA A'!E21</f>
        <v>0</v>
      </c>
      <c r="D180" s="26">
        <f>DATA!D172</f>
        <v>0</v>
      </c>
      <c r="E180" s="26">
        <f>DATA!E172</f>
        <v>0</v>
      </c>
      <c r="F180" s="27">
        <f t="shared" si="12"/>
        <v>15</v>
      </c>
      <c r="G180" s="26">
        <f>DATA!S172</f>
        <v>0</v>
      </c>
      <c r="H180" s="28" t="e">
        <f t="shared" si="13"/>
        <v>#DIV/0!</v>
      </c>
    </row>
    <row r="181" spans="1:8" x14ac:dyDescent="0.25">
      <c r="A181" s="24">
        <v>17</v>
      </c>
      <c r="B181" s="25">
        <f>'DATA A'!B22</f>
        <v>0</v>
      </c>
      <c r="C181" s="158">
        <f>'DATA A'!E22</f>
        <v>0</v>
      </c>
      <c r="D181" s="26">
        <f>DATA!D173</f>
        <v>0</v>
      </c>
      <c r="E181" s="26">
        <f>DATA!E173</f>
        <v>0</v>
      </c>
      <c r="F181" s="27">
        <f t="shared" si="12"/>
        <v>15</v>
      </c>
      <c r="G181" s="26">
        <f>DATA!S173</f>
        <v>0</v>
      </c>
      <c r="H181" s="28" t="e">
        <f t="shared" si="13"/>
        <v>#DIV/0!</v>
      </c>
    </row>
    <row r="182" spans="1:8" x14ac:dyDescent="0.25">
      <c r="A182" s="24">
        <v>18</v>
      </c>
      <c r="B182" s="25">
        <f>'DATA A'!B23</f>
        <v>0</v>
      </c>
      <c r="C182" s="158">
        <f>'DATA A'!E23</f>
        <v>0</v>
      </c>
      <c r="D182" s="26">
        <f>DATA!D174</f>
        <v>0</v>
      </c>
      <c r="E182" s="26">
        <f>DATA!E174</f>
        <v>0</v>
      </c>
      <c r="F182" s="27">
        <f t="shared" si="12"/>
        <v>15</v>
      </c>
      <c r="G182" s="26">
        <f>DATA!S174</f>
        <v>0</v>
      </c>
      <c r="H182" s="28" t="e">
        <f t="shared" si="13"/>
        <v>#DIV/0!</v>
      </c>
    </row>
    <row r="183" spans="1:8" x14ac:dyDescent="0.25">
      <c r="A183" s="24">
        <v>19</v>
      </c>
      <c r="B183" s="25">
        <f>'DATA A'!B24</f>
        <v>0</v>
      </c>
      <c r="C183" s="158">
        <f>'DATA A'!E24</f>
        <v>0</v>
      </c>
      <c r="D183" s="26">
        <f>DATA!D175</f>
        <v>0</v>
      </c>
      <c r="E183" s="26">
        <f>DATA!E175</f>
        <v>0</v>
      </c>
      <c r="F183" s="27">
        <f t="shared" si="12"/>
        <v>15</v>
      </c>
      <c r="G183" s="26">
        <f>DATA!S175</f>
        <v>0</v>
      </c>
      <c r="H183" s="28" t="e">
        <f t="shared" si="13"/>
        <v>#DIV/0!</v>
      </c>
    </row>
    <row r="184" spans="1:8" x14ac:dyDescent="0.25">
      <c r="A184" s="24">
        <v>20</v>
      </c>
      <c r="B184" s="25">
        <f>'DATA A'!B25</f>
        <v>0</v>
      </c>
      <c r="C184" s="158">
        <f>'DATA A'!E25</f>
        <v>0</v>
      </c>
      <c r="D184" s="26">
        <f>DATA!D176</f>
        <v>0</v>
      </c>
      <c r="E184" s="26">
        <f>DATA!E176</f>
        <v>0</v>
      </c>
      <c r="F184" s="27">
        <f t="shared" si="12"/>
        <v>15</v>
      </c>
      <c r="G184" s="26">
        <f>DATA!S176</f>
        <v>0</v>
      </c>
      <c r="H184" s="28" t="e">
        <f t="shared" si="13"/>
        <v>#DIV/0!</v>
      </c>
    </row>
    <row r="185" spans="1:8" x14ac:dyDescent="0.25">
      <c r="A185" s="24">
        <v>21</v>
      </c>
      <c r="B185" s="25">
        <f>'DATA A'!B26</f>
        <v>0</v>
      </c>
      <c r="C185" s="158">
        <f>'DATA A'!E26</f>
        <v>0</v>
      </c>
      <c r="D185" s="26">
        <f>DATA!D177</f>
        <v>0</v>
      </c>
      <c r="E185" s="26">
        <f>DATA!E177</f>
        <v>0</v>
      </c>
      <c r="F185" s="27">
        <f t="shared" si="12"/>
        <v>15</v>
      </c>
      <c r="G185" s="26">
        <f>DATA!S177</f>
        <v>0</v>
      </c>
      <c r="H185" s="28" t="e">
        <f t="shared" ref="H185:H190" si="14">G185/C185*100</f>
        <v>#DIV/0!</v>
      </c>
    </row>
    <row r="186" spans="1:8" x14ac:dyDescent="0.25">
      <c r="A186" s="24">
        <v>22</v>
      </c>
      <c r="B186" s="25">
        <f>'DATA A'!B27</f>
        <v>0</v>
      </c>
      <c r="C186" s="158">
        <f>'DATA A'!E27</f>
        <v>0</v>
      </c>
      <c r="D186" s="26">
        <f>DATA!D178</f>
        <v>0</v>
      </c>
      <c r="E186" s="26">
        <f>DATA!E178</f>
        <v>0</v>
      </c>
      <c r="F186" s="27">
        <f t="shared" si="12"/>
        <v>15</v>
      </c>
      <c r="G186" s="26">
        <f>DATA!S178</f>
        <v>0</v>
      </c>
      <c r="H186" s="28" t="e">
        <f t="shared" si="14"/>
        <v>#DIV/0!</v>
      </c>
    </row>
    <row r="187" spans="1:8" x14ac:dyDescent="0.25">
      <c r="A187" s="24">
        <v>23</v>
      </c>
      <c r="B187" s="25">
        <f>'DATA A'!B28</f>
        <v>0</v>
      </c>
      <c r="C187" s="158">
        <f>'DATA A'!E28</f>
        <v>0</v>
      </c>
      <c r="D187" s="26">
        <f>DATA!D179</f>
        <v>0</v>
      </c>
      <c r="E187" s="26">
        <f>DATA!E179</f>
        <v>0</v>
      </c>
      <c r="F187" s="27">
        <f t="shared" si="12"/>
        <v>15</v>
      </c>
      <c r="G187" s="26">
        <f>DATA!S179</f>
        <v>0</v>
      </c>
      <c r="H187" s="28" t="e">
        <f t="shared" si="14"/>
        <v>#DIV/0!</v>
      </c>
    </row>
    <row r="188" spans="1:8" x14ac:dyDescent="0.25">
      <c r="A188" s="24">
        <v>24</v>
      </c>
      <c r="B188" s="25">
        <f>'DATA A'!B29</f>
        <v>0</v>
      </c>
      <c r="C188" s="158">
        <f>'DATA A'!E29</f>
        <v>0</v>
      </c>
      <c r="D188" s="26">
        <f>DATA!D180</f>
        <v>0</v>
      </c>
      <c r="E188" s="26">
        <f>DATA!E180</f>
        <v>0</v>
      </c>
      <c r="F188" s="27">
        <f t="shared" si="12"/>
        <v>15</v>
      </c>
      <c r="G188" s="26">
        <f>DATA!S180</f>
        <v>0</v>
      </c>
      <c r="H188" s="28" t="e">
        <f t="shared" si="14"/>
        <v>#DIV/0!</v>
      </c>
    </row>
    <row r="189" spans="1:8" ht="13.8" thickBot="1" x14ac:dyDescent="0.3">
      <c r="A189" s="24">
        <v>25</v>
      </c>
      <c r="B189" s="25">
        <f>'DATA A'!B30</f>
        <v>0</v>
      </c>
      <c r="C189" s="123">
        <f>'DATA A'!E30</f>
        <v>0</v>
      </c>
      <c r="D189" s="26">
        <f>DATA!D181</f>
        <v>0</v>
      </c>
      <c r="E189" s="26">
        <f>DATA!E181</f>
        <v>0</v>
      </c>
      <c r="F189" s="27">
        <f t="shared" si="12"/>
        <v>15</v>
      </c>
      <c r="G189" s="26">
        <f>DATA!S181</f>
        <v>0</v>
      </c>
      <c r="H189" s="28" t="e">
        <f t="shared" si="14"/>
        <v>#DIV/0!</v>
      </c>
    </row>
    <row r="190" spans="1:8" ht="13.8" thickBot="1" x14ac:dyDescent="0.3">
      <c r="A190" s="31"/>
      <c r="B190" s="32"/>
      <c r="C190" s="136">
        <f>SUM(C165:C189)</f>
        <v>0</v>
      </c>
      <c r="D190" s="44">
        <f>DATA!D182</f>
        <v>0</v>
      </c>
      <c r="E190" s="44">
        <f>DATA!E182</f>
        <v>0</v>
      </c>
      <c r="F190" s="45">
        <f>90/12*2</f>
        <v>15</v>
      </c>
      <c r="G190" s="44">
        <f>DATA!S182</f>
        <v>0</v>
      </c>
      <c r="H190" s="46" t="e">
        <f t="shared" si="14"/>
        <v>#DIV/0!</v>
      </c>
    </row>
    <row r="191" spans="1:8" x14ac:dyDescent="0.25">
      <c r="A191" s="15"/>
      <c r="B191" s="5"/>
      <c r="C191" s="10"/>
      <c r="D191" s="10"/>
      <c r="E191" s="10"/>
      <c r="F191" s="7"/>
      <c r="G191" s="10"/>
      <c r="H191" s="7"/>
    </row>
    <row r="192" spans="1:8" x14ac:dyDescent="0.25">
      <c r="A192" s="15"/>
      <c r="B192" s="5"/>
      <c r="C192" s="10"/>
      <c r="D192" s="10"/>
      <c r="E192" s="10"/>
      <c r="F192" s="7"/>
      <c r="G192" s="10"/>
      <c r="H192" s="7"/>
    </row>
    <row r="193" spans="1:8" ht="13.8" thickBot="1" x14ac:dyDescent="0.3">
      <c r="A193" s="15"/>
      <c r="B193" s="5"/>
      <c r="C193" s="10"/>
      <c r="D193" s="10"/>
      <c r="E193" s="10"/>
      <c r="F193" s="7"/>
      <c r="G193" s="10"/>
      <c r="H193" s="7"/>
    </row>
    <row r="194" spans="1:8" ht="12.75" customHeight="1" x14ac:dyDescent="0.25">
      <c r="A194" s="305" t="s">
        <v>1</v>
      </c>
      <c r="B194" s="308" t="str">
        <f>'DATA A'!B5</f>
        <v>PUSKESMAS</v>
      </c>
      <c r="C194" s="308" t="s">
        <v>24</v>
      </c>
      <c r="D194" s="311" t="s">
        <v>44</v>
      </c>
      <c r="E194" s="311"/>
      <c r="F194" s="311"/>
      <c r="G194" s="311"/>
      <c r="H194" s="312"/>
    </row>
    <row r="195" spans="1:8" ht="12.75" customHeight="1" x14ac:dyDescent="0.25">
      <c r="A195" s="306"/>
      <c r="B195" s="309"/>
      <c r="C195" s="309"/>
      <c r="D195" s="313" t="s">
        <v>20</v>
      </c>
      <c r="E195" s="313" t="s">
        <v>21</v>
      </c>
      <c r="F195" s="313" t="s">
        <v>22</v>
      </c>
      <c r="G195" s="39" t="s">
        <v>16</v>
      </c>
      <c r="H195" s="40"/>
    </row>
    <row r="196" spans="1:8" ht="13.8" thickBot="1" x14ac:dyDescent="0.3">
      <c r="A196" s="307"/>
      <c r="B196" s="310"/>
      <c r="C196" s="310"/>
      <c r="D196" s="310"/>
      <c r="E196" s="310"/>
      <c r="F196" s="310"/>
      <c r="G196" s="41" t="s">
        <v>17</v>
      </c>
      <c r="H196" s="42" t="s">
        <v>15</v>
      </c>
    </row>
    <row r="197" spans="1:8" x14ac:dyDescent="0.25">
      <c r="A197" s="34">
        <v>1</v>
      </c>
      <c r="B197" s="53">
        <f>'DATA A'!B6</f>
        <v>0</v>
      </c>
      <c r="C197" s="160">
        <f>'DATA A'!E6</f>
        <v>0</v>
      </c>
      <c r="D197" s="49">
        <f>DATA!D188</f>
        <v>0</v>
      </c>
      <c r="E197" s="49">
        <f>DATA!E188</f>
        <v>0</v>
      </c>
      <c r="F197" s="47"/>
      <c r="G197" s="49">
        <f>DATA!S188</f>
        <v>0</v>
      </c>
      <c r="H197" s="50" t="e">
        <f>G197/C197*100</f>
        <v>#DIV/0!</v>
      </c>
    </row>
    <row r="198" spans="1:8" x14ac:dyDescent="0.25">
      <c r="A198" s="24">
        <v>2</v>
      </c>
      <c r="B198" s="25">
        <f>'DATA A'!B7</f>
        <v>0</v>
      </c>
      <c r="C198" s="158">
        <f>'DATA A'!E7</f>
        <v>0</v>
      </c>
      <c r="D198" s="26">
        <f>DATA!D189</f>
        <v>0</v>
      </c>
      <c r="E198" s="26">
        <f>DATA!E189</f>
        <v>0</v>
      </c>
      <c r="F198" s="27"/>
      <c r="G198" s="26">
        <f>DATA!S189</f>
        <v>0</v>
      </c>
      <c r="H198" s="28" t="e">
        <f>G198/C198*100</f>
        <v>#DIV/0!</v>
      </c>
    </row>
    <row r="199" spans="1:8" x14ac:dyDescent="0.25">
      <c r="A199" s="24">
        <v>3</v>
      </c>
      <c r="B199" s="25">
        <f>'DATA A'!B8</f>
        <v>0</v>
      </c>
      <c r="C199" s="158">
        <f>'DATA A'!E8</f>
        <v>0</v>
      </c>
      <c r="D199" s="26">
        <f>DATA!D190</f>
        <v>0</v>
      </c>
      <c r="E199" s="26">
        <f>DATA!E190</f>
        <v>0</v>
      </c>
      <c r="F199" s="27"/>
      <c r="G199" s="26">
        <f>DATA!S190</f>
        <v>0</v>
      </c>
      <c r="H199" s="28" t="e">
        <f>G199/C199*100</f>
        <v>#DIV/0!</v>
      </c>
    </row>
    <row r="200" spans="1:8" x14ac:dyDescent="0.25">
      <c r="A200" s="24">
        <v>4</v>
      </c>
      <c r="B200" s="25">
        <f>'DATA A'!B9</f>
        <v>0</v>
      </c>
      <c r="C200" s="158">
        <f>'DATA A'!E9</f>
        <v>0</v>
      </c>
      <c r="D200" s="26">
        <f>DATA!D191</f>
        <v>0</v>
      </c>
      <c r="E200" s="26">
        <f>DATA!E191</f>
        <v>0</v>
      </c>
      <c r="F200" s="27"/>
      <c r="G200" s="26">
        <f>DATA!S191</f>
        <v>0</v>
      </c>
      <c r="H200" s="28" t="e">
        <f>G200/C200*100</f>
        <v>#DIV/0!</v>
      </c>
    </row>
    <row r="201" spans="1:8" x14ac:dyDescent="0.25">
      <c r="A201" s="24">
        <v>5</v>
      </c>
      <c r="B201" s="25">
        <f>'DATA A'!B10</f>
        <v>0</v>
      </c>
      <c r="C201" s="158">
        <f>'DATA A'!E10</f>
        <v>0</v>
      </c>
      <c r="D201" s="26">
        <f>DATA!D192</f>
        <v>0</v>
      </c>
      <c r="E201" s="26">
        <f>DATA!E192</f>
        <v>0</v>
      </c>
      <c r="F201" s="27"/>
      <c r="G201" s="26">
        <f>DATA!S192</f>
        <v>0</v>
      </c>
      <c r="H201" s="28" t="e">
        <f>G201/C201*100</f>
        <v>#DIV/0!</v>
      </c>
    </row>
    <row r="202" spans="1:8" x14ac:dyDescent="0.25">
      <c r="A202" s="24">
        <v>6</v>
      </c>
      <c r="B202" s="25">
        <f>'DATA A'!B11</f>
        <v>0</v>
      </c>
      <c r="C202" s="158">
        <f>'DATA A'!E11</f>
        <v>0</v>
      </c>
      <c r="D202" s="26">
        <f>DATA!D193</f>
        <v>0</v>
      </c>
      <c r="E202" s="26">
        <f>DATA!E193</f>
        <v>0</v>
      </c>
      <c r="F202" s="27"/>
      <c r="G202" s="26">
        <f>DATA!S193</f>
        <v>0</v>
      </c>
      <c r="H202" s="28" t="e">
        <f t="shared" ref="H202:H216" si="15">G202/C202*100</f>
        <v>#DIV/0!</v>
      </c>
    </row>
    <row r="203" spans="1:8" x14ac:dyDescent="0.25">
      <c r="A203" s="24">
        <v>7</v>
      </c>
      <c r="B203" s="25">
        <f>'DATA A'!B12</f>
        <v>0</v>
      </c>
      <c r="C203" s="158">
        <f>'DATA A'!E12</f>
        <v>0</v>
      </c>
      <c r="D203" s="26">
        <f>DATA!D194</f>
        <v>0</v>
      </c>
      <c r="E203" s="26">
        <f>DATA!E194</f>
        <v>0</v>
      </c>
      <c r="F203" s="27"/>
      <c r="G203" s="26">
        <f>DATA!S194</f>
        <v>0</v>
      </c>
      <c r="H203" s="28" t="e">
        <f t="shared" si="15"/>
        <v>#DIV/0!</v>
      </c>
    </row>
    <row r="204" spans="1:8" x14ac:dyDescent="0.25">
      <c r="A204" s="24">
        <v>8</v>
      </c>
      <c r="B204" s="25">
        <f>'DATA A'!B13</f>
        <v>0</v>
      </c>
      <c r="C204" s="158">
        <f>'DATA A'!E13</f>
        <v>0</v>
      </c>
      <c r="D204" s="26">
        <f>DATA!D195</f>
        <v>0</v>
      </c>
      <c r="E204" s="26">
        <f>DATA!E195</f>
        <v>0</v>
      </c>
      <c r="F204" s="27"/>
      <c r="G204" s="26">
        <f>DATA!S195</f>
        <v>0</v>
      </c>
      <c r="H204" s="28" t="e">
        <f t="shared" si="15"/>
        <v>#DIV/0!</v>
      </c>
    </row>
    <row r="205" spans="1:8" x14ac:dyDescent="0.25">
      <c r="A205" s="24">
        <v>9</v>
      </c>
      <c r="B205" s="25">
        <f>'DATA A'!B14</f>
        <v>0</v>
      </c>
      <c r="C205" s="158">
        <f>'DATA A'!E14</f>
        <v>0</v>
      </c>
      <c r="D205" s="26">
        <f>DATA!D196</f>
        <v>0</v>
      </c>
      <c r="E205" s="26">
        <f>DATA!E196</f>
        <v>0</v>
      </c>
      <c r="F205" s="27"/>
      <c r="G205" s="26">
        <f>DATA!S196</f>
        <v>0</v>
      </c>
      <c r="H205" s="28" t="e">
        <f t="shared" si="15"/>
        <v>#DIV/0!</v>
      </c>
    </row>
    <row r="206" spans="1:8" x14ac:dyDescent="0.25">
      <c r="A206" s="24">
        <v>10</v>
      </c>
      <c r="B206" s="25">
        <f>'DATA A'!B15</f>
        <v>0</v>
      </c>
      <c r="C206" s="158">
        <f>'DATA A'!E15</f>
        <v>0</v>
      </c>
      <c r="D206" s="26">
        <f>DATA!D197</f>
        <v>0</v>
      </c>
      <c r="E206" s="26">
        <f>DATA!E197</f>
        <v>0</v>
      </c>
      <c r="F206" s="27"/>
      <c r="G206" s="26">
        <f>DATA!S197</f>
        <v>0</v>
      </c>
      <c r="H206" s="28" t="e">
        <f t="shared" si="15"/>
        <v>#DIV/0!</v>
      </c>
    </row>
    <row r="207" spans="1:8" x14ac:dyDescent="0.25">
      <c r="A207" s="24">
        <v>11</v>
      </c>
      <c r="B207" s="25">
        <f>'DATA A'!B16</f>
        <v>0</v>
      </c>
      <c r="C207" s="158">
        <f>'DATA A'!E16</f>
        <v>0</v>
      </c>
      <c r="D207" s="26">
        <f>DATA!D198</f>
        <v>0</v>
      </c>
      <c r="E207" s="26">
        <f>DATA!E198</f>
        <v>0</v>
      </c>
      <c r="F207" s="27"/>
      <c r="G207" s="26">
        <f>DATA!S198</f>
        <v>0</v>
      </c>
      <c r="H207" s="28" t="e">
        <f t="shared" si="15"/>
        <v>#DIV/0!</v>
      </c>
    </row>
    <row r="208" spans="1:8" x14ac:dyDescent="0.25">
      <c r="A208" s="24">
        <v>12</v>
      </c>
      <c r="B208" s="25">
        <f>'DATA A'!B17</f>
        <v>0</v>
      </c>
      <c r="C208" s="158">
        <f>'DATA A'!E17</f>
        <v>0</v>
      </c>
      <c r="D208" s="26">
        <f>DATA!D199</f>
        <v>0</v>
      </c>
      <c r="E208" s="26">
        <f>DATA!E199</f>
        <v>0</v>
      </c>
      <c r="F208" s="27"/>
      <c r="G208" s="26">
        <f>DATA!S199</f>
        <v>0</v>
      </c>
      <c r="H208" s="28" t="e">
        <f t="shared" si="15"/>
        <v>#DIV/0!</v>
      </c>
    </row>
    <row r="209" spans="1:8" x14ac:dyDescent="0.25">
      <c r="A209" s="24">
        <v>13</v>
      </c>
      <c r="B209" s="25">
        <f>'DATA A'!B18</f>
        <v>0</v>
      </c>
      <c r="C209" s="158">
        <f>'DATA A'!E18</f>
        <v>0</v>
      </c>
      <c r="D209" s="26">
        <f>DATA!D200</f>
        <v>0</v>
      </c>
      <c r="E209" s="26">
        <f>DATA!E200</f>
        <v>0</v>
      </c>
      <c r="F209" s="27"/>
      <c r="G209" s="26">
        <f>DATA!S200</f>
        <v>0</v>
      </c>
      <c r="H209" s="28" t="e">
        <f t="shared" si="15"/>
        <v>#DIV/0!</v>
      </c>
    </row>
    <row r="210" spans="1:8" x14ac:dyDescent="0.25">
      <c r="A210" s="24">
        <v>14</v>
      </c>
      <c r="B210" s="25">
        <f>'DATA A'!B19</f>
        <v>0</v>
      </c>
      <c r="C210" s="158">
        <f>'DATA A'!E19</f>
        <v>0</v>
      </c>
      <c r="D210" s="26">
        <f>DATA!D201</f>
        <v>0</v>
      </c>
      <c r="E210" s="26">
        <f>DATA!E201</f>
        <v>0</v>
      </c>
      <c r="F210" s="27"/>
      <c r="G210" s="26">
        <f>DATA!S201</f>
        <v>0</v>
      </c>
      <c r="H210" s="28" t="e">
        <f t="shared" si="15"/>
        <v>#DIV/0!</v>
      </c>
    </row>
    <row r="211" spans="1:8" x14ac:dyDescent="0.25">
      <c r="A211" s="24">
        <v>15</v>
      </c>
      <c r="B211" s="25">
        <f>'DATA A'!B20</f>
        <v>0</v>
      </c>
      <c r="C211" s="158">
        <f>'DATA A'!E20</f>
        <v>0</v>
      </c>
      <c r="D211" s="26">
        <f>DATA!D202</f>
        <v>0</v>
      </c>
      <c r="E211" s="26">
        <f>DATA!E202</f>
        <v>0</v>
      </c>
      <c r="F211" s="27"/>
      <c r="G211" s="26">
        <f>DATA!S202</f>
        <v>0</v>
      </c>
      <c r="H211" s="28" t="e">
        <f t="shared" si="15"/>
        <v>#DIV/0!</v>
      </c>
    </row>
    <row r="212" spans="1:8" x14ac:dyDescent="0.25">
      <c r="A212" s="24">
        <v>16</v>
      </c>
      <c r="B212" s="25">
        <f>'DATA A'!B21</f>
        <v>0</v>
      </c>
      <c r="C212" s="158">
        <f>'DATA A'!E21</f>
        <v>0</v>
      </c>
      <c r="D212" s="26">
        <f>DATA!D203</f>
        <v>0</v>
      </c>
      <c r="E212" s="26">
        <f>DATA!E203</f>
        <v>0</v>
      </c>
      <c r="F212" s="27"/>
      <c r="G212" s="26">
        <f>DATA!S203</f>
        <v>0</v>
      </c>
      <c r="H212" s="28" t="e">
        <f t="shared" si="15"/>
        <v>#DIV/0!</v>
      </c>
    </row>
    <row r="213" spans="1:8" x14ac:dyDescent="0.25">
      <c r="A213" s="24">
        <v>17</v>
      </c>
      <c r="B213" s="25">
        <f>'DATA A'!B22</f>
        <v>0</v>
      </c>
      <c r="C213" s="158">
        <f>'DATA A'!E22</f>
        <v>0</v>
      </c>
      <c r="D213" s="26">
        <f>DATA!D204</f>
        <v>0</v>
      </c>
      <c r="E213" s="26">
        <f>DATA!E204</f>
        <v>0</v>
      </c>
      <c r="F213" s="27"/>
      <c r="G213" s="26">
        <f>DATA!S204</f>
        <v>0</v>
      </c>
      <c r="H213" s="28" t="e">
        <f t="shared" si="15"/>
        <v>#DIV/0!</v>
      </c>
    </row>
    <row r="214" spans="1:8" x14ac:dyDescent="0.25">
      <c r="A214" s="24">
        <v>18</v>
      </c>
      <c r="B214" s="25">
        <f>'DATA A'!B23</f>
        <v>0</v>
      </c>
      <c r="C214" s="158">
        <f>'DATA A'!E23</f>
        <v>0</v>
      </c>
      <c r="D214" s="26">
        <f>DATA!D205</f>
        <v>0</v>
      </c>
      <c r="E214" s="26">
        <f>DATA!E205</f>
        <v>0</v>
      </c>
      <c r="F214" s="27"/>
      <c r="G214" s="26">
        <f>DATA!S205</f>
        <v>0</v>
      </c>
      <c r="H214" s="28" t="e">
        <f t="shared" si="15"/>
        <v>#DIV/0!</v>
      </c>
    </row>
    <row r="215" spans="1:8" x14ac:dyDescent="0.25">
      <c r="A215" s="24">
        <v>19</v>
      </c>
      <c r="B215" s="25">
        <f>'DATA A'!B24</f>
        <v>0</v>
      </c>
      <c r="C215" s="158">
        <f>'DATA A'!E24</f>
        <v>0</v>
      </c>
      <c r="D215" s="26">
        <f>DATA!D206</f>
        <v>0</v>
      </c>
      <c r="E215" s="26">
        <f>DATA!E206</f>
        <v>0</v>
      </c>
      <c r="F215" s="27"/>
      <c r="G215" s="26">
        <f>DATA!S206</f>
        <v>0</v>
      </c>
      <c r="H215" s="28" t="e">
        <f t="shared" si="15"/>
        <v>#DIV/0!</v>
      </c>
    </row>
    <row r="216" spans="1:8" x14ac:dyDescent="0.25">
      <c r="A216" s="24">
        <v>20</v>
      </c>
      <c r="B216" s="25">
        <f>'DATA A'!B25</f>
        <v>0</v>
      </c>
      <c r="C216" s="158">
        <f>'DATA A'!E25</f>
        <v>0</v>
      </c>
      <c r="D216" s="26">
        <f>DATA!D207</f>
        <v>0</v>
      </c>
      <c r="E216" s="26">
        <f>DATA!E207</f>
        <v>0</v>
      </c>
      <c r="F216" s="27"/>
      <c r="G216" s="26">
        <f>DATA!S207</f>
        <v>0</v>
      </c>
      <c r="H216" s="28" t="e">
        <f t="shared" si="15"/>
        <v>#DIV/0!</v>
      </c>
    </row>
    <row r="217" spans="1:8" x14ac:dyDescent="0.25">
      <c r="A217" s="24">
        <v>21</v>
      </c>
      <c r="B217" s="25">
        <f>'DATA A'!B26</f>
        <v>0</v>
      </c>
      <c r="C217" s="158">
        <f>'DATA A'!E26</f>
        <v>0</v>
      </c>
      <c r="D217" s="26">
        <f>DATA!D208</f>
        <v>0</v>
      </c>
      <c r="E217" s="26">
        <f>DATA!E208</f>
        <v>0</v>
      </c>
      <c r="F217" s="27"/>
      <c r="G217" s="26">
        <f>DATA!S208</f>
        <v>0</v>
      </c>
      <c r="H217" s="28" t="e">
        <f t="shared" ref="H217:H222" si="16">G217/C217*100</f>
        <v>#DIV/0!</v>
      </c>
    </row>
    <row r="218" spans="1:8" x14ac:dyDescent="0.25">
      <c r="A218" s="24">
        <v>22</v>
      </c>
      <c r="B218" s="25">
        <f>'DATA A'!B27</f>
        <v>0</v>
      </c>
      <c r="C218" s="158">
        <f>'DATA A'!E27</f>
        <v>0</v>
      </c>
      <c r="D218" s="26">
        <f>DATA!D209</f>
        <v>0</v>
      </c>
      <c r="E218" s="26">
        <f>DATA!E209</f>
        <v>0</v>
      </c>
      <c r="F218" s="27"/>
      <c r="G218" s="26">
        <f>DATA!S209</f>
        <v>0</v>
      </c>
      <c r="H218" s="28" t="e">
        <f t="shared" si="16"/>
        <v>#DIV/0!</v>
      </c>
    </row>
    <row r="219" spans="1:8" x14ac:dyDescent="0.25">
      <c r="A219" s="24">
        <v>23</v>
      </c>
      <c r="B219" s="25">
        <f>'DATA A'!B28</f>
        <v>0</v>
      </c>
      <c r="C219" s="158">
        <f>'DATA A'!E28</f>
        <v>0</v>
      </c>
      <c r="D219" s="26">
        <f>DATA!D210</f>
        <v>0</v>
      </c>
      <c r="E219" s="26">
        <f>DATA!E210</f>
        <v>0</v>
      </c>
      <c r="F219" s="27"/>
      <c r="G219" s="26">
        <f>DATA!S210</f>
        <v>0</v>
      </c>
      <c r="H219" s="28" t="e">
        <f t="shared" si="16"/>
        <v>#DIV/0!</v>
      </c>
    </row>
    <row r="220" spans="1:8" x14ac:dyDescent="0.25">
      <c r="A220" s="24">
        <v>24</v>
      </c>
      <c r="B220" s="25">
        <f>'DATA A'!B29</f>
        <v>0</v>
      </c>
      <c r="C220" s="158">
        <f>'DATA A'!E29</f>
        <v>0</v>
      </c>
      <c r="D220" s="26">
        <f>DATA!D211</f>
        <v>0</v>
      </c>
      <c r="E220" s="26">
        <f>DATA!E211</f>
        <v>0</v>
      </c>
      <c r="F220" s="27"/>
      <c r="G220" s="26">
        <f>DATA!S211</f>
        <v>0</v>
      </c>
      <c r="H220" s="28" t="e">
        <f t="shared" si="16"/>
        <v>#DIV/0!</v>
      </c>
    </row>
    <row r="221" spans="1:8" ht="13.8" thickBot="1" x14ac:dyDescent="0.3">
      <c r="A221" s="24">
        <v>25</v>
      </c>
      <c r="B221" s="25">
        <f>'DATA A'!B30</f>
        <v>0</v>
      </c>
      <c r="C221" s="123">
        <f>'DATA A'!E30</f>
        <v>0</v>
      </c>
      <c r="D221" s="26">
        <f>DATA!D212</f>
        <v>0</v>
      </c>
      <c r="E221" s="26">
        <f>DATA!E212</f>
        <v>0</v>
      </c>
      <c r="F221" s="27"/>
      <c r="G221" s="26">
        <f>DATA!S212</f>
        <v>0</v>
      </c>
      <c r="H221" s="28" t="e">
        <f t="shared" si="16"/>
        <v>#DIV/0!</v>
      </c>
    </row>
    <row r="222" spans="1:8" ht="13.8" thickBot="1" x14ac:dyDescent="0.3">
      <c r="A222" s="31"/>
      <c r="B222" s="32"/>
      <c r="C222" s="136">
        <f>SUM(C197:C221)</f>
        <v>0</v>
      </c>
      <c r="D222" s="44">
        <f>DATA!D213</f>
        <v>0</v>
      </c>
      <c r="E222" s="44">
        <f>DATA!E213</f>
        <v>0</v>
      </c>
      <c r="F222" s="45"/>
      <c r="G222" s="44">
        <f>DATA!S213</f>
        <v>0</v>
      </c>
      <c r="H222" s="46" t="e">
        <f t="shared" si="16"/>
        <v>#DIV/0!</v>
      </c>
    </row>
    <row r="223" spans="1:8" x14ac:dyDescent="0.25">
      <c r="A223" s="15"/>
      <c r="B223" s="5"/>
      <c r="C223" s="10"/>
      <c r="D223" s="10"/>
      <c r="E223" s="10"/>
      <c r="F223" s="7"/>
      <c r="G223" s="10"/>
      <c r="H223" s="7"/>
    </row>
    <row r="224" spans="1:8" x14ac:dyDescent="0.25">
      <c r="A224" s="15"/>
      <c r="B224" s="5"/>
      <c r="C224" s="10"/>
      <c r="D224" s="10"/>
      <c r="E224" s="10"/>
      <c r="F224" s="7"/>
      <c r="G224" s="10"/>
      <c r="H224" s="7"/>
    </row>
    <row r="225" spans="1:8" ht="13.8" thickBot="1" x14ac:dyDescent="0.3">
      <c r="A225" s="5"/>
      <c r="B225" s="5"/>
      <c r="C225" s="10"/>
      <c r="D225" s="8"/>
      <c r="E225" s="8"/>
      <c r="F225" s="7"/>
      <c r="G225" s="10"/>
      <c r="H225" s="7"/>
    </row>
    <row r="226" spans="1:8" ht="12.75" customHeight="1" x14ac:dyDescent="0.25">
      <c r="A226" s="272" t="s">
        <v>1</v>
      </c>
      <c r="B226" s="275" t="str">
        <f>'DATA A'!B5</f>
        <v>PUSKESMAS</v>
      </c>
      <c r="C226" s="278" t="s">
        <v>24</v>
      </c>
      <c r="D226" s="281" t="s">
        <v>73</v>
      </c>
      <c r="E226" s="282"/>
      <c r="F226" s="282"/>
      <c r="G226" s="282"/>
      <c r="H226" s="283"/>
    </row>
    <row r="227" spans="1:8" ht="12.75" customHeight="1" x14ac:dyDescent="0.25">
      <c r="A227" s="273"/>
      <c r="B227" s="276"/>
      <c r="C227" s="279"/>
      <c r="D227" s="284" t="s">
        <v>20</v>
      </c>
      <c r="E227" s="284" t="s">
        <v>21</v>
      </c>
      <c r="F227" s="284" t="s">
        <v>22</v>
      </c>
      <c r="G227" s="164" t="s">
        <v>16</v>
      </c>
      <c r="H227" s="182"/>
    </row>
    <row r="228" spans="1:8" ht="13.8" thickBot="1" x14ac:dyDescent="0.3">
      <c r="A228" s="274"/>
      <c r="B228" s="277"/>
      <c r="C228" s="280"/>
      <c r="D228" s="280"/>
      <c r="E228" s="280"/>
      <c r="F228" s="280"/>
      <c r="G228" s="165" t="s">
        <v>17</v>
      </c>
      <c r="H228" s="183" t="s">
        <v>15</v>
      </c>
    </row>
    <row r="229" spans="1:8" x14ac:dyDescent="0.25">
      <c r="A229" s="34">
        <v>1</v>
      </c>
      <c r="B229" s="53">
        <f>'DATA A'!B6</f>
        <v>0</v>
      </c>
      <c r="C229" s="36">
        <f>'DATA A'!E6</f>
        <v>0</v>
      </c>
      <c r="D229" s="49">
        <f>DATA!D219</f>
        <v>0</v>
      </c>
      <c r="E229" s="49">
        <f>DATA!E219</f>
        <v>0</v>
      </c>
      <c r="F229" s="207">
        <f>85/12*2</f>
        <v>14.166666666666666</v>
      </c>
      <c r="G229" s="49">
        <f>DATA!S219</f>
        <v>0</v>
      </c>
      <c r="H229" s="50" t="e">
        <f>G229/C229*100</f>
        <v>#DIV/0!</v>
      </c>
    </row>
    <row r="230" spans="1:8" x14ac:dyDescent="0.25">
      <c r="A230" s="24">
        <v>2</v>
      </c>
      <c r="B230" s="25">
        <f>'DATA A'!B7</f>
        <v>0</v>
      </c>
      <c r="C230" s="26">
        <f>'DATA A'!E7</f>
        <v>0</v>
      </c>
      <c r="D230" s="26">
        <f>DATA!D220</f>
        <v>0</v>
      </c>
      <c r="E230" s="26">
        <f>DATA!E220</f>
        <v>0</v>
      </c>
      <c r="F230" s="27">
        <f t="shared" ref="F230:F254" si="17">85/12*2</f>
        <v>14.166666666666666</v>
      </c>
      <c r="G230" s="26">
        <f>DATA!S220</f>
        <v>0</v>
      </c>
      <c r="H230" s="28" t="e">
        <f>G230/C230*100</f>
        <v>#DIV/0!</v>
      </c>
    </row>
    <row r="231" spans="1:8" x14ac:dyDescent="0.25">
      <c r="A231" s="24">
        <v>3</v>
      </c>
      <c r="B231" s="25">
        <f>'DATA A'!B8</f>
        <v>0</v>
      </c>
      <c r="C231" s="26">
        <f>'DATA A'!E8</f>
        <v>0</v>
      </c>
      <c r="D231" s="26">
        <f>DATA!D221</f>
        <v>0</v>
      </c>
      <c r="E231" s="26">
        <f>DATA!E221</f>
        <v>0</v>
      </c>
      <c r="F231" s="27">
        <f t="shared" si="17"/>
        <v>14.166666666666666</v>
      </c>
      <c r="G231" s="26">
        <f>DATA!S221</f>
        <v>0</v>
      </c>
      <c r="H231" s="28" t="e">
        <f>G231/C231*100</f>
        <v>#DIV/0!</v>
      </c>
    </row>
    <row r="232" spans="1:8" x14ac:dyDescent="0.25">
      <c r="A232" s="24">
        <v>4</v>
      </c>
      <c r="B232" s="25">
        <f>'DATA A'!B9</f>
        <v>0</v>
      </c>
      <c r="C232" s="26">
        <f>'DATA A'!E9</f>
        <v>0</v>
      </c>
      <c r="D232" s="26">
        <f>DATA!D222</f>
        <v>0</v>
      </c>
      <c r="E232" s="26">
        <f>DATA!E222</f>
        <v>0</v>
      </c>
      <c r="F232" s="27">
        <f t="shared" si="17"/>
        <v>14.166666666666666</v>
      </c>
      <c r="G232" s="26">
        <f>DATA!S222</f>
        <v>0</v>
      </c>
      <c r="H232" s="28" t="e">
        <f>G232/C232*100</f>
        <v>#DIV/0!</v>
      </c>
    </row>
    <row r="233" spans="1:8" x14ac:dyDescent="0.25">
      <c r="A233" s="24">
        <v>5</v>
      </c>
      <c r="B233" s="25">
        <f>'DATA A'!B10</f>
        <v>0</v>
      </c>
      <c r="C233" s="26">
        <f>'DATA A'!E10</f>
        <v>0</v>
      </c>
      <c r="D233" s="26">
        <f>DATA!D223</f>
        <v>0</v>
      </c>
      <c r="E233" s="26">
        <f>DATA!E223</f>
        <v>0</v>
      </c>
      <c r="F233" s="27">
        <f t="shared" si="17"/>
        <v>14.166666666666666</v>
      </c>
      <c r="G233" s="26">
        <f>DATA!S223</f>
        <v>0</v>
      </c>
      <c r="H233" s="28" t="e">
        <f>G233/C233*100</f>
        <v>#DIV/0!</v>
      </c>
    </row>
    <row r="234" spans="1:8" x14ac:dyDescent="0.25">
      <c r="A234" s="24">
        <v>6</v>
      </c>
      <c r="B234" s="25">
        <f>'DATA A'!B11</f>
        <v>0</v>
      </c>
      <c r="C234" s="26">
        <f>'DATA A'!E11</f>
        <v>0</v>
      </c>
      <c r="D234" s="26">
        <f>DATA!D224</f>
        <v>0</v>
      </c>
      <c r="E234" s="26">
        <f>DATA!E224</f>
        <v>0</v>
      </c>
      <c r="F234" s="27">
        <f t="shared" si="17"/>
        <v>14.166666666666666</v>
      </c>
      <c r="G234" s="26">
        <f>DATA!S224</f>
        <v>0</v>
      </c>
      <c r="H234" s="28" t="e">
        <f t="shared" ref="H234:H248" si="18">G234/C234*100</f>
        <v>#DIV/0!</v>
      </c>
    </row>
    <row r="235" spans="1:8" x14ac:dyDescent="0.25">
      <c r="A235" s="24">
        <v>7</v>
      </c>
      <c r="B235" s="25">
        <f>'DATA A'!B12</f>
        <v>0</v>
      </c>
      <c r="C235" s="26">
        <f>'DATA A'!E12</f>
        <v>0</v>
      </c>
      <c r="D235" s="26">
        <f>DATA!D225</f>
        <v>0</v>
      </c>
      <c r="E235" s="26">
        <f>DATA!E225</f>
        <v>0</v>
      </c>
      <c r="F235" s="27">
        <f t="shared" si="17"/>
        <v>14.166666666666666</v>
      </c>
      <c r="G235" s="26">
        <f>DATA!S225</f>
        <v>0</v>
      </c>
      <c r="H235" s="28" t="e">
        <f t="shared" si="18"/>
        <v>#DIV/0!</v>
      </c>
    </row>
    <row r="236" spans="1:8" x14ac:dyDescent="0.25">
      <c r="A236" s="24">
        <v>8</v>
      </c>
      <c r="B236" s="25">
        <f>'DATA A'!B13</f>
        <v>0</v>
      </c>
      <c r="C236" s="26">
        <f>'DATA A'!E13</f>
        <v>0</v>
      </c>
      <c r="D236" s="26">
        <f>DATA!D226</f>
        <v>0</v>
      </c>
      <c r="E236" s="26">
        <f>DATA!E226</f>
        <v>0</v>
      </c>
      <c r="F236" s="27">
        <f t="shared" si="17"/>
        <v>14.166666666666666</v>
      </c>
      <c r="G236" s="26">
        <f>DATA!S226</f>
        <v>0</v>
      </c>
      <c r="H236" s="28" t="e">
        <f t="shared" si="18"/>
        <v>#DIV/0!</v>
      </c>
    </row>
    <row r="237" spans="1:8" x14ac:dyDescent="0.25">
      <c r="A237" s="24">
        <v>9</v>
      </c>
      <c r="B237" s="25">
        <f>'DATA A'!B14</f>
        <v>0</v>
      </c>
      <c r="C237" s="26">
        <f>'DATA A'!E14</f>
        <v>0</v>
      </c>
      <c r="D237" s="26">
        <f>DATA!D227</f>
        <v>0</v>
      </c>
      <c r="E237" s="26">
        <f>DATA!E227</f>
        <v>0</v>
      </c>
      <c r="F237" s="27">
        <f t="shared" si="17"/>
        <v>14.166666666666666</v>
      </c>
      <c r="G237" s="26">
        <f>DATA!S227</f>
        <v>0</v>
      </c>
      <c r="H237" s="28" t="e">
        <f t="shared" si="18"/>
        <v>#DIV/0!</v>
      </c>
    </row>
    <row r="238" spans="1:8" x14ac:dyDescent="0.25">
      <c r="A238" s="24">
        <v>10</v>
      </c>
      <c r="B238" s="25">
        <f>'DATA A'!B15</f>
        <v>0</v>
      </c>
      <c r="C238" s="26">
        <f>'DATA A'!E15</f>
        <v>0</v>
      </c>
      <c r="D238" s="26">
        <f>DATA!D228</f>
        <v>0</v>
      </c>
      <c r="E238" s="26">
        <f>DATA!E228</f>
        <v>0</v>
      </c>
      <c r="F238" s="27">
        <f t="shared" si="17"/>
        <v>14.166666666666666</v>
      </c>
      <c r="G238" s="26">
        <f>DATA!S228</f>
        <v>0</v>
      </c>
      <c r="H238" s="28" t="e">
        <f t="shared" si="18"/>
        <v>#DIV/0!</v>
      </c>
    </row>
    <row r="239" spans="1:8" x14ac:dyDescent="0.25">
      <c r="A239" s="24">
        <v>11</v>
      </c>
      <c r="B239" s="25">
        <f>'DATA A'!B16</f>
        <v>0</v>
      </c>
      <c r="C239" s="26">
        <f>'DATA A'!E16</f>
        <v>0</v>
      </c>
      <c r="D239" s="26">
        <f>DATA!D229</f>
        <v>0</v>
      </c>
      <c r="E239" s="26">
        <f>DATA!E229</f>
        <v>0</v>
      </c>
      <c r="F239" s="27">
        <f t="shared" si="17"/>
        <v>14.166666666666666</v>
      </c>
      <c r="G239" s="26">
        <f>DATA!S229</f>
        <v>0</v>
      </c>
      <c r="H239" s="28" t="e">
        <f t="shared" si="18"/>
        <v>#DIV/0!</v>
      </c>
    </row>
    <row r="240" spans="1:8" x14ac:dyDescent="0.25">
      <c r="A240" s="24">
        <v>12</v>
      </c>
      <c r="B240" s="25">
        <f>'DATA A'!B17</f>
        <v>0</v>
      </c>
      <c r="C240" s="26">
        <f>'DATA A'!E17</f>
        <v>0</v>
      </c>
      <c r="D240" s="26">
        <f>DATA!D230</f>
        <v>0</v>
      </c>
      <c r="E240" s="26">
        <f>DATA!E230</f>
        <v>0</v>
      </c>
      <c r="F240" s="27">
        <f t="shared" si="17"/>
        <v>14.166666666666666</v>
      </c>
      <c r="G240" s="26">
        <f>DATA!S230</f>
        <v>0</v>
      </c>
      <c r="H240" s="28" t="e">
        <f t="shared" si="18"/>
        <v>#DIV/0!</v>
      </c>
    </row>
    <row r="241" spans="1:8" x14ac:dyDescent="0.25">
      <c r="A241" s="24">
        <v>13</v>
      </c>
      <c r="B241" s="25">
        <f>'DATA A'!B18</f>
        <v>0</v>
      </c>
      <c r="C241" s="26">
        <f>'DATA A'!E18</f>
        <v>0</v>
      </c>
      <c r="D241" s="26">
        <f>DATA!D231</f>
        <v>0</v>
      </c>
      <c r="E241" s="26">
        <f>DATA!E231</f>
        <v>0</v>
      </c>
      <c r="F241" s="27">
        <f t="shared" si="17"/>
        <v>14.166666666666666</v>
      </c>
      <c r="G241" s="26">
        <f>DATA!S231</f>
        <v>0</v>
      </c>
      <c r="H241" s="28" t="e">
        <f t="shared" si="18"/>
        <v>#DIV/0!</v>
      </c>
    </row>
    <row r="242" spans="1:8" x14ac:dyDescent="0.25">
      <c r="A242" s="24">
        <v>14</v>
      </c>
      <c r="B242" s="25">
        <f>'DATA A'!B19</f>
        <v>0</v>
      </c>
      <c r="C242" s="26">
        <f>'DATA A'!E19</f>
        <v>0</v>
      </c>
      <c r="D242" s="26">
        <f>DATA!D232</f>
        <v>0</v>
      </c>
      <c r="E242" s="26">
        <f>DATA!E232</f>
        <v>0</v>
      </c>
      <c r="F242" s="27">
        <f t="shared" si="17"/>
        <v>14.166666666666666</v>
      </c>
      <c r="G242" s="26">
        <f>DATA!S232</f>
        <v>0</v>
      </c>
      <c r="H242" s="28" t="e">
        <f t="shared" si="18"/>
        <v>#DIV/0!</v>
      </c>
    </row>
    <row r="243" spans="1:8" x14ac:dyDescent="0.25">
      <c r="A243" s="24">
        <v>15</v>
      </c>
      <c r="B243" s="25">
        <f>'DATA A'!B20</f>
        <v>0</v>
      </c>
      <c r="C243" s="26">
        <f>'DATA A'!E20</f>
        <v>0</v>
      </c>
      <c r="D243" s="26">
        <f>DATA!D233</f>
        <v>0</v>
      </c>
      <c r="E243" s="26">
        <f>DATA!E233</f>
        <v>0</v>
      </c>
      <c r="F243" s="27">
        <f t="shared" si="17"/>
        <v>14.166666666666666</v>
      </c>
      <c r="G243" s="26">
        <f>DATA!S233</f>
        <v>0</v>
      </c>
      <c r="H243" s="28" t="e">
        <f t="shared" si="18"/>
        <v>#DIV/0!</v>
      </c>
    </row>
    <row r="244" spans="1:8" x14ac:dyDescent="0.25">
      <c r="A244" s="24">
        <v>16</v>
      </c>
      <c r="B244" s="25">
        <f>'DATA A'!B21</f>
        <v>0</v>
      </c>
      <c r="C244" s="26">
        <f>'DATA A'!E21</f>
        <v>0</v>
      </c>
      <c r="D244" s="26">
        <f>DATA!D234</f>
        <v>0</v>
      </c>
      <c r="E244" s="26">
        <f>DATA!E234</f>
        <v>0</v>
      </c>
      <c r="F244" s="27">
        <f t="shared" si="17"/>
        <v>14.166666666666666</v>
      </c>
      <c r="G244" s="26">
        <f>DATA!S234</f>
        <v>0</v>
      </c>
      <c r="H244" s="28" t="e">
        <f t="shared" si="18"/>
        <v>#DIV/0!</v>
      </c>
    </row>
    <row r="245" spans="1:8" x14ac:dyDescent="0.25">
      <c r="A245" s="24">
        <v>17</v>
      </c>
      <c r="B245" s="25">
        <f>'DATA A'!B22</f>
        <v>0</v>
      </c>
      <c r="C245" s="26">
        <f>'DATA A'!E22</f>
        <v>0</v>
      </c>
      <c r="D245" s="26">
        <f>DATA!D235</f>
        <v>0</v>
      </c>
      <c r="E245" s="26">
        <f>DATA!E235</f>
        <v>0</v>
      </c>
      <c r="F245" s="27">
        <f t="shared" si="17"/>
        <v>14.166666666666666</v>
      </c>
      <c r="G245" s="26">
        <f>DATA!S235</f>
        <v>0</v>
      </c>
      <c r="H245" s="28" t="e">
        <f t="shared" si="18"/>
        <v>#DIV/0!</v>
      </c>
    </row>
    <row r="246" spans="1:8" x14ac:dyDescent="0.25">
      <c r="A246" s="24">
        <v>18</v>
      </c>
      <c r="B246" s="25">
        <f>'DATA A'!B23</f>
        <v>0</v>
      </c>
      <c r="C246" s="26">
        <f>'DATA A'!E23</f>
        <v>0</v>
      </c>
      <c r="D246" s="26">
        <f>DATA!D236</f>
        <v>0</v>
      </c>
      <c r="E246" s="26">
        <f>DATA!E236</f>
        <v>0</v>
      </c>
      <c r="F246" s="27">
        <f t="shared" si="17"/>
        <v>14.166666666666666</v>
      </c>
      <c r="G246" s="26">
        <f>DATA!S236</f>
        <v>0</v>
      </c>
      <c r="H246" s="28" t="e">
        <f t="shared" si="18"/>
        <v>#DIV/0!</v>
      </c>
    </row>
    <row r="247" spans="1:8" x14ac:dyDescent="0.25">
      <c r="A247" s="24">
        <v>19</v>
      </c>
      <c r="B247" s="25">
        <f>'DATA A'!B24</f>
        <v>0</v>
      </c>
      <c r="C247" s="26">
        <f>'DATA A'!E24</f>
        <v>0</v>
      </c>
      <c r="D247" s="26">
        <f>DATA!D237</f>
        <v>0</v>
      </c>
      <c r="E247" s="26">
        <f>DATA!E237</f>
        <v>0</v>
      </c>
      <c r="F247" s="27">
        <f t="shared" si="17"/>
        <v>14.166666666666666</v>
      </c>
      <c r="G247" s="26">
        <f>DATA!S237</f>
        <v>0</v>
      </c>
      <c r="H247" s="28" t="e">
        <f t="shared" si="18"/>
        <v>#DIV/0!</v>
      </c>
    </row>
    <row r="248" spans="1:8" x14ac:dyDescent="0.25">
      <c r="A248" s="24">
        <v>20</v>
      </c>
      <c r="B248" s="25">
        <f>'DATA A'!B25</f>
        <v>0</v>
      </c>
      <c r="C248" s="26">
        <f>'DATA A'!E25</f>
        <v>0</v>
      </c>
      <c r="D248" s="26">
        <f>DATA!D238</f>
        <v>0</v>
      </c>
      <c r="E248" s="26">
        <f>DATA!E238</f>
        <v>0</v>
      </c>
      <c r="F248" s="27">
        <f t="shared" si="17"/>
        <v>14.166666666666666</v>
      </c>
      <c r="G248" s="26">
        <f>DATA!S238</f>
        <v>0</v>
      </c>
      <c r="H248" s="28" t="e">
        <f t="shared" si="18"/>
        <v>#DIV/0!</v>
      </c>
    </row>
    <row r="249" spans="1:8" x14ac:dyDescent="0.25">
      <c r="A249" s="24">
        <v>21</v>
      </c>
      <c r="B249" s="25">
        <f>'DATA A'!B26</f>
        <v>0</v>
      </c>
      <c r="C249" s="26">
        <f>'DATA A'!E26</f>
        <v>0</v>
      </c>
      <c r="D249" s="26">
        <f>DATA!D239</f>
        <v>0</v>
      </c>
      <c r="E249" s="26">
        <f>DATA!E239</f>
        <v>0</v>
      </c>
      <c r="F249" s="27">
        <f t="shared" si="17"/>
        <v>14.166666666666666</v>
      </c>
      <c r="G249" s="26">
        <f>DATA!S239</f>
        <v>0</v>
      </c>
      <c r="H249" s="28" t="e">
        <f t="shared" ref="H249:H254" si="19">G249/C249*100</f>
        <v>#DIV/0!</v>
      </c>
    </row>
    <row r="250" spans="1:8" x14ac:dyDescent="0.25">
      <c r="A250" s="24">
        <v>22</v>
      </c>
      <c r="B250" s="25">
        <f>'DATA A'!B27</f>
        <v>0</v>
      </c>
      <c r="C250" s="26">
        <f>'DATA A'!E27</f>
        <v>0</v>
      </c>
      <c r="D250" s="26">
        <f>DATA!D240</f>
        <v>0</v>
      </c>
      <c r="E250" s="26">
        <f>DATA!E240</f>
        <v>0</v>
      </c>
      <c r="F250" s="27">
        <f t="shared" si="17"/>
        <v>14.166666666666666</v>
      </c>
      <c r="G250" s="26">
        <f>DATA!S240</f>
        <v>0</v>
      </c>
      <c r="H250" s="28" t="e">
        <f t="shared" si="19"/>
        <v>#DIV/0!</v>
      </c>
    </row>
    <row r="251" spans="1:8" x14ac:dyDescent="0.25">
      <c r="A251" s="24">
        <v>23</v>
      </c>
      <c r="B251" s="25">
        <f>'DATA A'!B28</f>
        <v>0</v>
      </c>
      <c r="C251" s="26">
        <f>'DATA A'!E28</f>
        <v>0</v>
      </c>
      <c r="D251" s="26">
        <f>DATA!D241</f>
        <v>0</v>
      </c>
      <c r="E251" s="26">
        <f>DATA!E241</f>
        <v>0</v>
      </c>
      <c r="F251" s="27">
        <f t="shared" si="17"/>
        <v>14.166666666666666</v>
      </c>
      <c r="G251" s="26">
        <f>DATA!S241</f>
        <v>0</v>
      </c>
      <c r="H251" s="28" t="e">
        <f t="shared" si="19"/>
        <v>#DIV/0!</v>
      </c>
    </row>
    <row r="252" spans="1:8" x14ac:dyDescent="0.25">
      <c r="A252" s="24">
        <v>24</v>
      </c>
      <c r="B252" s="25">
        <f>'DATA A'!B29</f>
        <v>0</v>
      </c>
      <c r="C252" s="26">
        <f>'DATA A'!E29</f>
        <v>0</v>
      </c>
      <c r="D252" s="26">
        <f>DATA!D242</f>
        <v>0</v>
      </c>
      <c r="E252" s="26">
        <f>DATA!E242</f>
        <v>0</v>
      </c>
      <c r="F252" s="27">
        <f t="shared" si="17"/>
        <v>14.166666666666666</v>
      </c>
      <c r="G252" s="26">
        <f>DATA!S242</f>
        <v>0</v>
      </c>
      <c r="H252" s="28" t="e">
        <f t="shared" si="19"/>
        <v>#DIV/0!</v>
      </c>
    </row>
    <row r="253" spans="1:8" ht="13.8" thickBot="1" x14ac:dyDescent="0.3">
      <c r="A253" s="24">
        <v>25</v>
      </c>
      <c r="B253" s="25">
        <f>'DATA A'!B30</f>
        <v>0</v>
      </c>
      <c r="C253" s="12">
        <f>'DATA A'!E30</f>
        <v>0</v>
      </c>
      <c r="D253" s="26">
        <f>DATA!D243</f>
        <v>0</v>
      </c>
      <c r="E253" s="26">
        <f>DATA!E243</f>
        <v>0</v>
      </c>
      <c r="F253" s="218">
        <f t="shared" si="17"/>
        <v>14.166666666666666</v>
      </c>
      <c r="G253" s="26">
        <f>DATA!S243</f>
        <v>0</v>
      </c>
      <c r="H253" s="28" t="e">
        <f t="shared" si="19"/>
        <v>#DIV/0!</v>
      </c>
    </row>
    <row r="254" spans="1:8" ht="13.8" thickBot="1" x14ac:dyDescent="0.3">
      <c r="A254" s="31"/>
      <c r="B254" s="32"/>
      <c r="C254" s="13">
        <f>SUM(C229:C253)</f>
        <v>0</v>
      </c>
      <c r="D254" s="44">
        <f>DATA!D244</f>
        <v>0</v>
      </c>
      <c r="E254" s="44">
        <f>DATA!E244</f>
        <v>0</v>
      </c>
      <c r="F254" s="45">
        <f t="shared" si="17"/>
        <v>14.166666666666666</v>
      </c>
      <c r="G254" s="44">
        <f>DATA!S244</f>
        <v>0</v>
      </c>
      <c r="H254" s="46" t="e">
        <f t="shared" si="19"/>
        <v>#DIV/0!</v>
      </c>
    </row>
    <row r="255" spans="1:8" x14ac:dyDescent="0.25">
      <c r="A255" s="15"/>
      <c r="B255" s="5"/>
      <c r="C255" s="10"/>
      <c r="D255" s="10"/>
      <c r="E255" s="10"/>
      <c r="F255" s="7"/>
      <c r="G255" s="10"/>
      <c r="H255" s="7"/>
    </row>
    <row r="256" spans="1:8" x14ac:dyDescent="0.25">
      <c r="A256" s="15"/>
      <c r="B256" s="5"/>
      <c r="C256" s="10"/>
      <c r="D256" s="10"/>
      <c r="E256" s="10"/>
      <c r="F256" s="7"/>
      <c r="G256" s="10"/>
      <c r="H256" s="7"/>
    </row>
    <row r="257" spans="1:8" ht="13.8" thickBot="1" x14ac:dyDescent="0.3">
      <c r="C257" s="6"/>
      <c r="D257" s="6"/>
      <c r="E257" s="6"/>
      <c r="F257" s="6"/>
      <c r="G257" s="6"/>
      <c r="H257" s="7" t="s">
        <v>0</v>
      </c>
    </row>
    <row r="258" spans="1:8" ht="12.75" customHeight="1" x14ac:dyDescent="0.25">
      <c r="A258" s="272" t="s">
        <v>1</v>
      </c>
      <c r="B258" s="275" t="str">
        <f>'DATA A'!B5</f>
        <v>PUSKESMAS</v>
      </c>
      <c r="C258" s="278" t="s">
        <v>24</v>
      </c>
      <c r="D258" s="281" t="s">
        <v>52</v>
      </c>
      <c r="E258" s="282"/>
      <c r="F258" s="282"/>
      <c r="G258" s="282"/>
      <c r="H258" s="283"/>
    </row>
    <row r="259" spans="1:8" ht="12.75" customHeight="1" x14ac:dyDescent="0.25">
      <c r="A259" s="273"/>
      <c r="B259" s="276"/>
      <c r="C259" s="279"/>
      <c r="D259" s="284" t="s">
        <v>20</v>
      </c>
      <c r="E259" s="284" t="s">
        <v>21</v>
      </c>
      <c r="F259" s="284" t="s">
        <v>22</v>
      </c>
      <c r="G259" s="164" t="s">
        <v>16</v>
      </c>
      <c r="H259" s="182"/>
    </row>
    <row r="260" spans="1:8" ht="13.8" thickBot="1" x14ac:dyDescent="0.3">
      <c r="A260" s="274"/>
      <c r="B260" s="277"/>
      <c r="C260" s="280"/>
      <c r="D260" s="280"/>
      <c r="E260" s="280"/>
      <c r="F260" s="280"/>
      <c r="G260" s="165" t="s">
        <v>17</v>
      </c>
      <c r="H260" s="183" t="s">
        <v>15</v>
      </c>
    </row>
    <row r="261" spans="1:8" x14ac:dyDescent="0.25">
      <c r="A261" s="34">
        <v>1</v>
      </c>
      <c r="B261" s="53">
        <f>'DATA A'!B6</f>
        <v>0</v>
      </c>
      <c r="C261" s="36">
        <f>'DATA A'!E6</f>
        <v>0</v>
      </c>
      <c r="D261" s="49">
        <f>DATA!D252</f>
        <v>0</v>
      </c>
      <c r="E261" s="49">
        <f>DATA!E252</f>
        <v>0</v>
      </c>
      <c r="F261" s="207">
        <f>95/12*2</f>
        <v>15.833333333333334</v>
      </c>
      <c r="G261" s="49">
        <f>DATA!S252</f>
        <v>0</v>
      </c>
      <c r="H261" s="50" t="e">
        <f>G261/C261*100</f>
        <v>#DIV/0!</v>
      </c>
    </row>
    <row r="262" spans="1:8" x14ac:dyDescent="0.25">
      <c r="A262" s="24">
        <v>2</v>
      </c>
      <c r="B262" s="25">
        <f>'DATA A'!B7</f>
        <v>0</v>
      </c>
      <c r="C262" s="26">
        <f>'DATA A'!E7</f>
        <v>0</v>
      </c>
      <c r="D262" s="26">
        <f>DATA!D253</f>
        <v>0</v>
      </c>
      <c r="E262" s="26">
        <f>DATA!E253</f>
        <v>0</v>
      </c>
      <c r="F262" s="27">
        <f t="shared" ref="F262:F286" si="20">95/12*2</f>
        <v>15.833333333333334</v>
      </c>
      <c r="G262" s="26">
        <f>DATA!S253</f>
        <v>0</v>
      </c>
      <c r="H262" s="28" t="e">
        <f>G262/C262*100</f>
        <v>#DIV/0!</v>
      </c>
    </row>
    <row r="263" spans="1:8" x14ac:dyDescent="0.25">
      <c r="A263" s="24">
        <v>3</v>
      </c>
      <c r="B263" s="25">
        <f>'DATA A'!B8</f>
        <v>0</v>
      </c>
      <c r="C263" s="26">
        <f>'DATA A'!E8</f>
        <v>0</v>
      </c>
      <c r="D263" s="26">
        <f>DATA!D254</f>
        <v>0</v>
      </c>
      <c r="E263" s="26">
        <f>DATA!E254</f>
        <v>0</v>
      </c>
      <c r="F263" s="27">
        <f t="shared" si="20"/>
        <v>15.833333333333334</v>
      </c>
      <c r="G263" s="26">
        <f>DATA!S254</f>
        <v>0</v>
      </c>
      <c r="H263" s="28" t="e">
        <f>G263/C263*100</f>
        <v>#DIV/0!</v>
      </c>
    </row>
    <row r="264" spans="1:8" x14ac:dyDescent="0.25">
      <c r="A264" s="24">
        <v>4</v>
      </c>
      <c r="B264" s="25">
        <f>'DATA A'!B9</f>
        <v>0</v>
      </c>
      <c r="C264" s="26">
        <f>'DATA A'!E9</f>
        <v>0</v>
      </c>
      <c r="D264" s="26">
        <f>DATA!D255</f>
        <v>0</v>
      </c>
      <c r="E264" s="26">
        <f>DATA!E255</f>
        <v>0</v>
      </c>
      <c r="F264" s="27">
        <f t="shared" si="20"/>
        <v>15.833333333333334</v>
      </c>
      <c r="G264" s="26">
        <f>DATA!S255</f>
        <v>0</v>
      </c>
      <c r="H264" s="28" t="e">
        <f>G264/C264*100</f>
        <v>#DIV/0!</v>
      </c>
    </row>
    <row r="265" spans="1:8" x14ac:dyDescent="0.25">
      <c r="A265" s="24">
        <v>5</v>
      </c>
      <c r="B265" s="25">
        <f>'DATA A'!B10</f>
        <v>0</v>
      </c>
      <c r="C265" s="26">
        <f>'DATA A'!E10</f>
        <v>0</v>
      </c>
      <c r="D265" s="26">
        <f>DATA!D256</f>
        <v>0</v>
      </c>
      <c r="E265" s="26">
        <f>DATA!E256</f>
        <v>0</v>
      </c>
      <c r="F265" s="27">
        <f t="shared" si="20"/>
        <v>15.833333333333334</v>
      </c>
      <c r="G265" s="26">
        <f>DATA!S256</f>
        <v>0</v>
      </c>
      <c r="H265" s="28" t="e">
        <f>G265/C265*100</f>
        <v>#DIV/0!</v>
      </c>
    </row>
    <row r="266" spans="1:8" x14ac:dyDescent="0.25">
      <c r="A266" s="24">
        <v>6</v>
      </c>
      <c r="B266" s="25">
        <f>'DATA A'!B11</f>
        <v>0</v>
      </c>
      <c r="C266" s="26">
        <f>'DATA A'!E11</f>
        <v>0</v>
      </c>
      <c r="D266" s="26">
        <f>DATA!D257</f>
        <v>0</v>
      </c>
      <c r="E266" s="26">
        <f>DATA!E257</f>
        <v>0</v>
      </c>
      <c r="F266" s="27">
        <f t="shared" si="20"/>
        <v>15.833333333333334</v>
      </c>
      <c r="G266" s="26">
        <f>DATA!S257</f>
        <v>0</v>
      </c>
      <c r="H266" s="28" t="e">
        <f t="shared" ref="H266:H280" si="21">G266/C266*100</f>
        <v>#DIV/0!</v>
      </c>
    </row>
    <row r="267" spans="1:8" x14ac:dyDescent="0.25">
      <c r="A267" s="24">
        <v>7</v>
      </c>
      <c r="B267" s="25">
        <f>'DATA A'!B12</f>
        <v>0</v>
      </c>
      <c r="C267" s="26">
        <f>'DATA A'!E12</f>
        <v>0</v>
      </c>
      <c r="D267" s="26">
        <f>DATA!D258</f>
        <v>0</v>
      </c>
      <c r="E267" s="26">
        <f>DATA!E258</f>
        <v>0</v>
      </c>
      <c r="F267" s="27">
        <f t="shared" si="20"/>
        <v>15.833333333333334</v>
      </c>
      <c r="G267" s="26">
        <f>DATA!S258</f>
        <v>0</v>
      </c>
      <c r="H267" s="28" t="e">
        <f t="shared" si="21"/>
        <v>#DIV/0!</v>
      </c>
    </row>
    <row r="268" spans="1:8" x14ac:dyDescent="0.25">
      <c r="A268" s="24">
        <v>8</v>
      </c>
      <c r="B268" s="25">
        <f>'DATA A'!B13</f>
        <v>0</v>
      </c>
      <c r="C268" s="26">
        <f>'DATA A'!E13</f>
        <v>0</v>
      </c>
      <c r="D268" s="26">
        <f>DATA!D259</f>
        <v>0</v>
      </c>
      <c r="E268" s="26">
        <f>DATA!E259</f>
        <v>0</v>
      </c>
      <c r="F268" s="27">
        <f t="shared" si="20"/>
        <v>15.833333333333334</v>
      </c>
      <c r="G268" s="26">
        <f>DATA!S259</f>
        <v>0</v>
      </c>
      <c r="H268" s="28" t="e">
        <f t="shared" si="21"/>
        <v>#DIV/0!</v>
      </c>
    </row>
    <row r="269" spans="1:8" x14ac:dyDescent="0.25">
      <c r="A269" s="24">
        <v>9</v>
      </c>
      <c r="B269" s="25">
        <f>'DATA A'!B14</f>
        <v>0</v>
      </c>
      <c r="C269" s="26">
        <f>'DATA A'!E14</f>
        <v>0</v>
      </c>
      <c r="D269" s="26">
        <f>DATA!D260</f>
        <v>0</v>
      </c>
      <c r="E269" s="26">
        <f>DATA!E260</f>
        <v>0</v>
      </c>
      <c r="F269" s="27">
        <f t="shared" si="20"/>
        <v>15.833333333333334</v>
      </c>
      <c r="G269" s="26">
        <f>DATA!S260</f>
        <v>0</v>
      </c>
      <c r="H269" s="28" t="e">
        <f t="shared" si="21"/>
        <v>#DIV/0!</v>
      </c>
    </row>
    <row r="270" spans="1:8" x14ac:dyDescent="0.25">
      <c r="A270" s="24">
        <v>10</v>
      </c>
      <c r="B270" s="25">
        <f>'DATA A'!B15</f>
        <v>0</v>
      </c>
      <c r="C270" s="26">
        <f>'DATA A'!E15</f>
        <v>0</v>
      </c>
      <c r="D270" s="26">
        <f>DATA!D261</f>
        <v>0</v>
      </c>
      <c r="E270" s="26">
        <f>DATA!E261</f>
        <v>0</v>
      </c>
      <c r="F270" s="27">
        <f t="shared" si="20"/>
        <v>15.833333333333334</v>
      </c>
      <c r="G270" s="26">
        <f>DATA!S261</f>
        <v>0</v>
      </c>
      <c r="H270" s="28" t="e">
        <f t="shared" si="21"/>
        <v>#DIV/0!</v>
      </c>
    </row>
    <row r="271" spans="1:8" x14ac:dyDescent="0.25">
      <c r="A271" s="24">
        <v>11</v>
      </c>
      <c r="B271" s="25">
        <f>'DATA A'!B16</f>
        <v>0</v>
      </c>
      <c r="C271" s="26">
        <f>'DATA A'!E16</f>
        <v>0</v>
      </c>
      <c r="D271" s="26">
        <f>DATA!D262</f>
        <v>0</v>
      </c>
      <c r="E271" s="26">
        <f>DATA!E262</f>
        <v>0</v>
      </c>
      <c r="F271" s="27">
        <f t="shared" si="20"/>
        <v>15.833333333333334</v>
      </c>
      <c r="G271" s="26">
        <f>DATA!S262</f>
        <v>0</v>
      </c>
      <c r="H271" s="28" t="e">
        <f t="shared" si="21"/>
        <v>#DIV/0!</v>
      </c>
    </row>
    <row r="272" spans="1:8" x14ac:dyDescent="0.25">
      <c r="A272" s="24">
        <v>12</v>
      </c>
      <c r="B272" s="25">
        <f>'DATA A'!B17</f>
        <v>0</v>
      </c>
      <c r="C272" s="26">
        <f>'DATA A'!E17</f>
        <v>0</v>
      </c>
      <c r="D272" s="26">
        <f>DATA!D263</f>
        <v>0</v>
      </c>
      <c r="E272" s="26">
        <f>DATA!E263</f>
        <v>0</v>
      </c>
      <c r="F272" s="27">
        <f t="shared" si="20"/>
        <v>15.833333333333334</v>
      </c>
      <c r="G272" s="26">
        <f>DATA!S263</f>
        <v>0</v>
      </c>
      <c r="H272" s="28" t="e">
        <f t="shared" si="21"/>
        <v>#DIV/0!</v>
      </c>
    </row>
    <row r="273" spans="1:8" x14ac:dyDescent="0.25">
      <c r="A273" s="24">
        <v>13</v>
      </c>
      <c r="B273" s="25">
        <f>'DATA A'!B18</f>
        <v>0</v>
      </c>
      <c r="C273" s="26">
        <f>'DATA A'!E18</f>
        <v>0</v>
      </c>
      <c r="D273" s="26">
        <f>DATA!D264</f>
        <v>0</v>
      </c>
      <c r="E273" s="26">
        <f>DATA!E264</f>
        <v>0</v>
      </c>
      <c r="F273" s="27">
        <f t="shared" si="20"/>
        <v>15.833333333333334</v>
      </c>
      <c r="G273" s="26">
        <f>DATA!S264</f>
        <v>0</v>
      </c>
      <c r="H273" s="28" t="e">
        <f t="shared" si="21"/>
        <v>#DIV/0!</v>
      </c>
    </row>
    <row r="274" spans="1:8" x14ac:dyDescent="0.25">
      <c r="A274" s="24">
        <v>14</v>
      </c>
      <c r="B274" s="25">
        <f>'DATA A'!B19</f>
        <v>0</v>
      </c>
      <c r="C274" s="26">
        <f>'DATA A'!E19</f>
        <v>0</v>
      </c>
      <c r="D274" s="26">
        <f>DATA!D265</f>
        <v>0</v>
      </c>
      <c r="E274" s="26">
        <f>DATA!E265</f>
        <v>0</v>
      </c>
      <c r="F274" s="27">
        <f t="shared" si="20"/>
        <v>15.833333333333334</v>
      </c>
      <c r="G274" s="26">
        <f>DATA!S265</f>
        <v>0</v>
      </c>
      <c r="H274" s="28" t="e">
        <f t="shared" si="21"/>
        <v>#DIV/0!</v>
      </c>
    </row>
    <row r="275" spans="1:8" x14ac:dyDescent="0.25">
      <c r="A275" s="24">
        <v>15</v>
      </c>
      <c r="B275" s="25">
        <f>'DATA A'!B20</f>
        <v>0</v>
      </c>
      <c r="C275" s="26">
        <f>'DATA A'!E20</f>
        <v>0</v>
      </c>
      <c r="D275" s="26">
        <f>DATA!D266</f>
        <v>0</v>
      </c>
      <c r="E275" s="26">
        <f>DATA!E266</f>
        <v>0</v>
      </c>
      <c r="F275" s="27">
        <f t="shared" si="20"/>
        <v>15.833333333333334</v>
      </c>
      <c r="G275" s="26">
        <f>DATA!S266</f>
        <v>0</v>
      </c>
      <c r="H275" s="28" t="e">
        <f t="shared" si="21"/>
        <v>#DIV/0!</v>
      </c>
    </row>
    <row r="276" spans="1:8" x14ac:dyDescent="0.25">
      <c r="A276" s="24">
        <v>16</v>
      </c>
      <c r="B276" s="25">
        <f>'DATA A'!B21</f>
        <v>0</v>
      </c>
      <c r="C276" s="26">
        <f>'DATA A'!E21</f>
        <v>0</v>
      </c>
      <c r="D276" s="26">
        <f>DATA!D267</f>
        <v>0</v>
      </c>
      <c r="E276" s="26">
        <f>DATA!E267</f>
        <v>0</v>
      </c>
      <c r="F276" s="27">
        <f t="shared" si="20"/>
        <v>15.833333333333334</v>
      </c>
      <c r="G276" s="26">
        <f>DATA!S267</f>
        <v>0</v>
      </c>
      <c r="H276" s="28" t="e">
        <f t="shared" si="21"/>
        <v>#DIV/0!</v>
      </c>
    </row>
    <row r="277" spans="1:8" x14ac:dyDescent="0.25">
      <c r="A277" s="24">
        <v>17</v>
      </c>
      <c r="B277" s="25">
        <f>'DATA A'!B22</f>
        <v>0</v>
      </c>
      <c r="C277" s="26">
        <f>'DATA A'!E22</f>
        <v>0</v>
      </c>
      <c r="D277" s="26">
        <f>DATA!D268</f>
        <v>0</v>
      </c>
      <c r="E277" s="26">
        <f>DATA!E268</f>
        <v>0</v>
      </c>
      <c r="F277" s="27">
        <f t="shared" si="20"/>
        <v>15.833333333333334</v>
      </c>
      <c r="G277" s="26">
        <f>DATA!S268</f>
        <v>0</v>
      </c>
      <c r="H277" s="28" t="e">
        <f t="shared" si="21"/>
        <v>#DIV/0!</v>
      </c>
    </row>
    <row r="278" spans="1:8" x14ac:dyDescent="0.25">
      <c r="A278" s="24">
        <v>18</v>
      </c>
      <c r="B278" s="25">
        <f>'DATA A'!B23</f>
        <v>0</v>
      </c>
      <c r="C278" s="26">
        <f>'DATA A'!E23</f>
        <v>0</v>
      </c>
      <c r="D278" s="26">
        <f>DATA!D269</f>
        <v>0</v>
      </c>
      <c r="E278" s="26">
        <f>DATA!E269</f>
        <v>0</v>
      </c>
      <c r="F278" s="27">
        <f t="shared" si="20"/>
        <v>15.833333333333334</v>
      </c>
      <c r="G278" s="26">
        <f>DATA!S269</f>
        <v>0</v>
      </c>
      <c r="H278" s="28" t="e">
        <f t="shared" si="21"/>
        <v>#DIV/0!</v>
      </c>
    </row>
    <row r="279" spans="1:8" x14ac:dyDescent="0.25">
      <c r="A279" s="24">
        <v>19</v>
      </c>
      <c r="B279" s="25">
        <f>'DATA A'!B24</f>
        <v>0</v>
      </c>
      <c r="C279" s="26">
        <f>'DATA A'!E24</f>
        <v>0</v>
      </c>
      <c r="D279" s="26">
        <f>DATA!D270</f>
        <v>0</v>
      </c>
      <c r="E279" s="26">
        <f>DATA!E270</f>
        <v>0</v>
      </c>
      <c r="F279" s="27">
        <f t="shared" si="20"/>
        <v>15.833333333333334</v>
      </c>
      <c r="G279" s="26">
        <f>DATA!S270</f>
        <v>0</v>
      </c>
      <c r="H279" s="28" t="e">
        <f t="shared" si="21"/>
        <v>#DIV/0!</v>
      </c>
    </row>
    <row r="280" spans="1:8" x14ac:dyDescent="0.25">
      <c r="A280" s="24">
        <v>20</v>
      </c>
      <c r="B280" s="25">
        <f>'DATA A'!B25</f>
        <v>0</v>
      </c>
      <c r="C280" s="26">
        <f>'DATA A'!E25</f>
        <v>0</v>
      </c>
      <c r="D280" s="26">
        <f>DATA!D271</f>
        <v>0</v>
      </c>
      <c r="E280" s="26">
        <f>DATA!E271</f>
        <v>0</v>
      </c>
      <c r="F280" s="27">
        <f t="shared" si="20"/>
        <v>15.833333333333334</v>
      </c>
      <c r="G280" s="26">
        <f>DATA!S271</f>
        <v>0</v>
      </c>
      <c r="H280" s="28" t="e">
        <f t="shared" si="21"/>
        <v>#DIV/0!</v>
      </c>
    </row>
    <row r="281" spans="1:8" x14ac:dyDescent="0.25">
      <c r="A281" s="24">
        <v>21</v>
      </c>
      <c r="B281" s="25">
        <f>'DATA A'!B26</f>
        <v>0</v>
      </c>
      <c r="C281" s="26">
        <f>'DATA A'!E26</f>
        <v>0</v>
      </c>
      <c r="D281" s="26">
        <f>DATA!D272</f>
        <v>0</v>
      </c>
      <c r="E281" s="26">
        <f>DATA!E272</f>
        <v>0</v>
      </c>
      <c r="F281" s="27">
        <f t="shared" si="20"/>
        <v>15.833333333333334</v>
      </c>
      <c r="G281" s="26">
        <f>DATA!S272</f>
        <v>0</v>
      </c>
      <c r="H281" s="28" t="e">
        <f t="shared" ref="H281:H286" si="22">G281/C281*100</f>
        <v>#DIV/0!</v>
      </c>
    </row>
    <row r="282" spans="1:8" x14ac:dyDescent="0.25">
      <c r="A282" s="24">
        <v>22</v>
      </c>
      <c r="B282" s="25">
        <f>'DATA A'!B27</f>
        <v>0</v>
      </c>
      <c r="C282" s="26">
        <f>'DATA A'!E27</f>
        <v>0</v>
      </c>
      <c r="D282" s="26">
        <f>DATA!D273</f>
        <v>0</v>
      </c>
      <c r="E282" s="26">
        <f>DATA!E273</f>
        <v>0</v>
      </c>
      <c r="F282" s="27">
        <f t="shared" si="20"/>
        <v>15.833333333333334</v>
      </c>
      <c r="G282" s="26">
        <f>DATA!S273</f>
        <v>0</v>
      </c>
      <c r="H282" s="28" t="e">
        <f t="shared" si="22"/>
        <v>#DIV/0!</v>
      </c>
    </row>
    <row r="283" spans="1:8" x14ac:dyDescent="0.25">
      <c r="A283" s="24">
        <v>23</v>
      </c>
      <c r="B283" s="25">
        <f>'DATA A'!B28</f>
        <v>0</v>
      </c>
      <c r="C283" s="26">
        <f>'DATA A'!E28</f>
        <v>0</v>
      </c>
      <c r="D283" s="26">
        <f>DATA!D274</f>
        <v>0</v>
      </c>
      <c r="E283" s="26">
        <f>DATA!E274</f>
        <v>0</v>
      </c>
      <c r="F283" s="27">
        <f t="shared" si="20"/>
        <v>15.833333333333334</v>
      </c>
      <c r="G283" s="26">
        <f>DATA!S274</f>
        <v>0</v>
      </c>
      <c r="H283" s="28" t="e">
        <f t="shared" si="22"/>
        <v>#DIV/0!</v>
      </c>
    </row>
    <row r="284" spans="1:8" x14ac:dyDescent="0.25">
      <c r="A284" s="24">
        <v>24</v>
      </c>
      <c r="B284" s="25">
        <f>'DATA A'!B29</f>
        <v>0</v>
      </c>
      <c r="C284" s="26">
        <f>'DATA A'!E29</f>
        <v>0</v>
      </c>
      <c r="D284" s="26">
        <f>DATA!D275</f>
        <v>0</v>
      </c>
      <c r="E284" s="26">
        <f>DATA!E275</f>
        <v>0</v>
      </c>
      <c r="F284" s="27">
        <f t="shared" si="20"/>
        <v>15.833333333333334</v>
      </c>
      <c r="G284" s="26">
        <f>DATA!S275</f>
        <v>0</v>
      </c>
      <c r="H284" s="28" t="e">
        <f t="shared" si="22"/>
        <v>#DIV/0!</v>
      </c>
    </row>
    <row r="285" spans="1:8" ht="13.8" thickBot="1" x14ac:dyDescent="0.3">
      <c r="A285" s="24">
        <v>25</v>
      </c>
      <c r="B285" s="25">
        <f>'DATA A'!B30</f>
        <v>0</v>
      </c>
      <c r="C285" s="12">
        <f>'DATA A'!E30</f>
        <v>0</v>
      </c>
      <c r="D285" s="26">
        <f>DATA!D276</f>
        <v>0</v>
      </c>
      <c r="E285" s="26">
        <f>DATA!E276</f>
        <v>0</v>
      </c>
      <c r="F285" s="218">
        <f t="shared" si="20"/>
        <v>15.833333333333334</v>
      </c>
      <c r="G285" s="26">
        <f>DATA!S276</f>
        <v>0</v>
      </c>
      <c r="H285" s="28" t="e">
        <f t="shared" si="22"/>
        <v>#DIV/0!</v>
      </c>
    </row>
    <row r="286" spans="1:8" ht="13.8" thickBot="1" x14ac:dyDescent="0.3">
      <c r="A286" s="31"/>
      <c r="B286" s="32"/>
      <c r="C286" s="13">
        <f>SUM(C261:C285)</f>
        <v>0</v>
      </c>
      <c r="D286" s="44">
        <f>DATA!D277</f>
        <v>0</v>
      </c>
      <c r="E286" s="44">
        <f>DATA!E277</f>
        <v>0</v>
      </c>
      <c r="F286" s="45">
        <f t="shared" si="20"/>
        <v>15.833333333333334</v>
      </c>
      <c r="G286" s="44">
        <f>DATA!S277</f>
        <v>0</v>
      </c>
      <c r="H286" s="46" t="e">
        <f t="shared" si="22"/>
        <v>#DIV/0!</v>
      </c>
    </row>
    <row r="288" spans="1:8" x14ac:dyDescent="0.25">
      <c r="F288" s="5"/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DATA!D283</f>
        <v>0</v>
      </c>
      <c r="E293" s="36">
        <f>DATA!E283</f>
        <v>0</v>
      </c>
      <c r="F293" s="207">
        <f>95/12*2</f>
        <v>15.833333333333334</v>
      </c>
      <c r="G293" s="36">
        <f>DATA!S283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DATA!D284</f>
        <v>0</v>
      </c>
      <c r="E294" s="26">
        <f>DATA!E284</f>
        <v>0</v>
      </c>
      <c r="F294" s="27">
        <f t="shared" ref="F294:F318" si="23">95/12*2</f>
        <v>15.833333333333334</v>
      </c>
      <c r="G294" s="26">
        <f>DATA!S284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DATA!D285</f>
        <v>0</v>
      </c>
      <c r="E295" s="26">
        <f>DATA!E285</f>
        <v>0</v>
      </c>
      <c r="F295" s="27">
        <f t="shared" si="23"/>
        <v>15.833333333333334</v>
      </c>
      <c r="G295" s="26">
        <f>DATA!S285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DATA!D286</f>
        <v>0</v>
      </c>
      <c r="E296" s="26">
        <f>DATA!E286</f>
        <v>0</v>
      </c>
      <c r="F296" s="27">
        <f t="shared" si="23"/>
        <v>15.833333333333334</v>
      </c>
      <c r="G296" s="26">
        <f>DATA!S286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DATA!D287</f>
        <v>0</v>
      </c>
      <c r="E297" s="26">
        <f>DATA!E287</f>
        <v>0</v>
      </c>
      <c r="F297" s="27">
        <f t="shared" si="23"/>
        <v>15.833333333333334</v>
      </c>
      <c r="G297" s="26">
        <f>DATA!S287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DATA!D288</f>
        <v>0</v>
      </c>
      <c r="E298" s="26">
        <f>DATA!E288</f>
        <v>0</v>
      </c>
      <c r="F298" s="27">
        <f t="shared" si="23"/>
        <v>15.833333333333334</v>
      </c>
      <c r="G298" s="26">
        <f>DATA!S288</f>
        <v>0</v>
      </c>
      <c r="H298" s="28" t="e">
        <f t="shared" ref="H298:H312" si="24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DATA!D289</f>
        <v>0</v>
      </c>
      <c r="E299" s="26">
        <f>DATA!E289</f>
        <v>0</v>
      </c>
      <c r="F299" s="27">
        <f t="shared" si="23"/>
        <v>15.833333333333334</v>
      </c>
      <c r="G299" s="26">
        <f>DATA!S289</f>
        <v>0</v>
      </c>
      <c r="H299" s="28" t="e">
        <f t="shared" si="24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DATA!D290</f>
        <v>0</v>
      </c>
      <c r="E300" s="26">
        <f>DATA!E290</f>
        <v>0</v>
      </c>
      <c r="F300" s="27">
        <f t="shared" si="23"/>
        <v>15.833333333333334</v>
      </c>
      <c r="G300" s="26">
        <f>DATA!S290</f>
        <v>0</v>
      </c>
      <c r="H300" s="28" t="e">
        <f t="shared" si="24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DATA!D291</f>
        <v>0</v>
      </c>
      <c r="E301" s="26">
        <f>DATA!E291</f>
        <v>0</v>
      </c>
      <c r="F301" s="27">
        <f t="shared" si="23"/>
        <v>15.833333333333334</v>
      </c>
      <c r="G301" s="26">
        <f>DATA!S291</f>
        <v>0</v>
      </c>
      <c r="H301" s="28" t="e">
        <f t="shared" si="24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DATA!D292</f>
        <v>0</v>
      </c>
      <c r="E302" s="26">
        <f>DATA!E292</f>
        <v>0</v>
      </c>
      <c r="F302" s="27">
        <f t="shared" si="23"/>
        <v>15.833333333333334</v>
      </c>
      <c r="G302" s="26">
        <f>DATA!S292</f>
        <v>0</v>
      </c>
      <c r="H302" s="28" t="e">
        <f t="shared" si="24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DATA!D293</f>
        <v>0</v>
      </c>
      <c r="E303" s="26">
        <f>DATA!E293</f>
        <v>0</v>
      </c>
      <c r="F303" s="27">
        <f t="shared" si="23"/>
        <v>15.833333333333334</v>
      </c>
      <c r="G303" s="26">
        <f>DATA!S293</f>
        <v>0</v>
      </c>
      <c r="H303" s="28" t="e">
        <f t="shared" si="24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DATA!D294</f>
        <v>0</v>
      </c>
      <c r="E304" s="26">
        <f>DATA!E294</f>
        <v>0</v>
      </c>
      <c r="F304" s="27">
        <f t="shared" si="23"/>
        <v>15.833333333333334</v>
      </c>
      <c r="G304" s="26">
        <f>DATA!S294</f>
        <v>0</v>
      </c>
      <c r="H304" s="28" t="e">
        <f t="shared" si="24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DATA!D295</f>
        <v>0</v>
      </c>
      <c r="E305" s="26">
        <f>DATA!E295</f>
        <v>0</v>
      </c>
      <c r="F305" s="27">
        <f t="shared" si="23"/>
        <v>15.833333333333334</v>
      </c>
      <c r="G305" s="26">
        <f>DATA!S295</f>
        <v>0</v>
      </c>
      <c r="H305" s="28" t="e">
        <f t="shared" si="24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DATA!D296</f>
        <v>0</v>
      </c>
      <c r="E306" s="26">
        <f>DATA!E296</f>
        <v>0</v>
      </c>
      <c r="F306" s="27">
        <f t="shared" si="23"/>
        <v>15.833333333333334</v>
      </c>
      <c r="G306" s="26">
        <f>DATA!S296</f>
        <v>0</v>
      </c>
      <c r="H306" s="28" t="e">
        <f t="shared" si="24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DATA!D297</f>
        <v>0</v>
      </c>
      <c r="E307" s="26">
        <f>DATA!E297</f>
        <v>0</v>
      </c>
      <c r="F307" s="27">
        <f t="shared" si="23"/>
        <v>15.833333333333334</v>
      </c>
      <c r="G307" s="26">
        <f>DATA!S297</f>
        <v>0</v>
      </c>
      <c r="H307" s="28" t="e">
        <f t="shared" si="24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DATA!D298</f>
        <v>0</v>
      </c>
      <c r="E308" s="26">
        <f>DATA!E298</f>
        <v>0</v>
      </c>
      <c r="F308" s="27">
        <f t="shared" si="23"/>
        <v>15.833333333333334</v>
      </c>
      <c r="G308" s="26">
        <f>DATA!S298</f>
        <v>0</v>
      </c>
      <c r="H308" s="28" t="e">
        <f t="shared" si="24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DATA!D299</f>
        <v>0</v>
      </c>
      <c r="E309" s="26">
        <f>DATA!E299</f>
        <v>0</v>
      </c>
      <c r="F309" s="27">
        <f t="shared" si="23"/>
        <v>15.833333333333334</v>
      </c>
      <c r="G309" s="26">
        <f>DATA!S299</f>
        <v>0</v>
      </c>
      <c r="H309" s="28" t="e">
        <f t="shared" si="24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DATA!D300</f>
        <v>0</v>
      </c>
      <c r="E310" s="26">
        <f>DATA!E300</f>
        <v>0</v>
      </c>
      <c r="F310" s="27">
        <f t="shared" si="23"/>
        <v>15.833333333333334</v>
      </c>
      <c r="G310" s="26">
        <f>DATA!S300</f>
        <v>0</v>
      </c>
      <c r="H310" s="28" t="e">
        <f t="shared" si="24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DATA!D301</f>
        <v>0</v>
      </c>
      <c r="E311" s="26">
        <f>DATA!E301</f>
        <v>0</v>
      </c>
      <c r="F311" s="27">
        <f t="shared" si="23"/>
        <v>15.833333333333334</v>
      </c>
      <c r="G311" s="26">
        <f>DATA!S301</f>
        <v>0</v>
      </c>
      <c r="H311" s="28" t="e">
        <f t="shared" si="24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DATA!D302</f>
        <v>0</v>
      </c>
      <c r="E312" s="26">
        <f>DATA!E302</f>
        <v>0</v>
      </c>
      <c r="F312" s="27">
        <f t="shared" si="23"/>
        <v>15.833333333333334</v>
      </c>
      <c r="G312" s="26">
        <f>DATA!S302</f>
        <v>0</v>
      </c>
      <c r="H312" s="28" t="e">
        <f t="shared" si="24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DATA!D303</f>
        <v>0</v>
      </c>
      <c r="E313" s="26">
        <f>DATA!E303</f>
        <v>0</v>
      </c>
      <c r="F313" s="27">
        <f t="shared" si="23"/>
        <v>15.833333333333334</v>
      </c>
      <c r="G313" s="26">
        <f>DATA!S303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DATA!D304</f>
        <v>0</v>
      </c>
      <c r="E314" s="26">
        <f>DATA!E304</f>
        <v>0</v>
      </c>
      <c r="F314" s="27">
        <f t="shared" si="23"/>
        <v>15.833333333333334</v>
      </c>
      <c r="G314" s="26">
        <f>DATA!S304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DATA!D305</f>
        <v>0</v>
      </c>
      <c r="E315" s="26">
        <f>DATA!E305</f>
        <v>0</v>
      </c>
      <c r="F315" s="27">
        <f t="shared" si="23"/>
        <v>15.833333333333334</v>
      </c>
      <c r="G315" s="26">
        <f>DATA!S305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DATA!D306</f>
        <v>0</v>
      </c>
      <c r="E316" s="26">
        <f>DATA!E306</f>
        <v>0</v>
      </c>
      <c r="F316" s="27">
        <f t="shared" si="23"/>
        <v>15.833333333333334</v>
      </c>
      <c r="G316" s="26">
        <f>DATA!S306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DATA!D307</f>
        <v>0</v>
      </c>
      <c r="E317" s="26">
        <f>DATA!E307</f>
        <v>0</v>
      </c>
      <c r="F317" s="27">
        <f t="shared" si="23"/>
        <v>15.833333333333334</v>
      </c>
      <c r="G317" s="26">
        <f>DATA!S307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DATA!D308</f>
        <v>0</v>
      </c>
      <c r="E318" s="12">
        <f>DATA!E308</f>
        <v>0</v>
      </c>
      <c r="F318" s="217">
        <f t="shared" si="23"/>
        <v>15.833333333333334</v>
      </c>
      <c r="G318" s="12">
        <f>DATA!S308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DATA!D316</f>
        <v>0</v>
      </c>
      <c r="E325" s="36">
        <f>DATA!E314</f>
        <v>0</v>
      </c>
      <c r="F325" s="207">
        <f>95/12*2</f>
        <v>15.833333333333334</v>
      </c>
      <c r="G325" s="36">
        <f>DATA!S314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DATA!D317</f>
        <v>0</v>
      </c>
      <c r="E326" s="26">
        <f>DATA!E315</f>
        <v>0</v>
      </c>
      <c r="F326" s="27">
        <f>95/12*2</f>
        <v>15.833333333333334</v>
      </c>
      <c r="G326" s="26">
        <f>DATA!S315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DATA!D318</f>
        <v>0</v>
      </c>
      <c r="E327" s="26">
        <f>DATA!E316</f>
        <v>0</v>
      </c>
      <c r="F327" s="27">
        <f>95/12*2</f>
        <v>15.833333333333334</v>
      </c>
      <c r="G327" s="26">
        <f>DATA!S316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DATA!D334</f>
        <v>0</v>
      </c>
      <c r="E328" s="26">
        <f>DATA!E317</f>
        <v>0</v>
      </c>
      <c r="F328" s="27">
        <f>95/12*2</f>
        <v>15.833333333333334</v>
      </c>
      <c r="G328" s="26">
        <f>DATA!S317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DATA!D335</f>
        <v>0</v>
      </c>
      <c r="E329" s="26">
        <f>DATA!E318</f>
        <v>0</v>
      </c>
      <c r="F329" s="27">
        <f>95/12*2</f>
        <v>15.833333333333334</v>
      </c>
      <c r="G329" s="26">
        <f>DATA!S318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DATA!D336</f>
        <v>0</v>
      </c>
      <c r="E330" s="26">
        <f>DATA!E319</f>
        <v>0</v>
      </c>
      <c r="F330" s="27">
        <f t="shared" ref="F330:F344" si="25">95/12*2</f>
        <v>15.833333333333334</v>
      </c>
      <c r="G330" s="26">
        <f>DATA!S319</f>
        <v>0</v>
      </c>
      <c r="H330" s="28" t="e">
        <f t="shared" ref="H330:H344" si="26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DATA!D337</f>
        <v>0</v>
      </c>
      <c r="E331" s="26">
        <f>DATA!E320</f>
        <v>0</v>
      </c>
      <c r="F331" s="27">
        <f t="shared" si="25"/>
        <v>15.833333333333334</v>
      </c>
      <c r="G331" s="26">
        <f>DATA!S320</f>
        <v>0</v>
      </c>
      <c r="H331" s="28" t="e">
        <f t="shared" si="26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DATA!D338</f>
        <v>0</v>
      </c>
      <c r="E332" s="26">
        <f>DATA!E321</f>
        <v>0</v>
      </c>
      <c r="F332" s="27">
        <f t="shared" si="25"/>
        <v>15.833333333333334</v>
      </c>
      <c r="G332" s="26">
        <f>DATA!S321</f>
        <v>0</v>
      </c>
      <c r="H332" s="28" t="e">
        <f t="shared" si="26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DATA!D339</f>
        <v>0</v>
      </c>
      <c r="E333" s="26">
        <f>DATA!E322</f>
        <v>0</v>
      </c>
      <c r="F333" s="27">
        <f t="shared" si="25"/>
        <v>15.833333333333334</v>
      </c>
      <c r="G333" s="26">
        <f>DATA!S322</f>
        <v>0</v>
      </c>
      <c r="H333" s="28" t="e">
        <f t="shared" si="26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DATA!D340</f>
        <v>0</v>
      </c>
      <c r="E334" s="26">
        <f>DATA!E323</f>
        <v>0</v>
      </c>
      <c r="F334" s="27">
        <f t="shared" si="25"/>
        <v>15.833333333333334</v>
      </c>
      <c r="G334" s="26">
        <f>DATA!S323</f>
        <v>0</v>
      </c>
      <c r="H334" s="28" t="e">
        <f t="shared" si="26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DATA!D341</f>
        <v>0</v>
      </c>
      <c r="E335" s="26">
        <f>DATA!E324</f>
        <v>0</v>
      </c>
      <c r="F335" s="27">
        <f t="shared" si="25"/>
        <v>15.833333333333334</v>
      </c>
      <c r="G335" s="26">
        <f>DATA!S324</f>
        <v>0</v>
      </c>
      <c r="H335" s="28" t="e">
        <f t="shared" si="26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DATA!D342</f>
        <v>0</v>
      </c>
      <c r="E336" s="26">
        <f>DATA!E325</f>
        <v>0</v>
      </c>
      <c r="F336" s="27">
        <f t="shared" si="25"/>
        <v>15.833333333333334</v>
      </c>
      <c r="G336" s="26">
        <f>DATA!S325</f>
        <v>0</v>
      </c>
      <c r="H336" s="28" t="e">
        <f t="shared" si="26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DATA!D343</f>
        <v>0</v>
      </c>
      <c r="E337" s="26">
        <f>DATA!E326</f>
        <v>0</v>
      </c>
      <c r="F337" s="27">
        <f t="shared" si="25"/>
        <v>15.833333333333334</v>
      </c>
      <c r="G337" s="26">
        <f>DATA!S326</f>
        <v>0</v>
      </c>
      <c r="H337" s="28" t="e">
        <f t="shared" si="26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DATA!D344</f>
        <v>0</v>
      </c>
      <c r="E338" s="26">
        <f>DATA!E327</f>
        <v>0</v>
      </c>
      <c r="F338" s="27">
        <f t="shared" si="25"/>
        <v>15.833333333333334</v>
      </c>
      <c r="G338" s="26">
        <f>DATA!S327</f>
        <v>0</v>
      </c>
      <c r="H338" s="28" t="e">
        <f t="shared" si="26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DATA!D345</f>
        <v>0</v>
      </c>
      <c r="E339" s="26">
        <f>DATA!E328</f>
        <v>0</v>
      </c>
      <c r="F339" s="27">
        <f t="shared" si="25"/>
        <v>15.833333333333334</v>
      </c>
      <c r="G339" s="26">
        <f>DATA!S328</f>
        <v>0</v>
      </c>
      <c r="H339" s="28" t="e">
        <f t="shared" si="26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DATA!D346</f>
        <v>0</v>
      </c>
      <c r="E340" s="26">
        <f>DATA!E329</f>
        <v>0</v>
      </c>
      <c r="F340" s="27">
        <f t="shared" si="25"/>
        <v>15.833333333333334</v>
      </c>
      <c r="G340" s="26">
        <f>DATA!S329</f>
        <v>0</v>
      </c>
      <c r="H340" s="28" t="e">
        <f t="shared" si="26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DATA!D347</f>
        <v>0</v>
      </c>
      <c r="E341" s="26">
        <f>DATA!E330</f>
        <v>0</v>
      </c>
      <c r="F341" s="27">
        <f t="shared" si="25"/>
        <v>15.833333333333334</v>
      </c>
      <c r="G341" s="26">
        <f>DATA!S330</f>
        <v>0</v>
      </c>
      <c r="H341" s="28" t="e">
        <f t="shared" si="26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DATA!D348</f>
        <v>0</v>
      </c>
      <c r="E342" s="26">
        <f>DATA!E331</f>
        <v>0</v>
      </c>
      <c r="F342" s="27">
        <f t="shared" si="25"/>
        <v>15.833333333333334</v>
      </c>
      <c r="G342" s="26">
        <f>DATA!S331</f>
        <v>0</v>
      </c>
      <c r="H342" s="28" t="e">
        <f t="shared" si="26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DATA!D349</f>
        <v>0</v>
      </c>
      <c r="E343" s="26">
        <f>DATA!E332</f>
        <v>0</v>
      </c>
      <c r="F343" s="27">
        <f t="shared" si="25"/>
        <v>15.833333333333334</v>
      </c>
      <c r="G343" s="26">
        <f>DATA!S332</f>
        <v>0</v>
      </c>
      <c r="H343" s="28" t="e">
        <f t="shared" si="26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DATA!D350</f>
        <v>0</v>
      </c>
      <c r="E344" s="26">
        <f>DATA!E333</f>
        <v>0</v>
      </c>
      <c r="F344" s="27">
        <f t="shared" si="25"/>
        <v>15.833333333333334</v>
      </c>
      <c r="G344" s="26">
        <f>DATA!S333</f>
        <v>0</v>
      </c>
      <c r="H344" s="28" t="e">
        <f t="shared" si="26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DATA!D336</f>
        <v>0</v>
      </c>
      <c r="E345" s="26">
        <f>DATA!E334</f>
        <v>0</v>
      </c>
      <c r="F345" s="27">
        <f t="shared" ref="F345:F350" si="27">95/12*2</f>
        <v>15.833333333333334</v>
      </c>
      <c r="G345" s="26">
        <f>DATA!S334</f>
        <v>0</v>
      </c>
      <c r="H345" s="28" t="e">
        <f t="shared" ref="H345:H350" si="28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DATA!D337</f>
        <v>0</v>
      </c>
      <c r="E346" s="26">
        <f>DATA!E335</f>
        <v>0</v>
      </c>
      <c r="F346" s="27">
        <f t="shared" si="27"/>
        <v>15.833333333333334</v>
      </c>
      <c r="G346" s="26">
        <f>DATA!S335</f>
        <v>0</v>
      </c>
      <c r="H346" s="28" t="e">
        <f t="shared" si="28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DATA!D338</f>
        <v>0</v>
      </c>
      <c r="E347" s="26">
        <f>DATA!E336</f>
        <v>0</v>
      </c>
      <c r="F347" s="27">
        <f t="shared" si="27"/>
        <v>15.833333333333334</v>
      </c>
      <c r="G347" s="26">
        <f>DATA!S336</f>
        <v>0</v>
      </c>
      <c r="H347" s="28" t="e">
        <f t="shared" si="28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DATA!D339</f>
        <v>0</v>
      </c>
      <c r="E348" s="26">
        <f>DATA!E337</f>
        <v>0</v>
      </c>
      <c r="F348" s="27">
        <f t="shared" si="27"/>
        <v>15.833333333333334</v>
      </c>
      <c r="G348" s="26">
        <f>DATA!S337</f>
        <v>0</v>
      </c>
      <c r="H348" s="28" t="e">
        <f t="shared" si="28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DATA!D338</f>
        <v>0</v>
      </c>
      <c r="E349" s="26">
        <f>DATA!E338</f>
        <v>0</v>
      </c>
      <c r="F349" s="27">
        <f t="shared" si="27"/>
        <v>15.833333333333334</v>
      </c>
      <c r="G349" s="26">
        <f>DATA!S338</f>
        <v>0</v>
      </c>
      <c r="H349" s="28" t="e">
        <f t="shared" si="28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DATA!D339</f>
        <v>0</v>
      </c>
      <c r="E350" s="12">
        <f>DATA!E339</f>
        <v>0</v>
      </c>
      <c r="F350" s="217">
        <f t="shared" si="27"/>
        <v>15.833333333333334</v>
      </c>
      <c r="G350" s="12">
        <f>DATA!S339</f>
        <v>0</v>
      </c>
      <c r="H350" s="220" t="e">
        <f t="shared" si="28"/>
        <v>#DIV/0!</v>
      </c>
    </row>
  </sheetData>
  <sheetProtection selectLockedCells="1"/>
  <mergeCells count="78">
    <mergeCell ref="A258:A260"/>
    <mergeCell ref="B258:B260"/>
    <mergeCell ref="C258:C260"/>
    <mergeCell ref="D258:H258"/>
    <mergeCell ref="D259:D260"/>
    <mergeCell ref="E259:E260"/>
    <mergeCell ref="F259:F260"/>
    <mergeCell ref="A226:A228"/>
    <mergeCell ref="B226:B228"/>
    <mergeCell ref="C226:C228"/>
    <mergeCell ref="D226:H226"/>
    <mergeCell ref="D227:D228"/>
    <mergeCell ref="E227:E228"/>
    <mergeCell ref="F227:F228"/>
    <mergeCell ref="A194:A196"/>
    <mergeCell ref="B194:B196"/>
    <mergeCell ref="C194:C196"/>
    <mergeCell ref="D194:H194"/>
    <mergeCell ref="D195:D196"/>
    <mergeCell ref="E195:E196"/>
    <mergeCell ref="F195:F196"/>
    <mergeCell ref="A162:A164"/>
    <mergeCell ref="B162:B164"/>
    <mergeCell ref="C162:C164"/>
    <mergeCell ref="D162:H162"/>
    <mergeCell ref="D163:D164"/>
    <mergeCell ref="E163:E164"/>
    <mergeCell ref="F163:F164"/>
    <mergeCell ref="A130:A132"/>
    <mergeCell ref="B130:B132"/>
    <mergeCell ref="C130:C132"/>
    <mergeCell ref="D130:H130"/>
    <mergeCell ref="D131:D132"/>
    <mergeCell ref="E131:E132"/>
    <mergeCell ref="F131:F132"/>
    <mergeCell ref="A98:A100"/>
    <mergeCell ref="B98:B100"/>
    <mergeCell ref="C98:C100"/>
    <mergeCell ref="D98:H98"/>
    <mergeCell ref="D99:D100"/>
    <mergeCell ref="E99:E100"/>
    <mergeCell ref="F99:F100"/>
    <mergeCell ref="A67:A69"/>
    <mergeCell ref="B67:B69"/>
    <mergeCell ref="C67:C69"/>
    <mergeCell ref="D67:H67"/>
    <mergeCell ref="D68:D69"/>
    <mergeCell ref="E68:E69"/>
    <mergeCell ref="F68:F69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75" right="0.75" top="0.54" bottom="1" header="0.45" footer="0.5"/>
  <pageSetup paperSize="5" orientation="portrait" horizontalDpi="4294967293" r:id="rId1"/>
  <headerFooter alignWithMargins="0"/>
  <rowBreaks count="2" manualBreakCount="2">
    <brk id="127" max="16383" man="1"/>
    <brk id="255" max="16383" man="1"/>
  </rowBreaks>
  <ignoredErrors>
    <ignoredError sqref="D34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340" zoomScaleNormal="85" zoomScaleSheetLayoutView="100" workbookViewId="0">
      <selection activeCell="B325" sqref="B325"/>
    </sheetView>
  </sheetViews>
  <sheetFormatPr defaultRowHeight="13.2" x14ac:dyDescent="0.25"/>
  <cols>
    <col min="1" max="1" width="7.33203125" customWidth="1"/>
    <col min="2" max="2" width="14.664062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64" t="str">
        <f>'DATA A'!B35</f>
        <v>MARET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ht="12.75" customHeight="1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x14ac:dyDescent="0.25">
      <c r="A7" s="34">
        <v>1</v>
      </c>
      <c r="B7" s="53">
        <f>'DATA A'!B6</f>
        <v>0</v>
      </c>
      <c r="C7" s="157">
        <f>'DATA A'!C6</f>
        <v>0</v>
      </c>
      <c r="D7" s="49">
        <f>DATA!E7</f>
        <v>0</v>
      </c>
      <c r="E7" s="49">
        <f>DATA!F7</f>
        <v>0</v>
      </c>
      <c r="F7" s="207">
        <f>100/12*3</f>
        <v>25</v>
      </c>
      <c r="G7" s="49">
        <f>DATA!T7</f>
        <v>0</v>
      </c>
      <c r="H7" s="50" t="e">
        <f>G7/C7*100</f>
        <v>#DIV/0!</v>
      </c>
    </row>
    <row r="8" spans="1:8" x14ac:dyDescent="0.25">
      <c r="A8" s="24">
        <v>2</v>
      </c>
      <c r="B8" s="25">
        <f>'DATA A'!B7</f>
        <v>0</v>
      </c>
      <c r="C8" s="158">
        <f>'DATA A'!C7</f>
        <v>0</v>
      </c>
      <c r="D8" s="26">
        <f>DATA!E8</f>
        <v>0</v>
      </c>
      <c r="E8" s="26">
        <f>DATA!F8</f>
        <v>0</v>
      </c>
      <c r="F8" s="27">
        <f t="shared" ref="F8:F32" si="0">100/12*3</f>
        <v>25</v>
      </c>
      <c r="G8" s="26">
        <f>DATA!T8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158">
        <f>'DATA A'!C8</f>
        <v>0</v>
      </c>
      <c r="D9" s="26">
        <f>DATA!E9</f>
        <v>0</v>
      </c>
      <c r="E9" s="26">
        <f>DATA!F9</f>
        <v>0</v>
      </c>
      <c r="F9" s="27">
        <f t="shared" si="0"/>
        <v>25</v>
      </c>
      <c r="G9" s="26">
        <f>DATA!T9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158">
        <f>'DATA A'!C9</f>
        <v>0</v>
      </c>
      <c r="D10" s="26">
        <f>DATA!E10</f>
        <v>0</v>
      </c>
      <c r="E10" s="26">
        <f>DATA!F10</f>
        <v>0</v>
      </c>
      <c r="F10" s="27">
        <f t="shared" si="0"/>
        <v>25</v>
      </c>
      <c r="G10" s="26">
        <f>DATA!T10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158">
        <f>'DATA A'!C10</f>
        <v>0</v>
      </c>
      <c r="D11" s="26">
        <f>DATA!E11</f>
        <v>0</v>
      </c>
      <c r="E11" s="26">
        <f>DATA!F11</f>
        <v>0</v>
      </c>
      <c r="F11" s="27">
        <f t="shared" si="0"/>
        <v>25</v>
      </c>
      <c r="G11" s="26">
        <f>DATA!T11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158">
        <f>'DATA A'!C11</f>
        <v>0</v>
      </c>
      <c r="D12" s="26">
        <f>DATA!E12</f>
        <v>0</v>
      </c>
      <c r="E12" s="26">
        <f>DATA!F12</f>
        <v>0</v>
      </c>
      <c r="F12" s="27">
        <f t="shared" si="0"/>
        <v>25</v>
      </c>
      <c r="G12" s="26">
        <f>DATA!T12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158">
        <f>'DATA A'!C12</f>
        <v>0</v>
      </c>
      <c r="D13" s="26">
        <f>DATA!E13</f>
        <v>0</v>
      </c>
      <c r="E13" s="26">
        <f>DATA!F13</f>
        <v>0</v>
      </c>
      <c r="F13" s="27">
        <f t="shared" si="0"/>
        <v>25</v>
      </c>
      <c r="G13" s="26">
        <f>DATA!T13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158">
        <f>'DATA A'!C13</f>
        <v>0</v>
      </c>
      <c r="D14" s="26">
        <f>DATA!E14</f>
        <v>0</v>
      </c>
      <c r="E14" s="26">
        <f>DATA!F14</f>
        <v>0</v>
      </c>
      <c r="F14" s="27">
        <f t="shared" si="0"/>
        <v>25</v>
      </c>
      <c r="G14" s="26">
        <f>DATA!T14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158">
        <f>'DATA A'!C14</f>
        <v>0</v>
      </c>
      <c r="D15" s="26">
        <f>DATA!E15</f>
        <v>0</v>
      </c>
      <c r="E15" s="26">
        <f>DATA!F15</f>
        <v>0</v>
      </c>
      <c r="F15" s="27">
        <f t="shared" si="0"/>
        <v>25</v>
      </c>
      <c r="G15" s="26">
        <f>DATA!T15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158">
        <f>'DATA A'!C15</f>
        <v>0</v>
      </c>
      <c r="D16" s="26">
        <f>DATA!E16</f>
        <v>0</v>
      </c>
      <c r="E16" s="26">
        <f>DATA!F16</f>
        <v>0</v>
      </c>
      <c r="F16" s="27">
        <f t="shared" si="0"/>
        <v>25</v>
      </c>
      <c r="G16" s="26">
        <f>DATA!T16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158">
        <f>'DATA A'!C16</f>
        <v>0</v>
      </c>
      <c r="D17" s="26">
        <f>DATA!E17</f>
        <v>0</v>
      </c>
      <c r="E17" s="26">
        <f>DATA!F17</f>
        <v>0</v>
      </c>
      <c r="F17" s="27">
        <f t="shared" si="0"/>
        <v>25</v>
      </c>
      <c r="G17" s="26">
        <f>DATA!T17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158">
        <f>'DATA A'!C17</f>
        <v>0</v>
      </c>
      <c r="D18" s="26">
        <f>DATA!E18</f>
        <v>0</v>
      </c>
      <c r="E18" s="26">
        <f>DATA!F18</f>
        <v>0</v>
      </c>
      <c r="F18" s="27">
        <f t="shared" si="0"/>
        <v>25</v>
      </c>
      <c r="G18" s="26">
        <f>DATA!T18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158">
        <f>'DATA A'!C18</f>
        <v>0</v>
      </c>
      <c r="D19" s="26">
        <f>DATA!E19</f>
        <v>0</v>
      </c>
      <c r="E19" s="26">
        <f>DATA!F19</f>
        <v>0</v>
      </c>
      <c r="F19" s="27">
        <f t="shared" si="0"/>
        <v>25</v>
      </c>
      <c r="G19" s="26">
        <f>DATA!T19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158">
        <f>'DATA A'!C19</f>
        <v>0</v>
      </c>
      <c r="D20" s="26">
        <f>DATA!E20</f>
        <v>0</v>
      </c>
      <c r="E20" s="26">
        <f>DATA!F20</f>
        <v>0</v>
      </c>
      <c r="F20" s="27">
        <f t="shared" si="0"/>
        <v>25</v>
      </c>
      <c r="G20" s="26">
        <f>DATA!T20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158">
        <f>'DATA A'!C20</f>
        <v>0</v>
      </c>
      <c r="D21" s="26">
        <f>DATA!E21</f>
        <v>0</v>
      </c>
      <c r="E21" s="26">
        <f>DATA!F21</f>
        <v>0</v>
      </c>
      <c r="F21" s="27">
        <f t="shared" si="0"/>
        <v>25</v>
      </c>
      <c r="G21" s="26">
        <f>DATA!T21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158">
        <f>'DATA A'!C21</f>
        <v>0</v>
      </c>
      <c r="D22" s="26">
        <f>DATA!E22</f>
        <v>0</v>
      </c>
      <c r="E22" s="26">
        <f>DATA!F22</f>
        <v>0</v>
      </c>
      <c r="F22" s="27">
        <f t="shared" si="0"/>
        <v>25</v>
      </c>
      <c r="G22" s="26">
        <f>DATA!T22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158">
        <f>'DATA A'!C22</f>
        <v>0</v>
      </c>
      <c r="D23" s="26">
        <f>DATA!E23</f>
        <v>0</v>
      </c>
      <c r="E23" s="26">
        <f>DATA!F23</f>
        <v>0</v>
      </c>
      <c r="F23" s="27">
        <f t="shared" si="0"/>
        <v>25</v>
      </c>
      <c r="G23" s="26">
        <f>DATA!T23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158">
        <f>'DATA A'!C23</f>
        <v>0</v>
      </c>
      <c r="D24" s="26">
        <f>DATA!E24</f>
        <v>0</v>
      </c>
      <c r="E24" s="26">
        <f>DATA!F24</f>
        <v>0</v>
      </c>
      <c r="F24" s="27">
        <f t="shared" si="0"/>
        <v>25</v>
      </c>
      <c r="G24" s="26">
        <f>DATA!T24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158">
        <f>'DATA A'!C24</f>
        <v>0</v>
      </c>
      <c r="D25" s="26">
        <f>DATA!E25</f>
        <v>0</v>
      </c>
      <c r="E25" s="26">
        <f>DATA!F25</f>
        <v>0</v>
      </c>
      <c r="F25" s="27">
        <f t="shared" si="0"/>
        <v>25</v>
      </c>
      <c r="G25" s="26">
        <f>DATA!T25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158">
        <f>'DATA A'!C25</f>
        <v>0</v>
      </c>
      <c r="D26" s="26">
        <f>DATA!E26</f>
        <v>0</v>
      </c>
      <c r="E26" s="26">
        <f>DATA!F26</f>
        <v>0</v>
      </c>
      <c r="F26" s="27">
        <f t="shared" si="0"/>
        <v>25</v>
      </c>
      <c r="G26" s="26">
        <f>DATA!T26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158">
        <f>'DATA A'!C26</f>
        <v>0</v>
      </c>
      <c r="D27" s="26">
        <f>DATA!E27</f>
        <v>0</v>
      </c>
      <c r="E27" s="26">
        <f>DATA!F27</f>
        <v>0</v>
      </c>
      <c r="F27" s="27">
        <f t="shared" si="0"/>
        <v>25</v>
      </c>
      <c r="G27" s="26">
        <f>DATA!T27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158">
        <f>'DATA A'!C27</f>
        <v>0</v>
      </c>
      <c r="D28" s="26">
        <f>DATA!E28</f>
        <v>0</v>
      </c>
      <c r="E28" s="26">
        <f>DATA!F28</f>
        <v>0</v>
      </c>
      <c r="F28" s="27">
        <f t="shared" si="0"/>
        <v>25</v>
      </c>
      <c r="G28" s="26">
        <f>DATA!T28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158">
        <f>'DATA A'!C28</f>
        <v>0</v>
      </c>
      <c r="D29" s="26">
        <f>DATA!E29</f>
        <v>0</v>
      </c>
      <c r="E29" s="26">
        <f>DATA!F29</f>
        <v>0</v>
      </c>
      <c r="F29" s="27">
        <f t="shared" si="0"/>
        <v>25</v>
      </c>
      <c r="G29" s="26">
        <f>DATA!T29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158">
        <f>'DATA A'!C29</f>
        <v>0</v>
      </c>
      <c r="D30" s="26">
        <f>DATA!E30</f>
        <v>0</v>
      </c>
      <c r="E30" s="26">
        <f>DATA!F30</f>
        <v>0</v>
      </c>
      <c r="F30" s="27">
        <f t="shared" si="0"/>
        <v>25</v>
      </c>
      <c r="G30" s="26">
        <f>DATA!T30</f>
        <v>0</v>
      </c>
      <c r="H30" s="28" t="e">
        <f t="shared" si="1"/>
        <v>#DIV/0!</v>
      </c>
    </row>
    <row r="31" spans="1:8" x14ac:dyDescent="0.25">
      <c r="A31" s="24">
        <v>25</v>
      </c>
      <c r="B31" s="25">
        <f>'DATA A'!B30</f>
        <v>0</v>
      </c>
      <c r="C31" s="158">
        <f>'DATA A'!C30</f>
        <v>0</v>
      </c>
      <c r="D31" s="26">
        <f>DATA!E31</f>
        <v>0</v>
      </c>
      <c r="E31" s="26">
        <f>DATA!F31</f>
        <v>0</v>
      </c>
      <c r="F31" s="27">
        <f t="shared" si="0"/>
        <v>25</v>
      </c>
      <c r="G31" s="26">
        <f>DATA!T31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13">
        <f>DATA!E32</f>
        <v>0</v>
      </c>
      <c r="E32" s="13">
        <f>DATA!F32</f>
        <v>0</v>
      </c>
      <c r="F32" s="217">
        <f t="shared" si="0"/>
        <v>25</v>
      </c>
      <c r="G32" s="13">
        <f>DATA!T32</f>
        <v>0</v>
      </c>
      <c r="H32" s="33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49">
        <f>'DATA A'!C6</f>
        <v>0</v>
      </c>
      <c r="D39" s="49">
        <f>DATA!E38</f>
        <v>0</v>
      </c>
      <c r="E39" s="49">
        <f>DATA!F38</f>
        <v>0</v>
      </c>
      <c r="F39" s="207">
        <f>98/12*3</f>
        <v>24.5</v>
      </c>
      <c r="G39" s="49">
        <f>DATA!T38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DATA!E39</f>
        <v>0</v>
      </c>
      <c r="E40" s="26">
        <f>DATA!F39</f>
        <v>0</v>
      </c>
      <c r="F40" s="27">
        <f t="shared" ref="F40:F64" si="2">98/12*3</f>
        <v>24.5</v>
      </c>
      <c r="G40" s="26">
        <f>DATA!T39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DATA!E40</f>
        <v>0</v>
      </c>
      <c r="E41" s="26">
        <f>DATA!F40</f>
        <v>0</v>
      </c>
      <c r="F41" s="27">
        <f t="shared" si="2"/>
        <v>24.5</v>
      </c>
      <c r="G41" s="26">
        <f>DATA!T40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DATA!E41</f>
        <v>0</v>
      </c>
      <c r="E42" s="26">
        <f>DATA!F41</f>
        <v>0</v>
      </c>
      <c r="F42" s="27">
        <f t="shared" si="2"/>
        <v>24.5</v>
      </c>
      <c r="G42" s="26">
        <f>DATA!T41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DATA!E42</f>
        <v>0</v>
      </c>
      <c r="E43" s="26">
        <f>DATA!F42</f>
        <v>0</v>
      </c>
      <c r="F43" s="27">
        <f t="shared" si="2"/>
        <v>24.5</v>
      </c>
      <c r="G43" s="26">
        <f>DATA!T42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DATA!E43</f>
        <v>0</v>
      </c>
      <c r="E44" s="26">
        <f>DATA!F43</f>
        <v>0</v>
      </c>
      <c r="F44" s="27">
        <f t="shared" si="2"/>
        <v>24.5</v>
      </c>
      <c r="G44" s="26">
        <f>DATA!T43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DATA!E44</f>
        <v>0</v>
      </c>
      <c r="E45" s="26">
        <f>DATA!F44</f>
        <v>0</v>
      </c>
      <c r="F45" s="27">
        <f t="shared" si="2"/>
        <v>24.5</v>
      </c>
      <c r="G45" s="26">
        <f>DATA!T44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DATA!E45</f>
        <v>0</v>
      </c>
      <c r="E46" s="26">
        <f>DATA!F45</f>
        <v>0</v>
      </c>
      <c r="F46" s="27">
        <f t="shared" si="2"/>
        <v>24.5</v>
      </c>
      <c r="G46" s="26">
        <f>DATA!T45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DATA!E46</f>
        <v>0</v>
      </c>
      <c r="E47" s="26">
        <f>DATA!F46</f>
        <v>0</v>
      </c>
      <c r="F47" s="27">
        <f t="shared" si="2"/>
        <v>24.5</v>
      </c>
      <c r="G47" s="26">
        <f>DATA!T46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DATA!E47</f>
        <v>0</v>
      </c>
      <c r="E48" s="26">
        <f>DATA!F47</f>
        <v>0</v>
      </c>
      <c r="F48" s="27">
        <f t="shared" si="2"/>
        <v>24.5</v>
      </c>
      <c r="G48" s="26">
        <f>DATA!T47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DATA!E48</f>
        <v>0</v>
      </c>
      <c r="E49" s="26">
        <f>DATA!F48</f>
        <v>0</v>
      </c>
      <c r="F49" s="27">
        <f t="shared" si="2"/>
        <v>24.5</v>
      </c>
      <c r="G49" s="26">
        <f>DATA!T48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DATA!E49</f>
        <v>0</v>
      </c>
      <c r="E50" s="26">
        <f>DATA!F49</f>
        <v>0</v>
      </c>
      <c r="F50" s="27">
        <f t="shared" si="2"/>
        <v>24.5</v>
      </c>
      <c r="G50" s="26">
        <f>DATA!T49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DATA!E50</f>
        <v>0</v>
      </c>
      <c r="E51" s="26">
        <f>DATA!F50</f>
        <v>0</v>
      </c>
      <c r="F51" s="27">
        <f t="shared" si="2"/>
        <v>24.5</v>
      </c>
      <c r="G51" s="26">
        <f>DATA!T50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DATA!E51</f>
        <v>0</v>
      </c>
      <c r="E52" s="26">
        <f>DATA!F51</f>
        <v>0</v>
      </c>
      <c r="F52" s="27">
        <f t="shared" si="2"/>
        <v>24.5</v>
      </c>
      <c r="G52" s="26">
        <f>DATA!T51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DATA!E52</f>
        <v>0</v>
      </c>
      <c r="E53" s="26">
        <f>DATA!F52</f>
        <v>0</v>
      </c>
      <c r="F53" s="27">
        <f t="shared" si="2"/>
        <v>24.5</v>
      </c>
      <c r="G53" s="26">
        <f>DATA!T52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DATA!E53</f>
        <v>0</v>
      </c>
      <c r="E54" s="26">
        <f>DATA!F53</f>
        <v>0</v>
      </c>
      <c r="F54" s="27">
        <f t="shared" si="2"/>
        <v>24.5</v>
      </c>
      <c r="G54" s="26">
        <f>DATA!T53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DATA!E54</f>
        <v>0</v>
      </c>
      <c r="E55" s="26">
        <f>DATA!F54</f>
        <v>0</v>
      </c>
      <c r="F55" s="27">
        <f t="shared" si="2"/>
        <v>24.5</v>
      </c>
      <c r="G55" s="26">
        <f>DATA!T54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DATA!E55</f>
        <v>0</v>
      </c>
      <c r="E56" s="26">
        <f>DATA!F55</f>
        <v>0</v>
      </c>
      <c r="F56" s="27">
        <f t="shared" si="2"/>
        <v>24.5</v>
      </c>
      <c r="G56" s="26">
        <f>DATA!T55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DATA!E56</f>
        <v>0</v>
      </c>
      <c r="E57" s="26">
        <f>DATA!F56</f>
        <v>0</v>
      </c>
      <c r="F57" s="27">
        <f t="shared" si="2"/>
        <v>24.5</v>
      </c>
      <c r="G57" s="26">
        <f>DATA!T56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DATA!E57</f>
        <v>0</v>
      </c>
      <c r="E58" s="26">
        <f>DATA!F57</f>
        <v>0</v>
      </c>
      <c r="F58" s="27">
        <f t="shared" si="2"/>
        <v>24.5</v>
      </c>
      <c r="G58" s="26">
        <f>DATA!T57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DATA!E58</f>
        <v>0</v>
      </c>
      <c r="E59" s="26">
        <f>DATA!F58</f>
        <v>0</v>
      </c>
      <c r="F59" s="27">
        <f t="shared" si="2"/>
        <v>24.5</v>
      </c>
      <c r="G59" s="26">
        <f>DATA!T58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DATA!E59</f>
        <v>0</v>
      </c>
      <c r="E60" s="26">
        <f>DATA!F59</f>
        <v>0</v>
      </c>
      <c r="F60" s="27">
        <f t="shared" si="2"/>
        <v>24.5</v>
      </c>
      <c r="G60" s="26">
        <f>DATA!T59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DATA!E60</f>
        <v>0</v>
      </c>
      <c r="E61" s="26">
        <f>DATA!F60</f>
        <v>0</v>
      </c>
      <c r="F61" s="27">
        <f t="shared" si="2"/>
        <v>24.5</v>
      </c>
      <c r="G61" s="26">
        <f>DATA!T60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DATA!E61</f>
        <v>0</v>
      </c>
      <c r="E62" s="26">
        <f>DATA!F61</f>
        <v>0</v>
      </c>
      <c r="F62" s="27">
        <f t="shared" si="2"/>
        <v>24.5</v>
      </c>
      <c r="G62" s="26">
        <f>DATA!T61</f>
        <v>0</v>
      </c>
      <c r="H62" s="28" t="e">
        <f t="shared" si="4"/>
        <v>#DIV/0!</v>
      </c>
    </row>
    <row r="63" spans="1:8" x14ac:dyDescent="0.25">
      <c r="A63" s="24">
        <v>25</v>
      </c>
      <c r="B63" s="25">
        <f>'DATA A'!B30</f>
        <v>0</v>
      </c>
      <c r="C63" s="26">
        <f>'DATA A'!C30</f>
        <v>0</v>
      </c>
      <c r="D63" s="26">
        <f>DATA!E62</f>
        <v>0</v>
      </c>
      <c r="E63" s="26">
        <f>DATA!F62</f>
        <v>0</v>
      </c>
      <c r="F63" s="27">
        <f t="shared" si="2"/>
        <v>24.5</v>
      </c>
      <c r="G63" s="26">
        <f>DATA!T62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13">
        <f>DATA!E63</f>
        <v>0</v>
      </c>
      <c r="E64" s="13">
        <f>DATA!F63</f>
        <v>0</v>
      </c>
      <c r="F64" s="217">
        <f t="shared" si="2"/>
        <v>24.5</v>
      </c>
      <c r="G64" s="13">
        <f>DATA!T63</f>
        <v>0</v>
      </c>
      <c r="H64" s="33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6.2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x14ac:dyDescent="0.25">
      <c r="A71" s="34">
        <v>1</v>
      </c>
      <c r="B71" s="54">
        <f>'DATA A'!B6</f>
        <v>0</v>
      </c>
      <c r="C71" s="49">
        <f>'DATA A'!D6</f>
        <v>0</v>
      </c>
      <c r="D71" s="49">
        <f>DATA!E69</f>
        <v>0</v>
      </c>
      <c r="E71" s="49">
        <f>DATA!F69</f>
        <v>0</v>
      </c>
      <c r="F71" s="47"/>
      <c r="G71" s="49">
        <f>DATA!T69</f>
        <v>0</v>
      </c>
      <c r="H71" s="50" t="e">
        <f>G71/C71*100</f>
        <v>#DIV/0!</v>
      </c>
    </row>
    <row r="72" spans="1:8" x14ac:dyDescent="0.25">
      <c r="A72" s="24">
        <v>2</v>
      </c>
      <c r="B72" s="25">
        <f>'DATA A'!B7</f>
        <v>0</v>
      </c>
      <c r="C72" s="26">
        <f>'DATA A'!D7</f>
        <v>0</v>
      </c>
      <c r="D72" s="26">
        <f>DATA!E70</f>
        <v>0</v>
      </c>
      <c r="E72" s="26">
        <f>DATA!F70</f>
        <v>0</v>
      </c>
      <c r="F72" s="27"/>
      <c r="G72" s="26">
        <f>DATA!T70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DATA!E71</f>
        <v>0</v>
      </c>
      <c r="E73" s="26">
        <f>DATA!F71</f>
        <v>0</v>
      </c>
      <c r="F73" s="27"/>
      <c r="G73" s="26">
        <f>DATA!T71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DATA!E72</f>
        <v>0</v>
      </c>
      <c r="E74" s="26">
        <f>DATA!F72</f>
        <v>0</v>
      </c>
      <c r="F74" s="27"/>
      <c r="G74" s="26">
        <f>DATA!T72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DATA!E73</f>
        <v>0</v>
      </c>
      <c r="E75" s="26">
        <f>DATA!F73</f>
        <v>0</v>
      </c>
      <c r="F75" s="27"/>
      <c r="G75" s="26">
        <f>DATA!T73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DATA!E74</f>
        <v>0</v>
      </c>
      <c r="E76" s="26">
        <f>DATA!F74</f>
        <v>0</v>
      </c>
      <c r="F76" s="27"/>
      <c r="G76" s="26">
        <f>DATA!T74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DATA!E75</f>
        <v>0</v>
      </c>
      <c r="E77" s="26">
        <f>DATA!F75</f>
        <v>0</v>
      </c>
      <c r="F77" s="27"/>
      <c r="G77" s="26">
        <f>DATA!T75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DATA!E76</f>
        <v>0</v>
      </c>
      <c r="E78" s="26">
        <f>DATA!F76</f>
        <v>0</v>
      </c>
      <c r="F78" s="27"/>
      <c r="G78" s="26">
        <f>DATA!T76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DATA!E77</f>
        <v>0</v>
      </c>
      <c r="E79" s="26">
        <f>DATA!F77</f>
        <v>0</v>
      </c>
      <c r="F79" s="27"/>
      <c r="G79" s="26">
        <f>DATA!T77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DATA!E78</f>
        <v>0</v>
      </c>
      <c r="E80" s="26">
        <f>DATA!F78</f>
        <v>0</v>
      </c>
      <c r="F80" s="27"/>
      <c r="G80" s="26">
        <f>DATA!T78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DATA!E79</f>
        <v>0</v>
      </c>
      <c r="E81" s="26">
        <f>DATA!F79</f>
        <v>0</v>
      </c>
      <c r="F81" s="27"/>
      <c r="G81" s="26">
        <f>DATA!T79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DATA!E80</f>
        <v>0</v>
      </c>
      <c r="E82" s="26">
        <f>DATA!F80</f>
        <v>0</v>
      </c>
      <c r="F82" s="27"/>
      <c r="G82" s="26">
        <f>DATA!T80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DATA!E81</f>
        <v>0</v>
      </c>
      <c r="E83" s="26">
        <f>DATA!F81</f>
        <v>0</v>
      </c>
      <c r="F83" s="27"/>
      <c r="G83" s="26">
        <f>DATA!T81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DATA!E82</f>
        <v>0</v>
      </c>
      <c r="E84" s="26">
        <f>DATA!F82</f>
        <v>0</v>
      </c>
      <c r="F84" s="27"/>
      <c r="G84" s="26">
        <f>DATA!T82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DATA!E83</f>
        <v>0</v>
      </c>
      <c r="E85" s="26">
        <f>DATA!F83</f>
        <v>0</v>
      </c>
      <c r="F85" s="27"/>
      <c r="G85" s="26">
        <f>DATA!T83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DATA!E84</f>
        <v>0</v>
      </c>
      <c r="E86" s="26">
        <f>DATA!F84</f>
        <v>0</v>
      </c>
      <c r="F86" s="27"/>
      <c r="G86" s="26">
        <f>DATA!T84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DATA!E85</f>
        <v>0</v>
      </c>
      <c r="E87" s="26">
        <f>DATA!F85</f>
        <v>0</v>
      </c>
      <c r="F87" s="27"/>
      <c r="G87" s="26">
        <f>DATA!T85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DATA!E86</f>
        <v>0</v>
      </c>
      <c r="E88" s="26">
        <f>DATA!F86</f>
        <v>0</v>
      </c>
      <c r="F88" s="27"/>
      <c r="G88" s="26">
        <f>DATA!T86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DATA!E87</f>
        <v>0</v>
      </c>
      <c r="E89" s="26">
        <f>DATA!F87</f>
        <v>0</v>
      </c>
      <c r="F89" s="27"/>
      <c r="G89" s="26">
        <f>DATA!T87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DATA!E88</f>
        <v>0</v>
      </c>
      <c r="E90" s="26">
        <f>DATA!F88</f>
        <v>0</v>
      </c>
      <c r="F90" s="27"/>
      <c r="G90" s="26">
        <f>DATA!T88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DATA!E89</f>
        <v>0</v>
      </c>
      <c r="E91" s="26">
        <f>DATA!F89</f>
        <v>0</v>
      </c>
      <c r="F91" s="27"/>
      <c r="G91" s="26">
        <f>DATA!T89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DATA!E90</f>
        <v>0</v>
      </c>
      <c r="E92" s="26">
        <f>DATA!F90</f>
        <v>0</v>
      </c>
      <c r="F92" s="27"/>
      <c r="G92" s="26">
        <f>DATA!T90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DATA!E91</f>
        <v>0</v>
      </c>
      <c r="E93" s="26">
        <f>DATA!F91</f>
        <v>0</v>
      </c>
      <c r="F93" s="27"/>
      <c r="G93" s="26">
        <f>DATA!T91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DATA!E92</f>
        <v>0</v>
      </c>
      <c r="E94" s="26">
        <f>DATA!F92</f>
        <v>0</v>
      </c>
      <c r="F94" s="27"/>
      <c r="G94" s="26">
        <f>DATA!T92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DATA!E93</f>
        <v>0</v>
      </c>
      <c r="E95" s="26">
        <f>DATA!F93</f>
        <v>0</v>
      </c>
      <c r="F95" s="27"/>
      <c r="G95" s="26">
        <f>DATA!T93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3">
        <f>C32*20%</f>
        <v>0</v>
      </c>
      <c r="D96" s="44">
        <f>DATA!E94</f>
        <v>0</v>
      </c>
      <c r="E96" s="44">
        <f>DATA!F94</f>
        <v>0</v>
      </c>
      <c r="F96" s="45"/>
      <c r="G96" s="44">
        <f>DATA!T94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46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x14ac:dyDescent="0.25">
      <c r="A103" s="34">
        <v>1</v>
      </c>
      <c r="B103" s="54">
        <f>'DATA A'!B6</f>
        <v>0</v>
      </c>
      <c r="C103" s="49">
        <f>'DATA A'!D6</f>
        <v>0</v>
      </c>
      <c r="D103" s="49">
        <f>DATA!E98</f>
        <v>0</v>
      </c>
      <c r="E103" s="49">
        <f>DATA!F98</f>
        <v>0</v>
      </c>
      <c r="F103" s="47"/>
      <c r="G103" s="49">
        <f>DATA!T98</f>
        <v>0</v>
      </c>
      <c r="H103" s="50" t="e">
        <f>G103/C103*100</f>
        <v>#DIV/0!</v>
      </c>
    </row>
    <row r="104" spans="1:8" x14ac:dyDescent="0.25">
      <c r="A104" s="24">
        <v>2</v>
      </c>
      <c r="B104" s="25">
        <f>'DATA A'!B7</f>
        <v>0</v>
      </c>
      <c r="C104" s="26">
        <f>'DATA A'!D7</f>
        <v>0</v>
      </c>
      <c r="D104" s="26">
        <f>DATA!E99</f>
        <v>0</v>
      </c>
      <c r="E104" s="26">
        <f>DATA!F99</f>
        <v>0</v>
      </c>
      <c r="F104" s="27"/>
      <c r="G104" s="26">
        <f>DATA!T99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DATA!E100</f>
        <v>0</v>
      </c>
      <c r="E105" s="26">
        <f>DATA!F100</f>
        <v>0</v>
      </c>
      <c r="F105" s="27"/>
      <c r="G105" s="26">
        <f>DATA!T100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DATA!E101</f>
        <v>0</v>
      </c>
      <c r="E106" s="26">
        <f>DATA!F101</f>
        <v>0</v>
      </c>
      <c r="F106" s="27"/>
      <c r="G106" s="26">
        <f>DATA!T101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DATA!E102</f>
        <v>0</v>
      </c>
      <c r="E107" s="26">
        <f>DATA!F102</f>
        <v>0</v>
      </c>
      <c r="F107" s="27"/>
      <c r="G107" s="26">
        <f>DATA!T102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DATA!E103</f>
        <v>0</v>
      </c>
      <c r="E108" s="26">
        <f>DATA!F103</f>
        <v>0</v>
      </c>
      <c r="F108" s="27"/>
      <c r="G108" s="26">
        <f>DATA!T103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DATA!E104</f>
        <v>0</v>
      </c>
      <c r="E109" s="26">
        <f>DATA!F104</f>
        <v>0</v>
      </c>
      <c r="F109" s="27"/>
      <c r="G109" s="26">
        <f>DATA!T104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DATA!E105</f>
        <v>0</v>
      </c>
      <c r="E110" s="26">
        <f>DATA!F105</f>
        <v>0</v>
      </c>
      <c r="F110" s="27"/>
      <c r="G110" s="26">
        <f>DATA!T105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DATA!E106</f>
        <v>0</v>
      </c>
      <c r="E111" s="26">
        <f>DATA!F106</f>
        <v>0</v>
      </c>
      <c r="F111" s="27"/>
      <c r="G111" s="26">
        <f>DATA!T106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DATA!E107</f>
        <v>0</v>
      </c>
      <c r="E112" s="26">
        <f>DATA!F107</f>
        <v>0</v>
      </c>
      <c r="F112" s="27"/>
      <c r="G112" s="26">
        <f>DATA!T107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DATA!E108</f>
        <v>0</v>
      </c>
      <c r="E113" s="26">
        <f>DATA!F108</f>
        <v>0</v>
      </c>
      <c r="F113" s="27"/>
      <c r="G113" s="26">
        <f>DATA!T108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DATA!E109</f>
        <v>0</v>
      </c>
      <c r="E114" s="26">
        <f>DATA!F109</f>
        <v>0</v>
      </c>
      <c r="F114" s="27"/>
      <c r="G114" s="26">
        <f>DATA!T109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DATA!E110</f>
        <v>0</v>
      </c>
      <c r="E115" s="26">
        <f>DATA!F110</f>
        <v>0</v>
      </c>
      <c r="F115" s="27"/>
      <c r="G115" s="26">
        <f>DATA!T110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DATA!E111</f>
        <v>0</v>
      </c>
      <c r="E116" s="26">
        <f>DATA!F111</f>
        <v>0</v>
      </c>
      <c r="F116" s="27"/>
      <c r="G116" s="26">
        <f>DATA!T111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DATA!E112</f>
        <v>0</v>
      </c>
      <c r="E117" s="26">
        <f>DATA!F112</f>
        <v>0</v>
      </c>
      <c r="F117" s="27"/>
      <c r="G117" s="26">
        <f>DATA!T112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DATA!E113</f>
        <v>0</v>
      </c>
      <c r="E118" s="26">
        <f>DATA!F113</f>
        <v>0</v>
      </c>
      <c r="F118" s="27"/>
      <c r="G118" s="26">
        <f>DATA!T113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DATA!E114</f>
        <v>0</v>
      </c>
      <c r="E119" s="26">
        <f>DATA!F114</f>
        <v>0</v>
      </c>
      <c r="F119" s="27"/>
      <c r="G119" s="26">
        <f>DATA!T114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DATA!E115</f>
        <v>0</v>
      </c>
      <c r="E120" s="26">
        <f>DATA!F115</f>
        <v>0</v>
      </c>
      <c r="F120" s="27"/>
      <c r="G120" s="26">
        <f>DATA!T115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DATA!E116</f>
        <v>0</v>
      </c>
      <c r="E121" s="26">
        <f>DATA!F116</f>
        <v>0</v>
      </c>
      <c r="F121" s="27"/>
      <c r="G121" s="26">
        <f>DATA!T116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DATA!E117</f>
        <v>0</v>
      </c>
      <c r="E122" s="26">
        <f>DATA!F117</f>
        <v>0</v>
      </c>
      <c r="F122" s="27"/>
      <c r="G122" s="26">
        <f>DATA!T117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DATA!E118</f>
        <v>0</v>
      </c>
      <c r="E123" s="26">
        <f>DATA!F118</f>
        <v>0</v>
      </c>
      <c r="F123" s="27"/>
      <c r="G123" s="26">
        <f>DATA!T118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DATA!E119</f>
        <v>0</v>
      </c>
      <c r="E124" s="26">
        <f>DATA!F119</f>
        <v>0</v>
      </c>
      <c r="F124" s="27"/>
      <c r="G124" s="26">
        <f>DATA!T119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DATA!E120</f>
        <v>0</v>
      </c>
      <c r="E125" s="26">
        <f>DATA!F120</f>
        <v>0</v>
      </c>
      <c r="F125" s="27"/>
      <c r="G125" s="26">
        <f>DATA!T120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DATA!E121</f>
        <v>0</v>
      </c>
      <c r="E126" s="26">
        <f>DATA!F121</f>
        <v>0</v>
      </c>
      <c r="F126" s="27"/>
      <c r="G126" s="26">
        <f>DATA!T121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DATA!E122</f>
        <v>0</v>
      </c>
      <c r="E127" s="26">
        <f>DATA!F122</f>
        <v>0</v>
      </c>
      <c r="F127" s="27"/>
      <c r="G127" s="26">
        <f>DATA!T122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13">
        <f>20%*C32</f>
        <v>0</v>
      </c>
      <c r="D128" s="44">
        <f>DATA!E123</f>
        <v>0</v>
      </c>
      <c r="E128" s="44">
        <f>DATA!F123</f>
        <v>0</v>
      </c>
      <c r="F128" s="45"/>
      <c r="G128" s="44">
        <f>DATA!T123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x14ac:dyDescent="0.25">
      <c r="A135" s="34">
        <v>1</v>
      </c>
      <c r="B135" s="53">
        <f>'DATA A'!B6</f>
        <v>0</v>
      </c>
      <c r="C135" s="49">
        <f>'DATA A'!D6</f>
        <v>0</v>
      </c>
      <c r="D135" s="49">
        <f>DATA!E127</f>
        <v>0</v>
      </c>
      <c r="E135" s="49">
        <f>DATA!F127</f>
        <v>0</v>
      </c>
      <c r="F135" s="207">
        <f>90/12*3</f>
        <v>22.5</v>
      </c>
      <c r="G135" s="49">
        <f>DATA!T127</f>
        <v>0</v>
      </c>
      <c r="H135" s="50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DATA!E128</f>
        <v>0</v>
      </c>
      <c r="E136" s="26">
        <f>DATA!F128</f>
        <v>0</v>
      </c>
      <c r="F136" s="27">
        <f t="shared" ref="F136:F160" si="9">90/12*3</f>
        <v>22.5</v>
      </c>
      <c r="G136" s="26">
        <f>DATA!T128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DATA!E129</f>
        <v>0</v>
      </c>
      <c r="E137" s="26">
        <f>DATA!F129</f>
        <v>0</v>
      </c>
      <c r="F137" s="27">
        <f t="shared" si="9"/>
        <v>22.5</v>
      </c>
      <c r="G137" s="26">
        <f>DATA!T129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DATA!E130</f>
        <v>0</v>
      </c>
      <c r="E138" s="26">
        <f>DATA!F130</f>
        <v>0</v>
      </c>
      <c r="F138" s="27">
        <f t="shared" si="9"/>
        <v>22.5</v>
      </c>
      <c r="G138" s="26">
        <f>DATA!T130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DATA!E131</f>
        <v>0</v>
      </c>
      <c r="E139" s="26">
        <f>DATA!F131</f>
        <v>0</v>
      </c>
      <c r="F139" s="27">
        <f t="shared" si="9"/>
        <v>22.5</v>
      </c>
      <c r="G139" s="26">
        <f>DATA!T131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DATA!E132</f>
        <v>0</v>
      </c>
      <c r="E140" s="26">
        <f>DATA!F132</f>
        <v>0</v>
      </c>
      <c r="F140" s="27">
        <f t="shared" si="9"/>
        <v>22.5</v>
      </c>
      <c r="G140" s="26">
        <f>DATA!T132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DATA!E133</f>
        <v>0</v>
      </c>
      <c r="E141" s="26">
        <f>DATA!F133</f>
        <v>0</v>
      </c>
      <c r="F141" s="27">
        <f t="shared" si="9"/>
        <v>22.5</v>
      </c>
      <c r="G141" s="26">
        <f>DATA!T133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DATA!E134</f>
        <v>0</v>
      </c>
      <c r="E142" s="26">
        <f>DATA!F134</f>
        <v>0</v>
      </c>
      <c r="F142" s="27">
        <f t="shared" si="9"/>
        <v>22.5</v>
      </c>
      <c r="G142" s="26">
        <f>DATA!T134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DATA!E135</f>
        <v>0</v>
      </c>
      <c r="E143" s="26">
        <f>DATA!F135</f>
        <v>0</v>
      </c>
      <c r="F143" s="27">
        <f t="shared" si="9"/>
        <v>22.5</v>
      </c>
      <c r="G143" s="26">
        <f>DATA!T135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DATA!E136</f>
        <v>0</v>
      </c>
      <c r="E144" s="26">
        <f>DATA!F136</f>
        <v>0</v>
      </c>
      <c r="F144" s="27">
        <f t="shared" si="9"/>
        <v>22.5</v>
      </c>
      <c r="G144" s="26">
        <f>DATA!T136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DATA!E137</f>
        <v>0</v>
      </c>
      <c r="E145" s="26">
        <f>DATA!F137</f>
        <v>0</v>
      </c>
      <c r="F145" s="27">
        <f t="shared" si="9"/>
        <v>22.5</v>
      </c>
      <c r="G145" s="26">
        <f>DATA!T137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DATA!E138</f>
        <v>0</v>
      </c>
      <c r="E146" s="26">
        <f>DATA!F138</f>
        <v>0</v>
      </c>
      <c r="F146" s="27">
        <f t="shared" si="9"/>
        <v>22.5</v>
      </c>
      <c r="G146" s="26">
        <f>DATA!T138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DATA!E139</f>
        <v>0</v>
      </c>
      <c r="E147" s="26">
        <f>DATA!F139</f>
        <v>0</v>
      </c>
      <c r="F147" s="27">
        <f t="shared" si="9"/>
        <v>22.5</v>
      </c>
      <c r="G147" s="26">
        <f>DATA!T139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DATA!E140</f>
        <v>0</v>
      </c>
      <c r="E148" s="26">
        <f>DATA!F140</f>
        <v>0</v>
      </c>
      <c r="F148" s="27">
        <f t="shared" si="9"/>
        <v>22.5</v>
      </c>
      <c r="G148" s="26">
        <f>DATA!T140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DATA!E141</f>
        <v>0</v>
      </c>
      <c r="E149" s="26">
        <f>DATA!F141</f>
        <v>0</v>
      </c>
      <c r="F149" s="27">
        <f t="shared" si="9"/>
        <v>22.5</v>
      </c>
      <c r="G149" s="26">
        <f>DATA!T141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DATA!E142</f>
        <v>0</v>
      </c>
      <c r="E150" s="26">
        <f>DATA!F142</f>
        <v>0</v>
      </c>
      <c r="F150" s="27">
        <f t="shared" si="9"/>
        <v>22.5</v>
      </c>
      <c r="G150" s="26">
        <f>DATA!T142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DATA!E143</f>
        <v>0</v>
      </c>
      <c r="E151" s="26">
        <f>DATA!F143</f>
        <v>0</v>
      </c>
      <c r="F151" s="27">
        <f t="shared" si="9"/>
        <v>22.5</v>
      </c>
      <c r="G151" s="26">
        <f>DATA!T143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DATA!E144</f>
        <v>0</v>
      </c>
      <c r="E152" s="26">
        <f>DATA!F144</f>
        <v>0</v>
      </c>
      <c r="F152" s="27">
        <f t="shared" si="9"/>
        <v>22.5</v>
      </c>
      <c r="G152" s="26">
        <f>DATA!T144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DATA!E145</f>
        <v>0</v>
      </c>
      <c r="E153" s="26">
        <f>DATA!F145</f>
        <v>0</v>
      </c>
      <c r="F153" s="27">
        <f t="shared" si="9"/>
        <v>22.5</v>
      </c>
      <c r="G153" s="26">
        <f>DATA!T145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DATA!E146</f>
        <v>0</v>
      </c>
      <c r="E154" s="26">
        <f>DATA!F146</f>
        <v>0</v>
      </c>
      <c r="F154" s="27">
        <f t="shared" si="9"/>
        <v>22.5</v>
      </c>
      <c r="G154" s="26">
        <f>DATA!T146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DATA!E147</f>
        <v>0</v>
      </c>
      <c r="E155" s="26">
        <f>DATA!F147</f>
        <v>0</v>
      </c>
      <c r="F155" s="27">
        <f t="shared" si="9"/>
        <v>22.5</v>
      </c>
      <c r="G155" s="26">
        <f>DATA!T147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DATA!E148</f>
        <v>0</v>
      </c>
      <c r="E156" s="26">
        <f>DATA!F148</f>
        <v>0</v>
      </c>
      <c r="F156" s="27">
        <f t="shared" si="9"/>
        <v>22.5</v>
      </c>
      <c r="G156" s="26">
        <f>DATA!T148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DATA!E149</f>
        <v>0</v>
      </c>
      <c r="E157" s="26">
        <f>DATA!F149</f>
        <v>0</v>
      </c>
      <c r="F157" s="27">
        <f t="shared" si="9"/>
        <v>22.5</v>
      </c>
      <c r="G157" s="26">
        <f>DATA!T149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DATA!E150</f>
        <v>0</v>
      </c>
      <c r="E158" s="26">
        <f>DATA!F150</f>
        <v>0</v>
      </c>
      <c r="F158" s="27">
        <f t="shared" si="9"/>
        <v>22.5</v>
      </c>
      <c r="G158" s="26">
        <f>DATA!T150</f>
        <v>0</v>
      </c>
      <c r="H158" s="28" t="e">
        <f t="shared" si="11"/>
        <v>#DIV/0!</v>
      </c>
    </row>
    <row r="159" spans="1:8" x14ac:dyDescent="0.25">
      <c r="A159" s="24">
        <v>25</v>
      </c>
      <c r="B159" s="25">
        <f>'DATA A'!B30</f>
        <v>0</v>
      </c>
      <c r="C159" s="26">
        <f>'DATA A'!D30</f>
        <v>0</v>
      </c>
      <c r="D159" s="26">
        <f>DATA!E151</f>
        <v>0</v>
      </c>
      <c r="E159" s="26">
        <f>DATA!F151</f>
        <v>0</v>
      </c>
      <c r="F159" s="27">
        <f t="shared" si="9"/>
        <v>22.5</v>
      </c>
      <c r="G159" s="26">
        <f>DATA!T151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13">
        <f>20%*C32</f>
        <v>0</v>
      </c>
      <c r="D160" s="13">
        <f>DATA!E152</f>
        <v>0</v>
      </c>
      <c r="E160" s="13">
        <f>DATA!F152</f>
        <v>0</v>
      </c>
      <c r="F160" s="217">
        <f t="shared" si="9"/>
        <v>22.5</v>
      </c>
      <c r="G160" s="13">
        <f>DATA!T152</f>
        <v>0</v>
      </c>
      <c r="H160" s="33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4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x14ac:dyDescent="0.25">
      <c r="A167" s="34">
        <v>1</v>
      </c>
      <c r="B167" s="53">
        <f>'DATA A'!B6</f>
        <v>0</v>
      </c>
      <c r="C167" s="49">
        <f>'DATA A'!E6</f>
        <v>0</v>
      </c>
      <c r="D167" s="49">
        <f>DATA!E157</f>
        <v>0</v>
      </c>
      <c r="E167" s="49">
        <f>DATA!F157</f>
        <v>0</v>
      </c>
      <c r="F167" s="47">
        <f>90/12*3</f>
        <v>22.5</v>
      </c>
      <c r="G167" s="49">
        <f>DATA!T157</f>
        <v>0</v>
      </c>
      <c r="H167" s="50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DATA!E158</f>
        <v>0</v>
      </c>
      <c r="E168" s="26">
        <f>DATA!F158</f>
        <v>0</v>
      </c>
      <c r="F168" s="27">
        <f t="shared" ref="F168:F191" si="12">90/12*3</f>
        <v>22.5</v>
      </c>
      <c r="G168" s="26">
        <f>DATA!T158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DATA!E159</f>
        <v>0</v>
      </c>
      <c r="E169" s="26">
        <f>DATA!F159</f>
        <v>0</v>
      </c>
      <c r="F169" s="27">
        <f t="shared" si="12"/>
        <v>22.5</v>
      </c>
      <c r="G169" s="26">
        <f>DATA!T159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DATA!E160</f>
        <v>0</v>
      </c>
      <c r="E170" s="26">
        <f>DATA!F160</f>
        <v>0</v>
      </c>
      <c r="F170" s="27">
        <f t="shared" si="12"/>
        <v>22.5</v>
      </c>
      <c r="G170" s="26">
        <f>DATA!T160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DATA!E161</f>
        <v>0</v>
      </c>
      <c r="E171" s="26">
        <f>DATA!F161</f>
        <v>0</v>
      </c>
      <c r="F171" s="27">
        <f t="shared" si="12"/>
        <v>22.5</v>
      </c>
      <c r="G171" s="26">
        <f>DATA!T161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DATA!E162</f>
        <v>0</v>
      </c>
      <c r="E172" s="26">
        <f>DATA!F162</f>
        <v>0</v>
      </c>
      <c r="F172" s="27">
        <f t="shared" si="12"/>
        <v>22.5</v>
      </c>
      <c r="G172" s="26">
        <f>DATA!T162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DATA!E163</f>
        <v>0</v>
      </c>
      <c r="E173" s="26">
        <f>DATA!F163</f>
        <v>0</v>
      </c>
      <c r="F173" s="27">
        <f t="shared" si="12"/>
        <v>22.5</v>
      </c>
      <c r="G173" s="26">
        <f>DATA!T163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DATA!E164</f>
        <v>0</v>
      </c>
      <c r="E174" s="26">
        <f>DATA!F164</f>
        <v>0</v>
      </c>
      <c r="F174" s="27">
        <f t="shared" si="12"/>
        <v>22.5</v>
      </c>
      <c r="G174" s="26">
        <f>DATA!T164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DATA!E165</f>
        <v>0</v>
      </c>
      <c r="E175" s="26">
        <f>DATA!F165</f>
        <v>0</v>
      </c>
      <c r="F175" s="27">
        <f t="shared" si="12"/>
        <v>22.5</v>
      </c>
      <c r="G175" s="26">
        <f>DATA!T165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DATA!E166</f>
        <v>0</v>
      </c>
      <c r="E176" s="26">
        <f>DATA!F166</f>
        <v>0</v>
      </c>
      <c r="F176" s="27">
        <f t="shared" si="12"/>
        <v>22.5</v>
      </c>
      <c r="G176" s="26">
        <f>DATA!T166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DATA!E167</f>
        <v>0</v>
      </c>
      <c r="E177" s="26">
        <f>DATA!F167</f>
        <v>0</v>
      </c>
      <c r="F177" s="27">
        <f t="shared" si="12"/>
        <v>22.5</v>
      </c>
      <c r="G177" s="26">
        <f>DATA!T167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DATA!E168</f>
        <v>0</v>
      </c>
      <c r="E178" s="26">
        <f>DATA!F168</f>
        <v>0</v>
      </c>
      <c r="F178" s="27">
        <f t="shared" si="12"/>
        <v>22.5</v>
      </c>
      <c r="G178" s="26">
        <f>DATA!T168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DATA!E169</f>
        <v>0</v>
      </c>
      <c r="E179" s="26">
        <f>DATA!F169</f>
        <v>0</v>
      </c>
      <c r="F179" s="27">
        <f t="shared" si="12"/>
        <v>22.5</v>
      </c>
      <c r="G179" s="26">
        <f>DATA!T169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DATA!E170</f>
        <v>0</v>
      </c>
      <c r="E180" s="26">
        <f>DATA!F170</f>
        <v>0</v>
      </c>
      <c r="F180" s="27">
        <f t="shared" si="12"/>
        <v>22.5</v>
      </c>
      <c r="G180" s="26">
        <f>DATA!T170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DATA!E171</f>
        <v>0</v>
      </c>
      <c r="E181" s="26">
        <f>DATA!F171</f>
        <v>0</v>
      </c>
      <c r="F181" s="27">
        <f t="shared" si="12"/>
        <v>22.5</v>
      </c>
      <c r="G181" s="26">
        <f>DATA!T171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DATA!E172</f>
        <v>0</v>
      </c>
      <c r="E182" s="26">
        <f>DATA!F172</f>
        <v>0</v>
      </c>
      <c r="F182" s="27">
        <f t="shared" si="12"/>
        <v>22.5</v>
      </c>
      <c r="G182" s="26">
        <f>DATA!T172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DATA!E173</f>
        <v>0</v>
      </c>
      <c r="E183" s="26">
        <f>DATA!F173</f>
        <v>0</v>
      </c>
      <c r="F183" s="27">
        <f t="shared" si="12"/>
        <v>22.5</v>
      </c>
      <c r="G183" s="26">
        <f>DATA!T173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DATA!E174</f>
        <v>0</v>
      </c>
      <c r="E184" s="26">
        <f>DATA!F174</f>
        <v>0</v>
      </c>
      <c r="F184" s="27">
        <f t="shared" si="12"/>
        <v>22.5</v>
      </c>
      <c r="G184" s="26">
        <f>DATA!T174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DATA!E175</f>
        <v>0</v>
      </c>
      <c r="E185" s="26">
        <f>DATA!F175</f>
        <v>0</v>
      </c>
      <c r="F185" s="27">
        <f t="shared" si="12"/>
        <v>22.5</v>
      </c>
      <c r="G185" s="26">
        <f>DATA!T175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DATA!E176</f>
        <v>0</v>
      </c>
      <c r="E186" s="26">
        <f>DATA!F176</f>
        <v>0</v>
      </c>
      <c r="F186" s="27">
        <f t="shared" si="12"/>
        <v>22.5</v>
      </c>
      <c r="G186" s="26">
        <f>DATA!T176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DATA!E177</f>
        <v>0</v>
      </c>
      <c r="E187" s="26">
        <f>DATA!F177</f>
        <v>0</v>
      </c>
      <c r="F187" s="27">
        <f t="shared" si="12"/>
        <v>22.5</v>
      </c>
      <c r="G187" s="26">
        <f>DATA!T177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DATA!E178</f>
        <v>0</v>
      </c>
      <c r="E188" s="26">
        <f>DATA!F178</f>
        <v>0</v>
      </c>
      <c r="F188" s="27">
        <f t="shared" si="12"/>
        <v>22.5</v>
      </c>
      <c r="G188" s="26">
        <f>DATA!T178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DATA!E179</f>
        <v>0</v>
      </c>
      <c r="E189" s="26">
        <f>DATA!F179</f>
        <v>0</v>
      </c>
      <c r="F189" s="27">
        <f t="shared" si="12"/>
        <v>22.5</v>
      </c>
      <c r="G189" s="26">
        <f>DATA!T179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DATA!E180</f>
        <v>0</v>
      </c>
      <c r="E190" s="26">
        <f>DATA!F180</f>
        <v>0</v>
      </c>
      <c r="F190" s="27">
        <f t="shared" si="12"/>
        <v>22.5</v>
      </c>
      <c r="G190" s="26">
        <f>DATA!T180</f>
        <v>0</v>
      </c>
      <c r="H190" s="28" t="e">
        <f t="shared" si="14"/>
        <v>#DIV/0!</v>
      </c>
    </row>
    <row r="191" spans="1:8" x14ac:dyDescent="0.25">
      <c r="A191" s="24">
        <v>25</v>
      </c>
      <c r="B191" s="25">
        <f>'DATA A'!B30</f>
        <v>0</v>
      </c>
      <c r="C191" s="26">
        <f>'DATA A'!E30</f>
        <v>0</v>
      </c>
      <c r="D191" s="26">
        <f>DATA!E181</f>
        <v>0</v>
      </c>
      <c r="E191" s="26">
        <f>DATA!F181</f>
        <v>0</v>
      </c>
      <c r="F191" s="27">
        <f t="shared" si="12"/>
        <v>22.5</v>
      </c>
      <c r="G191" s="26">
        <f>DATA!T181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13">
        <f>DATA!E182</f>
        <v>0</v>
      </c>
      <c r="E192" s="13">
        <f>DATA!F182</f>
        <v>0</v>
      </c>
      <c r="F192" s="51">
        <f>90/12*3</f>
        <v>22.5</v>
      </c>
      <c r="G192" s="13">
        <f>DATA!T182</f>
        <v>0</v>
      </c>
      <c r="H192" s="33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x14ac:dyDescent="0.25">
      <c r="A199" s="34">
        <v>1</v>
      </c>
      <c r="B199" s="53">
        <f>'DATA A'!B6</f>
        <v>0</v>
      </c>
      <c r="C199" s="49">
        <f>'DATA A'!E6</f>
        <v>0</v>
      </c>
      <c r="D199" s="49">
        <f>DATA!E188</f>
        <v>0</v>
      </c>
      <c r="E199" s="49">
        <f>DATA!F188</f>
        <v>0</v>
      </c>
      <c r="F199" s="47"/>
      <c r="G199" s="49">
        <f>DATA!T188</f>
        <v>0</v>
      </c>
      <c r="H199" s="50" t="e">
        <f>G199/C199*100</f>
        <v>#DIV/0!</v>
      </c>
    </row>
    <row r="200" spans="1:8" x14ac:dyDescent="0.25">
      <c r="A200" s="24">
        <v>2</v>
      </c>
      <c r="B200" s="25">
        <f>'DATA A'!B7</f>
        <v>0</v>
      </c>
      <c r="C200" s="26">
        <f>'DATA A'!E7</f>
        <v>0</v>
      </c>
      <c r="D200" s="26">
        <f>DATA!E189</f>
        <v>0</v>
      </c>
      <c r="E200" s="26">
        <f>DATA!F189</f>
        <v>0</v>
      </c>
      <c r="F200" s="27"/>
      <c r="G200" s="26">
        <f>DATA!T189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DATA!E190</f>
        <v>0</v>
      </c>
      <c r="E201" s="26">
        <f>DATA!F190</f>
        <v>0</v>
      </c>
      <c r="F201" s="27"/>
      <c r="G201" s="26">
        <f>DATA!T190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DATA!E191</f>
        <v>0</v>
      </c>
      <c r="E202" s="26">
        <f>DATA!F191</f>
        <v>0</v>
      </c>
      <c r="F202" s="27"/>
      <c r="G202" s="26">
        <f>DATA!T191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DATA!E192</f>
        <v>0</v>
      </c>
      <c r="E203" s="26">
        <f>DATA!F192</f>
        <v>0</v>
      </c>
      <c r="F203" s="27"/>
      <c r="G203" s="26">
        <f>DATA!T192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DATA!E193</f>
        <v>0</v>
      </c>
      <c r="E204" s="26">
        <f>DATA!F193</f>
        <v>0</v>
      </c>
      <c r="F204" s="27"/>
      <c r="G204" s="26">
        <f>DATA!T193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DATA!E194</f>
        <v>0</v>
      </c>
      <c r="E205" s="26">
        <f>DATA!F194</f>
        <v>0</v>
      </c>
      <c r="F205" s="27"/>
      <c r="G205" s="26">
        <f>DATA!T194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DATA!E195</f>
        <v>0</v>
      </c>
      <c r="E206" s="26">
        <f>DATA!F195</f>
        <v>0</v>
      </c>
      <c r="F206" s="27"/>
      <c r="G206" s="26">
        <f>DATA!T195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DATA!E196</f>
        <v>0</v>
      </c>
      <c r="E207" s="26">
        <f>DATA!F196</f>
        <v>0</v>
      </c>
      <c r="F207" s="27"/>
      <c r="G207" s="26">
        <f>DATA!T196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DATA!E197</f>
        <v>0</v>
      </c>
      <c r="E208" s="26">
        <f>DATA!F197</f>
        <v>0</v>
      </c>
      <c r="F208" s="27"/>
      <c r="G208" s="26">
        <f>DATA!T197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DATA!E198</f>
        <v>0</v>
      </c>
      <c r="E209" s="26">
        <f>DATA!F198</f>
        <v>0</v>
      </c>
      <c r="F209" s="27"/>
      <c r="G209" s="26">
        <f>DATA!T198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DATA!E199</f>
        <v>0</v>
      </c>
      <c r="E210" s="26">
        <f>DATA!F199</f>
        <v>0</v>
      </c>
      <c r="F210" s="27"/>
      <c r="G210" s="26">
        <f>DATA!T199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DATA!E200</f>
        <v>0</v>
      </c>
      <c r="E211" s="26">
        <f>DATA!F200</f>
        <v>0</v>
      </c>
      <c r="F211" s="27"/>
      <c r="G211" s="26">
        <f>DATA!T200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DATA!E201</f>
        <v>0</v>
      </c>
      <c r="E212" s="26">
        <f>DATA!F201</f>
        <v>0</v>
      </c>
      <c r="F212" s="27"/>
      <c r="G212" s="26">
        <f>DATA!T201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DATA!E202</f>
        <v>0</v>
      </c>
      <c r="E213" s="26">
        <f>DATA!F202</f>
        <v>0</v>
      </c>
      <c r="F213" s="27"/>
      <c r="G213" s="26">
        <f>DATA!T202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DATA!E203</f>
        <v>0</v>
      </c>
      <c r="E214" s="26">
        <f>DATA!F203</f>
        <v>0</v>
      </c>
      <c r="F214" s="27"/>
      <c r="G214" s="26">
        <f>DATA!T203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DATA!E204</f>
        <v>0</v>
      </c>
      <c r="E215" s="26">
        <f>DATA!F204</f>
        <v>0</v>
      </c>
      <c r="F215" s="27"/>
      <c r="G215" s="26">
        <f>DATA!T204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DATA!E205</f>
        <v>0</v>
      </c>
      <c r="E216" s="26">
        <f>DATA!F205</f>
        <v>0</v>
      </c>
      <c r="F216" s="27"/>
      <c r="G216" s="26">
        <f>DATA!T205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DATA!E206</f>
        <v>0</v>
      </c>
      <c r="E217" s="26">
        <f>DATA!F206</f>
        <v>0</v>
      </c>
      <c r="F217" s="27"/>
      <c r="G217" s="26">
        <f>DATA!T206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DATA!E207</f>
        <v>0</v>
      </c>
      <c r="E218" s="26">
        <f>DATA!F207</f>
        <v>0</v>
      </c>
      <c r="F218" s="27"/>
      <c r="G218" s="26">
        <f>DATA!T207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DATA!E208</f>
        <v>0</v>
      </c>
      <c r="E219" s="26">
        <f>DATA!F208</f>
        <v>0</v>
      </c>
      <c r="F219" s="27"/>
      <c r="G219" s="26">
        <f>DATA!T208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DATA!E209</f>
        <v>0</v>
      </c>
      <c r="E220" s="26">
        <f>DATA!F209</f>
        <v>0</v>
      </c>
      <c r="F220" s="27"/>
      <c r="G220" s="26">
        <f>DATA!T209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DATA!E210</f>
        <v>0</v>
      </c>
      <c r="E221" s="26">
        <f>DATA!F210</f>
        <v>0</v>
      </c>
      <c r="F221" s="27"/>
      <c r="G221" s="26">
        <f>DATA!T210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DATA!E211</f>
        <v>0</v>
      </c>
      <c r="E222" s="26">
        <f>DATA!F211</f>
        <v>0</v>
      </c>
      <c r="F222" s="27"/>
      <c r="G222" s="26">
        <f>DATA!T211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DATA!E212</f>
        <v>0</v>
      </c>
      <c r="E223" s="26">
        <f>DATA!F212</f>
        <v>0</v>
      </c>
      <c r="F223" s="27"/>
      <c r="G223" s="26">
        <f>DATA!T212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DATA!E213</f>
        <v>0</v>
      </c>
      <c r="E224" s="44">
        <f>DATA!F213</f>
        <v>0</v>
      </c>
      <c r="F224" s="45"/>
      <c r="G224" s="44">
        <f>DATA!T213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DATA!E219</f>
        <v>0</v>
      </c>
      <c r="E231" s="49">
        <f>DATA!F219</f>
        <v>0</v>
      </c>
      <c r="F231" s="207">
        <f>85/12*3</f>
        <v>21.25</v>
      </c>
      <c r="G231" s="49">
        <f>DATA!T219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DATA!E220</f>
        <v>0</v>
      </c>
      <c r="E232" s="26">
        <f>DATA!F220</f>
        <v>0</v>
      </c>
      <c r="F232" s="27">
        <f t="shared" ref="F232:F256" si="17">85/12*3</f>
        <v>21.25</v>
      </c>
      <c r="G232" s="26">
        <f>DATA!T220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DATA!E221</f>
        <v>0</v>
      </c>
      <c r="E233" s="26">
        <f>DATA!F221</f>
        <v>0</v>
      </c>
      <c r="F233" s="27">
        <f t="shared" si="17"/>
        <v>21.25</v>
      </c>
      <c r="G233" s="26">
        <f>DATA!T221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DATA!E222</f>
        <v>0</v>
      </c>
      <c r="E234" s="26">
        <f>DATA!F222</f>
        <v>0</v>
      </c>
      <c r="F234" s="27">
        <f t="shared" si="17"/>
        <v>21.25</v>
      </c>
      <c r="G234" s="26">
        <f>DATA!T222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DATA!E223</f>
        <v>0</v>
      </c>
      <c r="E235" s="26">
        <f>DATA!F223</f>
        <v>0</v>
      </c>
      <c r="F235" s="27">
        <f t="shared" si="17"/>
        <v>21.25</v>
      </c>
      <c r="G235" s="26">
        <f>DATA!T223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DATA!E224</f>
        <v>0</v>
      </c>
      <c r="E236" s="26">
        <f>DATA!F224</f>
        <v>0</v>
      </c>
      <c r="F236" s="27">
        <f t="shared" si="17"/>
        <v>21.25</v>
      </c>
      <c r="G236" s="26">
        <f>DATA!T224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DATA!E225</f>
        <v>0</v>
      </c>
      <c r="E237" s="26">
        <f>DATA!F225</f>
        <v>0</v>
      </c>
      <c r="F237" s="27">
        <f t="shared" si="17"/>
        <v>21.25</v>
      </c>
      <c r="G237" s="26">
        <f>DATA!T225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DATA!E226</f>
        <v>0</v>
      </c>
      <c r="E238" s="26">
        <f>DATA!F226</f>
        <v>0</v>
      </c>
      <c r="F238" s="27">
        <f t="shared" si="17"/>
        <v>21.25</v>
      </c>
      <c r="G238" s="26">
        <f>DATA!T226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DATA!E227</f>
        <v>0</v>
      </c>
      <c r="E239" s="26">
        <f>DATA!F227</f>
        <v>0</v>
      </c>
      <c r="F239" s="27">
        <f t="shared" si="17"/>
        <v>21.25</v>
      </c>
      <c r="G239" s="26">
        <f>DATA!T227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DATA!E228</f>
        <v>0</v>
      </c>
      <c r="E240" s="26">
        <f>DATA!F228</f>
        <v>0</v>
      </c>
      <c r="F240" s="27">
        <f t="shared" si="17"/>
        <v>21.25</v>
      </c>
      <c r="G240" s="26">
        <f>DATA!T228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DATA!E229</f>
        <v>0</v>
      </c>
      <c r="E241" s="26">
        <f>DATA!F229</f>
        <v>0</v>
      </c>
      <c r="F241" s="27">
        <f t="shared" si="17"/>
        <v>21.25</v>
      </c>
      <c r="G241" s="26">
        <f>DATA!T229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DATA!E230</f>
        <v>0</v>
      </c>
      <c r="E242" s="26">
        <f>DATA!F230</f>
        <v>0</v>
      </c>
      <c r="F242" s="27">
        <f t="shared" si="17"/>
        <v>21.25</v>
      </c>
      <c r="G242" s="26">
        <f>DATA!T230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DATA!E231</f>
        <v>0</v>
      </c>
      <c r="E243" s="26">
        <f>DATA!F231</f>
        <v>0</v>
      </c>
      <c r="F243" s="27">
        <f t="shared" si="17"/>
        <v>21.25</v>
      </c>
      <c r="G243" s="26">
        <f>DATA!T231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DATA!E232</f>
        <v>0</v>
      </c>
      <c r="E244" s="26">
        <f>DATA!F232</f>
        <v>0</v>
      </c>
      <c r="F244" s="27">
        <f t="shared" si="17"/>
        <v>21.25</v>
      </c>
      <c r="G244" s="26">
        <f>DATA!T232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DATA!E233</f>
        <v>0</v>
      </c>
      <c r="E245" s="26">
        <f>DATA!F233</f>
        <v>0</v>
      </c>
      <c r="F245" s="27">
        <f t="shared" si="17"/>
        <v>21.25</v>
      </c>
      <c r="G245" s="26">
        <f>DATA!T233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DATA!E234</f>
        <v>0</v>
      </c>
      <c r="E246" s="26">
        <f>DATA!F234</f>
        <v>0</v>
      </c>
      <c r="F246" s="27">
        <f t="shared" si="17"/>
        <v>21.25</v>
      </c>
      <c r="G246" s="26">
        <f>DATA!T234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DATA!E235</f>
        <v>0</v>
      </c>
      <c r="E247" s="26">
        <f>DATA!F235</f>
        <v>0</v>
      </c>
      <c r="F247" s="27">
        <f t="shared" si="17"/>
        <v>21.25</v>
      </c>
      <c r="G247" s="26">
        <f>DATA!T235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DATA!E236</f>
        <v>0</v>
      </c>
      <c r="E248" s="26">
        <f>DATA!F236</f>
        <v>0</v>
      </c>
      <c r="F248" s="27">
        <f t="shared" si="17"/>
        <v>21.25</v>
      </c>
      <c r="G248" s="26">
        <f>DATA!T236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DATA!E237</f>
        <v>0</v>
      </c>
      <c r="E249" s="26">
        <f>DATA!F237</f>
        <v>0</v>
      </c>
      <c r="F249" s="27">
        <f t="shared" si="17"/>
        <v>21.25</v>
      </c>
      <c r="G249" s="26">
        <f>DATA!T237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DATA!E238</f>
        <v>0</v>
      </c>
      <c r="E250" s="26">
        <f>DATA!F238</f>
        <v>0</v>
      </c>
      <c r="F250" s="27">
        <f t="shared" si="17"/>
        <v>21.25</v>
      </c>
      <c r="G250" s="26">
        <f>DATA!T238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DATA!E239</f>
        <v>0</v>
      </c>
      <c r="E251" s="26">
        <f>DATA!F239</f>
        <v>0</v>
      </c>
      <c r="F251" s="27">
        <f t="shared" si="17"/>
        <v>21.25</v>
      </c>
      <c r="G251" s="26">
        <f>DATA!T239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DATA!E240</f>
        <v>0</v>
      </c>
      <c r="E252" s="26">
        <f>DATA!F240</f>
        <v>0</v>
      </c>
      <c r="F252" s="27">
        <f t="shared" si="17"/>
        <v>21.25</v>
      </c>
      <c r="G252" s="26">
        <f>DATA!T240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DATA!E241</f>
        <v>0</v>
      </c>
      <c r="E253" s="26">
        <f>DATA!F241</f>
        <v>0</v>
      </c>
      <c r="F253" s="27">
        <f t="shared" si="17"/>
        <v>21.25</v>
      </c>
      <c r="G253" s="26">
        <f>DATA!T241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DATA!E242</f>
        <v>0</v>
      </c>
      <c r="E254" s="26">
        <f>DATA!F242</f>
        <v>0</v>
      </c>
      <c r="F254" s="27">
        <f t="shared" si="17"/>
        <v>21.25</v>
      </c>
      <c r="G254" s="26">
        <f>DATA!T242</f>
        <v>0</v>
      </c>
      <c r="H254" s="28" t="e">
        <f t="shared" si="19"/>
        <v>#DIV/0!</v>
      </c>
    </row>
    <row r="255" spans="1:8" x14ac:dyDescent="0.25">
      <c r="A255" s="24">
        <v>25</v>
      </c>
      <c r="B255" s="25">
        <f>'DATA A'!B30</f>
        <v>0</v>
      </c>
      <c r="C255" s="26">
        <f>'DATA A'!E30</f>
        <v>0</v>
      </c>
      <c r="D255" s="26">
        <f>DATA!E243</f>
        <v>0</v>
      </c>
      <c r="E255" s="26">
        <f>DATA!F243</f>
        <v>0</v>
      </c>
      <c r="F255" s="27">
        <f t="shared" si="17"/>
        <v>21.25</v>
      </c>
      <c r="G255" s="26">
        <f>DATA!T243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13">
        <f>DATA!E244</f>
        <v>0</v>
      </c>
      <c r="E256" s="13">
        <f>DATA!F244</f>
        <v>0</v>
      </c>
      <c r="F256" s="217">
        <f t="shared" si="17"/>
        <v>21.25</v>
      </c>
      <c r="G256" s="13">
        <f>DATA!T244</f>
        <v>0</v>
      </c>
      <c r="H256" s="33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x14ac:dyDescent="0.25">
      <c r="A263" s="34">
        <v>1</v>
      </c>
      <c r="B263" s="53">
        <f>'DATA A'!B6</f>
        <v>0</v>
      </c>
      <c r="C263" s="49">
        <f>'DATA A'!E6</f>
        <v>0</v>
      </c>
      <c r="D263" s="49">
        <f>DATA!E252</f>
        <v>0</v>
      </c>
      <c r="E263" s="49">
        <f>DATA!F252</f>
        <v>0</v>
      </c>
      <c r="F263" s="207">
        <f>95/12*3</f>
        <v>23.75</v>
      </c>
      <c r="G263" s="49">
        <f>DATA!T252</f>
        <v>0</v>
      </c>
      <c r="H263" s="50" t="e">
        <f>G263/C263*100</f>
        <v>#DIV/0!</v>
      </c>
    </row>
    <row r="264" spans="1:8" x14ac:dyDescent="0.25">
      <c r="A264" s="24">
        <v>2</v>
      </c>
      <c r="B264" s="25">
        <f>'DATA A'!B7</f>
        <v>0</v>
      </c>
      <c r="C264" s="26">
        <f>'DATA A'!E7</f>
        <v>0</v>
      </c>
      <c r="D264" s="26">
        <f>DATA!E253</f>
        <v>0</v>
      </c>
      <c r="E264" s="26">
        <f>DATA!F253</f>
        <v>0</v>
      </c>
      <c r="F264" s="27">
        <f t="shared" ref="F264:F288" si="20">95/12*3</f>
        <v>23.75</v>
      </c>
      <c r="G264" s="26">
        <f>DATA!T253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DATA!E254</f>
        <v>0</v>
      </c>
      <c r="E265" s="26">
        <f>DATA!F254</f>
        <v>0</v>
      </c>
      <c r="F265" s="27">
        <f t="shared" si="20"/>
        <v>23.75</v>
      </c>
      <c r="G265" s="26">
        <f>DATA!T254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DATA!E255</f>
        <v>0</v>
      </c>
      <c r="E266" s="26">
        <f>DATA!F255</f>
        <v>0</v>
      </c>
      <c r="F266" s="27">
        <f t="shared" si="20"/>
        <v>23.75</v>
      </c>
      <c r="G266" s="26">
        <f>DATA!T255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DATA!E256</f>
        <v>0</v>
      </c>
      <c r="E267" s="26">
        <f>DATA!F256</f>
        <v>0</v>
      </c>
      <c r="F267" s="27">
        <f t="shared" si="20"/>
        <v>23.75</v>
      </c>
      <c r="G267" s="26">
        <f>DATA!T256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DATA!E257</f>
        <v>0</v>
      </c>
      <c r="E268" s="26">
        <f>DATA!F257</f>
        <v>0</v>
      </c>
      <c r="F268" s="27">
        <f t="shared" si="20"/>
        <v>23.75</v>
      </c>
      <c r="G268" s="26">
        <f>DATA!T257</f>
        <v>0</v>
      </c>
      <c r="H268" s="28" t="e">
        <f t="shared" ref="H268:H282" si="21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DATA!E258</f>
        <v>0</v>
      </c>
      <c r="E269" s="26">
        <f>DATA!F258</f>
        <v>0</v>
      </c>
      <c r="F269" s="27">
        <f t="shared" si="20"/>
        <v>23.75</v>
      </c>
      <c r="G269" s="26">
        <f>DATA!T258</f>
        <v>0</v>
      </c>
      <c r="H269" s="28" t="e">
        <f t="shared" si="21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DATA!E259</f>
        <v>0</v>
      </c>
      <c r="E270" s="26">
        <f>DATA!F259</f>
        <v>0</v>
      </c>
      <c r="F270" s="27">
        <f t="shared" si="20"/>
        <v>23.75</v>
      </c>
      <c r="G270" s="26">
        <f>DATA!T259</f>
        <v>0</v>
      </c>
      <c r="H270" s="28" t="e">
        <f t="shared" si="21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DATA!E260</f>
        <v>0</v>
      </c>
      <c r="E271" s="26">
        <f>DATA!F260</f>
        <v>0</v>
      </c>
      <c r="F271" s="27">
        <f t="shared" si="20"/>
        <v>23.75</v>
      </c>
      <c r="G271" s="26">
        <f>DATA!T260</f>
        <v>0</v>
      </c>
      <c r="H271" s="28" t="e">
        <f t="shared" si="21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DATA!E261</f>
        <v>0</v>
      </c>
      <c r="E272" s="26">
        <f>DATA!F261</f>
        <v>0</v>
      </c>
      <c r="F272" s="27">
        <f t="shared" si="20"/>
        <v>23.75</v>
      </c>
      <c r="G272" s="26">
        <f>DATA!T261</f>
        <v>0</v>
      </c>
      <c r="H272" s="28" t="e">
        <f t="shared" si="21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DATA!E262</f>
        <v>0</v>
      </c>
      <c r="E273" s="26">
        <f>DATA!F262</f>
        <v>0</v>
      </c>
      <c r="F273" s="27">
        <f t="shared" si="20"/>
        <v>23.75</v>
      </c>
      <c r="G273" s="26">
        <f>DATA!T262</f>
        <v>0</v>
      </c>
      <c r="H273" s="28" t="e">
        <f t="shared" si="21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DATA!E263</f>
        <v>0</v>
      </c>
      <c r="E274" s="26">
        <f>DATA!F263</f>
        <v>0</v>
      </c>
      <c r="F274" s="27">
        <f t="shared" si="20"/>
        <v>23.75</v>
      </c>
      <c r="G274" s="26">
        <f>DATA!T263</f>
        <v>0</v>
      </c>
      <c r="H274" s="28" t="e">
        <f t="shared" si="21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DATA!E264</f>
        <v>0</v>
      </c>
      <c r="E275" s="26">
        <f>DATA!F264</f>
        <v>0</v>
      </c>
      <c r="F275" s="27">
        <f t="shared" si="20"/>
        <v>23.75</v>
      </c>
      <c r="G275" s="26">
        <f>DATA!T264</f>
        <v>0</v>
      </c>
      <c r="H275" s="28" t="e">
        <f t="shared" si="21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DATA!E265</f>
        <v>0</v>
      </c>
      <c r="E276" s="26">
        <f>DATA!F265</f>
        <v>0</v>
      </c>
      <c r="F276" s="27">
        <f t="shared" si="20"/>
        <v>23.75</v>
      </c>
      <c r="G276" s="26">
        <f>DATA!T265</f>
        <v>0</v>
      </c>
      <c r="H276" s="28" t="e">
        <f t="shared" si="21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DATA!E266</f>
        <v>0</v>
      </c>
      <c r="E277" s="26">
        <f>DATA!F266</f>
        <v>0</v>
      </c>
      <c r="F277" s="27">
        <f t="shared" si="20"/>
        <v>23.75</v>
      </c>
      <c r="G277" s="26">
        <f>DATA!T266</f>
        <v>0</v>
      </c>
      <c r="H277" s="28" t="e">
        <f t="shared" si="21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DATA!E267</f>
        <v>0</v>
      </c>
      <c r="E278" s="26">
        <f>DATA!F267</f>
        <v>0</v>
      </c>
      <c r="F278" s="27">
        <f t="shared" si="20"/>
        <v>23.75</v>
      </c>
      <c r="G278" s="26">
        <f>DATA!T267</f>
        <v>0</v>
      </c>
      <c r="H278" s="28" t="e">
        <f t="shared" si="21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DATA!E268</f>
        <v>0</v>
      </c>
      <c r="E279" s="26">
        <f>DATA!F268</f>
        <v>0</v>
      </c>
      <c r="F279" s="27">
        <f t="shared" si="20"/>
        <v>23.75</v>
      </c>
      <c r="G279" s="26">
        <f>DATA!T268</f>
        <v>0</v>
      </c>
      <c r="H279" s="28" t="e">
        <f t="shared" si="21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DATA!E269</f>
        <v>0</v>
      </c>
      <c r="E280" s="26">
        <f>DATA!F269</f>
        <v>0</v>
      </c>
      <c r="F280" s="27">
        <f t="shared" si="20"/>
        <v>23.75</v>
      </c>
      <c r="G280" s="26">
        <f>DATA!T269</f>
        <v>0</v>
      </c>
      <c r="H280" s="28" t="e">
        <f t="shared" si="21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DATA!E270</f>
        <v>0</v>
      </c>
      <c r="E281" s="26">
        <f>DATA!F270</f>
        <v>0</v>
      </c>
      <c r="F281" s="27">
        <f t="shared" si="20"/>
        <v>23.75</v>
      </c>
      <c r="G281" s="26">
        <f>DATA!T270</f>
        <v>0</v>
      </c>
      <c r="H281" s="28" t="e">
        <f t="shared" si="21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DATA!E271</f>
        <v>0</v>
      </c>
      <c r="E282" s="26">
        <f>DATA!F271</f>
        <v>0</v>
      </c>
      <c r="F282" s="27">
        <f t="shared" si="20"/>
        <v>23.75</v>
      </c>
      <c r="G282" s="26">
        <f>DATA!T271</f>
        <v>0</v>
      </c>
      <c r="H282" s="28" t="e">
        <f t="shared" si="21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DATA!E272</f>
        <v>0</v>
      </c>
      <c r="E283" s="26">
        <f>DATA!F272</f>
        <v>0</v>
      </c>
      <c r="F283" s="27">
        <f t="shared" si="20"/>
        <v>23.75</v>
      </c>
      <c r="G283" s="26">
        <f>DATA!T272</f>
        <v>0</v>
      </c>
      <c r="H283" s="28" t="e">
        <f t="shared" ref="H283:H288" si="22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DATA!E273</f>
        <v>0</v>
      </c>
      <c r="E284" s="26">
        <f>DATA!F273</f>
        <v>0</v>
      </c>
      <c r="F284" s="27">
        <f t="shared" si="20"/>
        <v>23.75</v>
      </c>
      <c r="G284" s="26">
        <f>DATA!T273</f>
        <v>0</v>
      </c>
      <c r="H284" s="28" t="e">
        <f t="shared" si="22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DATA!E274</f>
        <v>0</v>
      </c>
      <c r="E285" s="26">
        <f>DATA!F274</f>
        <v>0</v>
      </c>
      <c r="F285" s="27">
        <f t="shared" si="20"/>
        <v>23.75</v>
      </c>
      <c r="G285" s="26">
        <f>DATA!T274</f>
        <v>0</v>
      </c>
      <c r="H285" s="28" t="e">
        <f t="shared" si="22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DATA!E275</f>
        <v>0</v>
      </c>
      <c r="E286" s="26">
        <f>DATA!F275</f>
        <v>0</v>
      </c>
      <c r="F286" s="27">
        <f t="shared" si="20"/>
        <v>23.75</v>
      </c>
      <c r="G286" s="26">
        <f>DATA!T275</f>
        <v>0</v>
      </c>
      <c r="H286" s="28" t="e">
        <f t="shared" si="22"/>
        <v>#DIV/0!</v>
      </c>
    </row>
    <row r="287" spans="1:8" x14ac:dyDescent="0.25">
      <c r="A287" s="24">
        <v>25</v>
      </c>
      <c r="B287" s="25">
        <f>'DATA A'!B30</f>
        <v>0</v>
      </c>
      <c r="C287" s="26">
        <f>'DATA A'!E30</f>
        <v>0</v>
      </c>
      <c r="D287" s="26">
        <f>DATA!E276</f>
        <v>0</v>
      </c>
      <c r="E287" s="26">
        <f>DATA!F276</f>
        <v>0</v>
      </c>
      <c r="F287" s="27">
        <f t="shared" si="20"/>
        <v>23.75</v>
      </c>
      <c r="G287" s="26">
        <f>DATA!T276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13">
        <f>DATA!E277</f>
        <v>0</v>
      </c>
      <c r="E288" s="13">
        <f>DATA!F277</f>
        <v>0</v>
      </c>
      <c r="F288" s="217">
        <f t="shared" si="20"/>
        <v>23.75</v>
      </c>
      <c r="G288" s="13">
        <f>DATA!T277</f>
        <v>0</v>
      </c>
      <c r="H288" s="33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DATA!E283</f>
        <v>0</v>
      </c>
      <c r="E293" s="36">
        <f>DATA!F283</f>
        <v>0</v>
      </c>
      <c r="F293" s="207"/>
      <c r="G293" s="36">
        <f>DATA!T283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DATA!E284</f>
        <v>0</v>
      </c>
      <c r="E294" s="26">
        <f>DATA!F284</f>
        <v>0</v>
      </c>
      <c r="F294" s="27"/>
      <c r="G294" s="26">
        <f>DATA!T284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DATA!E285</f>
        <v>0</v>
      </c>
      <c r="E295" s="26">
        <f>DATA!F285</f>
        <v>0</v>
      </c>
      <c r="F295" s="27"/>
      <c r="G295" s="26">
        <f>DATA!T285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DATA!E286</f>
        <v>0</v>
      </c>
      <c r="E296" s="26">
        <f>DATA!F286</f>
        <v>0</v>
      </c>
      <c r="F296" s="27"/>
      <c r="G296" s="26">
        <f>DATA!T286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DATA!E287</f>
        <v>0</v>
      </c>
      <c r="E297" s="26">
        <f>DATA!F287</f>
        <v>0</v>
      </c>
      <c r="F297" s="27"/>
      <c r="G297" s="26">
        <f>DATA!T287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DATA!E288</f>
        <v>0</v>
      </c>
      <c r="E298" s="26">
        <f>DATA!F288</f>
        <v>0</v>
      </c>
      <c r="F298" s="27"/>
      <c r="G298" s="26">
        <f>DATA!T288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DATA!E289</f>
        <v>0</v>
      </c>
      <c r="E299" s="26">
        <f>DATA!F289</f>
        <v>0</v>
      </c>
      <c r="F299" s="27"/>
      <c r="G299" s="26">
        <f>DATA!T289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DATA!E290</f>
        <v>0</v>
      </c>
      <c r="E300" s="26">
        <f>DATA!F290</f>
        <v>0</v>
      </c>
      <c r="F300" s="27"/>
      <c r="G300" s="26">
        <f>DATA!T290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DATA!E291</f>
        <v>0</v>
      </c>
      <c r="E301" s="26">
        <f>DATA!F291</f>
        <v>0</v>
      </c>
      <c r="F301" s="27"/>
      <c r="G301" s="26">
        <f>DATA!T291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DATA!E292</f>
        <v>0</v>
      </c>
      <c r="E302" s="26">
        <f>DATA!F292</f>
        <v>0</v>
      </c>
      <c r="F302" s="27"/>
      <c r="G302" s="26">
        <f>DATA!T292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DATA!E293</f>
        <v>0</v>
      </c>
      <c r="E303" s="26">
        <f>DATA!F293</f>
        <v>0</v>
      </c>
      <c r="F303" s="27"/>
      <c r="G303" s="26">
        <f>DATA!T293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DATA!E294</f>
        <v>0</v>
      </c>
      <c r="E304" s="26">
        <f>DATA!F294</f>
        <v>0</v>
      </c>
      <c r="F304" s="27"/>
      <c r="G304" s="26">
        <f>DATA!T294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DATA!E295</f>
        <v>0</v>
      </c>
      <c r="E305" s="26">
        <f>DATA!F295</f>
        <v>0</v>
      </c>
      <c r="F305" s="27"/>
      <c r="G305" s="26">
        <f>DATA!T295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DATA!E296</f>
        <v>0</v>
      </c>
      <c r="E306" s="26">
        <f>DATA!F296</f>
        <v>0</v>
      </c>
      <c r="F306" s="27"/>
      <c r="G306" s="26">
        <f>DATA!T296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DATA!E297</f>
        <v>0</v>
      </c>
      <c r="E307" s="26">
        <f>DATA!F297</f>
        <v>0</v>
      </c>
      <c r="F307" s="27"/>
      <c r="G307" s="26">
        <f>DATA!T297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DATA!E298</f>
        <v>0</v>
      </c>
      <c r="E308" s="26">
        <f>DATA!F298</f>
        <v>0</v>
      </c>
      <c r="F308" s="27"/>
      <c r="G308" s="26">
        <f>DATA!T298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DATA!E299</f>
        <v>0</v>
      </c>
      <c r="E309" s="26">
        <f>DATA!F299</f>
        <v>0</v>
      </c>
      <c r="F309" s="27"/>
      <c r="G309" s="26">
        <f>DATA!T299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DATA!E300</f>
        <v>0</v>
      </c>
      <c r="E310" s="26">
        <f>DATA!F300</f>
        <v>0</v>
      </c>
      <c r="F310" s="27"/>
      <c r="G310" s="26">
        <f>DATA!T300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DATA!E301</f>
        <v>0</v>
      </c>
      <c r="E311" s="26">
        <f>DATA!F301</f>
        <v>0</v>
      </c>
      <c r="F311" s="27"/>
      <c r="G311" s="26">
        <f>DATA!T301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DATA!E302</f>
        <v>0</v>
      </c>
      <c r="E312" s="26">
        <f>DATA!F302</f>
        <v>0</v>
      </c>
      <c r="F312" s="27"/>
      <c r="G312" s="26">
        <f>DATA!T302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DATA!E303</f>
        <v>0</v>
      </c>
      <c r="E313" s="26">
        <f>DATA!F303</f>
        <v>0</v>
      </c>
      <c r="F313" s="27"/>
      <c r="G313" s="26">
        <f>DATA!T303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DATA!E304</f>
        <v>0</v>
      </c>
      <c r="E314" s="26">
        <f>DATA!F304</f>
        <v>0</v>
      </c>
      <c r="F314" s="27"/>
      <c r="G314" s="26">
        <f>DATA!T304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DATA!E305</f>
        <v>0</v>
      </c>
      <c r="E315" s="26">
        <f>DATA!F305</f>
        <v>0</v>
      </c>
      <c r="F315" s="27"/>
      <c r="G315" s="26">
        <f>DATA!T305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DATA!E306</f>
        <v>0</v>
      </c>
      <c r="E316" s="26">
        <f>DATA!F306</f>
        <v>0</v>
      </c>
      <c r="F316" s="27"/>
      <c r="G316" s="26">
        <f>DATA!T306</f>
        <v>0</v>
      </c>
      <c r="H316" s="28" t="e">
        <f>G316/C316*100</f>
        <v>#DIV/0!</v>
      </c>
    </row>
    <row r="317" spans="1:8" ht="13.8" thickBot="1" x14ac:dyDescent="0.3">
      <c r="A317" s="24">
        <v>25</v>
      </c>
      <c r="B317" s="224">
        <f>'DATA A'!B30</f>
        <v>0</v>
      </c>
      <c r="C317" s="12">
        <f>'DATA A'!C30</f>
        <v>0</v>
      </c>
      <c r="D317" s="12">
        <f>DATA!E307</f>
        <v>0</v>
      </c>
      <c r="E317" s="12">
        <f>DATA!F307</f>
        <v>0</v>
      </c>
      <c r="F317" s="217"/>
      <c r="G317" s="12">
        <f>DATA!T307</f>
        <v>0</v>
      </c>
      <c r="H317" s="220" t="e">
        <f>G317/C317*100</f>
        <v>#DIV/0!</v>
      </c>
    </row>
    <row r="318" spans="1:8" ht="13.8" thickBot="1" x14ac:dyDescent="0.3">
      <c r="A318" s="225"/>
      <c r="B318" s="226"/>
      <c r="C318" s="44">
        <f>SUM(C293:C317)</f>
        <v>0</v>
      </c>
      <c r="D318" s="44">
        <f>DATA!E308</f>
        <v>0</v>
      </c>
      <c r="E318" s="44">
        <f>DATA!F308</f>
        <v>0</v>
      </c>
      <c r="F318" s="45"/>
      <c r="G318" s="44">
        <f>DATA!T308</f>
        <v>0</v>
      </c>
      <c r="H318" s="33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DATA!E316</f>
        <v>0</v>
      </c>
      <c r="E325" s="36">
        <f>DATA!F314</f>
        <v>0</v>
      </c>
      <c r="F325" s="207"/>
      <c r="G325" s="36">
        <f>DATA!T314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DATA!E317</f>
        <v>0</v>
      </c>
      <c r="E326" s="26">
        <f>DATA!F315</f>
        <v>0</v>
      </c>
      <c r="F326" s="27"/>
      <c r="G326" s="26">
        <f>DATA!T315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DATA!E318</f>
        <v>0</v>
      </c>
      <c r="E327" s="26">
        <f>DATA!F316</f>
        <v>0</v>
      </c>
      <c r="F327" s="27"/>
      <c r="G327" s="26">
        <f>DATA!T316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DATA!E334</f>
        <v>0</v>
      </c>
      <c r="E328" s="26">
        <f>DATA!F317</f>
        <v>0</v>
      </c>
      <c r="F328" s="27"/>
      <c r="G328" s="26">
        <f>DATA!T317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DATA!E335</f>
        <v>0</v>
      </c>
      <c r="E329" s="26">
        <f>DATA!F318</f>
        <v>0</v>
      </c>
      <c r="F329" s="27"/>
      <c r="G329" s="26">
        <f>DATA!T318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DATA!E336</f>
        <v>0</v>
      </c>
      <c r="E330" s="26">
        <f>DATA!F319</f>
        <v>0</v>
      </c>
      <c r="F330" s="27"/>
      <c r="G330" s="26">
        <f>DATA!T319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DATA!E337</f>
        <v>0</v>
      </c>
      <c r="E331" s="26">
        <f>DATA!F320</f>
        <v>0</v>
      </c>
      <c r="F331" s="27"/>
      <c r="G331" s="26">
        <f>DATA!T320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DATA!E338</f>
        <v>0</v>
      </c>
      <c r="E332" s="26">
        <f>DATA!F321</f>
        <v>0</v>
      </c>
      <c r="F332" s="27"/>
      <c r="G332" s="26">
        <f>DATA!T321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DATA!E339</f>
        <v>0</v>
      </c>
      <c r="E333" s="26">
        <f>DATA!F322</f>
        <v>0</v>
      </c>
      <c r="F333" s="27"/>
      <c r="G333" s="26">
        <f>DATA!T322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DATA!E340</f>
        <v>0</v>
      </c>
      <c r="E334" s="26">
        <f>DATA!F323</f>
        <v>0</v>
      </c>
      <c r="F334" s="27"/>
      <c r="G334" s="26">
        <f>DATA!T323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DATA!E341</f>
        <v>0</v>
      </c>
      <c r="E335" s="26">
        <f>DATA!F324</f>
        <v>0</v>
      </c>
      <c r="F335" s="27"/>
      <c r="G335" s="26">
        <f>DATA!T324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DATA!E342</f>
        <v>0</v>
      </c>
      <c r="E336" s="26">
        <f>DATA!F325</f>
        <v>0</v>
      </c>
      <c r="F336" s="27"/>
      <c r="G336" s="26">
        <f>DATA!T325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DATA!E343</f>
        <v>0</v>
      </c>
      <c r="E337" s="26">
        <f>DATA!F326</f>
        <v>0</v>
      </c>
      <c r="F337" s="27"/>
      <c r="G337" s="26">
        <f>DATA!T326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DATA!E344</f>
        <v>0</v>
      </c>
      <c r="E338" s="26">
        <f>DATA!F327</f>
        <v>0</v>
      </c>
      <c r="F338" s="27"/>
      <c r="G338" s="26">
        <f>DATA!T327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DATA!E345</f>
        <v>0</v>
      </c>
      <c r="E339" s="26">
        <f>DATA!F328</f>
        <v>0</v>
      </c>
      <c r="F339" s="27"/>
      <c r="G339" s="26">
        <f>DATA!T328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DATA!E346</f>
        <v>0</v>
      </c>
      <c r="E340" s="26">
        <f>DATA!F329</f>
        <v>0</v>
      </c>
      <c r="F340" s="27"/>
      <c r="G340" s="26">
        <f>DATA!T329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DATA!E347</f>
        <v>0</v>
      </c>
      <c r="E341" s="26">
        <f>DATA!F330</f>
        <v>0</v>
      </c>
      <c r="F341" s="27"/>
      <c r="G341" s="26">
        <f>DATA!T330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DATA!E348</f>
        <v>0</v>
      </c>
      <c r="E342" s="26">
        <f>DATA!F331</f>
        <v>0</v>
      </c>
      <c r="F342" s="27"/>
      <c r="G342" s="26">
        <f>DATA!T331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DATA!E349</f>
        <v>0</v>
      </c>
      <c r="E343" s="26">
        <f>DATA!F332</f>
        <v>0</v>
      </c>
      <c r="F343" s="27"/>
      <c r="G343" s="26">
        <f>DATA!T332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DATA!E350</f>
        <v>0</v>
      </c>
      <c r="E344" s="26">
        <f>DATA!F333</f>
        <v>0</v>
      </c>
      <c r="F344" s="27"/>
      <c r="G344" s="26">
        <f>DATA!T333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DATA!E336</f>
        <v>0</v>
      </c>
      <c r="E345" s="26">
        <f>DATA!F334</f>
        <v>0</v>
      </c>
      <c r="F345" s="27"/>
      <c r="G345" s="26">
        <f>DATA!T334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DATA!E337</f>
        <v>0</v>
      </c>
      <c r="E346" s="26">
        <f>DATA!F335</f>
        <v>0</v>
      </c>
      <c r="F346" s="27"/>
      <c r="G346" s="26">
        <f>DATA!T335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DATA!E338</f>
        <v>0</v>
      </c>
      <c r="E347" s="26">
        <f>DATA!F336</f>
        <v>0</v>
      </c>
      <c r="F347" s="27"/>
      <c r="G347" s="26">
        <f>DATA!T336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DATA!E339</f>
        <v>0</v>
      </c>
      <c r="E348" s="26">
        <f>DATA!F337</f>
        <v>0</v>
      </c>
      <c r="F348" s="27"/>
      <c r="G348" s="26">
        <f>DATA!T337</f>
        <v>0</v>
      </c>
      <c r="H348" s="28" t="e">
        <f t="shared" si="25"/>
        <v>#DIV/0!</v>
      </c>
    </row>
    <row r="349" spans="1:8" ht="13.8" thickBot="1" x14ac:dyDescent="0.3">
      <c r="A349" s="24">
        <v>25</v>
      </c>
      <c r="B349" s="224">
        <f>'DATA A'!B30</f>
        <v>0</v>
      </c>
      <c r="C349" s="12">
        <f>'DATA A'!C30</f>
        <v>0</v>
      </c>
      <c r="D349" s="12">
        <f>DATA!E338</f>
        <v>0</v>
      </c>
      <c r="E349" s="12">
        <f>DATA!F338</f>
        <v>0</v>
      </c>
      <c r="F349" s="217"/>
      <c r="G349" s="12">
        <f>DATA!T338</f>
        <v>0</v>
      </c>
      <c r="H349" s="220" t="e">
        <f t="shared" si="25"/>
        <v>#DIV/0!</v>
      </c>
    </row>
    <row r="350" spans="1:8" ht="13.8" thickBot="1" x14ac:dyDescent="0.3">
      <c r="A350" s="225"/>
      <c r="B350" s="226"/>
      <c r="C350" s="44">
        <f>SUM(C325:C349)</f>
        <v>0</v>
      </c>
      <c r="D350" s="44">
        <f>DATA!E339</f>
        <v>0</v>
      </c>
      <c r="E350" s="44">
        <f>DATA!F339</f>
        <v>0</v>
      </c>
      <c r="F350" s="45"/>
      <c r="G350" s="44">
        <f>DATA!T339</f>
        <v>0</v>
      </c>
      <c r="H350" s="46" t="e">
        <f t="shared" si="25"/>
        <v>#DIV/0!</v>
      </c>
    </row>
  </sheetData>
  <mergeCells count="78">
    <mergeCell ref="A290:A292"/>
    <mergeCell ref="B290:B292"/>
    <mergeCell ref="C290:C292"/>
    <mergeCell ref="D290:H290"/>
    <mergeCell ref="D291:D292"/>
    <mergeCell ref="E291:E292"/>
    <mergeCell ref="F291:F292"/>
    <mergeCell ref="A322:A324"/>
    <mergeCell ref="B322:B324"/>
    <mergeCell ref="C322:C324"/>
    <mergeCell ref="D322:H322"/>
    <mergeCell ref="D323:D324"/>
    <mergeCell ref="E323:E324"/>
    <mergeCell ref="F323:F324"/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A36:A38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C4:C6"/>
    <mergeCell ref="D4:H4"/>
    <mergeCell ref="D5:D6"/>
    <mergeCell ref="E5:E6"/>
    <mergeCell ref="F5:F6"/>
  </mergeCells>
  <phoneticPr fontId="4" type="noConversion"/>
  <pageMargins left="0.85" right="0.75" top="0.28000000000000003" bottom="0.67" header="0.27" footer="0.5"/>
  <pageSetup paperSize="5" orientation="portrait" horizontalDpi="4294967293" r:id="rId1"/>
  <headerFooter alignWithMargins="0"/>
  <rowBreaks count="2" manualBreakCount="2">
    <brk id="129" max="7" man="1"/>
    <brk id="226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319" zoomScale="95" zoomScaleNormal="85" workbookViewId="0">
      <selection activeCell="C328" sqref="C328"/>
    </sheetView>
  </sheetViews>
  <sheetFormatPr defaultRowHeight="13.2" x14ac:dyDescent="0.25"/>
  <cols>
    <col min="1" max="1" width="7.109375" customWidth="1"/>
    <col min="2" max="2" width="16.5546875" customWidth="1"/>
    <col min="3" max="3" width="10.109375" customWidth="1"/>
    <col min="8" max="8" width="11.886718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64" t="str">
        <f>'DATA A'!B36</f>
        <v>APRIL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ht="12.75" customHeight="1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DATA!F7</f>
        <v>0</v>
      </c>
      <c r="E7" s="49">
        <f>DATA!G7</f>
        <v>0</v>
      </c>
      <c r="F7" s="207">
        <f>100/12*4</f>
        <v>33.333333333333336</v>
      </c>
      <c r="G7" s="49">
        <f>DATA!U7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DATA!F8</f>
        <v>0</v>
      </c>
      <c r="E8" s="26">
        <f>DATA!G8</f>
        <v>0</v>
      </c>
      <c r="F8" s="27">
        <f t="shared" ref="F8:F32" si="0">100/12*4</f>
        <v>33.333333333333336</v>
      </c>
      <c r="G8" s="26">
        <f>DATA!U8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DATA!F9</f>
        <v>0</v>
      </c>
      <c r="E9" s="26">
        <f>DATA!G9</f>
        <v>0</v>
      </c>
      <c r="F9" s="27">
        <f t="shared" si="0"/>
        <v>33.333333333333336</v>
      </c>
      <c r="G9" s="26">
        <f>DATA!U9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DATA!F10</f>
        <v>0</v>
      </c>
      <c r="E10" s="26">
        <f>DATA!G10</f>
        <v>0</v>
      </c>
      <c r="F10" s="27">
        <f t="shared" si="0"/>
        <v>33.333333333333336</v>
      </c>
      <c r="G10" s="26">
        <f>DATA!U10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DATA!F11</f>
        <v>0</v>
      </c>
      <c r="E11" s="26">
        <f>DATA!G11</f>
        <v>0</v>
      </c>
      <c r="F11" s="27">
        <f t="shared" si="0"/>
        <v>33.333333333333336</v>
      </c>
      <c r="G11" s="26">
        <f>DATA!U11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DATA!F12</f>
        <v>0</v>
      </c>
      <c r="E12" s="26">
        <f>DATA!G12</f>
        <v>0</v>
      </c>
      <c r="F12" s="27">
        <f t="shared" si="0"/>
        <v>33.333333333333336</v>
      </c>
      <c r="G12" s="26">
        <f>DATA!U12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DATA!F13</f>
        <v>0</v>
      </c>
      <c r="E13" s="26">
        <f>DATA!G13</f>
        <v>0</v>
      </c>
      <c r="F13" s="27">
        <f t="shared" si="0"/>
        <v>33.333333333333336</v>
      </c>
      <c r="G13" s="26">
        <f>DATA!U13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DATA!F14</f>
        <v>0</v>
      </c>
      <c r="E14" s="26">
        <f>DATA!G14</f>
        <v>0</v>
      </c>
      <c r="F14" s="27">
        <f t="shared" si="0"/>
        <v>33.333333333333336</v>
      </c>
      <c r="G14" s="26">
        <f>DATA!U14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DATA!F15</f>
        <v>0</v>
      </c>
      <c r="E15" s="26">
        <f>DATA!G15</f>
        <v>0</v>
      </c>
      <c r="F15" s="27">
        <f t="shared" si="0"/>
        <v>33.333333333333336</v>
      </c>
      <c r="G15" s="26">
        <f>DATA!U15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DATA!F16</f>
        <v>0</v>
      </c>
      <c r="E16" s="26">
        <f>DATA!G16</f>
        <v>0</v>
      </c>
      <c r="F16" s="27">
        <f t="shared" si="0"/>
        <v>33.333333333333336</v>
      </c>
      <c r="G16" s="26">
        <f>DATA!U16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DATA!F17</f>
        <v>0</v>
      </c>
      <c r="E17" s="26">
        <f>DATA!G17</f>
        <v>0</v>
      </c>
      <c r="F17" s="27">
        <f t="shared" si="0"/>
        <v>33.333333333333336</v>
      </c>
      <c r="G17" s="26">
        <f>DATA!U17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DATA!F18</f>
        <v>0</v>
      </c>
      <c r="E18" s="26">
        <f>DATA!G18</f>
        <v>0</v>
      </c>
      <c r="F18" s="27">
        <f t="shared" si="0"/>
        <v>33.333333333333336</v>
      </c>
      <c r="G18" s="26">
        <f>DATA!U18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DATA!F19</f>
        <v>0</v>
      </c>
      <c r="E19" s="26">
        <f>DATA!G19</f>
        <v>0</v>
      </c>
      <c r="F19" s="27">
        <f t="shared" si="0"/>
        <v>33.333333333333336</v>
      </c>
      <c r="G19" s="26">
        <f>DATA!U19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DATA!F20</f>
        <v>0</v>
      </c>
      <c r="E20" s="26">
        <f>DATA!G20</f>
        <v>0</v>
      </c>
      <c r="F20" s="27">
        <f t="shared" si="0"/>
        <v>33.333333333333336</v>
      </c>
      <c r="G20" s="26">
        <f>DATA!U20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DATA!F21</f>
        <v>0</v>
      </c>
      <c r="E21" s="26">
        <f>DATA!G21</f>
        <v>0</v>
      </c>
      <c r="F21" s="27">
        <f t="shared" si="0"/>
        <v>33.333333333333336</v>
      </c>
      <c r="G21" s="26">
        <f>DATA!U21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DATA!F22</f>
        <v>0</v>
      </c>
      <c r="E22" s="26">
        <f>DATA!G22</f>
        <v>0</v>
      </c>
      <c r="F22" s="27">
        <f t="shared" si="0"/>
        <v>33.333333333333336</v>
      </c>
      <c r="G22" s="26">
        <f>DATA!U22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DATA!F23</f>
        <v>0</v>
      </c>
      <c r="E23" s="26">
        <f>DATA!G23</f>
        <v>0</v>
      </c>
      <c r="F23" s="27">
        <f t="shared" si="0"/>
        <v>33.333333333333336</v>
      </c>
      <c r="G23" s="26">
        <f>DATA!U23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DATA!F24</f>
        <v>0</v>
      </c>
      <c r="E24" s="26">
        <f>DATA!G24</f>
        <v>0</v>
      </c>
      <c r="F24" s="27">
        <f t="shared" si="0"/>
        <v>33.333333333333336</v>
      </c>
      <c r="G24" s="26">
        <f>DATA!U24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DATA!F25</f>
        <v>0</v>
      </c>
      <c r="E25" s="26">
        <f>DATA!G25</f>
        <v>0</v>
      </c>
      <c r="F25" s="27">
        <f t="shared" si="0"/>
        <v>33.333333333333336</v>
      </c>
      <c r="G25" s="26">
        <f>DATA!U25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DATA!F26</f>
        <v>0</v>
      </c>
      <c r="E26" s="26">
        <f>DATA!G26</f>
        <v>0</v>
      </c>
      <c r="F26" s="27">
        <f t="shared" si="0"/>
        <v>33.333333333333336</v>
      </c>
      <c r="G26" s="26">
        <f>DATA!U26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DATA!F27</f>
        <v>0</v>
      </c>
      <c r="E27" s="26">
        <f>DATA!G27</f>
        <v>0</v>
      </c>
      <c r="F27" s="27">
        <f t="shared" si="0"/>
        <v>33.333333333333336</v>
      </c>
      <c r="G27" s="26">
        <f>DATA!U27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DATA!F28</f>
        <v>0</v>
      </c>
      <c r="E28" s="26">
        <f>DATA!G28</f>
        <v>0</v>
      </c>
      <c r="F28" s="27">
        <f t="shared" si="0"/>
        <v>33.333333333333336</v>
      </c>
      <c r="G28" s="26">
        <f>DATA!U28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DATA!F29</f>
        <v>0</v>
      </c>
      <c r="E29" s="26">
        <f>DATA!G29</f>
        <v>0</v>
      </c>
      <c r="F29" s="27">
        <f t="shared" si="0"/>
        <v>33.333333333333336</v>
      </c>
      <c r="G29" s="26">
        <f>DATA!U29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DATA!F30</f>
        <v>0</v>
      </c>
      <c r="E30" s="26">
        <f>DATA!G30</f>
        <v>0</v>
      </c>
      <c r="F30" s="27">
        <f t="shared" si="0"/>
        <v>33.333333333333336</v>
      </c>
      <c r="G30" s="26">
        <f>DATA!U30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DATA!F31</f>
        <v>0</v>
      </c>
      <c r="E31" s="26">
        <f>DATA!G31</f>
        <v>0</v>
      </c>
      <c r="F31" s="27">
        <f t="shared" si="0"/>
        <v>33.333333333333336</v>
      </c>
      <c r="G31" s="26">
        <f>DATA!U31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DATA!F32</f>
        <v>0</v>
      </c>
      <c r="E32" s="44">
        <f>DATA!G32</f>
        <v>0</v>
      </c>
      <c r="F32" s="217">
        <f t="shared" si="0"/>
        <v>33.333333333333336</v>
      </c>
      <c r="G32" s="44">
        <f>DATA!U32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DATA!F38</f>
        <v>0</v>
      </c>
      <c r="E39" s="49">
        <f>DATA!G38</f>
        <v>0</v>
      </c>
      <c r="F39" s="207">
        <f>98/12*4</f>
        <v>32.666666666666664</v>
      </c>
      <c r="G39" s="49">
        <f>DATA!U38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DATA!F39</f>
        <v>0</v>
      </c>
      <c r="E40" s="26">
        <f>DATA!G39</f>
        <v>0</v>
      </c>
      <c r="F40" s="27">
        <f t="shared" ref="F40:F64" si="2">98/12*4</f>
        <v>32.666666666666664</v>
      </c>
      <c r="G40" s="26">
        <f>DATA!U39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DATA!F40</f>
        <v>0</v>
      </c>
      <c r="E41" s="26">
        <f>DATA!G40</f>
        <v>0</v>
      </c>
      <c r="F41" s="27">
        <f t="shared" si="2"/>
        <v>32.666666666666664</v>
      </c>
      <c r="G41" s="26">
        <f>DATA!U40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DATA!F41</f>
        <v>0</v>
      </c>
      <c r="E42" s="26">
        <f>DATA!G41</f>
        <v>0</v>
      </c>
      <c r="F42" s="27">
        <f t="shared" si="2"/>
        <v>32.666666666666664</v>
      </c>
      <c r="G42" s="26">
        <f>DATA!U41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DATA!F42</f>
        <v>0</v>
      </c>
      <c r="E43" s="26">
        <f>DATA!G42</f>
        <v>0</v>
      </c>
      <c r="F43" s="27">
        <f t="shared" si="2"/>
        <v>32.666666666666664</v>
      </c>
      <c r="G43" s="26">
        <f>DATA!U42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DATA!F43</f>
        <v>0</v>
      </c>
      <c r="E44" s="26">
        <f>DATA!G43</f>
        <v>0</v>
      </c>
      <c r="F44" s="27">
        <f t="shared" si="2"/>
        <v>32.666666666666664</v>
      </c>
      <c r="G44" s="26">
        <f>DATA!U43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DATA!F44</f>
        <v>0</v>
      </c>
      <c r="E45" s="26">
        <f>DATA!G44</f>
        <v>0</v>
      </c>
      <c r="F45" s="27">
        <f t="shared" si="2"/>
        <v>32.666666666666664</v>
      </c>
      <c r="G45" s="26">
        <f>DATA!U44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DATA!F45</f>
        <v>0</v>
      </c>
      <c r="E46" s="26">
        <f>DATA!G45</f>
        <v>0</v>
      </c>
      <c r="F46" s="27">
        <f t="shared" si="2"/>
        <v>32.666666666666664</v>
      </c>
      <c r="G46" s="26">
        <f>DATA!U45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DATA!F46</f>
        <v>0</v>
      </c>
      <c r="E47" s="26">
        <f>DATA!G46</f>
        <v>0</v>
      </c>
      <c r="F47" s="27">
        <f t="shared" si="2"/>
        <v>32.666666666666664</v>
      </c>
      <c r="G47" s="26">
        <f>DATA!U46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DATA!F47</f>
        <v>0</v>
      </c>
      <c r="E48" s="26">
        <f>DATA!G47</f>
        <v>0</v>
      </c>
      <c r="F48" s="27">
        <f t="shared" si="2"/>
        <v>32.666666666666664</v>
      </c>
      <c r="G48" s="26">
        <f>DATA!U47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DATA!F48</f>
        <v>0</v>
      </c>
      <c r="E49" s="26">
        <f>DATA!G48</f>
        <v>0</v>
      </c>
      <c r="F49" s="27">
        <f t="shared" si="2"/>
        <v>32.666666666666664</v>
      </c>
      <c r="G49" s="26">
        <f>DATA!U48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DATA!F49</f>
        <v>0</v>
      </c>
      <c r="E50" s="26">
        <f>DATA!G49</f>
        <v>0</v>
      </c>
      <c r="F50" s="27">
        <f t="shared" si="2"/>
        <v>32.666666666666664</v>
      </c>
      <c r="G50" s="26">
        <f>DATA!U49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DATA!F50</f>
        <v>0</v>
      </c>
      <c r="E51" s="26">
        <f>DATA!G50</f>
        <v>0</v>
      </c>
      <c r="F51" s="27">
        <f t="shared" si="2"/>
        <v>32.666666666666664</v>
      </c>
      <c r="G51" s="26">
        <f>DATA!U50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DATA!F51</f>
        <v>0</v>
      </c>
      <c r="E52" s="26">
        <f>DATA!G51</f>
        <v>0</v>
      </c>
      <c r="F52" s="27">
        <f t="shared" si="2"/>
        <v>32.666666666666664</v>
      </c>
      <c r="G52" s="26">
        <f>DATA!U51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DATA!F52</f>
        <v>0</v>
      </c>
      <c r="E53" s="26">
        <f>DATA!G52</f>
        <v>0</v>
      </c>
      <c r="F53" s="27">
        <f t="shared" si="2"/>
        <v>32.666666666666664</v>
      </c>
      <c r="G53" s="26">
        <f>DATA!U52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DATA!F53</f>
        <v>0</v>
      </c>
      <c r="E54" s="26">
        <f>DATA!G53</f>
        <v>0</v>
      </c>
      <c r="F54" s="27">
        <f t="shared" si="2"/>
        <v>32.666666666666664</v>
      </c>
      <c r="G54" s="26">
        <f>DATA!U53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DATA!F54</f>
        <v>0</v>
      </c>
      <c r="E55" s="26">
        <f>DATA!G54</f>
        <v>0</v>
      </c>
      <c r="F55" s="27">
        <f t="shared" si="2"/>
        <v>32.666666666666664</v>
      </c>
      <c r="G55" s="26">
        <f>DATA!U54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DATA!F55</f>
        <v>0</v>
      </c>
      <c r="E56" s="26">
        <f>DATA!G55</f>
        <v>0</v>
      </c>
      <c r="F56" s="27">
        <f t="shared" si="2"/>
        <v>32.666666666666664</v>
      </c>
      <c r="G56" s="26">
        <f>DATA!U55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DATA!F56</f>
        <v>0</v>
      </c>
      <c r="E57" s="26">
        <f>DATA!G56</f>
        <v>0</v>
      </c>
      <c r="F57" s="27">
        <f t="shared" si="2"/>
        <v>32.666666666666664</v>
      </c>
      <c r="G57" s="26">
        <f>DATA!U56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DATA!F57</f>
        <v>0</v>
      </c>
      <c r="E58" s="26">
        <f>DATA!G57</f>
        <v>0</v>
      </c>
      <c r="F58" s="27">
        <f t="shared" si="2"/>
        <v>32.666666666666664</v>
      </c>
      <c r="G58" s="26">
        <f>DATA!U57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DATA!F58</f>
        <v>0</v>
      </c>
      <c r="E59" s="26">
        <f>DATA!G58</f>
        <v>0</v>
      </c>
      <c r="F59" s="27">
        <f t="shared" si="2"/>
        <v>32.666666666666664</v>
      </c>
      <c r="G59" s="26">
        <f>DATA!U58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DATA!F59</f>
        <v>0</v>
      </c>
      <c r="E60" s="26">
        <f>DATA!G59</f>
        <v>0</v>
      </c>
      <c r="F60" s="27">
        <f t="shared" si="2"/>
        <v>32.666666666666664</v>
      </c>
      <c r="G60" s="26">
        <f>DATA!U59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DATA!F60</f>
        <v>0</v>
      </c>
      <c r="E61" s="26">
        <f>DATA!G60</f>
        <v>0</v>
      </c>
      <c r="F61" s="27">
        <f t="shared" si="2"/>
        <v>32.666666666666664</v>
      </c>
      <c r="G61" s="26">
        <f>DATA!U60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DATA!F61</f>
        <v>0</v>
      </c>
      <c r="E62" s="26">
        <f>DATA!G61</f>
        <v>0</v>
      </c>
      <c r="F62" s="27">
        <f t="shared" si="2"/>
        <v>32.666666666666664</v>
      </c>
      <c r="G62" s="26">
        <f>DATA!U61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DATA!F62</f>
        <v>0</v>
      </c>
      <c r="E63" s="26">
        <f>DATA!G62</f>
        <v>0</v>
      </c>
      <c r="F63" s="27">
        <f t="shared" si="2"/>
        <v>32.666666666666664</v>
      </c>
      <c r="G63" s="26">
        <f>DATA!U62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DATA!F63</f>
        <v>0</v>
      </c>
      <c r="E64" s="44">
        <f>DATA!G63</f>
        <v>0</v>
      </c>
      <c r="F64" s="217">
        <f t="shared" si="2"/>
        <v>32.666666666666664</v>
      </c>
      <c r="G64" s="44">
        <f>DATA!U63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.7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DATA!F69</f>
        <v>0</v>
      </c>
      <c r="E71" s="49">
        <f>DATA!G69</f>
        <v>0</v>
      </c>
      <c r="F71" s="47"/>
      <c r="G71" s="49">
        <f>DATA!U69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DATA!F70</f>
        <v>0</v>
      </c>
      <c r="E72" s="26">
        <f>DATA!G70</f>
        <v>0</v>
      </c>
      <c r="F72" s="27"/>
      <c r="G72" s="26">
        <f>DATA!U70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DATA!F71</f>
        <v>0</v>
      </c>
      <c r="E73" s="26">
        <f>DATA!G71</f>
        <v>0</v>
      </c>
      <c r="F73" s="27"/>
      <c r="G73" s="26">
        <f>DATA!U71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DATA!F72</f>
        <v>0</v>
      </c>
      <c r="E74" s="26">
        <f>DATA!G72</f>
        <v>0</v>
      </c>
      <c r="F74" s="27"/>
      <c r="G74" s="26">
        <f>DATA!U72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DATA!F73</f>
        <v>0</v>
      </c>
      <c r="E75" s="26">
        <f>DATA!G73</f>
        <v>0</v>
      </c>
      <c r="F75" s="27"/>
      <c r="G75" s="26">
        <f>DATA!U73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DATA!F74</f>
        <v>0</v>
      </c>
      <c r="E76" s="26">
        <f>DATA!G74</f>
        <v>0</v>
      </c>
      <c r="F76" s="27"/>
      <c r="G76" s="26">
        <f>DATA!U74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DATA!F75</f>
        <v>0</v>
      </c>
      <c r="E77" s="26">
        <f>DATA!G75</f>
        <v>0</v>
      </c>
      <c r="F77" s="27"/>
      <c r="G77" s="26">
        <f>DATA!U75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DATA!F76</f>
        <v>0</v>
      </c>
      <c r="E78" s="26">
        <f>DATA!G76</f>
        <v>0</v>
      </c>
      <c r="F78" s="27"/>
      <c r="G78" s="26">
        <f>DATA!U76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DATA!F77</f>
        <v>0</v>
      </c>
      <c r="E79" s="26">
        <f>DATA!G77</f>
        <v>0</v>
      </c>
      <c r="F79" s="27"/>
      <c r="G79" s="26">
        <f>DATA!U77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DATA!F78</f>
        <v>0</v>
      </c>
      <c r="E80" s="26">
        <f>DATA!G78</f>
        <v>0</v>
      </c>
      <c r="F80" s="27"/>
      <c r="G80" s="26">
        <f>DATA!U78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DATA!F79</f>
        <v>0</v>
      </c>
      <c r="E81" s="26">
        <f>DATA!G79</f>
        <v>0</v>
      </c>
      <c r="F81" s="27"/>
      <c r="G81" s="26">
        <f>DATA!U79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DATA!F80</f>
        <v>0</v>
      </c>
      <c r="E82" s="26">
        <f>DATA!G80</f>
        <v>0</v>
      </c>
      <c r="F82" s="27"/>
      <c r="G82" s="26">
        <f>DATA!U80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DATA!F81</f>
        <v>0</v>
      </c>
      <c r="E83" s="26">
        <f>DATA!G81</f>
        <v>0</v>
      </c>
      <c r="F83" s="27"/>
      <c r="G83" s="26">
        <f>DATA!U81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DATA!F82</f>
        <v>0</v>
      </c>
      <c r="E84" s="26">
        <f>DATA!G82</f>
        <v>0</v>
      </c>
      <c r="F84" s="27"/>
      <c r="G84" s="26">
        <f>DATA!U82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DATA!F83</f>
        <v>0</v>
      </c>
      <c r="E85" s="26">
        <f>DATA!G83</f>
        <v>0</v>
      </c>
      <c r="F85" s="27"/>
      <c r="G85" s="26">
        <f>DATA!U83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DATA!F84</f>
        <v>0</v>
      </c>
      <c r="E86" s="26">
        <f>DATA!G84</f>
        <v>0</v>
      </c>
      <c r="F86" s="27"/>
      <c r="G86" s="26">
        <f>DATA!U84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DATA!F85</f>
        <v>0</v>
      </c>
      <c r="E87" s="26">
        <f>DATA!G85</f>
        <v>0</v>
      </c>
      <c r="F87" s="27"/>
      <c r="G87" s="26">
        <f>DATA!U85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DATA!F86</f>
        <v>0</v>
      </c>
      <c r="E88" s="26">
        <f>DATA!G86</f>
        <v>0</v>
      </c>
      <c r="F88" s="27"/>
      <c r="G88" s="26">
        <f>DATA!U86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DATA!F87</f>
        <v>0</v>
      </c>
      <c r="E89" s="26">
        <f>DATA!G87</f>
        <v>0</v>
      </c>
      <c r="F89" s="27"/>
      <c r="G89" s="26">
        <f>DATA!U87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DATA!F88</f>
        <v>0</v>
      </c>
      <c r="E90" s="26">
        <f>DATA!G88</f>
        <v>0</v>
      </c>
      <c r="F90" s="27"/>
      <c r="G90" s="26">
        <f>DATA!U88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DATA!F89</f>
        <v>0</v>
      </c>
      <c r="E91" s="26">
        <f>DATA!G89</f>
        <v>0</v>
      </c>
      <c r="F91" s="27"/>
      <c r="G91" s="26">
        <f>DATA!U89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DATA!F90</f>
        <v>0</v>
      </c>
      <c r="E92" s="26">
        <f>DATA!G90</f>
        <v>0</v>
      </c>
      <c r="F92" s="27"/>
      <c r="G92" s="26">
        <f>DATA!U90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DATA!F91</f>
        <v>0</v>
      </c>
      <c r="E93" s="26">
        <f>DATA!G91</f>
        <v>0</v>
      </c>
      <c r="F93" s="27"/>
      <c r="G93" s="26">
        <f>DATA!U91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DATA!F92</f>
        <v>0</v>
      </c>
      <c r="E94" s="26">
        <f>DATA!G92</f>
        <v>0</v>
      </c>
      <c r="F94" s="27"/>
      <c r="G94" s="26">
        <f>DATA!U92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DATA!F93</f>
        <v>0</v>
      </c>
      <c r="E95" s="26">
        <f>DATA!G93</f>
        <v>0</v>
      </c>
      <c r="F95" s="27"/>
      <c r="G95" s="26">
        <f>DATA!U93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DATA!F94</f>
        <v>0</v>
      </c>
      <c r="E96" s="44">
        <f>DATA!G94</f>
        <v>0</v>
      </c>
      <c r="F96" s="45"/>
      <c r="G96" s="44">
        <f>DATA!U94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45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DATA!F98</f>
        <v>0</v>
      </c>
      <c r="E103" s="49">
        <f>DATA!G98</f>
        <v>0</v>
      </c>
      <c r="F103" s="47"/>
      <c r="G103" s="49">
        <f>DATA!U98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DATA!F99</f>
        <v>0</v>
      </c>
      <c r="E104" s="26">
        <f>DATA!G99</f>
        <v>0</v>
      </c>
      <c r="F104" s="27"/>
      <c r="G104" s="26">
        <f>DATA!U99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DATA!F100</f>
        <v>0</v>
      </c>
      <c r="E105" s="26">
        <f>DATA!G100</f>
        <v>0</v>
      </c>
      <c r="F105" s="27"/>
      <c r="G105" s="26">
        <f>DATA!U100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DATA!F101</f>
        <v>0</v>
      </c>
      <c r="E106" s="26">
        <f>DATA!G101</f>
        <v>0</v>
      </c>
      <c r="F106" s="27"/>
      <c r="G106" s="26">
        <f>DATA!U101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DATA!F102</f>
        <v>0</v>
      </c>
      <c r="E107" s="26">
        <f>DATA!G102</f>
        <v>0</v>
      </c>
      <c r="F107" s="27"/>
      <c r="G107" s="26">
        <f>DATA!U102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DATA!F103</f>
        <v>0</v>
      </c>
      <c r="E108" s="26">
        <f>DATA!G103</f>
        <v>0</v>
      </c>
      <c r="F108" s="27"/>
      <c r="G108" s="26">
        <f>DATA!U103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DATA!F104</f>
        <v>0</v>
      </c>
      <c r="E109" s="26">
        <f>DATA!G104</f>
        <v>0</v>
      </c>
      <c r="F109" s="27"/>
      <c r="G109" s="26">
        <f>DATA!U104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DATA!F105</f>
        <v>0</v>
      </c>
      <c r="E110" s="26">
        <f>DATA!G105</f>
        <v>0</v>
      </c>
      <c r="F110" s="27"/>
      <c r="G110" s="26">
        <f>DATA!U105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DATA!F106</f>
        <v>0</v>
      </c>
      <c r="E111" s="26">
        <f>DATA!G106</f>
        <v>0</v>
      </c>
      <c r="F111" s="27"/>
      <c r="G111" s="26">
        <f>DATA!U106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DATA!F107</f>
        <v>0</v>
      </c>
      <c r="E112" s="26">
        <f>DATA!G107</f>
        <v>0</v>
      </c>
      <c r="F112" s="27"/>
      <c r="G112" s="26">
        <f>DATA!U107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DATA!F108</f>
        <v>0</v>
      </c>
      <c r="E113" s="26">
        <f>DATA!G108</f>
        <v>0</v>
      </c>
      <c r="F113" s="27"/>
      <c r="G113" s="26">
        <f>DATA!U108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DATA!F109</f>
        <v>0</v>
      </c>
      <c r="E114" s="26">
        <f>DATA!G109</f>
        <v>0</v>
      </c>
      <c r="F114" s="27"/>
      <c r="G114" s="26">
        <f>DATA!U109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DATA!F110</f>
        <v>0</v>
      </c>
      <c r="E115" s="26">
        <f>DATA!G110</f>
        <v>0</v>
      </c>
      <c r="F115" s="27"/>
      <c r="G115" s="26">
        <f>DATA!U110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DATA!F111</f>
        <v>0</v>
      </c>
      <c r="E116" s="26">
        <f>DATA!G111</f>
        <v>0</v>
      </c>
      <c r="F116" s="27"/>
      <c r="G116" s="26">
        <f>DATA!U111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DATA!F112</f>
        <v>0</v>
      </c>
      <c r="E117" s="26">
        <f>DATA!G112</f>
        <v>0</v>
      </c>
      <c r="F117" s="27"/>
      <c r="G117" s="26">
        <f>DATA!U112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DATA!F113</f>
        <v>0</v>
      </c>
      <c r="E118" s="26">
        <f>DATA!G113</f>
        <v>0</v>
      </c>
      <c r="F118" s="27"/>
      <c r="G118" s="26">
        <f>DATA!U113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DATA!F114</f>
        <v>0</v>
      </c>
      <c r="E119" s="26">
        <f>DATA!G114</f>
        <v>0</v>
      </c>
      <c r="F119" s="27"/>
      <c r="G119" s="26">
        <f>DATA!U114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DATA!F115</f>
        <v>0</v>
      </c>
      <c r="E120" s="26">
        <f>DATA!G115</f>
        <v>0</v>
      </c>
      <c r="F120" s="27"/>
      <c r="G120" s="26">
        <f>DATA!U115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DATA!F116</f>
        <v>0</v>
      </c>
      <c r="E121" s="26">
        <f>DATA!G116</f>
        <v>0</v>
      </c>
      <c r="F121" s="27"/>
      <c r="G121" s="26">
        <f>DATA!U116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DATA!F117</f>
        <v>0</v>
      </c>
      <c r="E122" s="26">
        <f>DATA!G117</f>
        <v>0</v>
      </c>
      <c r="F122" s="27"/>
      <c r="G122" s="26">
        <f>DATA!U117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DATA!F118</f>
        <v>0</v>
      </c>
      <c r="E123" s="26">
        <f>DATA!G118</f>
        <v>0</v>
      </c>
      <c r="F123" s="27"/>
      <c r="G123" s="26">
        <f>DATA!U118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DATA!F119</f>
        <v>0</v>
      </c>
      <c r="E124" s="26">
        <f>DATA!G119</f>
        <v>0</v>
      </c>
      <c r="F124" s="27"/>
      <c r="G124" s="26">
        <f>DATA!U119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DATA!F120</f>
        <v>0</v>
      </c>
      <c r="E125" s="26">
        <f>DATA!G120</f>
        <v>0</v>
      </c>
      <c r="F125" s="27"/>
      <c r="G125" s="26">
        <f>DATA!U120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DATA!F121</f>
        <v>0</v>
      </c>
      <c r="E126" s="26">
        <f>DATA!G121</f>
        <v>0</v>
      </c>
      <c r="F126" s="27"/>
      <c r="G126" s="26">
        <f>DATA!U121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DATA!F122</f>
        <v>0</v>
      </c>
      <c r="E127" s="26">
        <f>DATA!G122</f>
        <v>0</v>
      </c>
      <c r="F127" s="27"/>
      <c r="G127" s="26">
        <f>DATA!U122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DATA!F123</f>
        <v>0</v>
      </c>
      <c r="E128" s="44">
        <f>DATA!G123</f>
        <v>0</v>
      </c>
      <c r="F128" s="45"/>
      <c r="G128" s="44">
        <f>DATA!U123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DATA!F127</f>
        <v>0</v>
      </c>
      <c r="E135" s="49">
        <f>DATA!G127</f>
        <v>0</v>
      </c>
      <c r="F135" s="207">
        <f>90/12*4</f>
        <v>30</v>
      </c>
      <c r="G135" s="49">
        <f>DATA!U127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DATA!F128</f>
        <v>0</v>
      </c>
      <c r="E136" s="26">
        <f>DATA!G128</f>
        <v>0</v>
      </c>
      <c r="F136" s="27">
        <f t="shared" ref="F136:F160" si="9">90/12*4</f>
        <v>30</v>
      </c>
      <c r="G136" s="26">
        <f>DATA!U128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DATA!F129</f>
        <v>0</v>
      </c>
      <c r="E137" s="26">
        <f>DATA!G129</f>
        <v>0</v>
      </c>
      <c r="F137" s="27">
        <f t="shared" si="9"/>
        <v>30</v>
      </c>
      <c r="G137" s="26">
        <f>DATA!U129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DATA!F130</f>
        <v>0</v>
      </c>
      <c r="E138" s="26">
        <f>DATA!G130</f>
        <v>0</v>
      </c>
      <c r="F138" s="27">
        <f t="shared" si="9"/>
        <v>30</v>
      </c>
      <c r="G138" s="26">
        <f>DATA!U130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DATA!F131</f>
        <v>0</v>
      </c>
      <c r="E139" s="26">
        <f>DATA!G131</f>
        <v>0</v>
      </c>
      <c r="F139" s="27">
        <f t="shared" si="9"/>
        <v>30</v>
      </c>
      <c r="G139" s="26">
        <f>DATA!U131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DATA!F132</f>
        <v>0</v>
      </c>
      <c r="E140" s="26">
        <f>DATA!G132</f>
        <v>0</v>
      </c>
      <c r="F140" s="27">
        <f t="shared" si="9"/>
        <v>30</v>
      </c>
      <c r="G140" s="26">
        <f>DATA!U132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DATA!F133</f>
        <v>0</v>
      </c>
      <c r="E141" s="26">
        <f>DATA!G133</f>
        <v>0</v>
      </c>
      <c r="F141" s="27">
        <f t="shared" si="9"/>
        <v>30</v>
      </c>
      <c r="G141" s="26">
        <f>DATA!U133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DATA!F134</f>
        <v>0</v>
      </c>
      <c r="E142" s="26">
        <f>DATA!G134</f>
        <v>0</v>
      </c>
      <c r="F142" s="27">
        <f t="shared" si="9"/>
        <v>30</v>
      </c>
      <c r="G142" s="26">
        <f>DATA!U134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DATA!F135</f>
        <v>0</v>
      </c>
      <c r="E143" s="26">
        <f>DATA!G135</f>
        <v>0</v>
      </c>
      <c r="F143" s="27">
        <f t="shared" si="9"/>
        <v>30</v>
      </c>
      <c r="G143" s="26">
        <f>DATA!U135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DATA!F136</f>
        <v>0</v>
      </c>
      <c r="E144" s="26">
        <f>DATA!G136</f>
        <v>0</v>
      </c>
      <c r="F144" s="27">
        <f t="shared" si="9"/>
        <v>30</v>
      </c>
      <c r="G144" s="26">
        <f>DATA!U136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DATA!F137</f>
        <v>0</v>
      </c>
      <c r="E145" s="26">
        <f>DATA!G137</f>
        <v>0</v>
      </c>
      <c r="F145" s="27">
        <f t="shared" si="9"/>
        <v>30</v>
      </c>
      <c r="G145" s="26">
        <f>DATA!U137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DATA!F138</f>
        <v>0</v>
      </c>
      <c r="E146" s="26">
        <f>DATA!G138</f>
        <v>0</v>
      </c>
      <c r="F146" s="27">
        <f t="shared" si="9"/>
        <v>30</v>
      </c>
      <c r="G146" s="26">
        <f>DATA!U138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DATA!F139</f>
        <v>0</v>
      </c>
      <c r="E147" s="26">
        <f>DATA!G139</f>
        <v>0</v>
      </c>
      <c r="F147" s="27">
        <f t="shared" si="9"/>
        <v>30</v>
      </c>
      <c r="G147" s="26">
        <f>DATA!U139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DATA!F140</f>
        <v>0</v>
      </c>
      <c r="E148" s="26">
        <f>DATA!G140</f>
        <v>0</v>
      </c>
      <c r="F148" s="27">
        <f t="shared" si="9"/>
        <v>30</v>
      </c>
      <c r="G148" s="26">
        <f>DATA!U140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DATA!F141</f>
        <v>0</v>
      </c>
      <c r="E149" s="26">
        <f>DATA!G141</f>
        <v>0</v>
      </c>
      <c r="F149" s="27">
        <f t="shared" si="9"/>
        <v>30</v>
      </c>
      <c r="G149" s="26">
        <f>DATA!U141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DATA!F142</f>
        <v>0</v>
      </c>
      <c r="E150" s="26">
        <f>DATA!G142</f>
        <v>0</v>
      </c>
      <c r="F150" s="27">
        <f t="shared" si="9"/>
        <v>30</v>
      </c>
      <c r="G150" s="26">
        <f>DATA!U142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DATA!F143</f>
        <v>0</v>
      </c>
      <c r="E151" s="26">
        <f>DATA!G143</f>
        <v>0</v>
      </c>
      <c r="F151" s="27">
        <f t="shared" si="9"/>
        <v>30</v>
      </c>
      <c r="G151" s="26">
        <f>DATA!U143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DATA!F144</f>
        <v>0</v>
      </c>
      <c r="E152" s="26">
        <f>DATA!G144</f>
        <v>0</v>
      </c>
      <c r="F152" s="27">
        <f t="shared" si="9"/>
        <v>30</v>
      </c>
      <c r="G152" s="26">
        <f>DATA!U144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DATA!F145</f>
        <v>0</v>
      </c>
      <c r="E153" s="26">
        <f>DATA!G145</f>
        <v>0</v>
      </c>
      <c r="F153" s="27">
        <f t="shared" si="9"/>
        <v>30</v>
      </c>
      <c r="G153" s="26">
        <f>DATA!U145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DATA!F146</f>
        <v>0</v>
      </c>
      <c r="E154" s="26">
        <f>DATA!G146</f>
        <v>0</v>
      </c>
      <c r="F154" s="27">
        <f t="shared" si="9"/>
        <v>30</v>
      </c>
      <c r="G154" s="26">
        <f>DATA!U146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DATA!F147</f>
        <v>0</v>
      </c>
      <c r="E155" s="26">
        <f>DATA!G147</f>
        <v>0</v>
      </c>
      <c r="F155" s="27">
        <f t="shared" si="9"/>
        <v>30</v>
      </c>
      <c r="G155" s="26">
        <f>DATA!U147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DATA!F148</f>
        <v>0</v>
      </c>
      <c r="E156" s="26">
        <f>DATA!G148</f>
        <v>0</v>
      </c>
      <c r="F156" s="27">
        <f t="shared" si="9"/>
        <v>30</v>
      </c>
      <c r="G156" s="26">
        <f>DATA!U148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DATA!F149</f>
        <v>0</v>
      </c>
      <c r="E157" s="26">
        <f>DATA!G149</f>
        <v>0</v>
      </c>
      <c r="F157" s="27">
        <f t="shared" si="9"/>
        <v>30</v>
      </c>
      <c r="G157" s="26">
        <f>DATA!U149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DATA!F150</f>
        <v>0</v>
      </c>
      <c r="E158" s="26">
        <f>DATA!G150</f>
        <v>0</v>
      </c>
      <c r="F158" s="27">
        <f t="shared" si="9"/>
        <v>30</v>
      </c>
      <c r="G158" s="26">
        <f>DATA!U150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DATA!F151</f>
        <v>0</v>
      </c>
      <c r="E159" s="26">
        <f>DATA!G151</f>
        <v>0</v>
      </c>
      <c r="F159" s="27">
        <f t="shared" si="9"/>
        <v>30</v>
      </c>
      <c r="G159" s="26">
        <f>DATA!U151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DATA!F152</f>
        <v>0</v>
      </c>
      <c r="E160" s="44">
        <f>DATA!G152</f>
        <v>0</v>
      </c>
      <c r="F160" s="217">
        <f t="shared" si="9"/>
        <v>30</v>
      </c>
      <c r="G160" s="44">
        <f>DATA!U152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DATA!F157</f>
        <v>0</v>
      </c>
      <c r="E167" s="49">
        <f>DATA!G157</f>
        <v>0</v>
      </c>
      <c r="F167" s="47">
        <f>90/12*4</f>
        <v>30</v>
      </c>
      <c r="G167" s="49">
        <f>DATA!U157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DATA!F158</f>
        <v>0</v>
      </c>
      <c r="E168" s="26">
        <f>DATA!G158</f>
        <v>0</v>
      </c>
      <c r="F168" s="27">
        <f t="shared" ref="F168:F191" si="12">90/12*4</f>
        <v>30</v>
      </c>
      <c r="G168" s="26">
        <f>DATA!U158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DATA!F159</f>
        <v>0</v>
      </c>
      <c r="E169" s="26">
        <f>DATA!G159</f>
        <v>0</v>
      </c>
      <c r="F169" s="27">
        <f t="shared" si="12"/>
        <v>30</v>
      </c>
      <c r="G169" s="26">
        <f>DATA!U159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DATA!F160</f>
        <v>0</v>
      </c>
      <c r="E170" s="26">
        <f>DATA!G160</f>
        <v>0</v>
      </c>
      <c r="F170" s="27">
        <f t="shared" si="12"/>
        <v>30</v>
      </c>
      <c r="G170" s="26">
        <f>DATA!U160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DATA!F161</f>
        <v>0</v>
      </c>
      <c r="E171" s="26">
        <f>DATA!G161</f>
        <v>0</v>
      </c>
      <c r="F171" s="27">
        <f t="shared" si="12"/>
        <v>30</v>
      </c>
      <c r="G171" s="26">
        <f>DATA!U161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DATA!F162</f>
        <v>0</v>
      </c>
      <c r="E172" s="26">
        <f>DATA!G162</f>
        <v>0</v>
      </c>
      <c r="F172" s="27">
        <f t="shared" si="12"/>
        <v>30</v>
      </c>
      <c r="G172" s="26">
        <f>DATA!U162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DATA!F163</f>
        <v>0</v>
      </c>
      <c r="E173" s="26">
        <f>DATA!G163</f>
        <v>0</v>
      </c>
      <c r="F173" s="27">
        <f t="shared" si="12"/>
        <v>30</v>
      </c>
      <c r="G173" s="26">
        <f>DATA!U163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DATA!F164</f>
        <v>0</v>
      </c>
      <c r="E174" s="26">
        <f>DATA!G164</f>
        <v>0</v>
      </c>
      <c r="F174" s="27">
        <f t="shared" si="12"/>
        <v>30</v>
      </c>
      <c r="G174" s="26">
        <f>DATA!U164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DATA!F165</f>
        <v>0</v>
      </c>
      <c r="E175" s="26">
        <f>DATA!G165</f>
        <v>0</v>
      </c>
      <c r="F175" s="27">
        <f t="shared" si="12"/>
        <v>30</v>
      </c>
      <c r="G175" s="26">
        <f>DATA!U165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DATA!F166</f>
        <v>0</v>
      </c>
      <c r="E176" s="26">
        <f>DATA!G166</f>
        <v>0</v>
      </c>
      <c r="F176" s="27">
        <f t="shared" si="12"/>
        <v>30</v>
      </c>
      <c r="G176" s="26">
        <f>DATA!U166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DATA!F167</f>
        <v>0</v>
      </c>
      <c r="E177" s="26">
        <f>DATA!G167</f>
        <v>0</v>
      </c>
      <c r="F177" s="27">
        <f t="shared" si="12"/>
        <v>30</v>
      </c>
      <c r="G177" s="26">
        <f>DATA!U167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DATA!F168</f>
        <v>0</v>
      </c>
      <c r="E178" s="26">
        <f>DATA!G168</f>
        <v>0</v>
      </c>
      <c r="F178" s="27">
        <f t="shared" si="12"/>
        <v>30</v>
      </c>
      <c r="G178" s="26">
        <f>DATA!U168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DATA!F169</f>
        <v>0</v>
      </c>
      <c r="E179" s="26">
        <f>DATA!G169</f>
        <v>0</v>
      </c>
      <c r="F179" s="27">
        <f t="shared" si="12"/>
        <v>30</v>
      </c>
      <c r="G179" s="26">
        <f>DATA!U169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DATA!F170</f>
        <v>0</v>
      </c>
      <c r="E180" s="26">
        <f>DATA!G170</f>
        <v>0</v>
      </c>
      <c r="F180" s="27">
        <f t="shared" si="12"/>
        <v>30</v>
      </c>
      <c r="G180" s="26">
        <f>DATA!U170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DATA!F171</f>
        <v>0</v>
      </c>
      <c r="E181" s="26">
        <f>DATA!G171</f>
        <v>0</v>
      </c>
      <c r="F181" s="27">
        <f t="shared" si="12"/>
        <v>30</v>
      </c>
      <c r="G181" s="26">
        <f>DATA!U171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DATA!F172</f>
        <v>0</v>
      </c>
      <c r="E182" s="26">
        <f>DATA!G172</f>
        <v>0</v>
      </c>
      <c r="F182" s="27">
        <f t="shared" si="12"/>
        <v>30</v>
      </c>
      <c r="G182" s="26">
        <f>DATA!U172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DATA!F173</f>
        <v>0</v>
      </c>
      <c r="E183" s="26">
        <f>DATA!G173</f>
        <v>0</v>
      </c>
      <c r="F183" s="27">
        <f t="shared" si="12"/>
        <v>30</v>
      </c>
      <c r="G183" s="26">
        <f>DATA!U173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DATA!F174</f>
        <v>0</v>
      </c>
      <c r="E184" s="26">
        <f>DATA!G174</f>
        <v>0</v>
      </c>
      <c r="F184" s="27">
        <f t="shared" si="12"/>
        <v>30</v>
      </c>
      <c r="G184" s="26">
        <f>DATA!U174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DATA!F175</f>
        <v>0</v>
      </c>
      <c r="E185" s="26">
        <f>DATA!G175</f>
        <v>0</v>
      </c>
      <c r="F185" s="27">
        <f t="shared" si="12"/>
        <v>30</v>
      </c>
      <c r="G185" s="26">
        <f>DATA!U175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DATA!F176</f>
        <v>0</v>
      </c>
      <c r="E186" s="26">
        <f>DATA!G176</f>
        <v>0</v>
      </c>
      <c r="F186" s="27">
        <f t="shared" si="12"/>
        <v>30</v>
      </c>
      <c r="G186" s="26">
        <f>DATA!U176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DATA!F177</f>
        <v>0</v>
      </c>
      <c r="E187" s="26">
        <f>DATA!G177</f>
        <v>0</v>
      </c>
      <c r="F187" s="27">
        <f t="shared" si="12"/>
        <v>30</v>
      </c>
      <c r="G187" s="26">
        <f>DATA!U177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DATA!F178</f>
        <v>0</v>
      </c>
      <c r="E188" s="26">
        <f>DATA!G178</f>
        <v>0</v>
      </c>
      <c r="F188" s="27">
        <f t="shared" si="12"/>
        <v>30</v>
      </c>
      <c r="G188" s="26">
        <f>DATA!U178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DATA!F179</f>
        <v>0</v>
      </c>
      <c r="E189" s="26">
        <f>DATA!G179</f>
        <v>0</v>
      </c>
      <c r="F189" s="27">
        <f t="shared" si="12"/>
        <v>30</v>
      </c>
      <c r="G189" s="26">
        <f>DATA!U179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DATA!F180</f>
        <v>0</v>
      </c>
      <c r="E190" s="26">
        <f>DATA!G180</f>
        <v>0</v>
      </c>
      <c r="F190" s="27">
        <f t="shared" si="12"/>
        <v>30</v>
      </c>
      <c r="G190" s="26">
        <f>DATA!U180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DATA!F181</f>
        <v>0</v>
      </c>
      <c r="E191" s="26">
        <f>DATA!G181</f>
        <v>0</v>
      </c>
      <c r="F191" s="27">
        <f t="shared" si="12"/>
        <v>30</v>
      </c>
      <c r="G191" s="26">
        <f>DATA!U181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DATA!F182</f>
        <v>0</v>
      </c>
      <c r="E192" s="44">
        <f>DATA!G182</f>
        <v>0</v>
      </c>
      <c r="F192" s="45">
        <f>90/12*4</f>
        <v>30</v>
      </c>
      <c r="G192" s="44">
        <f>DATA!U182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DATA!F188</f>
        <v>0</v>
      </c>
      <c r="E199" s="49">
        <f>DATA!G188</f>
        <v>0</v>
      </c>
      <c r="F199" s="47"/>
      <c r="G199" s="49">
        <f>DATA!U188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DATA!F189</f>
        <v>0</v>
      </c>
      <c r="E200" s="26">
        <f>DATA!G189</f>
        <v>0</v>
      </c>
      <c r="F200" s="27"/>
      <c r="G200" s="26">
        <f>DATA!U189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DATA!F190</f>
        <v>0</v>
      </c>
      <c r="E201" s="26">
        <f>DATA!G190</f>
        <v>0</v>
      </c>
      <c r="F201" s="27"/>
      <c r="G201" s="26">
        <f>DATA!U190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DATA!F191</f>
        <v>0</v>
      </c>
      <c r="E202" s="26">
        <f>DATA!G191</f>
        <v>0</v>
      </c>
      <c r="F202" s="27"/>
      <c r="G202" s="26">
        <f>DATA!U191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DATA!F192</f>
        <v>0</v>
      </c>
      <c r="E203" s="26">
        <f>DATA!G192</f>
        <v>0</v>
      </c>
      <c r="F203" s="27"/>
      <c r="G203" s="26">
        <f>DATA!U192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DATA!F193</f>
        <v>0</v>
      </c>
      <c r="E204" s="26">
        <f>DATA!G193</f>
        <v>0</v>
      </c>
      <c r="F204" s="27"/>
      <c r="G204" s="26">
        <f>DATA!U193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DATA!F194</f>
        <v>0</v>
      </c>
      <c r="E205" s="26">
        <f>DATA!G194</f>
        <v>0</v>
      </c>
      <c r="F205" s="27"/>
      <c r="G205" s="26">
        <f>DATA!U194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DATA!F195</f>
        <v>0</v>
      </c>
      <c r="E206" s="26">
        <f>DATA!G195</f>
        <v>0</v>
      </c>
      <c r="F206" s="27"/>
      <c r="G206" s="26">
        <f>DATA!U195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DATA!F196</f>
        <v>0</v>
      </c>
      <c r="E207" s="26">
        <f>DATA!G196</f>
        <v>0</v>
      </c>
      <c r="F207" s="27"/>
      <c r="G207" s="26">
        <f>DATA!U196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DATA!F197</f>
        <v>0</v>
      </c>
      <c r="E208" s="26">
        <f>DATA!G197</f>
        <v>0</v>
      </c>
      <c r="F208" s="27"/>
      <c r="G208" s="26">
        <f>DATA!U197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DATA!F198</f>
        <v>0</v>
      </c>
      <c r="E209" s="26">
        <f>DATA!G198</f>
        <v>0</v>
      </c>
      <c r="F209" s="27"/>
      <c r="G209" s="26">
        <f>DATA!U198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DATA!F199</f>
        <v>0</v>
      </c>
      <c r="E210" s="26">
        <f>DATA!G199</f>
        <v>0</v>
      </c>
      <c r="F210" s="27"/>
      <c r="G210" s="26">
        <f>DATA!U199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DATA!F200</f>
        <v>0</v>
      </c>
      <c r="E211" s="26">
        <f>DATA!G200</f>
        <v>0</v>
      </c>
      <c r="F211" s="27"/>
      <c r="G211" s="26">
        <f>DATA!U200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DATA!F201</f>
        <v>0</v>
      </c>
      <c r="E212" s="26">
        <f>DATA!G201</f>
        <v>0</v>
      </c>
      <c r="F212" s="27"/>
      <c r="G212" s="26">
        <f>DATA!U201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DATA!F202</f>
        <v>0</v>
      </c>
      <c r="E213" s="26">
        <f>DATA!G202</f>
        <v>0</v>
      </c>
      <c r="F213" s="27"/>
      <c r="G213" s="26">
        <f>DATA!U202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DATA!F203</f>
        <v>0</v>
      </c>
      <c r="E214" s="26">
        <f>DATA!G203</f>
        <v>0</v>
      </c>
      <c r="F214" s="27"/>
      <c r="G214" s="26">
        <f>DATA!U203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DATA!F204</f>
        <v>0</v>
      </c>
      <c r="E215" s="26">
        <f>DATA!G204</f>
        <v>0</v>
      </c>
      <c r="F215" s="27"/>
      <c r="G215" s="26">
        <f>DATA!U204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DATA!F205</f>
        <v>0</v>
      </c>
      <c r="E216" s="26">
        <f>DATA!G205</f>
        <v>0</v>
      </c>
      <c r="F216" s="27"/>
      <c r="G216" s="26">
        <f>DATA!U205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DATA!F206</f>
        <v>0</v>
      </c>
      <c r="E217" s="26">
        <f>DATA!G206</f>
        <v>0</v>
      </c>
      <c r="F217" s="27"/>
      <c r="G217" s="26">
        <f>DATA!U206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DATA!F207</f>
        <v>0</v>
      </c>
      <c r="E218" s="26">
        <f>DATA!G207</f>
        <v>0</v>
      </c>
      <c r="F218" s="27"/>
      <c r="G218" s="26">
        <f>DATA!U207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DATA!F208</f>
        <v>0</v>
      </c>
      <c r="E219" s="26">
        <f>DATA!G208</f>
        <v>0</v>
      </c>
      <c r="F219" s="27"/>
      <c r="G219" s="26">
        <f>DATA!U208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DATA!F209</f>
        <v>0</v>
      </c>
      <c r="E220" s="26">
        <f>DATA!G209</f>
        <v>0</v>
      </c>
      <c r="F220" s="27"/>
      <c r="G220" s="26">
        <f>DATA!U209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DATA!F210</f>
        <v>0</v>
      </c>
      <c r="E221" s="26">
        <f>DATA!G210</f>
        <v>0</v>
      </c>
      <c r="F221" s="27"/>
      <c r="G221" s="26">
        <f>DATA!U210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DATA!F211</f>
        <v>0</v>
      </c>
      <c r="E222" s="26">
        <f>DATA!G211</f>
        <v>0</v>
      </c>
      <c r="F222" s="27"/>
      <c r="G222" s="26">
        <f>DATA!U211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DATA!F212</f>
        <v>0</v>
      </c>
      <c r="E223" s="26">
        <f>DATA!G212</f>
        <v>0</v>
      </c>
      <c r="F223" s="27"/>
      <c r="G223" s="26">
        <f>DATA!U212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DATA!F213</f>
        <v>0</v>
      </c>
      <c r="E224" s="44">
        <f>DATA!G213</f>
        <v>0</v>
      </c>
      <c r="F224" s="45"/>
      <c r="G224" s="44">
        <f>DATA!U213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DATA!F219</f>
        <v>0</v>
      </c>
      <c r="E231" s="49">
        <f>DATA!G219</f>
        <v>0</v>
      </c>
      <c r="F231" s="207">
        <f>85/12*4</f>
        <v>28.333333333333332</v>
      </c>
      <c r="G231" s="49">
        <f>DATA!U219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DATA!F220</f>
        <v>0</v>
      </c>
      <c r="E232" s="26">
        <f>DATA!G220</f>
        <v>0</v>
      </c>
      <c r="F232" s="27">
        <f t="shared" ref="F232:F256" si="17">85/12*4</f>
        <v>28.333333333333332</v>
      </c>
      <c r="G232" s="26">
        <f>DATA!U220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DATA!F221</f>
        <v>0</v>
      </c>
      <c r="E233" s="26">
        <f>DATA!G221</f>
        <v>0</v>
      </c>
      <c r="F233" s="27">
        <f t="shared" si="17"/>
        <v>28.333333333333332</v>
      </c>
      <c r="G233" s="26">
        <f>DATA!U221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DATA!F222</f>
        <v>0</v>
      </c>
      <c r="E234" s="26">
        <f>DATA!G222</f>
        <v>0</v>
      </c>
      <c r="F234" s="27">
        <f t="shared" si="17"/>
        <v>28.333333333333332</v>
      </c>
      <c r="G234" s="26">
        <f>DATA!U222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DATA!F223</f>
        <v>0</v>
      </c>
      <c r="E235" s="26">
        <f>DATA!G223</f>
        <v>0</v>
      </c>
      <c r="F235" s="27">
        <f t="shared" si="17"/>
        <v>28.333333333333332</v>
      </c>
      <c r="G235" s="26">
        <f>DATA!U223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DATA!F224</f>
        <v>0</v>
      </c>
      <c r="E236" s="26">
        <f>DATA!G224</f>
        <v>0</v>
      </c>
      <c r="F236" s="27">
        <f t="shared" si="17"/>
        <v>28.333333333333332</v>
      </c>
      <c r="G236" s="26">
        <f>DATA!U224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DATA!F225</f>
        <v>0</v>
      </c>
      <c r="E237" s="26">
        <f>DATA!G225</f>
        <v>0</v>
      </c>
      <c r="F237" s="27">
        <f t="shared" si="17"/>
        <v>28.333333333333332</v>
      </c>
      <c r="G237" s="26">
        <f>DATA!U225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DATA!F226</f>
        <v>0</v>
      </c>
      <c r="E238" s="26">
        <f>DATA!G226</f>
        <v>0</v>
      </c>
      <c r="F238" s="27">
        <f t="shared" si="17"/>
        <v>28.333333333333332</v>
      </c>
      <c r="G238" s="26">
        <f>DATA!U226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DATA!F227</f>
        <v>0</v>
      </c>
      <c r="E239" s="26">
        <f>DATA!G227</f>
        <v>0</v>
      </c>
      <c r="F239" s="27">
        <f t="shared" si="17"/>
        <v>28.333333333333332</v>
      </c>
      <c r="G239" s="26">
        <f>DATA!U227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DATA!F228</f>
        <v>0</v>
      </c>
      <c r="E240" s="26">
        <f>DATA!G228</f>
        <v>0</v>
      </c>
      <c r="F240" s="27">
        <f t="shared" si="17"/>
        <v>28.333333333333332</v>
      </c>
      <c r="G240" s="26">
        <f>DATA!U228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DATA!F229</f>
        <v>0</v>
      </c>
      <c r="E241" s="26">
        <f>DATA!G229</f>
        <v>0</v>
      </c>
      <c r="F241" s="27">
        <f t="shared" si="17"/>
        <v>28.333333333333332</v>
      </c>
      <c r="G241" s="26">
        <f>DATA!U229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DATA!F230</f>
        <v>0</v>
      </c>
      <c r="E242" s="26">
        <f>DATA!G230</f>
        <v>0</v>
      </c>
      <c r="F242" s="27">
        <f t="shared" si="17"/>
        <v>28.333333333333332</v>
      </c>
      <c r="G242" s="26">
        <f>DATA!U230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DATA!F231</f>
        <v>0</v>
      </c>
      <c r="E243" s="26">
        <f>DATA!G231</f>
        <v>0</v>
      </c>
      <c r="F243" s="27">
        <f t="shared" si="17"/>
        <v>28.333333333333332</v>
      </c>
      <c r="G243" s="26">
        <f>DATA!U231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DATA!F232</f>
        <v>0</v>
      </c>
      <c r="E244" s="26">
        <f>DATA!G232</f>
        <v>0</v>
      </c>
      <c r="F244" s="27">
        <f t="shared" si="17"/>
        <v>28.333333333333332</v>
      </c>
      <c r="G244" s="26">
        <f>DATA!U232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DATA!F233</f>
        <v>0</v>
      </c>
      <c r="E245" s="26">
        <f>DATA!G233</f>
        <v>0</v>
      </c>
      <c r="F245" s="27">
        <f t="shared" si="17"/>
        <v>28.333333333333332</v>
      </c>
      <c r="G245" s="26">
        <f>DATA!U233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DATA!F234</f>
        <v>0</v>
      </c>
      <c r="E246" s="26">
        <f>DATA!G234</f>
        <v>0</v>
      </c>
      <c r="F246" s="27">
        <f t="shared" si="17"/>
        <v>28.333333333333332</v>
      </c>
      <c r="G246" s="26">
        <f>DATA!U234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DATA!F235</f>
        <v>0</v>
      </c>
      <c r="E247" s="26">
        <f>DATA!G235</f>
        <v>0</v>
      </c>
      <c r="F247" s="27">
        <f t="shared" si="17"/>
        <v>28.333333333333332</v>
      </c>
      <c r="G247" s="26">
        <f>DATA!U235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DATA!F236</f>
        <v>0</v>
      </c>
      <c r="E248" s="26">
        <f>DATA!G236</f>
        <v>0</v>
      </c>
      <c r="F248" s="27">
        <f t="shared" si="17"/>
        <v>28.333333333333332</v>
      </c>
      <c r="G248" s="26">
        <f>DATA!U236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DATA!F237</f>
        <v>0</v>
      </c>
      <c r="E249" s="26">
        <f>DATA!G237</f>
        <v>0</v>
      </c>
      <c r="F249" s="27">
        <f t="shared" si="17"/>
        <v>28.333333333333332</v>
      </c>
      <c r="G249" s="26">
        <f>DATA!U237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DATA!F238</f>
        <v>0</v>
      </c>
      <c r="E250" s="26">
        <f>DATA!G238</f>
        <v>0</v>
      </c>
      <c r="F250" s="27">
        <f t="shared" si="17"/>
        <v>28.333333333333332</v>
      </c>
      <c r="G250" s="26">
        <f>DATA!U238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DATA!F239</f>
        <v>0</v>
      </c>
      <c r="E251" s="26">
        <f>DATA!G239</f>
        <v>0</v>
      </c>
      <c r="F251" s="27">
        <f t="shared" si="17"/>
        <v>28.333333333333332</v>
      </c>
      <c r="G251" s="26">
        <f>DATA!U239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DATA!F240</f>
        <v>0</v>
      </c>
      <c r="E252" s="26">
        <f>DATA!G240</f>
        <v>0</v>
      </c>
      <c r="F252" s="27">
        <f t="shared" si="17"/>
        <v>28.333333333333332</v>
      </c>
      <c r="G252" s="26">
        <f>DATA!U240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DATA!F241</f>
        <v>0</v>
      </c>
      <c r="E253" s="26">
        <f>DATA!G241</f>
        <v>0</v>
      </c>
      <c r="F253" s="27">
        <f t="shared" si="17"/>
        <v>28.333333333333332</v>
      </c>
      <c r="G253" s="26">
        <f>DATA!U241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DATA!F242</f>
        <v>0</v>
      </c>
      <c r="E254" s="26">
        <f>DATA!G242</f>
        <v>0</v>
      </c>
      <c r="F254" s="27">
        <f t="shared" si="17"/>
        <v>28.333333333333332</v>
      </c>
      <c r="G254" s="26">
        <f>DATA!U242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DATA!F243</f>
        <v>0</v>
      </c>
      <c r="E255" s="26">
        <f>DATA!G243</f>
        <v>0</v>
      </c>
      <c r="F255" s="27">
        <f t="shared" si="17"/>
        <v>28.333333333333332</v>
      </c>
      <c r="G255" s="26">
        <f>DATA!U243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DATA!F244</f>
        <v>0</v>
      </c>
      <c r="E256" s="44">
        <f>DATA!G244</f>
        <v>0</v>
      </c>
      <c r="F256" s="217">
        <f t="shared" si="17"/>
        <v>28.333333333333332</v>
      </c>
      <c r="G256" s="44">
        <f>DATA!U244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DATA!F252</f>
        <v>0</v>
      </c>
      <c r="E263" s="49">
        <f>DATA!G252</f>
        <v>0</v>
      </c>
      <c r="F263" s="207">
        <f>95/12*4</f>
        <v>31.666666666666668</v>
      </c>
      <c r="G263" s="49">
        <f>DATA!U252</f>
        <v>0</v>
      </c>
      <c r="H263" s="50" t="e">
        <f>G263/C263*100</f>
        <v>#DIV/0!</v>
      </c>
    </row>
    <row r="264" spans="1:8" x14ac:dyDescent="0.25">
      <c r="A264" s="24">
        <v>2</v>
      </c>
      <c r="B264" s="35">
        <f>'DATA A'!B7</f>
        <v>0</v>
      </c>
      <c r="C264" s="36">
        <f>'DATA A'!E7</f>
        <v>0</v>
      </c>
      <c r="D264" s="26">
        <f>DATA!F253</f>
        <v>0</v>
      </c>
      <c r="E264" s="26">
        <f>DATA!G253</f>
        <v>0</v>
      </c>
      <c r="F264" s="27">
        <f t="shared" ref="F264:F288" si="20">95/12*4</f>
        <v>31.666666666666668</v>
      </c>
      <c r="G264" s="26">
        <f>DATA!U253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DATA!F254</f>
        <v>0</v>
      </c>
      <c r="E265" s="26">
        <f>DATA!G254</f>
        <v>0</v>
      </c>
      <c r="F265" s="27">
        <f t="shared" si="20"/>
        <v>31.666666666666668</v>
      </c>
      <c r="G265" s="26">
        <f>DATA!U254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DATA!F255</f>
        <v>0</v>
      </c>
      <c r="E266" s="26">
        <f>DATA!G255</f>
        <v>0</v>
      </c>
      <c r="F266" s="27">
        <f t="shared" si="20"/>
        <v>31.666666666666668</v>
      </c>
      <c r="G266" s="26">
        <f>DATA!U255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DATA!F256</f>
        <v>0</v>
      </c>
      <c r="E267" s="26">
        <f>DATA!G256</f>
        <v>0</v>
      </c>
      <c r="F267" s="27">
        <f t="shared" si="20"/>
        <v>31.666666666666668</v>
      </c>
      <c r="G267" s="26">
        <f>DATA!U256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DATA!F257</f>
        <v>0</v>
      </c>
      <c r="E268" s="26">
        <f>DATA!G257</f>
        <v>0</v>
      </c>
      <c r="F268" s="27">
        <f t="shared" si="20"/>
        <v>31.666666666666668</v>
      </c>
      <c r="G268" s="26">
        <f>DATA!U257</f>
        <v>0</v>
      </c>
      <c r="H268" s="28" t="e">
        <f t="shared" ref="H268:H282" si="21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DATA!F258</f>
        <v>0</v>
      </c>
      <c r="E269" s="26">
        <f>DATA!G258</f>
        <v>0</v>
      </c>
      <c r="F269" s="27">
        <f t="shared" si="20"/>
        <v>31.666666666666668</v>
      </c>
      <c r="G269" s="26">
        <f>DATA!U258</f>
        <v>0</v>
      </c>
      <c r="H269" s="28" t="e">
        <f t="shared" si="21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DATA!F259</f>
        <v>0</v>
      </c>
      <c r="E270" s="26">
        <f>DATA!G259</f>
        <v>0</v>
      </c>
      <c r="F270" s="27">
        <f t="shared" si="20"/>
        <v>31.666666666666668</v>
      </c>
      <c r="G270" s="26">
        <f>DATA!U259</f>
        <v>0</v>
      </c>
      <c r="H270" s="28" t="e">
        <f t="shared" si="21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DATA!F260</f>
        <v>0</v>
      </c>
      <c r="E271" s="26">
        <f>DATA!G260</f>
        <v>0</v>
      </c>
      <c r="F271" s="27">
        <f t="shared" si="20"/>
        <v>31.666666666666668</v>
      </c>
      <c r="G271" s="26">
        <f>DATA!U260</f>
        <v>0</v>
      </c>
      <c r="H271" s="28" t="e">
        <f t="shared" si="21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DATA!F261</f>
        <v>0</v>
      </c>
      <c r="E272" s="26">
        <f>DATA!G261</f>
        <v>0</v>
      </c>
      <c r="F272" s="27">
        <f t="shared" si="20"/>
        <v>31.666666666666668</v>
      </c>
      <c r="G272" s="26">
        <f>DATA!U261</f>
        <v>0</v>
      </c>
      <c r="H272" s="28" t="e">
        <f t="shared" si="21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DATA!F262</f>
        <v>0</v>
      </c>
      <c r="E273" s="26">
        <f>DATA!G262</f>
        <v>0</v>
      </c>
      <c r="F273" s="27">
        <f t="shared" si="20"/>
        <v>31.666666666666668</v>
      </c>
      <c r="G273" s="26">
        <f>DATA!U262</f>
        <v>0</v>
      </c>
      <c r="H273" s="28" t="e">
        <f t="shared" si="21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DATA!F263</f>
        <v>0</v>
      </c>
      <c r="E274" s="26">
        <f>DATA!G263</f>
        <v>0</v>
      </c>
      <c r="F274" s="27">
        <f t="shared" si="20"/>
        <v>31.666666666666668</v>
      </c>
      <c r="G274" s="26">
        <f>DATA!U263</f>
        <v>0</v>
      </c>
      <c r="H274" s="28" t="e">
        <f t="shared" si="21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DATA!F264</f>
        <v>0</v>
      </c>
      <c r="E275" s="26">
        <f>DATA!G264</f>
        <v>0</v>
      </c>
      <c r="F275" s="27">
        <f t="shared" si="20"/>
        <v>31.666666666666668</v>
      </c>
      <c r="G275" s="26">
        <f>DATA!U264</f>
        <v>0</v>
      </c>
      <c r="H275" s="28" t="e">
        <f t="shared" si="21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DATA!F265</f>
        <v>0</v>
      </c>
      <c r="E276" s="26">
        <f>DATA!G265</f>
        <v>0</v>
      </c>
      <c r="F276" s="27">
        <f t="shared" si="20"/>
        <v>31.666666666666668</v>
      </c>
      <c r="G276" s="26">
        <f>DATA!U265</f>
        <v>0</v>
      </c>
      <c r="H276" s="28" t="e">
        <f t="shared" si="21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DATA!F266</f>
        <v>0</v>
      </c>
      <c r="E277" s="26">
        <f>DATA!G266</f>
        <v>0</v>
      </c>
      <c r="F277" s="27">
        <f t="shared" si="20"/>
        <v>31.666666666666668</v>
      </c>
      <c r="G277" s="26">
        <f>DATA!U266</f>
        <v>0</v>
      </c>
      <c r="H277" s="28" t="e">
        <f t="shared" si="21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DATA!F267</f>
        <v>0</v>
      </c>
      <c r="E278" s="26">
        <f>DATA!G267</f>
        <v>0</v>
      </c>
      <c r="F278" s="27">
        <f t="shared" si="20"/>
        <v>31.666666666666668</v>
      </c>
      <c r="G278" s="26">
        <f>DATA!U267</f>
        <v>0</v>
      </c>
      <c r="H278" s="28" t="e">
        <f t="shared" si="21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DATA!F268</f>
        <v>0</v>
      </c>
      <c r="E279" s="26">
        <f>DATA!G268</f>
        <v>0</v>
      </c>
      <c r="F279" s="27">
        <f t="shared" si="20"/>
        <v>31.666666666666668</v>
      </c>
      <c r="G279" s="26">
        <f>DATA!U268</f>
        <v>0</v>
      </c>
      <c r="H279" s="28" t="e">
        <f t="shared" si="21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DATA!F269</f>
        <v>0</v>
      </c>
      <c r="E280" s="26">
        <f>DATA!G269</f>
        <v>0</v>
      </c>
      <c r="F280" s="27">
        <f t="shared" si="20"/>
        <v>31.666666666666668</v>
      </c>
      <c r="G280" s="26">
        <f>DATA!U269</f>
        <v>0</v>
      </c>
      <c r="H280" s="28" t="e">
        <f t="shared" si="21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DATA!F270</f>
        <v>0</v>
      </c>
      <c r="E281" s="26">
        <f>DATA!G270</f>
        <v>0</v>
      </c>
      <c r="F281" s="27">
        <f t="shared" si="20"/>
        <v>31.666666666666668</v>
      </c>
      <c r="G281" s="26">
        <f>DATA!U270</f>
        <v>0</v>
      </c>
      <c r="H281" s="28" t="e">
        <f t="shared" si="21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DATA!F271</f>
        <v>0</v>
      </c>
      <c r="E282" s="26">
        <f>DATA!G271</f>
        <v>0</v>
      </c>
      <c r="F282" s="27">
        <f t="shared" si="20"/>
        <v>31.666666666666668</v>
      </c>
      <c r="G282" s="26">
        <f>DATA!U271</f>
        <v>0</v>
      </c>
      <c r="H282" s="28" t="e">
        <f t="shared" si="21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DATA!F272</f>
        <v>0</v>
      </c>
      <c r="E283" s="26">
        <f>DATA!G272</f>
        <v>0</v>
      </c>
      <c r="F283" s="27">
        <f t="shared" si="20"/>
        <v>31.666666666666668</v>
      </c>
      <c r="G283" s="26">
        <f>DATA!U272</f>
        <v>0</v>
      </c>
      <c r="H283" s="28" t="e">
        <f t="shared" ref="H283:H288" si="22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DATA!F273</f>
        <v>0</v>
      </c>
      <c r="E284" s="26">
        <f>DATA!G273</f>
        <v>0</v>
      </c>
      <c r="F284" s="27">
        <f t="shared" si="20"/>
        <v>31.666666666666668</v>
      </c>
      <c r="G284" s="26">
        <f>DATA!U273</f>
        <v>0</v>
      </c>
      <c r="H284" s="28" t="e">
        <f t="shared" si="22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DATA!F274</f>
        <v>0</v>
      </c>
      <c r="E285" s="26">
        <f>DATA!G274</f>
        <v>0</v>
      </c>
      <c r="F285" s="27">
        <f t="shared" si="20"/>
        <v>31.666666666666668</v>
      </c>
      <c r="G285" s="26">
        <f>DATA!U274</f>
        <v>0</v>
      </c>
      <c r="H285" s="28" t="e">
        <f t="shared" si="22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DATA!F275</f>
        <v>0</v>
      </c>
      <c r="E286" s="26">
        <f>DATA!G275</f>
        <v>0</v>
      </c>
      <c r="F286" s="27">
        <f t="shared" si="20"/>
        <v>31.666666666666668</v>
      </c>
      <c r="G286" s="26">
        <f>DATA!U275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DATA!F276</f>
        <v>0</v>
      </c>
      <c r="E287" s="26">
        <f>DATA!G276</f>
        <v>0</v>
      </c>
      <c r="F287" s="27">
        <f t="shared" si="20"/>
        <v>31.666666666666668</v>
      </c>
      <c r="G287" s="26">
        <f>DATA!U276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DATA!F277</f>
        <v>0</v>
      </c>
      <c r="E288" s="44">
        <f>DATA!G277</f>
        <v>0</v>
      </c>
      <c r="F288" s="217">
        <f t="shared" si="20"/>
        <v>31.666666666666668</v>
      </c>
      <c r="G288" s="44">
        <f>DATA!U277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DATA!F283</f>
        <v>0</v>
      </c>
      <c r="E293" s="36">
        <f>DATA!G283</f>
        <v>0</v>
      </c>
      <c r="F293" s="207">
        <f>95/12*2</f>
        <v>15.833333333333334</v>
      </c>
      <c r="G293" s="36">
        <f>DATA!U283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DATA!F284</f>
        <v>0</v>
      </c>
      <c r="E294" s="26">
        <f>DATA!G284</f>
        <v>0</v>
      </c>
      <c r="F294" s="27">
        <f t="shared" ref="F294:F318" si="23">95/12*2</f>
        <v>15.833333333333334</v>
      </c>
      <c r="G294" s="26">
        <f>DATA!U284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DATA!F285</f>
        <v>0</v>
      </c>
      <c r="E295" s="26">
        <f>DATA!G285</f>
        <v>0</v>
      </c>
      <c r="F295" s="27">
        <f t="shared" si="23"/>
        <v>15.833333333333334</v>
      </c>
      <c r="G295" s="26">
        <f>DATA!U285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DATA!F286</f>
        <v>0</v>
      </c>
      <c r="E296" s="26">
        <f>DATA!G286</f>
        <v>0</v>
      </c>
      <c r="F296" s="27">
        <f t="shared" si="23"/>
        <v>15.833333333333334</v>
      </c>
      <c r="G296" s="26">
        <f>DATA!U286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DATA!F287</f>
        <v>0</v>
      </c>
      <c r="E297" s="26">
        <f>DATA!G287</f>
        <v>0</v>
      </c>
      <c r="F297" s="27">
        <f t="shared" si="23"/>
        <v>15.833333333333334</v>
      </c>
      <c r="G297" s="26">
        <f>DATA!U287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DATA!F288</f>
        <v>0</v>
      </c>
      <c r="E298" s="26">
        <f>DATA!G288</f>
        <v>0</v>
      </c>
      <c r="F298" s="27">
        <f t="shared" si="23"/>
        <v>15.833333333333334</v>
      </c>
      <c r="G298" s="26">
        <f>DATA!U288</f>
        <v>0</v>
      </c>
      <c r="H298" s="28" t="e">
        <f t="shared" ref="H298:H312" si="24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DATA!F289</f>
        <v>0</v>
      </c>
      <c r="E299" s="26">
        <f>DATA!G289</f>
        <v>0</v>
      </c>
      <c r="F299" s="27">
        <f t="shared" si="23"/>
        <v>15.833333333333334</v>
      </c>
      <c r="G299" s="26">
        <f>DATA!U289</f>
        <v>0</v>
      </c>
      <c r="H299" s="28" t="e">
        <f t="shared" si="24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DATA!F290</f>
        <v>0</v>
      </c>
      <c r="E300" s="26">
        <f>DATA!G290</f>
        <v>0</v>
      </c>
      <c r="F300" s="27">
        <f t="shared" si="23"/>
        <v>15.833333333333334</v>
      </c>
      <c r="G300" s="26">
        <f>DATA!U290</f>
        <v>0</v>
      </c>
      <c r="H300" s="28" t="e">
        <f t="shared" si="24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DATA!F291</f>
        <v>0</v>
      </c>
      <c r="E301" s="26">
        <f>DATA!G291</f>
        <v>0</v>
      </c>
      <c r="F301" s="27">
        <f t="shared" si="23"/>
        <v>15.833333333333334</v>
      </c>
      <c r="G301" s="26">
        <f>DATA!U291</f>
        <v>0</v>
      </c>
      <c r="H301" s="28" t="e">
        <f t="shared" si="24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DATA!F292</f>
        <v>0</v>
      </c>
      <c r="E302" s="26">
        <f>DATA!G292</f>
        <v>0</v>
      </c>
      <c r="F302" s="27">
        <f t="shared" si="23"/>
        <v>15.833333333333334</v>
      </c>
      <c r="G302" s="26">
        <f>DATA!U292</f>
        <v>0</v>
      </c>
      <c r="H302" s="28" t="e">
        <f t="shared" si="24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DATA!F293</f>
        <v>0</v>
      </c>
      <c r="E303" s="26">
        <f>DATA!G293</f>
        <v>0</v>
      </c>
      <c r="F303" s="27">
        <f t="shared" si="23"/>
        <v>15.833333333333334</v>
      </c>
      <c r="G303" s="26">
        <f>DATA!U293</f>
        <v>0</v>
      </c>
      <c r="H303" s="28" t="e">
        <f t="shared" si="24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DATA!F294</f>
        <v>0</v>
      </c>
      <c r="E304" s="26">
        <f>DATA!G294</f>
        <v>0</v>
      </c>
      <c r="F304" s="27">
        <f t="shared" si="23"/>
        <v>15.833333333333334</v>
      </c>
      <c r="G304" s="26">
        <f>DATA!U294</f>
        <v>0</v>
      </c>
      <c r="H304" s="28" t="e">
        <f t="shared" si="24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DATA!F295</f>
        <v>0</v>
      </c>
      <c r="E305" s="26">
        <f>DATA!G295</f>
        <v>0</v>
      </c>
      <c r="F305" s="27">
        <f t="shared" si="23"/>
        <v>15.833333333333334</v>
      </c>
      <c r="G305" s="26">
        <f>DATA!U295</f>
        <v>0</v>
      </c>
      <c r="H305" s="28" t="e">
        <f t="shared" si="24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DATA!F296</f>
        <v>0</v>
      </c>
      <c r="E306" s="26">
        <f>DATA!G296</f>
        <v>0</v>
      </c>
      <c r="F306" s="27">
        <f t="shared" si="23"/>
        <v>15.833333333333334</v>
      </c>
      <c r="G306" s="26">
        <f>DATA!U296</f>
        <v>0</v>
      </c>
      <c r="H306" s="28" t="e">
        <f t="shared" si="24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DATA!F297</f>
        <v>0</v>
      </c>
      <c r="E307" s="26">
        <f>DATA!G297</f>
        <v>0</v>
      </c>
      <c r="F307" s="27">
        <f t="shared" si="23"/>
        <v>15.833333333333334</v>
      </c>
      <c r="G307" s="26">
        <f>DATA!U297</f>
        <v>0</v>
      </c>
      <c r="H307" s="28" t="e">
        <f t="shared" si="24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DATA!F298</f>
        <v>0</v>
      </c>
      <c r="E308" s="26">
        <f>DATA!G298</f>
        <v>0</v>
      </c>
      <c r="F308" s="27">
        <f t="shared" si="23"/>
        <v>15.833333333333334</v>
      </c>
      <c r="G308" s="26">
        <f>DATA!U298</f>
        <v>0</v>
      </c>
      <c r="H308" s="28" t="e">
        <f t="shared" si="24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DATA!F299</f>
        <v>0</v>
      </c>
      <c r="E309" s="26">
        <f>DATA!G299</f>
        <v>0</v>
      </c>
      <c r="F309" s="27">
        <f t="shared" si="23"/>
        <v>15.833333333333334</v>
      </c>
      <c r="G309" s="26">
        <f>DATA!U299</f>
        <v>0</v>
      </c>
      <c r="H309" s="28" t="e">
        <f t="shared" si="24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DATA!F300</f>
        <v>0</v>
      </c>
      <c r="E310" s="26">
        <f>DATA!G300</f>
        <v>0</v>
      </c>
      <c r="F310" s="27">
        <f t="shared" si="23"/>
        <v>15.833333333333334</v>
      </c>
      <c r="G310" s="26">
        <f>DATA!U300</f>
        <v>0</v>
      </c>
      <c r="H310" s="28" t="e">
        <f t="shared" si="24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DATA!F301</f>
        <v>0</v>
      </c>
      <c r="E311" s="26">
        <f>DATA!G301</f>
        <v>0</v>
      </c>
      <c r="F311" s="27">
        <f t="shared" si="23"/>
        <v>15.833333333333334</v>
      </c>
      <c r="G311" s="26">
        <f>DATA!U301</f>
        <v>0</v>
      </c>
      <c r="H311" s="28" t="e">
        <f t="shared" si="24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DATA!F302</f>
        <v>0</v>
      </c>
      <c r="E312" s="26">
        <f>DATA!G302</f>
        <v>0</v>
      </c>
      <c r="F312" s="27">
        <f t="shared" si="23"/>
        <v>15.833333333333334</v>
      </c>
      <c r="G312" s="26">
        <f>DATA!U302</f>
        <v>0</v>
      </c>
      <c r="H312" s="28" t="e">
        <f t="shared" si="24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DATA!F303</f>
        <v>0</v>
      </c>
      <c r="E313" s="26">
        <f>DATA!G303</f>
        <v>0</v>
      </c>
      <c r="F313" s="27">
        <f t="shared" si="23"/>
        <v>15.833333333333334</v>
      </c>
      <c r="G313" s="26">
        <f>DATA!U303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DATA!F304</f>
        <v>0</v>
      </c>
      <c r="E314" s="26">
        <f>DATA!G304</f>
        <v>0</v>
      </c>
      <c r="F314" s="27">
        <f t="shared" si="23"/>
        <v>15.833333333333334</v>
      </c>
      <c r="G314" s="26">
        <f>DATA!U304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DATA!F305</f>
        <v>0</v>
      </c>
      <c r="E315" s="26">
        <f>DATA!G305</f>
        <v>0</v>
      </c>
      <c r="F315" s="27">
        <f t="shared" si="23"/>
        <v>15.833333333333334</v>
      </c>
      <c r="G315" s="26">
        <f>DATA!U305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DATA!F306</f>
        <v>0</v>
      </c>
      <c r="E316" s="26">
        <f>DATA!G306</f>
        <v>0</v>
      </c>
      <c r="F316" s="27">
        <f t="shared" si="23"/>
        <v>15.833333333333334</v>
      </c>
      <c r="G316" s="26">
        <f>DATA!U306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DATA!F307</f>
        <v>0</v>
      </c>
      <c r="E317" s="26">
        <f>DATA!G307</f>
        <v>0</v>
      </c>
      <c r="F317" s="27">
        <f t="shared" si="23"/>
        <v>15.833333333333334</v>
      </c>
      <c r="G317" s="26">
        <f>DATA!U307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3">
        <f>SUM(C293:C317)</f>
        <v>0</v>
      </c>
      <c r="D318" s="12">
        <f>DATA!F308</f>
        <v>0</v>
      </c>
      <c r="E318" s="12">
        <f>DATA!G308</f>
        <v>0</v>
      </c>
      <c r="F318" s="217">
        <f t="shared" si="23"/>
        <v>15.833333333333334</v>
      </c>
      <c r="G318" s="12">
        <f>DATA!U308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DATA!F316</f>
        <v>0</v>
      </c>
      <c r="E325" s="36">
        <f>DATA!G314</f>
        <v>0</v>
      </c>
      <c r="F325" s="207">
        <f>95/12*2</f>
        <v>15.833333333333334</v>
      </c>
      <c r="G325" s="36">
        <f>DATA!U314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DATA!F317</f>
        <v>0</v>
      </c>
      <c r="E326" s="26">
        <f>DATA!G315</f>
        <v>0</v>
      </c>
      <c r="F326" s="27">
        <f>95/12*2</f>
        <v>15.833333333333334</v>
      </c>
      <c r="G326" s="26">
        <f>DATA!U315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DATA!F318</f>
        <v>0</v>
      </c>
      <c r="E327" s="26">
        <f>DATA!G316</f>
        <v>0</v>
      </c>
      <c r="F327" s="27">
        <f>95/12*2</f>
        <v>15.833333333333334</v>
      </c>
      <c r="G327" s="26">
        <f>DATA!U316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DATA!F334</f>
        <v>0</v>
      </c>
      <c r="E328" s="26">
        <f>DATA!G317</f>
        <v>0</v>
      </c>
      <c r="F328" s="27">
        <f>95/12*2</f>
        <v>15.833333333333334</v>
      </c>
      <c r="G328" s="26">
        <f>DATA!U317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DATA!F335</f>
        <v>0</v>
      </c>
      <c r="E329" s="26">
        <f>DATA!G318</f>
        <v>0</v>
      </c>
      <c r="F329" s="27">
        <f>95/12*2</f>
        <v>15.833333333333334</v>
      </c>
      <c r="G329" s="26">
        <f>DATA!U318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DATA!F336</f>
        <v>0</v>
      </c>
      <c r="E330" s="26">
        <f>DATA!G319</f>
        <v>0</v>
      </c>
      <c r="F330" s="27">
        <f t="shared" ref="F330:F344" si="25">95/12*2</f>
        <v>15.833333333333334</v>
      </c>
      <c r="G330" s="26">
        <f>DATA!U319</f>
        <v>0</v>
      </c>
      <c r="H330" s="28" t="e">
        <f t="shared" ref="H330:H344" si="26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DATA!F337</f>
        <v>0</v>
      </c>
      <c r="E331" s="26">
        <f>DATA!G320</f>
        <v>0</v>
      </c>
      <c r="F331" s="27">
        <f t="shared" si="25"/>
        <v>15.833333333333334</v>
      </c>
      <c r="G331" s="26">
        <f>DATA!U320</f>
        <v>0</v>
      </c>
      <c r="H331" s="28" t="e">
        <f t="shared" si="26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DATA!F338</f>
        <v>0</v>
      </c>
      <c r="E332" s="26">
        <f>DATA!G321</f>
        <v>0</v>
      </c>
      <c r="F332" s="27">
        <f t="shared" si="25"/>
        <v>15.833333333333334</v>
      </c>
      <c r="G332" s="26">
        <f>DATA!U321</f>
        <v>0</v>
      </c>
      <c r="H332" s="28" t="e">
        <f t="shared" si="26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DATA!F339</f>
        <v>0</v>
      </c>
      <c r="E333" s="26">
        <f>DATA!G322</f>
        <v>0</v>
      </c>
      <c r="F333" s="27">
        <f t="shared" si="25"/>
        <v>15.833333333333334</v>
      </c>
      <c r="G333" s="26">
        <f>DATA!U322</f>
        <v>0</v>
      </c>
      <c r="H333" s="28" t="e">
        <f t="shared" si="26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DATA!F340</f>
        <v>0</v>
      </c>
      <c r="E334" s="26">
        <f>DATA!G323</f>
        <v>0</v>
      </c>
      <c r="F334" s="27">
        <f t="shared" si="25"/>
        <v>15.833333333333334</v>
      </c>
      <c r="G334" s="26">
        <f>DATA!U323</f>
        <v>0</v>
      </c>
      <c r="H334" s="28" t="e">
        <f t="shared" si="26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DATA!F341</f>
        <v>0</v>
      </c>
      <c r="E335" s="26">
        <f>DATA!G324</f>
        <v>0</v>
      </c>
      <c r="F335" s="27">
        <f t="shared" si="25"/>
        <v>15.833333333333334</v>
      </c>
      <c r="G335" s="26">
        <f>DATA!U324</f>
        <v>0</v>
      </c>
      <c r="H335" s="28" t="e">
        <f t="shared" si="26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DATA!F342</f>
        <v>0</v>
      </c>
      <c r="E336" s="26">
        <f>DATA!G325</f>
        <v>0</v>
      </c>
      <c r="F336" s="27">
        <f t="shared" si="25"/>
        <v>15.833333333333334</v>
      </c>
      <c r="G336" s="26">
        <f>DATA!U325</f>
        <v>0</v>
      </c>
      <c r="H336" s="28" t="e">
        <f t="shared" si="26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DATA!F343</f>
        <v>0</v>
      </c>
      <c r="E337" s="26">
        <f>DATA!G326</f>
        <v>0</v>
      </c>
      <c r="F337" s="27">
        <f t="shared" si="25"/>
        <v>15.833333333333334</v>
      </c>
      <c r="G337" s="26">
        <f>DATA!U326</f>
        <v>0</v>
      </c>
      <c r="H337" s="28" t="e">
        <f t="shared" si="26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DATA!F344</f>
        <v>0</v>
      </c>
      <c r="E338" s="26">
        <f>DATA!G327</f>
        <v>0</v>
      </c>
      <c r="F338" s="27">
        <f t="shared" si="25"/>
        <v>15.833333333333334</v>
      </c>
      <c r="G338" s="26">
        <f>DATA!U327</f>
        <v>0</v>
      </c>
      <c r="H338" s="28" t="e">
        <f t="shared" si="26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DATA!F345</f>
        <v>0</v>
      </c>
      <c r="E339" s="26">
        <f>DATA!G328</f>
        <v>0</v>
      </c>
      <c r="F339" s="27">
        <f t="shared" si="25"/>
        <v>15.833333333333334</v>
      </c>
      <c r="G339" s="26">
        <f>DATA!U328</f>
        <v>0</v>
      </c>
      <c r="H339" s="28" t="e">
        <f t="shared" si="26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DATA!F346</f>
        <v>0</v>
      </c>
      <c r="E340" s="26">
        <f>DATA!G329</f>
        <v>0</v>
      </c>
      <c r="F340" s="27">
        <f t="shared" si="25"/>
        <v>15.833333333333334</v>
      </c>
      <c r="G340" s="26">
        <f>DATA!U329</f>
        <v>0</v>
      </c>
      <c r="H340" s="28" t="e">
        <f t="shared" si="26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DATA!F347</f>
        <v>0</v>
      </c>
      <c r="E341" s="26">
        <f>DATA!G330</f>
        <v>0</v>
      </c>
      <c r="F341" s="27">
        <f t="shared" si="25"/>
        <v>15.833333333333334</v>
      </c>
      <c r="G341" s="26">
        <f>DATA!U330</f>
        <v>0</v>
      </c>
      <c r="H341" s="28" t="e">
        <f t="shared" si="26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DATA!F348</f>
        <v>0</v>
      </c>
      <c r="E342" s="26">
        <f>DATA!G331</f>
        <v>0</v>
      </c>
      <c r="F342" s="27">
        <f t="shared" si="25"/>
        <v>15.833333333333334</v>
      </c>
      <c r="G342" s="26">
        <f>DATA!U331</f>
        <v>0</v>
      </c>
      <c r="H342" s="28" t="e">
        <f t="shared" si="26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DATA!F349</f>
        <v>0</v>
      </c>
      <c r="E343" s="26">
        <f>DATA!G332</f>
        <v>0</v>
      </c>
      <c r="F343" s="27">
        <f t="shared" si="25"/>
        <v>15.833333333333334</v>
      </c>
      <c r="G343" s="26">
        <f>DATA!U332</f>
        <v>0</v>
      </c>
      <c r="H343" s="28" t="e">
        <f t="shared" si="26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DATA!F350</f>
        <v>0</v>
      </c>
      <c r="E344" s="26">
        <f>DATA!G333</f>
        <v>0</v>
      </c>
      <c r="F344" s="27">
        <f t="shared" si="25"/>
        <v>15.833333333333334</v>
      </c>
      <c r="G344" s="26">
        <f>DATA!U333</f>
        <v>0</v>
      </c>
      <c r="H344" s="28" t="e">
        <f t="shared" si="26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DATA!F336</f>
        <v>0</v>
      </c>
      <c r="E345" s="26">
        <f>DATA!G334</f>
        <v>0</v>
      </c>
      <c r="F345" s="27">
        <f t="shared" ref="F345:F350" si="27">95/12*2</f>
        <v>15.833333333333334</v>
      </c>
      <c r="G345" s="26">
        <f>DATA!U334</f>
        <v>0</v>
      </c>
      <c r="H345" s="28" t="e">
        <f t="shared" ref="H345:H350" si="28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DATA!F337</f>
        <v>0</v>
      </c>
      <c r="E346" s="26">
        <f>DATA!G335</f>
        <v>0</v>
      </c>
      <c r="F346" s="27">
        <f t="shared" si="27"/>
        <v>15.833333333333334</v>
      </c>
      <c r="G346" s="26">
        <f>DATA!U335</f>
        <v>0</v>
      </c>
      <c r="H346" s="28" t="e">
        <f t="shared" si="28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DATA!F338</f>
        <v>0</v>
      </c>
      <c r="E347" s="26">
        <f>DATA!G336</f>
        <v>0</v>
      </c>
      <c r="F347" s="27">
        <f t="shared" si="27"/>
        <v>15.833333333333334</v>
      </c>
      <c r="G347" s="26">
        <f>DATA!U336</f>
        <v>0</v>
      </c>
      <c r="H347" s="28" t="e">
        <f t="shared" si="28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DATA!F339</f>
        <v>0</v>
      </c>
      <c r="E348" s="26">
        <f>DATA!G337</f>
        <v>0</v>
      </c>
      <c r="F348" s="27">
        <f t="shared" si="27"/>
        <v>15.833333333333334</v>
      </c>
      <c r="G348" s="26">
        <f>DATA!U337</f>
        <v>0</v>
      </c>
      <c r="H348" s="28" t="e">
        <f t="shared" si="28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DATA!F338</f>
        <v>0</v>
      </c>
      <c r="E349" s="26">
        <f>DATA!G338</f>
        <v>0</v>
      </c>
      <c r="F349" s="27">
        <f t="shared" si="27"/>
        <v>15.833333333333334</v>
      </c>
      <c r="G349" s="26">
        <f>DATA!U338</f>
        <v>0</v>
      </c>
      <c r="H349" s="28" t="e">
        <f t="shared" si="28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DATA!F339</f>
        <v>0</v>
      </c>
      <c r="E350" s="12">
        <f>DATA!G339</f>
        <v>0</v>
      </c>
      <c r="F350" s="217">
        <f t="shared" si="27"/>
        <v>15.833333333333334</v>
      </c>
      <c r="G350" s="12">
        <f>DATA!U339</f>
        <v>0</v>
      </c>
      <c r="H350" s="220" t="e">
        <f t="shared" si="28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290:A292"/>
    <mergeCell ref="B290:B292"/>
    <mergeCell ref="C290:C292"/>
    <mergeCell ref="D290:H290"/>
    <mergeCell ref="D291:D292"/>
    <mergeCell ref="E291:E292"/>
    <mergeCell ref="F291:F292"/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A36:A38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C4:C6"/>
    <mergeCell ref="D4:H4"/>
    <mergeCell ref="D5:D6"/>
    <mergeCell ref="E5:E6"/>
    <mergeCell ref="F5:F6"/>
  </mergeCells>
  <phoneticPr fontId="4" type="noConversion"/>
  <pageMargins left="0.75" right="0.75" top="0.32" bottom="0.63" header="0.31" footer="0.5"/>
  <pageSetup paperSize="5" orientation="portrait" r:id="rId1"/>
  <headerFooter alignWithMargins="0"/>
  <rowBreaks count="2" manualBreakCount="2">
    <brk id="130" max="7" man="1"/>
    <brk id="257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345" zoomScale="96" zoomScaleNormal="85" zoomScaleSheetLayoutView="106" workbookViewId="0">
      <selection activeCell="B325" sqref="B325"/>
    </sheetView>
  </sheetViews>
  <sheetFormatPr defaultRowHeight="13.2" x14ac:dyDescent="0.25"/>
  <cols>
    <col min="1" max="1" width="6.6640625" customWidth="1"/>
    <col min="2" max="2" width="16.44140625" customWidth="1"/>
    <col min="3" max="3" width="10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A'!B37</f>
        <v>MEI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ht="12.75" customHeight="1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DATA!G7</f>
        <v>0</v>
      </c>
      <c r="E7" s="49">
        <f>DATA!H7</f>
        <v>0</v>
      </c>
      <c r="F7" s="207">
        <f>100/12*5</f>
        <v>41.666666666666671</v>
      </c>
      <c r="G7" s="49">
        <f>DATA!V7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DATA!G8</f>
        <v>0</v>
      </c>
      <c r="E8" s="26">
        <f>DATA!H8</f>
        <v>0</v>
      </c>
      <c r="F8" s="27">
        <f t="shared" ref="F8:F32" si="0">100/12*5</f>
        <v>41.666666666666671</v>
      </c>
      <c r="G8" s="26">
        <f>DATA!V8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DATA!G9</f>
        <v>0</v>
      </c>
      <c r="E9" s="26">
        <f>DATA!H9</f>
        <v>0</v>
      </c>
      <c r="F9" s="27">
        <f t="shared" si="0"/>
        <v>41.666666666666671</v>
      </c>
      <c r="G9" s="26">
        <f>DATA!V9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DATA!G10</f>
        <v>0</v>
      </c>
      <c r="E10" s="26">
        <f>DATA!H10</f>
        <v>0</v>
      </c>
      <c r="F10" s="27">
        <f t="shared" si="0"/>
        <v>41.666666666666671</v>
      </c>
      <c r="G10" s="26">
        <f>DATA!V10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DATA!G11</f>
        <v>0</v>
      </c>
      <c r="E11" s="26">
        <f>DATA!H11</f>
        <v>0</v>
      </c>
      <c r="F11" s="27">
        <f t="shared" si="0"/>
        <v>41.666666666666671</v>
      </c>
      <c r="G11" s="26">
        <f>DATA!V11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DATA!G12</f>
        <v>0</v>
      </c>
      <c r="E12" s="26">
        <f>DATA!H12</f>
        <v>0</v>
      </c>
      <c r="F12" s="27">
        <f t="shared" si="0"/>
        <v>41.666666666666671</v>
      </c>
      <c r="G12" s="26">
        <f>DATA!V12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DATA!G13</f>
        <v>0</v>
      </c>
      <c r="E13" s="26">
        <f>DATA!H13</f>
        <v>0</v>
      </c>
      <c r="F13" s="27">
        <f t="shared" si="0"/>
        <v>41.666666666666671</v>
      </c>
      <c r="G13" s="26">
        <f>DATA!V13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DATA!G14</f>
        <v>0</v>
      </c>
      <c r="E14" s="26">
        <f>DATA!H14</f>
        <v>0</v>
      </c>
      <c r="F14" s="27">
        <f t="shared" si="0"/>
        <v>41.666666666666671</v>
      </c>
      <c r="G14" s="26">
        <f>DATA!V14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DATA!G15</f>
        <v>0</v>
      </c>
      <c r="E15" s="26">
        <f>DATA!H15</f>
        <v>0</v>
      </c>
      <c r="F15" s="27">
        <f t="shared" si="0"/>
        <v>41.666666666666671</v>
      </c>
      <c r="G15" s="26">
        <f>DATA!V15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DATA!G16</f>
        <v>0</v>
      </c>
      <c r="E16" s="26">
        <f>DATA!H16</f>
        <v>0</v>
      </c>
      <c r="F16" s="27">
        <f t="shared" si="0"/>
        <v>41.666666666666671</v>
      </c>
      <c r="G16" s="26">
        <f>DATA!V16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DATA!G17</f>
        <v>0</v>
      </c>
      <c r="E17" s="26">
        <f>DATA!H17</f>
        <v>0</v>
      </c>
      <c r="F17" s="27">
        <f t="shared" si="0"/>
        <v>41.666666666666671</v>
      </c>
      <c r="G17" s="26">
        <f>DATA!V17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DATA!G18</f>
        <v>0</v>
      </c>
      <c r="E18" s="26">
        <f>DATA!H18</f>
        <v>0</v>
      </c>
      <c r="F18" s="27">
        <f t="shared" si="0"/>
        <v>41.666666666666671</v>
      </c>
      <c r="G18" s="26">
        <f>DATA!V18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DATA!G19</f>
        <v>0</v>
      </c>
      <c r="E19" s="26">
        <f>DATA!H19</f>
        <v>0</v>
      </c>
      <c r="F19" s="27">
        <f t="shared" si="0"/>
        <v>41.666666666666671</v>
      </c>
      <c r="G19" s="26">
        <f>DATA!V19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DATA!G20</f>
        <v>0</v>
      </c>
      <c r="E20" s="26">
        <f>DATA!H20</f>
        <v>0</v>
      </c>
      <c r="F20" s="27">
        <f t="shared" si="0"/>
        <v>41.666666666666671</v>
      </c>
      <c r="G20" s="26">
        <f>DATA!V20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DATA!G21</f>
        <v>0</v>
      </c>
      <c r="E21" s="26">
        <f>DATA!H21</f>
        <v>0</v>
      </c>
      <c r="F21" s="27">
        <f t="shared" si="0"/>
        <v>41.666666666666671</v>
      </c>
      <c r="G21" s="26">
        <f>DATA!V21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DATA!G22</f>
        <v>0</v>
      </c>
      <c r="E22" s="26">
        <f>DATA!H22</f>
        <v>0</v>
      </c>
      <c r="F22" s="27">
        <f t="shared" si="0"/>
        <v>41.666666666666671</v>
      </c>
      <c r="G22" s="26">
        <f>DATA!V22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DATA!G23</f>
        <v>0</v>
      </c>
      <c r="E23" s="26">
        <f>DATA!H23</f>
        <v>0</v>
      </c>
      <c r="F23" s="27">
        <f t="shared" si="0"/>
        <v>41.666666666666671</v>
      </c>
      <c r="G23" s="26">
        <f>DATA!V23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DATA!G24</f>
        <v>0</v>
      </c>
      <c r="E24" s="26">
        <f>DATA!H24</f>
        <v>0</v>
      </c>
      <c r="F24" s="27">
        <f t="shared" si="0"/>
        <v>41.666666666666671</v>
      </c>
      <c r="G24" s="26">
        <f>DATA!V24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DATA!G25</f>
        <v>0</v>
      </c>
      <c r="E25" s="26">
        <f>DATA!H25</f>
        <v>0</v>
      </c>
      <c r="F25" s="27">
        <f t="shared" si="0"/>
        <v>41.666666666666671</v>
      </c>
      <c r="G25" s="26">
        <f>DATA!V25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DATA!G26</f>
        <v>0</v>
      </c>
      <c r="E26" s="26">
        <f>DATA!H26</f>
        <v>0</v>
      </c>
      <c r="F26" s="27">
        <f t="shared" si="0"/>
        <v>41.666666666666671</v>
      </c>
      <c r="G26" s="26">
        <f>DATA!V26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DATA!G27</f>
        <v>0</v>
      </c>
      <c r="E27" s="26">
        <f>DATA!H27</f>
        <v>0</v>
      </c>
      <c r="F27" s="27">
        <f t="shared" si="0"/>
        <v>41.666666666666671</v>
      </c>
      <c r="G27" s="26">
        <f>DATA!V27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DATA!G28</f>
        <v>0</v>
      </c>
      <c r="E28" s="26">
        <f>DATA!H28</f>
        <v>0</v>
      </c>
      <c r="F28" s="27">
        <f t="shared" si="0"/>
        <v>41.666666666666671</v>
      </c>
      <c r="G28" s="26">
        <f>DATA!V28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DATA!G29</f>
        <v>0</v>
      </c>
      <c r="E29" s="26">
        <f>DATA!H29</f>
        <v>0</v>
      </c>
      <c r="F29" s="27">
        <f t="shared" si="0"/>
        <v>41.666666666666671</v>
      </c>
      <c r="G29" s="26">
        <f>DATA!V29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DATA!G30</f>
        <v>0</v>
      </c>
      <c r="E30" s="26">
        <f>DATA!H30</f>
        <v>0</v>
      </c>
      <c r="F30" s="27">
        <f t="shared" si="0"/>
        <v>41.666666666666671</v>
      </c>
      <c r="G30" s="26">
        <f>DATA!V30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DATA!G31</f>
        <v>0</v>
      </c>
      <c r="E31" s="26">
        <f>DATA!H31</f>
        <v>0</v>
      </c>
      <c r="F31" s="27">
        <f t="shared" si="0"/>
        <v>41.666666666666671</v>
      </c>
      <c r="G31" s="26">
        <f>DATA!V31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DATA!G32</f>
        <v>0</v>
      </c>
      <c r="E32" s="44">
        <f>DATA!H32</f>
        <v>0</v>
      </c>
      <c r="F32" s="217">
        <f t="shared" si="0"/>
        <v>41.666666666666671</v>
      </c>
      <c r="G32" s="44">
        <f>DATA!V32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58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330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331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DATA!G38</f>
        <v>0</v>
      </c>
      <c r="E39" s="49">
        <f>DATA!H38</f>
        <v>0</v>
      </c>
      <c r="F39" s="207">
        <f>98/12*5</f>
        <v>40.833333333333329</v>
      </c>
      <c r="G39" s="49">
        <f>DATA!V38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DATA!G39</f>
        <v>0</v>
      </c>
      <c r="E40" s="26">
        <f>DATA!H39</f>
        <v>0</v>
      </c>
      <c r="F40" s="27">
        <f t="shared" ref="F40:F64" si="2">98/12*5</f>
        <v>40.833333333333329</v>
      </c>
      <c r="G40" s="26">
        <f>DATA!V39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DATA!G40</f>
        <v>0</v>
      </c>
      <c r="E41" s="26">
        <f>DATA!H40</f>
        <v>0</v>
      </c>
      <c r="F41" s="27">
        <f t="shared" si="2"/>
        <v>40.833333333333329</v>
      </c>
      <c r="G41" s="26">
        <f>DATA!V40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DATA!G41</f>
        <v>0</v>
      </c>
      <c r="E42" s="26">
        <f>DATA!H41</f>
        <v>0</v>
      </c>
      <c r="F42" s="27">
        <f t="shared" si="2"/>
        <v>40.833333333333329</v>
      </c>
      <c r="G42" s="26">
        <f>DATA!V41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DATA!G42</f>
        <v>0</v>
      </c>
      <c r="E43" s="26">
        <f>DATA!H42</f>
        <v>0</v>
      </c>
      <c r="F43" s="27">
        <f t="shared" si="2"/>
        <v>40.833333333333329</v>
      </c>
      <c r="G43" s="26">
        <f>DATA!V42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DATA!G43</f>
        <v>0</v>
      </c>
      <c r="E44" s="26">
        <f>DATA!H43</f>
        <v>0</v>
      </c>
      <c r="F44" s="27">
        <f t="shared" si="2"/>
        <v>40.833333333333329</v>
      </c>
      <c r="G44" s="26">
        <f>DATA!V43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DATA!G44</f>
        <v>0</v>
      </c>
      <c r="E45" s="26">
        <f>DATA!H44</f>
        <v>0</v>
      </c>
      <c r="F45" s="27">
        <f t="shared" si="2"/>
        <v>40.833333333333329</v>
      </c>
      <c r="G45" s="26">
        <f>DATA!V44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DATA!G45</f>
        <v>0</v>
      </c>
      <c r="E46" s="26">
        <f>DATA!H45</f>
        <v>0</v>
      </c>
      <c r="F46" s="27">
        <f t="shared" si="2"/>
        <v>40.833333333333329</v>
      </c>
      <c r="G46" s="26">
        <f>DATA!V45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DATA!G46</f>
        <v>0</v>
      </c>
      <c r="E47" s="26">
        <f>DATA!H46</f>
        <v>0</v>
      </c>
      <c r="F47" s="27">
        <f t="shared" si="2"/>
        <v>40.833333333333329</v>
      </c>
      <c r="G47" s="26">
        <f>DATA!V46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DATA!G47</f>
        <v>0</v>
      </c>
      <c r="E48" s="26">
        <f>DATA!H47</f>
        <v>0</v>
      </c>
      <c r="F48" s="27">
        <f t="shared" si="2"/>
        <v>40.833333333333329</v>
      </c>
      <c r="G48" s="26">
        <f>DATA!V47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DATA!G48</f>
        <v>0</v>
      </c>
      <c r="E49" s="26">
        <f>DATA!H48</f>
        <v>0</v>
      </c>
      <c r="F49" s="27">
        <f t="shared" si="2"/>
        <v>40.833333333333329</v>
      </c>
      <c r="G49" s="26">
        <f>DATA!V48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DATA!G49</f>
        <v>0</v>
      </c>
      <c r="E50" s="26">
        <f>DATA!H49</f>
        <v>0</v>
      </c>
      <c r="F50" s="27">
        <f t="shared" si="2"/>
        <v>40.833333333333329</v>
      </c>
      <c r="G50" s="26">
        <f>DATA!V49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DATA!G50</f>
        <v>0</v>
      </c>
      <c r="E51" s="26">
        <f>DATA!H50</f>
        <v>0</v>
      </c>
      <c r="F51" s="27">
        <f t="shared" si="2"/>
        <v>40.833333333333329</v>
      </c>
      <c r="G51" s="26">
        <f>DATA!V50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DATA!G51</f>
        <v>0</v>
      </c>
      <c r="E52" s="26">
        <f>DATA!H51</f>
        <v>0</v>
      </c>
      <c r="F52" s="27">
        <f t="shared" si="2"/>
        <v>40.833333333333329</v>
      </c>
      <c r="G52" s="26">
        <f>DATA!V51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DATA!G52</f>
        <v>0</v>
      </c>
      <c r="E53" s="26">
        <f>DATA!H52</f>
        <v>0</v>
      </c>
      <c r="F53" s="27">
        <f t="shared" si="2"/>
        <v>40.833333333333329</v>
      </c>
      <c r="G53" s="26">
        <f>DATA!V52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DATA!G53</f>
        <v>0</v>
      </c>
      <c r="E54" s="26">
        <f>DATA!H53</f>
        <v>0</v>
      </c>
      <c r="F54" s="27">
        <f t="shared" si="2"/>
        <v>40.833333333333329</v>
      </c>
      <c r="G54" s="26">
        <f>DATA!V53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DATA!G54</f>
        <v>0</v>
      </c>
      <c r="E55" s="26">
        <f>DATA!H54</f>
        <v>0</v>
      </c>
      <c r="F55" s="27">
        <f t="shared" si="2"/>
        <v>40.833333333333329</v>
      </c>
      <c r="G55" s="26">
        <f>DATA!V54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DATA!G55</f>
        <v>0</v>
      </c>
      <c r="E56" s="26">
        <f>DATA!H55</f>
        <v>0</v>
      </c>
      <c r="F56" s="27">
        <f t="shared" si="2"/>
        <v>40.833333333333329</v>
      </c>
      <c r="G56" s="26">
        <f>DATA!V55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DATA!G56</f>
        <v>0</v>
      </c>
      <c r="E57" s="26">
        <f>DATA!H56</f>
        <v>0</v>
      </c>
      <c r="F57" s="27">
        <f t="shared" si="2"/>
        <v>40.833333333333329</v>
      </c>
      <c r="G57" s="26">
        <f>DATA!V56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DATA!G57</f>
        <v>0</v>
      </c>
      <c r="E58" s="26">
        <f>DATA!H57</f>
        <v>0</v>
      </c>
      <c r="F58" s="27">
        <f t="shared" si="2"/>
        <v>40.833333333333329</v>
      </c>
      <c r="G58" s="26">
        <f>DATA!V57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DATA!G58</f>
        <v>0</v>
      </c>
      <c r="E59" s="26">
        <f>DATA!H58</f>
        <v>0</v>
      </c>
      <c r="F59" s="27">
        <f t="shared" si="2"/>
        <v>40.833333333333329</v>
      </c>
      <c r="G59" s="26">
        <f>DATA!V58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DATA!G59</f>
        <v>0</v>
      </c>
      <c r="E60" s="26">
        <f>DATA!H59</f>
        <v>0</v>
      </c>
      <c r="F60" s="27">
        <f t="shared" si="2"/>
        <v>40.833333333333329</v>
      </c>
      <c r="G60" s="26">
        <f>DATA!V59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DATA!G60</f>
        <v>0</v>
      </c>
      <c r="E61" s="26">
        <f>DATA!H60</f>
        <v>0</v>
      </c>
      <c r="F61" s="27">
        <f t="shared" si="2"/>
        <v>40.833333333333329</v>
      </c>
      <c r="G61" s="26">
        <f>DATA!V60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DATA!G61</f>
        <v>0</v>
      </c>
      <c r="E62" s="26">
        <f>DATA!H61</f>
        <v>0</v>
      </c>
      <c r="F62" s="27">
        <f t="shared" si="2"/>
        <v>40.833333333333329</v>
      </c>
      <c r="G62" s="26">
        <f>DATA!V61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DATA!G62</f>
        <v>0</v>
      </c>
      <c r="E63" s="26">
        <f>DATA!H62</f>
        <v>0</v>
      </c>
      <c r="F63" s="27">
        <f t="shared" si="2"/>
        <v>40.833333333333329</v>
      </c>
      <c r="G63" s="26">
        <f>DATA!V62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DATA!G63</f>
        <v>0</v>
      </c>
      <c r="E64" s="44">
        <f>DATA!H63</f>
        <v>0</v>
      </c>
      <c r="F64" s="217">
        <f t="shared" si="2"/>
        <v>40.833333333333329</v>
      </c>
      <c r="G64" s="44">
        <f>DATA!V63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86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DATA!G69</f>
        <v>0</v>
      </c>
      <c r="E71" s="49">
        <f>DATA!H69</f>
        <v>0</v>
      </c>
      <c r="F71" s="47"/>
      <c r="G71" s="49">
        <f>DATA!V69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DATA!G70</f>
        <v>0</v>
      </c>
      <c r="E72" s="26">
        <f>DATA!H70</f>
        <v>0</v>
      </c>
      <c r="F72" s="27"/>
      <c r="G72" s="26">
        <f>DATA!V70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DATA!G71</f>
        <v>0</v>
      </c>
      <c r="E73" s="26">
        <f>DATA!H71</f>
        <v>0</v>
      </c>
      <c r="F73" s="27"/>
      <c r="G73" s="26">
        <f>DATA!V71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DATA!G72</f>
        <v>0</v>
      </c>
      <c r="E74" s="26">
        <f>DATA!H72</f>
        <v>0</v>
      </c>
      <c r="F74" s="27"/>
      <c r="G74" s="26">
        <f>DATA!V72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DATA!G73</f>
        <v>0</v>
      </c>
      <c r="E75" s="26">
        <f>DATA!H73</f>
        <v>0</v>
      </c>
      <c r="F75" s="27"/>
      <c r="G75" s="26">
        <f>DATA!V73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DATA!G74</f>
        <v>0</v>
      </c>
      <c r="E76" s="26">
        <f>DATA!H74</f>
        <v>0</v>
      </c>
      <c r="F76" s="27"/>
      <c r="G76" s="26">
        <f>DATA!V74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DATA!G75</f>
        <v>0</v>
      </c>
      <c r="E77" s="26">
        <f>DATA!H75</f>
        <v>0</v>
      </c>
      <c r="F77" s="27"/>
      <c r="G77" s="26">
        <f>DATA!V75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DATA!G76</f>
        <v>0</v>
      </c>
      <c r="E78" s="26">
        <f>DATA!H76</f>
        <v>0</v>
      </c>
      <c r="F78" s="27"/>
      <c r="G78" s="26">
        <f>DATA!V76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DATA!G77</f>
        <v>0</v>
      </c>
      <c r="E79" s="26">
        <f>DATA!H77</f>
        <v>0</v>
      </c>
      <c r="F79" s="27"/>
      <c r="G79" s="26">
        <f>DATA!V77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DATA!G78</f>
        <v>0</v>
      </c>
      <c r="E80" s="26">
        <f>DATA!H78</f>
        <v>0</v>
      </c>
      <c r="F80" s="27"/>
      <c r="G80" s="26">
        <f>DATA!V78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DATA!G79</f>
        <v>0</v>
      </c>
      <c r="E81" s="26">
        <f>DATA!H79</f>
        <v>0</v>
      </c>
      <c r="F81" s="27"/>
      <c r="G81" s="26">
        <f>DATA!V79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DATA!G80</f>
        <v>0</v>
      </c>
      <c r="E82" s="26">
        <f>DATA!H80</f>
        <v>0</v>
      </c>
      <c r="F82" s="27"/>
      <c r="G82" s="26">
        <f>DATA!V80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DATA!G81</f>
        <v>0</v>
      </c>
      <c r="E83" s="26">
        <f>DATA!H81</f>
        <v>0</v>
      </c>
      <c r="F83" s="27"/>
      <c r="G83" s="26">
        <f>DATA!V81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DATA!G82</f>
        <v>0</v>
      </c>
      <c r="E84" s="26">
        <f>DATA!H82</f>
        <v>0</v>
      </c>
      <c r="F84" s="27"/>
      <c r="G84" s="26">
        <f>DATA!V82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DATA!G83</f>
        <v>0</v>
      </c>
      <c r="E85" s="26">
        <f>DATA!H83</f>
        <v>0</v>
      </c>
      <c r="F85" s="27"/>
      <c r="G85" s="26">
        <f>DATA!V83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DATA!G84</f>
        <v>0</v>
      </c>
      <c r="E86" s="26">
        <f>DATA!H84</f>
        <v>0</v>
      </c>
      <c r="F86" s="27"/>
      <c r="G86" s="26">
        <f>DATA!V84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DATA!G85</f>
        <v>0</v>
      </c>
      <c r="E87" s="26">
        <f>DATA!H85</f>
        <v>0</v>
      </c>
      <c r="F87" s="27"/>
      <c r="G87" s="26">
        <f>DATA!V85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DATA!G86</f>
        <v>0</v>
      </c>
      <c r="E88" s="26">
        <f>DATA!H86</f>
        <v>0</v>
      </c>
      <c r="F88" s="27"/>
      <c r="G88" s="26">
        <f>DATA!V86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DATA!G87</f>
        <v>0</v>
      </c>
      <c r="E89" s="26">
        <f>DATA!H87</f>
        <v>0</v>
      </c>
      <c r="F89" s="27"/>
      <c r="G89" s="26">
        <f>DATA!V87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DATA!G88</f>
        <v>0</v>
      </c>
      <c r="E90" s="26">
        <f>DATA!H88</f>
        <v>0</v>
      </c>
      <c r="F90" s="27"/>
      <c r="G90" s="26">
        <f>DATA!V88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DATA!G89</f>
        <v>0</v>
      </c>
      <c r="E91" s="26">
        <f>DATA!H89</f>
        <v>0</v>
      </c>
      <c r="F91" s="27"/>
      <c r="G91" s="26">
        <f>DATA!V89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DATA!G90</f>
        <v>0</v>
      </c>
      <c r="E92" s="26">
        <f>DATA!H90</f>
        <v>0</v>
      </c>
      <c r="F92" s="27"/>
      <c r="G92" s="26">
        <f>DATA!V90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DATA!G91</f>
        <v>0</v>
      </c>
      <c r="E93" s="26">
        <f>DATA!H91</f>
        <v>0</v>
      </c>
      <c r="F93" s="27"/>
      <c r="G93" s="26">
        <f>DATA!V91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DATA!G92</f>
        <v>0</v>
      </c>
      <c r="E94" s="26">
        <f>DATA!H92</f>
        <v>0</v>
      </c>
      <c r="F94" s="27"/>
      <c r="G94" s="26">
        <f>DATA!V92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DATA!G93</f>
        <v>0</v>
      </c>
      <c r="E95" s="26">
        <f>DATA!H93</f>
        <v>0</v>
      </c>
      <c r="F95" s="27"/>
      <c r="G95" s="26">
        <f>DATA!V93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DATA!G94</f>
        <v>0</v>
      </c>
      <c r="E96" s="44">
        <f>DATA!H94</f>
        <v>0</v>
      </c>
      <c r="F96" s="45"/>
      <c r="G96" s="44">
        <f>DATA!V94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37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DATA!G98</f>
        <v>0</v>
      </c>
      <c r="E103" s="49">
        <f>DATA!H98</f>
        <v>0</v>
      </c>
      <c r="F103" s="47"/>
      <c r="G103" s="49">
        <f>DATA!V98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DATA!G99</f>
        <v>0</v>
      </c>
      <c r="E104" s="26">
        <f>DATA!H99</f>
        <v>0</v>
      </c>
      <c r="F104" s="27"/>
      <c r="G104" s="26">
        <f>DATA!V99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DATA!G100</f>
        <v>0</v>
      </c>
      <c r="E105" s="26">
        <f>DATA!H100</f>
        <v>0</v>
      </c>
      <c r="F105" s="27"/>
      <c r="G105" s="26">
        <f>DATA!V100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DATA!G101</f>
        <v>0</v>
      </c>
      <c r="E106" s="26">
        <f>DATA!H101</f>
        <v>0</v>
      </c>
      <c r="F106" s="27"/>
      <c r="G106" s="26">
        <f>DATA!V101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DATA!G102</f>
        <v>0</v>
      </c>
      <c r="E107" s="26">
        <f>DATA!H102</f>
        <v>0</v>
      </c>
      <c r="F107" s="27"/>
      <c r="G107" s="26">
        <f>DATA!V102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DATA!G103</f>
        <v>0</v>
      </c>
      <c r="E108" s="26">
        <f>DATA!H103</f>
        <v>0</v>
      </c>
      <c r="F108" s="27"/>
      <c r="G108" s="26">
        <f>DATA!V103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DATA!G104</f>
        <v>0</v>
      </c>
      <c r="E109" s="26">
        <f>DATA!H104</f>
        <v>0</v>
      </c>
      <c r="F109" s="27"/>
      <c r="G109" s="26">
        <f>DATA!V104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DATA!G105</f>
        <v>0</v>
      </c>
      <c r="E110" s="26">
        <f>DATA!H105</f>
        <v>0</v>
      </c>
      <c r="F110" s="27"/>
      <c r="G110" s="26">
        <f>DATA!V105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DATA!G106</f>
        <v>0</v>
      </c>
      <c r="E111" s="26">
        <f>DATA!H106</f>
        <v>0</v>
      </c>
      <c r="F111" s="27"/>
      <c r="G111" s="26">
        <f>DATA!V106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DATA!G107</f>
        <v>0</v>
      </c>
      <c r="E112" s="26">
        <f>DATA!H107</f>
        <v>0</v>
      </c>
      <c r="F112" s="27"/>
      <c r="G112" s="26">
        <f>DATA!V107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DATA!G108</f>
        <v>0</v>
      </c>
      <c r="E113" s="26">
        <f>DATA!H108</f>
        <v>0</v>
      </c>
      <c r="F113" s="27"/>
      <c r="G113" s="26">
        <f>DATA!V108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DATA!G109</f>
        <v>0</v>
      </c>
      <c r="E114" s="26">
        <f>DATA!H109</f>
        <v>0</v>
      </c>
      <c r="F114" s="27"/>
      <c r="G114" s="26">
        <f>DATA!V109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DATA!G110</f>
        <v>0</v>
      </c>
      <c r="E115" s="26">
        <f>DATA!H110</f>
        <v>0</v>
      </c>
      <c r="F115" s="27"/>
      <c r="G115" s="26">
        <f>DATA!V110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DATA!G111</f>
        <v>0</v>
      </c>
      <c r="E116" s="26">
        <f>DATA!H111</f>
        <v>0</v>
      </c>
      <c r="F116" s="27"/>
      <c r="G116" s="26">
        <f>DATA!V111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DATA!G112</f>
        <v>0</v>
      </c>
      <c r="E117" s="26">
        <f>DATA!H112</f>
        <v>0</v>
      </c>
      <c r="F117" s="27"/>
      <c r="G117" s="26">
        <f>DATA!V112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DATA!G113</f>
        <v>0</v>
      </c>
      <c r="E118" s="26">
        <f>DATA!H113</f>
        <v>0</v>
      </c>
      <c r="F118" s="27"/>
      <c r="G118" s="26">
        <f>DATA!V113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DATA!G114</f>
        <v>0</v>
      </c>
      <c r="E119" s="26">
        <f>DATA!H114</f>
        <v>0</v>
      </c>
      <c r="F119" s="27"/>
      <c r="G119" s="26">
        <f>DATA!V114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DATA!G115</f>
        <v>0</v>
      </c>
      <c r="E120" s="26">
        <f>DATA!H115</f>
        <v>0</v>
      </c>
      <c r="F120" s="27"/>
      <c r="G120" s="26">
        <f>DATA!V115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DATA!G116</f>
        <v>0</v>
      </c>
      <c r="E121" s="26">
        <f>DATA!H116</f>
        <v>0</v>
      </c>
      <c r="F121" s="27"/>
      <c r="G121" s="26">
        <f>DATA!V116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DATA!G117</f>
        <v>0</v>
      </c>
      <c r="E122" s="26">
        <f>DATA!H117</f>
        <v>0</v>
      </c>
      <c r="F122" s="27"/>
      <c r="G122" s="26">
        <f>DATA!V117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DATA!G118</f>
        <v>0</v>
      </c>
      <c r="E123" s="26">
        <f>DATA!H118</f>
        <v>0</v>
      </c>
      <c r="F123" s="27"/>
      <c r="G123" s="26">
        <f>DATA!V118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DATA!G119</f>
        <v>0</v>
      </c>
      <c r="E124" s="26">
        <f>DATA!H119</f>
        <v>0</v>
      </c>
      <c r="F124" s="27"/>
      <c r="G124" s="26">
        <f>DATA!V119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DATA!G120</f>
        <v>0</v>
      </c>
      <c r="E125" s="26">
        <f>DATA!H120</f>
        <v>0</v>
      </c>
      <c r="F125" s="27"/>
      <c r="G125" s="26">
        <f>DATA!V120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DATA!G121</f>
        <v>0</v>
      </c>
      <c r="E126" s="26">
        <f>DATA!H121</f>
        <v>0</v>
      </c>
      <c r="F126" s="27"/>
      <c r="G126" s="26">
        <f>DATA!V121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DATA!G122</f>
        <v>0</v>
      </c>
      <c r="E127" s="26">
        <f>DATA!H122</f>
        <v>0</v>
      </c>
      <c r="F127" s="27"/>
      <c r="G127" s="26">
        <f>DATA!V122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DATA!G123</f>
        <v>0</v>
      </c>
      <c r="E128" s="44">
        <f>DATA!H123</f>
        <v>0</v>
      </c>
      <c r="F128" s="45"/>
      <c r="G128" s="44">
        <f>DATA!V123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36">
        <f>DATA!G127</f>
        <v>0</v>
      </c>
      <c r="E135" s="36">
        <f>DATA!H127</f>
        <v>0</v>
      </c>
      <c r="F135" s="207">
        <f>90/12*5</f>
        <v>37.5</v>
      </c>
      <c r="G135" s="36">
        <f>DATA!V127</f>
        <v>0</v>
      </c>
      <c r="H135" s="37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DATA!G128</f>
        <v>0</v>
      </c>
      <c r="E136" s="26">
        <f>DATA!H128</f>
        <v>0</v>
      </c>
      <c r="F136" s="27">
        <f t="shared" ref="F136:F160" si="9">90/12*5</f>
        <v>37.5</v>
      </c>
      <c r="G136" s="26">
        <f>DATA!V128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DATA!G129</f>
        <v>0</v>
      </c>
      <c r="E137" s="26">
        <f>DATA!H129</f>
        <v>0</v>
      </c>
      <c r="F137" s="27">
        <f t="shared" si="9"/>
        <v>37.5</v>
      </c>
      <c r="G137" s="26">
        <f>DATA!V129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DATA!G130</f>
        <v>0</v>
      </c>
      <c r="E138" s="26">
        <f>DATA!H130</f>
        <v>0</v>
      </c>
      <c r="F138" s="27">
        <f t="shared" si="9"/>
        <v>37.5</v>
      </c>
      <c r="G138" s="26">
        <f>DATA!V130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DATA!G131</f>
        <v>0</v>
      </c>
      <c r="E139" s="26">
        <f>DATA!H131</f>
        <v>0</v>
      </c>
      <c r="F139" s="27">
        <f t="shared" si="9"/>
        <v>37.5</v>
      </c>
      <c r="G139" s="26">
        <f>DATA!V131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DATA!G132</f>
        <v>0</v>
      </c>
      <c r="E140" s="26">
        <f>DATA!H132</f>
        <v>0</v>
      </c>
      <c r="F140" s="27">
        <f t="shared" si="9"/>
        <v>37.5</v>
      </c>
      <c r="G140" s="26">
        <f>DATA!V132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DATA!G133</f>
        <v>0</v>
      </c>
      <c r="E141" s="26">
        <f>DATA!H133</f>
        <v>0</v>
      </c>
      <c r="F141" s="27">
        <f t="shared" si="9"/>
        <v>37.5</v>
      </c>
      <c r="G141" s="26">
        <f>DATA!V133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DATA!G134</f>
        <v>0</v>
      </c>
      <c r="E142" s="26">
        <f>DATA!H134</f>
        <v>0</v>
      </c>
      <c r="F142" s="27">
        <f t="shared" si="9"/>
        <v>37.5</v>
      </c>
      <c r="G142" s="26">
        <f>DATA!V134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DATA!G135</f>
        <v>0</v>
      </c>
      <c r="E143" s="26">
        <f>DATA!H135</f>
        <v>0</v>
      </c>
      <c r="F143" s="27">
        <f t="shared" si="9"/>
        <v>37.5</v>
      </c>
      <c r="G143" s="26">
        <f>DATA!V135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DATA!G136</f>
        <v>0</v>
      </c>
      <c r="E144" s="26">
        <f>DATA!H136</f>
        <v>0</v>
      </c>
      <c r="F144" s="27">
        <f t="shared" si="9"/>
        <v>37.5</v>
      </c>
      <c r="G144" s="26">
        <f>DATA!V136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DATA!G137</f>
        <v>0</v>
      </c>
      <c r="E145" s="26">
        <f>DATA!H137</f>
        <v>0</v>
      </c>
      <c r="F145" s="27">
        <f t="shared" si="9"/>
        <v>37.5</v>
      </c>
      <c r="G145" s="26">
        <f>DATA!V137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DATA!G138</f>
        <v>0</v>
      </c>
      <c r="E146" s="26">
        <f>DATA!H138</f>
        <v>0</v>
      </c>
      <c r="F146" s="27">
        <f t="shared" si="9"/>
        <v>37.5</v>
      </c>
      <c r="G146" s="26">
        <f>DATA!V138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DATA!G139</f>
        <v>0</v>
      </c>
      <c r="E147" s="26">
        <f>DATA!H139</f>
        <v>0</v>
      </c>
      <c r="F147" s="27">
        <f t="shared" si="9"/>
        <v>37.5</v>
      </c>
      <c r="G147" s="26">
        <f>DATA!V139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DATA!G140</f>
        <v>0</v>
      </c>
      <c r="E148" s="26">
        <f>DATA!H140</f>
        <v>0</v>
      </c>
      <c r="F148" s="27">
        <f t="shared" si="9"/>
        <v>37.5</v>
      </c>
      <c r="G148" s="26">
        <f>DATA!V140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DATA!G141</f>
        <v>0</v>
      </c>
      <c r="E149" s="26">
        <f>DATA!H141</f>
        <v>0</v>
      </c>
      <c r="F149" s="27">
        <f t="shared" si="9"/>
        <v>37.5</v>
      </c>
      <c r="G149" s="26">
        <f>DATA!V141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DATA!G142</f>
        <v>0</v>
      </c>
      <c r="E150" s="26">
        <f>DATA!H142</f>
        <v>0</v>
      </c>
      <c r="F150" s="27">
        <f t="shared" si="9"/>
        <v>37.5</v>
      </c>
      <c r="G150" s="26">
        <f>DATA!V142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DATA!G143</f>
        <v>0</v>
      </c>
      <c r="E151" s="26">
        <f>DATA!H143</f>
        <v>0</v>
      </c>
      <c r="F151" s="27">
        <f t="shared" si="9"/>
        <v>37.5</v>
      </c>
      <c r="G151" s="26">
        <f>DATA!V143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DATA!G144</f>
        <v>0</v>
      </c>
      <c r="E152" s="26">
        <f>DATA!H144</f>
        <v>0</v>
      </c>
      <c r="F152" s="27">
        <f t="shared" si="9"/>
        <v>37.5</v>
      </c>
      <c r="G152" s="26">
        <f>DATA!V144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DATA!G145</f>
        <v>0</v>
      </c>
      <c r="E153" s="26">
        <f>DATA!H145</f>
        <v>0</v>
      </c>
      <c r="F153" s="27">
        <f t="shared" si="9"/>
        <v>37.5</v>
      </c>
      <c r="G153" s="26">
        <f>DATA!V145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DATA!G146</f>
        <v>0</v>
      </c>
      <c r="E154" s="26">
        <f>DATA!H146</f>
        <v>0</v>
      </c>
      <c r="F154" s="27">
        <f t="shared" si="9"/>
        <v>37.5</v>
      </c>
      <c r="G154" s="26">
        <f>DATA!V146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DATA!G147</f>
        <v>0</v>
      </c>
      <c r="E155" s="26">
        <f>DATA!H147</f>
        <v>0</v>
      </c>
      <c r="F155" s="27">
        <f t="shared" si="9"/>
        <v>37.5</v>
      </c>
      <c r="G155" s="26">
        <f>DATA!V147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DATA!G148</f>
        <v>0</v>
      </c>
      <c r="E156" s="26">
        <f>DATA!H148</f>
        <v>0</v>
      </c>
      <c r="F156" s="27">
        <f t="shared" si="9"/>
        <v>37.5</v>
      </c>
      <c r="G156" s="26">
        <f>DATA!V148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DATA!G149</f>
        <v>0</v>
      </c>
      <c r="E157" s="26">
        <f>DATA!H149</f>
        <v>0</v>
      </c>
      <c r="F157" s="27">
        <f t="shared" si="9"/>
        <v>37.5</v>
      </c>
      <c r="G157" s="26">
        <f>DATA!V149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DATA!G150</f>
        <v>0</v>
      </c>
      <c r="E158" s="26">
        <f>DATA!H150</f>
        <v>0</v>
      </c>
      <c r="F158" s="27">
        <f t="shared" si="9"/>
        <v>37.5</v>
      </c>
      <c r="G158" s="26">
        <f>DATA!V150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DATA!G151</f>
        <v>0</v>
      </c>
      <c r="E159" s="26">
        <f>DATA!H151</f>
        <v>0</v>
      </c>
      <c r="F159" s="27">
        <f t="shared" si="9"/>
        <v>37.5</v>
      </c>
      <c r="G159" s="26">
        <f>DATA!V151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DATA!G152</f>
        <v>0</v>
      </c>
      <c r="E160" s="44">
        <f>DATA!H152</f>
        <v>0</v>
      </c>
      <c r="F160" s="217">
        <f t="shared" si="9"/>
        <v>37.5</v>
      </c>
      <c r="G160" s="44">
        <f>DATA!V152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DATA!G157</f>
        <v>0</v>
      </c>
      <c r="E167" s="49">
        <f>DATA!H157</f>
        <v>0</v>
      </c>
      <c r="F167" s="47">
        <f>90/12*5</f>
        <v>37.5</v>
      </c>
      <c r="G167" s="49">
        <f>DATA!V157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DATA!G158</f>
        <v>0</v>
      </c>
      <c r="E168" s="26">
        <f>DATA!H158</f>
        <v>0</v>
      </c>
      <c r="F168" s="27">
        <f t="shared" ref="F168:F191" si="12">90/12*5</f>
        <v>37.5</v>
      </c>
      <c r="G168" s="26">
        <f>DATA!V158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DATA!G159</f>
        <v>0</v>
      </c>
      <c r="E169" s="26">
        <f>DATA!H159</f>
        <v>0</v>
      </c>
      <c r="F169" s="27">
        <f t="shared" si="12"/>
        <v>37.5</v>
      </c>
      <c r="G169" s="26">
        <f>DATA!V159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DATA!G160</f>
        <v>0</v>
      </c>
      <c r="E170" s="26">
        <f>DATA!H160</f>
        <v>0</v>
      </c>
      <c r="F170" s="27">
        <f t="shared" si="12"/>
        <v>37.5</v>
      </c>
      <c r="G170" s="26">
        <f>DATA!V160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DATA!G161</f>
        <v>0</v>
      </c>
      <c r="E171" s="26">
        <f>DATA!H161</f>
        <v>0</v>
      </c>
      <c r="F171" s="27">
        <f t="shared" si="12"/>
        <v>37.5</v>
      </c>
      <c r="G171" s="26">
        <f>DATA!V161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DATA!G162</f>
        <v>0</v>
      </c>
      <c r="E172" s="26">
        <f>DATA!H162</f>
        <v>0</v>
      </c>
      <c r="F172" s="27">
        <f t="shared" si="12"/>
        <v>37.5</v>
      </c>
      <c r="G172" s="26">
        <f>DATA!V162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DATA!G163</f>
        <v>0</v>
      </c>
      <c r="E173" s="26">
        <f>DATA!H163</f>
        <v>0</v>
      </c>
      <c r="F173" s="27">
        <f t="shared" si="12"/>
        <v>37.5</v>
      </c>
      <c r="G173" s="26">
        <f>DATA!V163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DATA!G164</f>
        <v>0</v>
      </c>
      <c r="E174" s="26">
        <f>DATA!H164</f>
        <v>0</v>
      </c>
      <c r="F174" s="27">
        <f t="shared" si="12"/>
        <v>37.5</v>
      </c>
      <c r="G174" s="26">
        <f>DATA!V164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DATA!G165</f>
        <v>0</v>
      </c>
      <c r="E175" s="26">
        <f>DATA!H165</f>
        <v>0</v>
      </c>
      <c r="F175" s="27">
        <f t="shared" si="12"/>
        <v>37.5</v>
      </c>
      <c r="G175" s="26">
        <f>DATA!V165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DATA!G166</f>
        <v>0</v>
      </c>
      <c r="E176" s="26">
        <f>DATA!H166</f>
        <v>0</v>
      </c>
      <c r="F176" s="27">
        <f t="shared" si="12"/>
        <v>37.5</v>
      </c>
      <c r="G176" s="26">
        <f>DATA!V166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DATA!G167</f>
        <v>0</v>
      </c>
      <c r="E177" s="26">
        <f>DATA!H167</f>
        <v>0</v>
      </c>
      <c r="F177" s="27">
        <f t="shared" si="12"/>
        <v>37.5</v>
      </c>
      <c r="G177" s="26">
        <f>DATA!V167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DATA!G168</f>
        <v>0</v>
      </c>
      <c r="E178" s="26">
        <f>DATA!H168</f>
        <v>0</v>
      </c>
      <c r="F178" s="27">
        <f t="shared" si="12"/>
        <v>37.5</v>
      </c>
      <c r="G178" s="26">
        <f>DATA!V168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DATA!G169</f>
        <v>0</v>
      </c>
      <c r="E179" s="26">
        <f>DATA!H169</f>
        <v>0</v>
      </c>
      <c r="F179" s="27">
        <f t="shared" si="12"/>
        <v>37.5</v>
      </c>
      <c r="G179" s="26">
        <f>DATA!V169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DATA!G170</f>
        <v>0</v>
      </c>
      <c r="E180" s="26">
        <f>DATA!H170</f>
        <v>0</v>
      </c>
      <c r="F180" s="27">
        <f t="shared" si="12"/>
        <v>37.5</v>
      </c>
      <c r="G180" s="26">
        <f>DATA!V170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DATA!G171</f>
        <v>0</v>
      </c>
      <c r="E181" s="26">
        <f>DATA!H171</f>
        <v>0</v>
      </c>
      <c r="F181" s="27">
        <f t="shared" si="12"/>
        <v>37.5</v>
      </c>
      <c r="G181" s="26">
        <f>DATA!V171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DATA!G172</f>
        <v>0</v>
      </c>
      <c r="E182" s="26">
        <f>DATA!H172</f>
        <v>0</v>
      </c>
      <c r="F182" s="27">
        <f t="shared" si="12"/>
        <v>37.5</v>
      </c>
      <c r="G182" s="26">
        <f>DATA!V172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DATA!G173</f>
        <v>0</v>
      </c>
      <c r="E183" s="26">
        <f>DATA!H173</f>
        <v>0</v>
      </c>
      <c r="F183" s="27">
        <f t="shared" si="12"/>
        <v>37.5</v>
      </c>
      <c r="G183" s="26">
        <f>DATA!V173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DATA!G174</f>
        <v>0</v>
      </c>
      <c r="E184" s="26">
        <f>DATA!H174</f>
        <v>0</v>
      </c>
      <c r="F184" s="27">
        <f t="shared" si="12"/>
        <v>37.5</v>
      </c>
      <c r="G184" s="26">
        <f>DATA!V174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DATA!G175</f>
        <v>0</v>
      </c>
      <c r="E185" s="26">
        <f>DATA!H175</f>
        <v>0</v>
      </c>
      <c r="F185" s="27">
        <f t="shared" si="12"/>
        <v>37.5</v>
      </c>
      <c r="G185" s="26">
        <f>DATA!V175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DATA!G176</f>
        <v>0</v>
      </c>
      <c r="E186" s="26">
        <f>DATA!H176</f>
        <v>0</v>
      </c>
      <c r="F186" s="27">
        <f t="shared" si="12"/>
        <v>37.5</v>
      </c>
      <c r="G186" s="26">
        <f>DATA!V176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DATA!G177</f>
        <v>0</v>
      </c>
      <c r="E187" s="26">
        <f>DATA!H177</f>
        <v>0</v>
      </c>
      <c r="F187" s="27">
        <f t="shared" si="12"/>
        <v>37.5</v>
      </c>
      <c r="G187" s="26">
        <f>DATA!V177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DATA!G178</f>
        <v>0</v>
      </c>
      <c r="E188" s="26">
        <f>DATA!H178</f>
        <v>0</v>
      </c>
      <c r="F188" s="27">
        <f t="shared" si="12"/>
        <v>37.5</v>
      </c>
      <c r="G188" s="26">
        <f>DATA!V178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DATA!G179</f>
        <v>0</v>
      </c>
      <c r="E189" s="26">
        <f>DATA!H179</f>
        <v>0</v>
      </c>
      <c r="F189" s="27">
        <f t="shared" si="12"/>
        <v>37.5</v>
      </c>
      <c r="G189" s="26">
        <f>DATA!V179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DATA!G180</f>
        <v>0</v>
      </c>
      <c r="E190" s="26">
        <f>DATA!H180</f>
        <v>0</v>
      </c>
      <c r="F190" s="27">
        <f t="shared" si="12"/>
        <v>37.5</v>
      </c>
      <c r="G190" s="26">
        <f>DATA!V180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DATA!G181</f>
        <v>0</v>
      </c>
      <c r="E191" s="26">
        <f>DATA!H181</f>
        <v>0</v>
      </c>
      <c r="F191" s="27">
        <f t="shared" si="12"/>
        <v>37.5</v>
      </c>
      <c r="G191" s="26">
        <f>DATA!V181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DATA!G182</f>
        <v>0</v>
      </c>
      <c r="E192" s="44">
        <f>DATA!H182</f>
        <v>0</v>
      </c>
      <c r="F192" s="45">
        <f>90/12*5</f>
        <v>37.5</v>
      </c>
      <c r="G192" s="44">
        <f>DATA!V182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44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DATA!G188</f>
        <v>0</v>
      </c>
      <c r="E199" s="49">
        <f>DATA!H188</f>
        <v>0</v>
      </c>
      <c r="F199" s="47"/>
      <c r="G199" s="49">
        <f>DATA!V188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DATA!G189</f>
        <v>0</v>
      </c>
      <c r="E200" s="26">
        <f>DATA!H189</f>
        <v>0</v>
      </c>
      <c r="F200" s="27"/>
      <c r="G200" s="26">
        <f>DATA!V189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DATA!G190</f>
        <v>0</v>
      </c>
      <c r="E201" s="26">
        <f>DATA!H190</f>
        <v>0</v>
      </c>
      <c r="F201" s="27"/>
      <c r="G201" s="26">
        <f>DATA!V190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DATA!G191</f>
        <v>0</v>
      </c>
      <c r="E202" s="26">
        <f>DATA!H191</f>
        <v>0</v>
      </c>
      <c r="F202" s="27"/>
      <c r="G202" s="26">
        <f>DATA!V191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DATA!G192</f>
        <v>0</v>
      </c>
      <c r="E203" s="26">
        <f>DATA!H192</f>
        <v>0</v>
      </c>
      <c r="F203" s="27"/>
      <c r="G203" s="26">
        <f>DATA!V192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DATA!G193</f>
        <v>0</v>
      </c>
      <c r="E204" s="26">
        <f>DATA!H193</f>
        <v>0</v>
      </c>
      <c r="F204" s="27"/>
      <c r="G204" s="26">
        <f>DATA!V193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DATA!G194</f>
        <v>0</v>
      </c>
      <c r="E205" s="26">
        <f>DATA!H194</f>
        <v>0</v>
      </c>
      <c r="F205" s="27"/>
      <c r="G205" s="26">
        <f>DATA!V194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DATA!G195</f>
        <v>0</v>
      </c>
      <c r="E206" s="26">
        <f>DATA!H195</f>
        <v>0</v>
      </c>
      <c r="F206" s="27"/>
      <c r="G206" s="26">
        <f>DATA!V195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DATA!G196</f>
        <v>0</v>
      </c>
      <c r="E207" s="26">
        <f>DATA!H196</f>
        <v>0</v>
      </c>
      <c r="F207" s="27"/>
      <c r="G207" s="26">
        <f>DATA!V196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DATA!G197</f>
        <v>0</v>
      </c>
      <c r="E208" s="26">
        <f>DATA!H197</f>
        <v>0</v>
      </c>
      <c r="F208" s="27"/>
      <c r="G208" s="26">
        <f>DATA!V197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DATA!G198</f>
        <v>0</v>
      </c>
      <c r="E209" s="26">
        <f>DATA!H198</f>
        <v>0</v>
      </c>
      <c r="F209" s="27"/>
      <c r="G209" s="26">
        <f>DATA!V198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DATA!G199</f>
        <v>0</v>
      </c>
      <c r="E210" s="26">
        <f>DATA!H199</f>
        <v>0</v>
      </c>
      <c r="F210" s="27"/>
      <c r="G210" s="26">
        <f>DATA!V199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DATA!G200</f>
        <v>0</v>
      </c>
      <c r="E211" s="26">
        <f>DATA!H200</f>
        <v>0</v>
      </c>
      <c r="F211" s="27"/>
      <c r="G211" s="26">
        <f>DATA!V200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DATA!G201</f>
        <v>0</v>
      </c>
      <c r="E212" s="26">
        <f>DATA!H201</f>
        <v>0</v>
      </c>
      <c r="F212" s="27"/>
      <c r="G212" s="26">
        <f>DATA!V201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DATA!G202</f>
        <v>0</v>
      </c>
      <c r="E213" s="26">
        <f>DATA!H202</f>
        <v>0</v>
      </c>
      <c r="F213" s="27"/>
      <c r="G213" s="26">
        <f>DATA!V202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DATA!G203</f>
        <v>0</v>
      </c>
      <c r="E214" s="26">
        <f>DATA!H203</f>
        <v>0</v>
      </c>
      <c r="F214" s="27"/>
      <c r="G214" s="26">
        <f>DATA!V203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DATA!G204</f>
        <v>0</v>
      </c>
      <c r="E215" s="26">
        <f>DATA!H204</f>
        <v>0</v>
      </c>
      <c r="F215" s="27"/>
      <c r="G215" s="26">
        <f>DATA!V204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DATA!G205</f>
        <v>0</v>
      </c>
      <c r="E216" s="26">
        <f>DATA!H205</f>
        <v>0</v>
      </c>
      <c r="F216" s="27"/>
      <c r="G216" s="26">
        <f>DATA!V205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DATA!G206</f>
        <v>0</v>
      </c>
      <c r="E217" s="26">
        <f>DATA!H206</f>
        <v>0</v>
      </c>
      <c r="F217" s="27"/>
      <c r="G217" s="26">
        <f>DATA!V206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DATA!G207</f>
        <v>0</v>
      </c>
      <c r="E218" s="26">
        <f>DATA!H207</f>
        <v>0</v>
      </c>
      <c r="F218" s="27"/>
      <c r="G218" s="26">
        <f>DATA!V207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DATA!G208</f>
        <v>0</v>
      </c>
      <c r="E219" s="26">
        <f>DATA!H208</f>
        <v>0</v>
      </c>
      <c r="F219" s="27"/>
      <c r="G219" s="26">
        <f>DATA!V208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DATA!G209</f>
        <v>0</v>
      </c>
      <c r="E220" s="26">
        <f>DATA!H209</f>
        <v>0</v>
      </c>
      <c r="F220" s="27"/>
      <c r="G220" s="26">
        <f>DATA!V209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DATA!G210</f>
        <v>0</v>
      </c>
      <c r="E221" s="26">
        <f>DATA!H210</f>
        <v>0</v>
      </c>
      <c r="F221" s="27"/>
      <c r="G221" s="26">
        <f>DATA!V210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DATA!G211</f>
        <v>0</v>
      </c>
      <c r="E222" s="26">
        <f>DATA!H211</f>
        <v>0</v>
      </c>
      <c r="F222" s="27"/>
      <c r="G222" s="26">
        <f>DATA!V211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DATA!G212</f>
        <v>0</v>
      </c>
      <c r="E223" s="26">
        <f>DATA!H212</f>
        <v>0</v>
      </c>
      <c r="F223" s="27"/>
      <c r="G223" s="26">
        <f>DATA!V212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DATA!G213</f>
        <v>0</v>
      </c>
      <c r="E224" s="44">
        <f>DATA!H213</f>
        <v>0</v>
      </c>
      <c r="F224" s="45"/>
      <c r="G224" s="44">
        <f>DATA!V213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DATA!G219</f>
        <v>0</v>
      </c>
      <c r="E231" s="49">
        <f>DATA!H219</f>
        <v>0</v>
      </c>
      <c r="F231" s="207">
        <f>85/12*5</f>
        <v>35.416666666666664</v>
      </c>
      <c r="G231" s="49">
        <f>DATA!V219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DATA!G220</f>
        <v>0</v>
      </c>
      <c r="E232" s="26">
        <f>DATA!H220</f>
        <v>0</v>
      </c>
      <c r="F232" s="27">
        <f t="shared" ref="F232:F256" si="17">85/12*5</f>
        <v>35.416666666666664</v>
      </c>
      <c r="G232" s="26">
        <f>DATA!V220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DATA!G221</f>
        <v>0</v>
      </c>
      <c r="E233" s="26">
        <f>DATA!H221</f>
        <v>0</v>
      </c>
      <c r="F233" s="27">
        <f t="shared" si="17"/>
        <v>35.416666666666664</v>
      </c>
      <c r="G233" s="26">
        <f>DATA!V221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DATA!G222</f>
        <v>0</v>
      </c>
      <c r="E234" s="26">
        <f>DATA!H222</f>
        <v>0</v>
      </c>
      <c r="F234" s="27">
        <f t="shared" si="17"/>
        <v>35.416666666666664</v>
      </c>
      <c r="G234" s="26">
        <f>DATA!V222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DATA!G223</f>
        <v>0</v>
      </c>
      <c r="E235" s="26">
        <f>DATA!H223</f>
        <v>0</v>
      </c>
      <c r="F235" s="27">
        <f t="shared" si="17"/>
        <v>35.416666666666664</v>
      </c>
      <c r="G235" s="26">
        <f>DATA!V223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DATA!G224</f>
        <v>0</v>
      </c>
      <c r="E236" s="26">
        <f>DATA!H224</f>
        <v>0</v>
      </c>
      <c r="F236" s="27">
        <f t="shared" si="17"/>
        <v>35.416666666666664</v>
      </c>
      <c r="G236" s="26">
        <f>DATA!V224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DATA!G225</f>
        <v>0</v>
      </c>
      <c r="E237" s="26">
        <f>DATA!H225</f>
        <v>0</v>
      </c>
      <c r="F237" s="27">
        <f t="shared" si="17"/>
        <v>35.416666666666664</v>
      </c>
      <c r="G237" s="26">
        <f>DATA!V225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DATA!G226</f>
        <v>0</v>
      </c>
      <c r="E238" s="26">
        <f>DATA!H226</f>
        <v>0</v>
      </c>
      <c r="F238" s="27">
        <f t="shared" si="17"/>
        <v>35.416666666666664</v>
      </c>
      <c r="G238" s="26">
        <f>DATA!V226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DATA!G227</f>
        <v>0</v>
      </c>
      <c r="E239" s="26">
        <f>DATA!H227</f>
        <v>0</v>
      </c>
      <c r="F239" s="27">
        <f t="shared" si="17"/>
        <v>35.416666666666664</v>
      </c>
      <c r="G239" s="26">
        <f>DATA!V227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DATA!G228</f>
        <v>0</v>
      </c>
      <c r="E240" s="26">
        <f>DATA!H228</f>
        <v>0</v>
      </c>
      <c r="F240" s="27">
        <f t="shared" si="17"/>
        <v>35.416666666666664</v>
      </c>
      <c r="G240" s="26">
        <f>DATA!V228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DATA!G229</f>
        <v>0</v>
      </c>
      <c r="E241" s="26">
        <f>DATA!H229</f>
        <v>0</v>
      </c>
      <c r="F241" s="27">
        <f t="shared" si="17"/>
        <v>35.416666666666664</v>
      </c>
      <c r="G241" s="26">
        <f>DATA!V229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DATA!G230</f>
        <v>0</v>
      </c>
      <c r="E242" s="26">
        <f>DATA!H230</f>
        <v>0</v>
      </c>
      <c r="F242" s="27">
        <f t="shared" si="17"/>
        <v>35.416666666666664</v>
      </c>
      <c r="G242" s="26">
        <f>DATA!V230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DATA!G231</f>
        <v>0</v>
      </c>
      <c r="E243" s="26">
        <f>DATA!H231</f>
        <v>0</v>
      </c>
      <c r="F243" s="27">
        <f t="shared" si="17"/>
        <v>35.416666666666664</v>
      </c>
      <c r="G243" s="26">
        <f>DATA!V231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DATA!G232</f>
        <v>0</v>
      </c>
      <c r="E244" s="26">
        <f>DATA!H232</f>
        <v>0</v>
      </c>
      <c r="F244" s="27">
        <f t="shared" si="17"/>
        <v>35.416666666666664</v>
      </c>
      <c r="G244" s="26">
        <f>DATA!V232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DATA!G233</f>
        <v>0</v>
      </c>
      <c r="E245" s="26">
        <f>DATA!H233</f>
        <v>0</v>
      </c>
      <c r="F245" s="27">
        <f t="shared" si="17"/>
        <v>35.416666666666664</v>
      </c>
      <c r="G245" s="26">
        <f>DATA!V233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DATA!G234</f>
        <v>0</v>
      </c>
      <c r="E246" s="26">
        <f>DATA!H234</f>
        <v>0</v>
      </c>
      <c r="F246" s="27">
        <f t="shared" si="17"/>
        <v>35.416666666666664</v>
      </c>
      <c r="G246" s="26">
        <f>DATA!V234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DATA!G235</f>
        <v>0</v>
      </c>
      <c r="E247" s="26">
        <f>DATA!H235</f>
        <v>0</v>
      </c>
      <c r="F247" s="27">
        <f t="shared" si="17"/>
        <v>35.416666666666664</v>
      </c>
      <c r="G247" s="26">
        <f>DATA!V235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DATA!G236</f>
        <v>0</v>
      </c>
      <c r="E248" s="26">
        <f>DATA!H236</f>
        <v>0</v>
      </c>
      <c r="F248" s="27">
        <f t="shared" si="17"/>
        <v>35.416666666666664</v>
      </c>
      <c r="G248" s="26">
        <f>DATA!V236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DATA!G237</f>
        <v>0</v>
      </c>
      <c r="E249" s="26">
        <f>DATA!H237</f>
        <v>0</v>
      </c>
      <c r="F249" s="27">
        <f t="shared" si="17"/>
        <v>35.416666666666664</v>
      </c>
      <c r="G249" s="26">
        <f>DATA!V237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DATA!G238</f>
        <v>0</v>
      </c>
      <c r="E250" s="26">
        <f>DATA!H238</f>
        <v>0</v>
      </c>
      <c r="F250" s="27">
        <f t="shared" si="17"/>
        <v>35.416666666666664</v>
      </c>
      <c r="G250" s="26">
        <f>DATA!V238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DATA!G239</f>
        <v>0</v>
      </c>
      <c r="E251" s="26">
        <f>DATA!H239</f>
        <v>0</v>
      </c>
      <c r="F251" s="27">
        <f t="shared" si="17"/>
        <v>35.416666666666664</v>
      </c>
      <c r="G251" s="26">
        <f>DATA!V239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DATA!G240</f>
        <v>0</v>
      </c>
      <c r="E252" s="26">
        <f>DATA!H240</f>
        <v>0</v>
      </c>
      <c r="F252" s="27">
        <f t="shared" si="17"/>
        <v>35.416666666666664</v>
      </c>
      <c r="G252" s="26">
        <f>DATA!V240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DATA!G241</f>
        <v>0</v>
      </c>
      <c r="E253" s="26">
        <f>DATA!H241</f>
        <v>0</v>
      </c>
      <c r="F253" s="27">
        <f t="shared" si="17"/>
        <v>35.416666666666664</v>
      </c>
      <c r="G253" s="26">
        <f>DATA!V241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DATA!G242</f>
        <v>0</v>
      </c>
      <c r="E254" s="26">
        <f>DATA!H242</f>
        <v>0</v>
      </c>
      <c r="F254" s="27">
        <f t="shared" si="17"/>
        <v>35.416666666666664</v>
      </c>
      <c r="G254" s="26">
        <f>DATA!V242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DATA!G243</f>
        <v>0</v>
      </c>
      <c r="E255" s="26">
        <f>DATA!H243</f>
        <v>0</v>
      </c>
      <c r="F255" s="27">
        <f t="shared" si="17"/>
        <v>35.416666666666664</v>
      </c>
      <c r="G255" s="26">
        <f>DATA!V243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DATA!G244</f>
        <v>0</v>
      </c>
      <c r="E256" s="44">
        <f>DATA!H244</f>
        <v>0</v>
      </c>
      <c r="F256" s="217">
        <f t="shared" si="17"/>
        <v>35.416666666666664</v>
      </c>
      <c r="G256" s="44">
        <f>DATA!V244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DATA!G252</f>
        <v>0</v>
      </c>
      <c r="E263" s="49">
        <f>DATA!H252</f>
        <v>0</v>
      </c>
      <c r="F263" s="207"/>
      <c r="G263" s="49">
        <f>DATA!V252</f>
        <v>0</v>
      </c>
      <c r="H263" s="50" t="e">
        <f>G263/C263*100</f>
        <v>#DIV/0!</v>
      </c>
    </row>
    <row r="264" spans="1:8" x14ac:dyDescent="0.25">
      <c r="A264" s="24">
        <v>2</v>
      </c>
      <c r="B264" s="35">
        <f>'DATA A'!B7</f>
        <v>0</v>
      </c>
      <c r="C264" s="36">
        <f>'DATA A'!E7</f>
        <v>0</v>
      </c>
      <c r="D264" s="26">
        <f>DATA!G253</f>
        <v>0</v>
      </c>
      <c r="E264" s="26">
        <f>DATA!H253</f>
        <v>0</v>
      </c>
      <c r="F264" s="27"/>
      <c r="G264" s="26">
        <f>DATA!V253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DATA!G254</f>
        <v>0</v>
      </c>
      <c r="E265" s="26">
        <f>DATA!H254</f>
        <v>0</v>
      </c>
      <c r="F265" s="27"/>
      <c r="G265" s="26">
        <f>DATA!V254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DATA!G255</f>
        <v>0</v>
      </c>
      <c r="E266" s="26">
        <f>DATA!H255</f>
        <v>0</v>
      </c>
      <c r="F266" s="27"/>
      <c r="G266" s="26">
        <f>DATA!V255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DATA!G256</f>
        <v>0</v>
      </c>
      <c r="E267" s="26">
        <f>DATA!H256</f>
        <v>0</v>
      </c>
      <c r="F267" s="27"/>
      <c r="G267" s="26">
        <f>DATA!V256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DATA!G257</f>
        <v>0</v>
      </c>
      <c r="E268" s="26">
        <f>DATA!H257</f>
        <v>0</v>
      </c>
      <c r="F268" s="27"/>
      <c r="G268" s="26">
        <f>DATA!V257</f>
        <v>0</v>
      </c>
      <c r="H268" s="28" t="e">
        <f t="shared" ref="H268:H282" si="20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DATA!G258</f>
        <v>0</v>
      </c>
      <c r="E269" s="26">
        <f>DATA!H258</f>
        <v>0</v>
      </c>
      <c r="F269" s="27"/>
      <c r="G269" s="26">
        <f>DATA!V258</f>
        <v>0</v>
      </c>
      <c r="H269" s="28" t="e">
        <f t="shared" si="20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DATA!G259</f>
        <v>0</v>
      </c>
      <c r="E270" s="26">
        <f>DATA!H259</f>
        <v>0</v>
      </c>
      <c r="F270" s="27"/>
      <c r="G270" s="26">
        <f>DATA!V259</f>
        <v>0</v>
      </c>
      <c r="H270" s="28" t="e">
        <f t="shared" si="20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DATA!G260</f>
        <v>0</v>
      </c>
      <c r="E271" s="26">
        <f>DATA!H260</f>
        <v>0</v>
      </c>
      <c r="F271" s="27"/>
      <c r="G271" s="26">
        <f>DATA!V260</f>
        <v>0</v>
      </c>
      <c r="H271" s="28" t="e">
        <f t="shared" si="20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DATA!G261</f>
        <v>0</v>
      </c>
      <c r="E272" s="26">
        <f>DATA!H261</f>
        <v>0</v>
      </c>
      <c r="F272" s="27"/>
      <c r="G272" s="26">
        <f>DATA!V261</f>
        <v>0</v>
      </c>
      <c r="H272" s="28" t="e">
        <f t="shared" si="20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DATA!G262</f>
        <v>0</v>
      </c>
      <c r="E273" s="26">
        <f>DATA!H262</f>
        <v>0</v>
      </c>
      <c r="F273" s="27"/>
      <c r="G273" s="26">
        <f>DATA!V262</f>
        <v>0</v>
      </c>
      <c r="H273" s="28" t="e">
        <f t="shared" si="20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DATA!G263</f>
        <v>0</v>
      </c>
      <c r="E274" s="26">
        <f>DATA!H263</f>
        <v>0</v>
      </c>
      <c r="F274" s="27"/>
      <c r="G274" s="26">
        <f>DATA!V263</f>
        <v>0</v>
      </c>
      <c r="H274" s="28" t="e">
        <f t="shared" si="20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DATA!G264</f>
        <v>0</v>
      </c>
      <c r="E275" s="26">
        <f>DATA!H264</f>
        <v>0</v>
      </c>
      <c r="F275" s="27"/>
      <c r="G275" s="26">
        <f>DATA!V264</f>
        <v>0</v>
      </c>
      <c r="H275" s="28" t="e">
        <f t="shared" si="20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DATA!G265</f>
        <v>0</v>
      </c>
      <c r="E276" s="26">
        <f>DATA!H265</f>
        <v>0</v>
      </c>
      <c r="F276" s="27"/>
      <c r="G276" s="26">
        <f>DATA!V265</f>
        <v>0</v>
      </c>
      <c r="H276" s="28" t="e">
        <f t="shared" si="20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DATA!G266</f>
        <v>0</v>
      </c>
      <c r="E277" s="26">
        <f>DATA!H266</f>
        <v>0</v>
      </c>
      <c r="F277" s="27"/>
      <c r="G277" s="26">
        <f>DATA!V266</f>
        <v>0</v>
      </c>
      <c r="H277" s="28" t="e">
        <f t="shared" si="20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DATA!G267</f>
        <v>0</v>
      </c>
      <c r="E278" s="26">
        <f>DATA!H267</f>
        <v>0</v>
      </c>
      <c r="F278" s="27"/>
      <c r="G278" s="26">
        <f>DATA!V267</f>
        <v>0</v>
      </c>
      <c r="H278" s="28" t="e">
        <f t="shared" si="20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DATA!G268</f>
        <v>0</v>
      </c>
      <c r="E279" s="26">
        <f>DATA!H268</f>
        <v>0</v>
      </c>
      <c r="F279" s="27"/>
      <c r="G279" s="26">
        <f>DATA!V268</f>
        <v>0</v>
      </c>
      <c r="H279" s="28" t="e">
        <f t="shared" si="20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DATA!G269</f>
        <v>0</v>
      </c>
      <c r="E280" s="26">
        <f>DATA!H269</f>
        <v>0</v>
      </c>
      <c r="F280" s="27"/>
      <c r="G280" s="26">
        <f>DATA!V269</f>
        <v>0</v>
      </c>
      <c r="H280" s="28" t="e">
        <f t="shared" si="20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DATA!G270</f>
        <v>0</v>
      </c>
      <c r="E281" s="26">
        <f>DATA!H270</f>
        <v>0</v>
      </c>
      <c r="F281" s="27"/>
      <c r="G281" s="26">
        <f>DATA!V270</f>
        <v>0</v>
      </c>
      <c r="H281" s="28" t="e">
        <f t="shared" si="20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DATA!G271</f>
        <v>0</v>
      </c>
      <c r="E282" s="26">
        <f>DATA!H271</f>
        <v>0</v>
      </c>
      <c r="F282" s="27"/>
      <c r="G282" s="26">
        <f>DATA!V271</f>
        <v>0</v>
      </c>
      <c r="H282" s="28" t="e">
        <f t="shared" si="20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DATA!G272</f>
        <v>0</v>
      </c>
      <c r="E283" s="26">
        <f>DATA!H272</f>
        <v>0</v>
      </c>
      <c r="F283" s="27"/>
      <c r="G283" s="26">
        <f>DATA!V272</f>
        <v>0</v>
      </c>
      <c r="H283" s="28" t="e">
        <f t="shared" ref="H283:H288" si="21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DATA!G273</f>
        <v>0</v>
      </c>
      <c r="E284" s="26">
        <f>DATA!H273</f>
        <v>0</v>
      </c>
      <c r="F284" s="27"/>
      <c r="G284" s="26">
        <f>DATA!V273</f>
        <v>0</v>
      </c>
      <c r="H284" s="28" t="e">
        <f t="shared" si="21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DATA!G274</f>
        <v>0</v>
      </c>
      <c r="E285" s="26">
        <f>DATA!H274</f>
        <v>0</v>
      </c>
      <c r="F285" s="27"/>
      <c r="G285" s="26">
        <f>DATA!V274</f>
        <v>0</v>
      </c>
      <c r="H285" s="28" t="e">
        <f t="shared" si="21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DATA!G275</f>
        <v>0</v>
      </c>
      <c r="E286" s="26">
        <f>DATA!H275</f>
        <v>0</v>
      </c>
      <c r="F286" s="27"/>
      <c r="G286" s="26">
        <f>DATA!V275</f>
        <v>0</v>
      </c>
      <c r="H286" s="28" t="e">
        <f t="shared" si="21"/>
        <v>#DIV/0!</v>
      </c>
    </row>
    <row r="287" spans="1:8" x14ac:dyDescent="0.25">
      <c r="A287" s="24">
        <v>25</v>
      </c>
      <c r="B287" s="25">
        <f>'DATA A'!B30</f>
        <v>0</v>
      </c>
      <c r="C287" s="26">
        <f>'DATA A'!E30</f>
        <v>0</v>
      </c>
      <c r="D287" s="26">
        <f>DATA!G276</f>
        <v>0</v>
      </c>
      <c r="E287" s="26">
        <f>DATA!H276</f>
        <v>0</v>
      </c>
      <c r="F287" s="27"/>
      <c r="G287" s="26">
        <f>DATA!V276</f>
        <v>0</v>
      </c>
      <c r="H287" s="28" t="e">
        <f t="shared" si="21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13">
        <f>DATA!G277</f>
        <v>0</v>
      </c>
      <c r="E288" s="13">
        <f>DATA!H277</f>
        <v>0</v>
      </c>
      <c r="F288" s="51"/>
      <c r="G288" s="13">
        <f>DATA!V277</f>
        <v>0</v>
      </c>
      <c r="H288" s="33" t="e">
        <f t="shared" si="21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DATA!G283</f>
        <v>0</v>
      </c>
      <c r="E293" s="36">
        <f>DATA!H283</f>
        <v>0</v>
      </c>
      <c r="F293" s="207"/>
      <c r="G293" s="36">
        <f>DATA!V283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DATA!G284</f>
        <v>0</v>
      </c>
      <c r="E294" s="26">
        <f>DATA!H284</f>
        <v>0</v>
      </c>
      <c r="F294" s="27"/>
      <c r="G294" s="26">
        <f>DATA!V284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DATA!G285</f>
        <v>0</v>
      </c>
      <c r="E295" s="26">
        <f>DATA!H285</f>
        <v>0</v>
      </c>
      <c r="F295" s="27"/>
      <c r="G295" s="26">
        <f>DATA!V285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DATA!G286</f>
        <v>0</v>
      </c>
      <c r="E296" s="26">
        <f>DATA!H286</f>
        <v>0</v>
      </c>
      <c r="F296" s="27"/>
      <c r="G296" s="26">
        <f>DATA!V286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DATA!G287</f>
        <v>0</v>
      </c>
      <c r="E297" s="26">
        <f>DATA!H287</f>
        <v>0</v>
      </c>
      <c r="F297" s="27"/>
      <c r="G297" s="26">
        <f>DATA!V287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DATA!G288</f>
        <v>0</v>
      </c>
      <c r="E298" s="26">
        <f>DATA!H288</f>
        <v>0</v>
      </c>
      <c r="F298" s="27"/>
      <c r="G298" s="26">
        <f>DATA!V288</f>
        <v>0</v>
      </c>
      <c r="H298" s="28" t="e">
        <f t="shared" ref="H298:H312" si="22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DATA!G289</f>
        <v>0</v>
      </c>
      <c r="E299" s="26">
        <f>DATA!H289</f>
        <v>0</v>
      </c>
      <c r="F299" s="27"/>
      <c r="G299" s="26">
        <f>DATA!V289</f>
        <v>0</v>
      </c>
      <c r="H299" s="28" t="e">
        <f t="shared" si="22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DATA!G290</f>
        <v>0</v>
      </c>
      <c r="E300" s="26">
        <f>DATA!H290</f>
        <v>0</v>
      </c>
      <c r="F300" s="27"/>
      <c r="G300" s="26">
        <f>DATA!V290</f>
        <v>0</v>
      </c>
      <c r="H300" s="28" t="e">
        <f t="shared" si="22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DATA!G291</f>
        <v>0</v>
      </c>
      <c r="E301" s="26">
        <f>DATA!H291</f>
        <v>0</v>
      </c>
      <c r="F301" s="27"/>
      <c r="G301" s="26">
        <f>DATA!V291</f>
        <v>0</v>
      </c>
      <c r="H301" s="28" t="e">
        <f t="shared" si="22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DATA!G292</f>
        <v>0</v>
      </c>
      <c r="E302" s="26">
        <f>DATA!H292</f>
        <v>0</v>
      </c>
      <c r="F302" s="27"/>
      <c r="G302" s="26">
        <f>DATA!V292</f>
        <v>0</v>
      </c>
      <c r="H302" s="28" t="e">
        <f t="shared" si="22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DATA!G293</f>
        <v>0</v>
      </c>
      <c r="E303" s="26">
        <f>DATA!H293</f>
        <v>0</v>
      </c>
      <c r="F303" s="27"/>
      <c r="G303" s="26">
        <f>DATA!V293</f>
        <v>0</v>
      </c>
      <c r="H303" s="28" t="e">
        <f t="shared" si="22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DATA!G294</f>
        <v>0</v>
      </c>
      <c r="E304" s="26">
        <f>DATA!H294</f>
        <v>0</v>
      </c>
      <c r="F304" s="27"/>
      <c r="G304" s="26">
        <f>DATA!V294</f>
        <v>0</v>
      </c>
      <c r="H304" s="28" t="e">
        <f t="shared" si="22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DATA!G295</f>
        <v>0</v>
      </c>
      <c r="E305" s="26">
        <f>DATA!H295</f>
        <v>0</v>
      </c>
      <c r="F305" s="27"/>
      <c r="G305" s="26">
        <f>DATA!V295</f>
        <v>0</v>
      </c>
      <c r="H305" s="28" t="e">
        <f t="shared" si="22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DATA!G296</f>
        <v>0</v>
      </c>
      <c r="E306" s="26">
        <f>DATA!H296</f>
        <v>0</v>
      </c>
      <c r="F306" s="27"/>
      <c r="G306" s="26">
        <f>DATA!V296</f>
        <v>0</v>
      </c>
      <c r="H306" s="28" t="e">
        <f t="shared" si="22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DATA!G297</f>
        <v>0</v>
      </c>
      <c r="E307" s="26">
        <f>DATA!H297</f>
        <v>0</v>
      </c>
      <c r="F307" s="27"/>
      <c r="G307" s="26">
        <f>DATA!V297</f>
        <v>0</v>
      </c>
      <c r="H307" s="28" t="e">
        <f t="shared" si="22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DATA!G298</f>
        <v>0</v>
      </c>
      <c r="E308" s="26">
        <f>DATA!H298</f>
        <v>0</v>
      </c>
      <c r="F308" s="27"/>
      <c r="G308" s="26">
        <f>DATA!V298</f>
        <v>0</v>
      </c>
      <c r="H308" s="28" t="e">
        <f t="shared" si="22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DATA!G299</f>
        <v>0</v>
      </c>
      <c r="E309" s="26">
        <f>DATA!H299</f>
        <v>0</v>
      </c>
      <c r="F309" s="27"/>
      <c r="G309" s="26">
        <f>DATA!V299</f>
        <v>0</v>
      </c>
      <c r="H309" s="28" t="e">
        <f t="shared" si="22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DATA!G300</f>
        <v>0</v>
      </c>
      <c r="E310" s="26">
        <f>DATA!H300</f>
        <v>0</v>
      </c>
      <c r="F310" s="27"/>
      <c r="G310" s="26">
        <f>DATA!V300</f>
        <v>0</v>
      </c>
      <c r="H310" s="28" t="e">
        <f t="shared" si="22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DATA!G301</f>
        <v>0</v>
      </c>
      <c r="E311" s="26">
        <f>DATA!H301</f>
        <v>0</v>
      </c>
      <c r="F311" s="27"/>
      <c r="G311" s="26">
        <f>DATA!V301</f>
        <v>0</v>
      </c>
      <c r="H311" s="28" t="e">
        <f t="shared" si="22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DATA!G302</f>
        <v>0</v>
      </c>
      <c r="E312" s="26">
        <f>DATA!H302</f>
        <v>0</v>
      </c>
      <c r="F312" s="27"/>
      <c r="G312" s="26">
        <f>DATA!V302</f>
        <v>0</v>
      </c>
      <c r="H312" s="28" t="e">
        <f t="shared" si="22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DATA!G303</f>
        <v>0</v>
      </c>
      <c r="E313" s="26">
        <f>DATA!H303</f>
        <v>0</v>
      </c>
      <c r="F313" s="27"/>
      <c r="G313" s="26">
        <f>DATA!V303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DATA!G304</f>
        <v>0</v>
      </c>
      <c r="E314" s="26">
        <f>DATA!H304</f>
        <v>0</v>
      </c>
      <c r="F314" s="27"/>
      <c r="G314" s="26">
        <f>DATA!V304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DATA!G305</f>
        <v>0</v>
      </c>
      <c r="E315" s="26">
        <f>DATA!H305</f>
        <v>0</v>
      </c>
      <c r="F315" s="27"/>
      <c r="G315" s="26">
        <f>DATA!V305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DATA!G306</f>
        <v>0</v>
      </c>
      <c r="E316" s="26">
        <f>DATA!H306</f>
        <v>0</v>
      </c>
      <c r="F316" s="27"/>
      <c r="G316" s="26">
        <f>DATA!V306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DATA!G307</f>
        <v>0</v>
      </c>
      <c r="E317" s="26">
        <f>DATA!H307</f>
        <v>0</v>
      </c>
      <c r="F317" s="27"/>
      <c r="G317" s="26">
        <f>DATA!V307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DATA!G308</f>
        <v>0</v>
      </c>
      <c r="E318" s="12">
        <f>DATA!H308</f>
        <v>0</v>
      </c>
      <c r="F318" s="217"/>
      <c r="G318" s="12">
        <f>DATA!V308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x14ac:dyDescent="0.25">
      <c r="A324" s="306"/>
      <c r="B324" s="309"/>
      <c r="C324" s="309"/>
      <c r="D324" s="309"/>
      <c r="E324" s="309"/>
      <c r="F324" s="309"/>
      <c r="G324" s="222" t="s">
        <v>17</v>
      </c>
      <c r="H324" s="223" t="s">
        <v>15</v>
      </c>
    </row>
    <row r="325" spans="1:8" x14ac:dyDescent="0.25">
      <c r="A325" s="24">
        <v>1</v>
      </c>
      <c r="B325" s="25">
        <f>'DATA A'!B6</f>
        <v>0</v>
      </c>
      <c r="C325" s="26">
        <f>'DATA A'!C6</f>
        <v>0</v>
      </c>
      <c r="D325" s="26">
        <f>DATA!G314</f>
        <v>0</v>
      </c>
      <c r="E325" s="26">
        <f>DATA!H314</f>
        <v>0</v>
      </c>
      <c r="F325" s="27">
        <f>95/12*2</f>
        <v>15.833333333333334</v>
      </c>
      <c r="G325" s="26">
        <f>DATA!V314</f>
        <v>0</v>
      </c>
      <c r="H325" s="28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DATA!G315</f>
        <v>0</v>
      </c>
      <c r="E326" s="26">
        <f>DATA!H315</f>
        <v>0</v>
      </c>
      <c r="F326" s="27">
        <f t="shared" ref="F326:F350" si="23">95/12*2</f>
        <v>15.833333333333334</v>
      </c>
      <c r="G326" s="26">
        <f>DATA!V315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DATA!G316</f>
        <v>0</v>
      </c>
      <c r="E327" s="26">
        <f>DATA!H316</f>
        <v>0</v>
      </c>
      <c r="F327" s="27">
        <f t="shared" si="23"/>
        <v>15.833333333333334</v>
      </c>
      <c r="G327" s="26">
        <f>DATA!V316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DATA!G317</f>
        <v>0</v>
      </c>
      <c r="E328" s="26">
        <f>DATA!H317</f>
        <v>0</v>
      </c>
      <c r="F328" s="27">
        <f t="shared" si="23"/>
        <v>15.833333333333334</v>
      </c>
      <c r="G328" s="26">
        <f>DATA!V317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DATA!G318</f>
        <v>0</v>
      </c>
      <c r="E329" s="26">
        <f>DATA!H318</f>
        <v>0</v>
      </c>
      <c r="F329" s="27">
        <f t="shared" si="23"/>
        <v>15.833333333333334</v>
      </c>
      <c r="G329" s="26">
        <f>DATA!V318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DATA!G319</f>
        <v>0</v>
      </c>
      <c r="E330" s="26">
        <f>DATA!H319</f>
        <v>0</v>
      </c>
      <c r="F330" s="27">
        <f t="shared" si="23"/>
        <v>15.833333333333334</v>
      </c>
      <c r="G330" s="26">
        <f>DATA!V319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DATA!G320</f>
        <v>0</v>
      </c>
      <c r="E331" s="26">
        <f>DATA!H320</f>
        <v>0</v>
      </c>
      <c r="F331" s="27">
        <f t="shared" si="23"/>
        <v>15.833333333333334</v>
      </c>
      <c r="G331" s="26">
        <f>DATA!V320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DATA!G321</f>
        <v>0</v>
      </c>
      <c r="E332" s="26">
        <f>DATA!H321</f>
        <v>0</v>
      </c>
      <c r="F332" s="27">
        <f t="shared" si="23"/>
        <v>15.833333333333334</v>
      </c>
      <c r="G332" s="26">
        <f>DATA!V321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DATA!G322</f>
        <v>0</v>
      </c>
      <c r="E333" s="26">
        <f>DATA!H322</f>
        <v>0</v>
      </c>
      <c r="F333" s="27">
        <f t="shared" si="23"/>
        <v>15.833333333333334</v>
      </c>
      <c r="G333" s="26">
        <f>DATA!V322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DATA!G323</f>
        <v>0</v>
      </c>
      <c r="E334" s="26">
        <f>DATA!H323</f>
        <v>0</v>
      </c>
      <c r="F334" s="27">
        <f t="shared" si="23"/>
        <v>15.833333333333334</v>
      </c>
      <c r="G334" s="26">
        <f>DATA!V323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DATA!G324</f>
        <v>0</v>
      </c>
      <c r="E335" s="26">
        <f>DATA!H324</f>
        <v>0</v>
      </c>
      <c r="F335" s="27">
        <f t="shared" si="23"/>
        <v>15.833333333333334</v>
      </c>
      <c r="G335" s="26">
        <f>DATA!V324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DATA!G325</f>
        <v>0</v>
      </c>
      <c r="E336" s="26">
        <f>DATA!H325</f>
        <v>0</v>
      </c>
      <c r="F336" s="27">
        <f t="shared" si="23"/>
        <v>15.833333333333334</v>
      </c>
      <c r="G336" s="26">
        <f>DATA!V325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DATA!G326</f>
        <v>0</v>
      </c>
      <c r="E337" s="26">
        <f>DATA!H326</f>
        <v>0</v>
      </c>
      <c r="F337" s="27">
        <f t="shared" si="23"/>
        <v>15.833333333333334</v>
      </c>
      <c r="G337" s="26">
        <f>DATA!V326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DATA!G327</f>
        <v>0</v>
      </c>
      <c r="E338" s="26">
        <f>DATA!H327</f>
        <v>0</v>
      </c>
      <c r="F338" s="27">
        <f t="shared" si="23"/>
        <v>15.833333333333334</v>
      </c>
      <c r="G338" s="26">
        <f>DATA!V327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DATA!G328</f>
        <v>0</v>
      </c>
      <c r="E339" s="26">
        <f>DATA!H328</f>
        <v>0</v>
      </c>
      <c r="F339" s="27">
        <f t="shared" si="23"/>
        <v>15.833333333333334</v>
      </c>
      <c r="G339" s="26">
        <f>DATA!V328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DATA!G329</f>
        <v>0</v>
      </c>
      <c r="E340" s="26">
        <f>DATA!H329</f>
        <v>0</v>
      </c>
      <c r="F340" s="27">
        <f t="shared" si="23"/>
        <v>15.833333333333334</v>
      </c>
      <c r="G340" s="26">
        <f>DATA!V329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DATA!G330</f>
        <v>0</v>
      </c>
      <c r="E341" s="26">
        <f>DATA!H330</f>
        <v>0</v>
      </c>
      <c r="F341" s="27">
        <f t="shared" si="23"/>
        <v>15.833333333333334</v>
      </c>
      <c r="G341" s="26">
        <f>DATA!V330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DATA!G331</f>
        <v>0</v>
      </c>
      <c r="E342" s="26">
        <f>DATA!H331</f>
        <v>0</v>
      </c>
      <c r="F342" s="27">
        <f t="shared" si="23"/>
        <v>15.833333333333334</v>
      </c>
      <c r="G342" s="26">
        <f>DATA!V331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DATA!G332</f>
        <v>0</v>
      </c>
      <c r="E343" s="26">
        <f>DATA!H332</f>
        <v>0</v>
      </c>
      <c r="F343" s="27">
        <f t="shared" si="23"/>
        <v>15.833333333333334</v>
      </c>
      <c r="G343" s="26">
        <f>DATA!V332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DATA!G333</f>
        <v>0</v>
      </c>
      <c r="E344" s="26">
        <f>DATA!H333</f>
        <v>0</v>
      </c>
      <c r="F344" s="27">
        <f t="shared" si="23"/>
        <v>15.833333333333334</v>
      </c>
      <c r="G344" s="26">
        <f>DATA!V333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DATA!G334</f>
        <v>0</v>
      </c>
      <c r="E345" s="26">
        <f>DATA!H334</f>
        <v>0</v>
      </c>
      <c r="F345" s="27">
        <f t="shared" si="23"/>
        <v>15.833333333333334</v>
      </c>
      <c r="G345" s="26">
        <f>DATA!V334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DATA!G335</f>
        <v>0</v>
      </c>
      <c r="E346" s="26">
        <f>DATA!H335</f>
        <v>0</v>
      </c>
      <c r="F346" s="27">
        <f t="shared" si="23"/>
        <v>15.833333333333334</v>
      </c>
      <c r="G346" s="26">
        <f>DATA!V335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DATA!G336</f>
        <v>0</v>
      </c>
      <c r="E347" s="26">
        <f>DATA!H336</f>
        <v>0</v>
      </c>
      <c r="F347" s="27">
        <f t="shared" si="23"/>
        <v>15.833333333333334</v>
      </c>
      <c r="G347" s="26">
        <f>DATA!V336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DATA!G337</f>
        <v>0</v>
      </c>
      <c r="E348" s="26">
        <f>DATA!H337</f>
        <v>0</v>
      </c>
      <c r="F348" s="27">
        <f t="shared" si="23"/>
        <v>15.833333333333334</v>
      </c>
      <c r="G348" s="26">
        <f>DATA!V337</f>
        <v>0</v>
      </c>
      <c r="H348" s="28" t="e">
        <f t="shared" si="25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DATA!G338</f>
        <v>0</v>
      </c>
      <c r="E349" s="26">
        <f>DATA!H338</f>
        <v>0</v>
      </c>
      <c r="F349" s="27">
        <f t="shared" si="23"/>
        <v>15.833333333333334</v>
      </c>
      <c r="G349" s="26">
        <f>DATA!V338</f>
        <v>0</v>
      </c>
      <c r="H349" s="28" t="e">
        <f t="shared" si="25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DATA!G339</f>
        <v>0</v>
      </c>
      <c r="E350" s="12">
        <f>DATA!H339</f>
        <v>0</v>
      </c>
      <c r="F350" s="217">
        <f t="shared" si="23"/>
        <v>15.833333333333334</v>
      </c>
      <c r="G350" s="12">
        <f>DATA!V339</f>
        <v>0</v>
      </c>
      <c r="H350" s="220" t="e">
        <f t="shared" si="25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290:A292"/>
    <mergeCell ref="B290:B292"/>
    <mergeCell ref="C290:C292"/>
    <mergeCell ref="D290:H290"/>
    <mergeCell ref="D291:D292"/>
    <mergeCell ref="E291:E292"/>
    <mergeCell ref="F291:F292"/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A36:A38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C4:C6"/>
    <mergeCell ref="D4:H4"/>
    <mergeCell ref="D5:D6"/>
    <mergeCell ref="E5:E6"/>
    <mergeCell ref="F5:F6"/>
  </mergeCells>
  <phoneticPr fontId="4" type="noConversion"/>
  <pageMargins left="0.95" right="0.75" top="0.28999999999999998" bottom="0.64" header="0.24" footer="0.5"/>
  <pageSetup paperSize="5" orientation="portrait" r:id="rId1"/>
  <headerFooter alignWithMargins="0"/>
  <rowBreaks count="2" manualBreakCount="2">
    <brk id="129" max="7" man="1"/>
    <brk id="257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zoomScaleNormal="85" zoomScaleSheetLayoutView="100" workbookViewId="0">
      <selection sqref="A1:H1"/>
    </sheetView>
  </sheetViews>
  <sheetFormatPr defaultRowHeight="13.2" x14ac:dyDescent="0.25"/>
  <cols>
    <col min="2" max="2" width="14.6640625" customWidth="1"/>
    <col min="3" max="3" width="10.3320312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43</v>
      </c>
      <c r="D2" s="56" t="str">
        <f>'DATA A'!B38</f>
        <v>JUNI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85" t="s">
        <v>1</v>
      </c>
      <c r="B4" s="275" t="str">
        <f>'DATA A'!B5</f>
        <v>PUSKESMAS</v>
      </c>
      <c r="C4" s="290" t="s">
        <v>19</v>
      </c>
      <c r="D4" s="297" t="s">
        <v>50</v>
      </c>
      <c r="E4" s="298"/>
      <c r="F4" s="298"/>
      <c r="G4" s="298"/>
      <c r="H4" s="299"/>
    </row>
    <row r="5" spans="1:8" ht="12.75" customHeight="1" x14ac:dyDescent="0.25">
      <c r="A5" s="286"/>
      <c r="B5" s="288"/>
      <c r="C5" s="291"/>
      <c r="D5" s="293" t="s">
        <v>20</v>
      </c>
      <c r="E5" s="293" t="s">
        <v>21</v>
      </c>
      <c r="F5" s="293" t="s">
        <v>22</v>
      </c>
      <c r="G5" s="161" t="s">
        <v>16</v>
      </c>
      <c r="H5" s="166"/>
    </row>
    <row r="6" spans="1:8" ht="13.8" thickBot="1" x14ac:dyDescent="0.3">
      <c r="A6" s="287"/>
      <c r="B6" s="289"/>
      <c r="C6" s="292"/>
      <c r="D6" s="292"/>
      <c r="E6" s="292"/>
      <c r="F6" s="292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DATA!H7</f>
        <v>0</v>
      </c>
      <c r="E7" s="49">
        <f>DATA!I7</f>
        <v>0</v>
      </c>
      <c r="F7" s="27">
        <f>100/12*6</f>
        <v>50</v>
      </c>
      <c r="G7" s="49">
        <f>DATA!W7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DATA!H8</f>
        <v>0</v>
      </c>
      <c r="E8" s="26">
        <f>DATA!I8</f>
        <v>0</v>
      </c>
      <c r="F8" s="27">
        <f>100/12*6</f>
        <v>50</v>
      </c>
      <c r="G8" s="26">
        <f>DATA!W8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DATA!H9</f>
        <v>0</v>
      </c>
      <c r="E9" s="26">
        <f>DATA!I9</f>
        <v>0</v>
      </c>
      <c r="F9" s="27">
        <f>100/12*6</f>
        <v>50</v>
      </c>
      <c r="G9" s="26">
        <f>DATA!W9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DATA!H10</f>
        <v>0</v>
      </c>
      <c r="E10" s="26">
        <f>DATA!I10</f>
        <v>0</v>
      </c>
      <c r="F10" s="27">
        <f>100/12*6</f>
        <v>50</v>
      </c>
      <c r="G10" s="26">
        <f>DATA!W10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DATA!H11</f>
        <v>0</v>
      </c>
      <c r="E11" s="26">
        <f>DATA!I11</f>
        <v>0</v>
      </c>
      <c r="F11" s="27">
        <f t="shared" ref="F11:F31" si="0">100/12*6</f>
        <v>50</v>
      </c>
      <c r="G11" s="26">
        <f>DATA!W11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DATA!H12</f>
        <v>0</v>
      </c>
      <c r="E12" s="26">
        <f>DATA!I12</f>
        <v>0</v>
      </c>
      <c r="F12" s="27">
        <f t="shared" si="0"/>
        <v>50</v>
      </c>
      <c r="G12" s="26">
        <f>DATA!W12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DATA!H13</f>
        <v>0</v>
      </c>
      <c r="E13" s="26">
        <f>DATA!I13</f>
        <v>0</v>
      </c>
      <c r="F13" s="27">
        <f t="shared" si="0"/>
        <v>50</v>
      </c>
      <c r="G13" s="26">
        <f>DATA!W13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DATA!H14</f>
        <v>0</v>
      </c>
      <c r="E14" s="26">
        <f>DATA!I14</f>
        <v>0</v>
      </c>
      <c r="F14" s="27">
        <f t="shared" si="0"/>
        <v>50</v>
      </c>
      <c r="G14" s="26">
        <f>DATA!W14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DATA!H15</f>
        <v>0</v>
      </c>
      <c r="E15" s="26">
        <f>DATA!I15</f>
        <v>0</v>
      </c>
      <c r="F15" s="27">
        <f t="shared" si="0"/>
        <v>50</v>
      </c>
      <c r="G15" s="26">
        <f>DATA!W15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DATA!H16</f>
        <v>0</v>
      </c>
      <c r="E16" s="26">
        <f>DATA!I16</f>
        <v>0</v>
      </c>
      <c r="F16" s="27">
        <f t="shared" si="0"/>
        <v>50</v>
      </c>
      <c r="G16" s="26">
        <f>DATA!W16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DATA!H17</f>
        <v>0</v>
      </c>
      <c r="E17" s="26">
        <f>DATA!I17</f>
        <v>0</v>
      </c>
      <c r="F17" s="27">
        <f t="shared" si="0"/>
        <v>50</v>
      </c>
      <c r="G17" s="26">
        <f>DATA!W17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DATA!H18</f>
        <v>0</v>
      </c>
      <c r="E18" s="26">
        <f>DATA!I18</f>
        <v>0</v>
      </c>
      <c r="F18" s="27">
        <f t="shared" si="0"/>
        <v>50</v>
      </c>
      <c r="G18" s="26">
        <f>DATA!W18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DATA!H19</f>
        <v>0</v>
      </c>
      <c r="E19" s="26">
        <f>DATA!I19</f>
        <v>0</v>
      </c>
      <c r="F19" s="27">
        <f t="shared" si="0"/>
        <v>50</v>
      </c>
      <c r="G19" s="26">
        <f>DATA!W19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DATA!H20</f>
        <v>0</v>
      </c>
      <c r="E20" s="26">
        <f>DATA!I20</f>
        <v>0</v>
      </c>
      <c r="F20" s="27">
        <f t="shared" si="0"/>
        <v>50</v>
      </c>
      <c r="G20" s="26">
        <f>DATA!W20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DATA!H21</f>
        <v>0</v>
      </c>
      <c r="E21" s="26">
        <f>DATA!I21</f>
        <v>0</v>
      </c>
      <c r="F21" s="27">
        <f t="shared" si="0"/>
        <v>50</v>
      </c>
      <c r="G21" s="26">
        <f>DATA!W21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DATA!H22</f>
        <v>0</v>
      </c>
      <c r="E22" s="26">
        <f>DATA!I22</f>
        <v>0</v>
      </c>
      <c r="F22" s="27">
        <f t="shared" si="0"/>
        <v>50</v>
      </c>
      <c r="G22" s="26">
        <f>DATA!W22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DATA!H23</f>
        <v>0</v>
      </c>
      <c r="E23" s="26">
        <f>DATA!I23</f>
        <v>0</v>
      </c>
      <c r="F23" s="27">
        <f t="shared" si="0"/>
        <v>50</v>
      </c>
      <c r="G23" s="26">
        <f>DATA!W23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DATA!H24</f>
        <v>0</v>
      </c>
      <c r="E24" s="26">
        <f>DATA!I24</f>
        <v>0</v>
      </c>
      <c r="F24" s="27">
        <f t="shared" si="0"/>
        <v>50</v>
      </c>
      <c r="G24" s="26">
        <f>DATA!W24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DATA!H25</f>
        <v>0</v>
      </c>
      <c r="E25" s="26">
        <f>DATA!I25</f>
        <v>0</v>
      </c>
      <c r="F25" s="27">
        <f t="shared" si="0"/>
        <v>50</v>
      </c>
      <c r="G25" s="26">
        <f>DATA!W25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DATA!H26</f>
        <v>0</v>
      </c>
      <c r="E26" s="26">
        <f>DATA!I26</f>
        <v>0</v>
      </c>
      <c r="F26" s="27">
        <f t="shared" si="0"/>
        <v>50</v>
      </c>
      <c r="G26" s="26">
        <f>DATA!W26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DATA!H27</f>
        <v>0</v>
      </c>
      <c r="E27" s="26">
        <f>DATA!I27</f>
        <v>0</v>
      </c>
      <c r="F27" s="27">
        <f t="shared" si="0"/>
        <v>50</v>
      </c>
      <c r="G27" s="26">
        <f>DATA!W27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DATA!H28</f>
        <v>0</v>
      </c>
      <c r="E28" s="26">
        <f>DATA!I28</f>
        <v>0</v>
      </c>
      <c r="F28" s="27">
        <f t="shared" si="0"/>
        <v>50</v>
      </c>
      <c r="G28" s="26">
        <f>DATA!W28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DATA!H29</f>
        <v>0</v>
      </c>
      <c r="E29" s="26">
        <f>DATA!I29</f>
        <v>0</v>
      </c>
      <c r="F29" s="27">
        <f t="shared" si="0"/>
        <v>50</v>
      </c>
      <c r="G29" s="26">
        <f>DATA!W29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DATA!H30</f>
        <v>0</v>
      </c>
      <c r="E30" s="26">
        <f>DATA!I30</f>
        <v>0</v>
      </c>
      <c r="F30" s="27">
        <f t="shared" si="0"/>
        <v>50</v>
      </c>
      <c r="G30" s="26">
        <f>DATA!W30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DATA!H31</f>
        <v>0</v>
      </c>
      <c r="E31" s="26">
        <f>DATA!I31</f>
        <v>0</v>
      </c>
      <c r="F31" s="27">
        <f t="shared" si="0"/>
        <v>50</v>
      </c>
      <c r="G31" s="26">
        <f>DATA!W31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DATA!H32</f>
        <v>0</v>
      </c>
      <c r="E32" s="44">
        <f>DATA!I32</f>
        <v>0</v>
      </c>
      <c r="F32" s="27">
        <f>100/12*6</f>
        <v>50</v>
      </c>
      <c r="G32" s="44">
        <f>DATA!W32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85" t="s">
        <v>1</v>
      </c>
      <c r="B36" s="275" t="str">
        <f>'DATA A'!B5</f>
        <v>PUSKESMAS</v>
      </c>
      <c r="C36" s="290" t="s">
        <v>19</v>
      </c>
      <c r="D36" s="297" t="s">
        <v>71</v>
      </c>
      <c r="E36" s="298"/>
      <c r="F36" s="298"/>
      <c r="G36" s="298"/>
      <c r="H36" s="299"/>
    </row>
    <row r="37" spans="1:8" ht="12.75" customHeight="1" x14ac:dyDescent="0.25">
      <c r="A37" s="303"/>
      <c r="B37" s="276"/>
      <c r="C37" s="302"/>
      <c r="D37" s="293" t="s">
        <v>20</v>
      </c>
      <c r="E37" s="293" t="s">
        <v>21</v>
      </c>
      <c r="F37" s="293" t="s">
        <v>22</v>
      </c>
      <c r="G37" s="161" t="s">
        <v>16</v>
      </c>
      <c r="H37" s="166"/>
    </row>
    <row r="38" spans="1:8" ht="13.8" thickBot="1" x14ac:dyDescent="0.3">
      <c r="A38" s="304"/>
      <c r="B38" s="277"/>
      <c r="C38" s="300"/>
      <c r="D38" s="300"/>
      <c r="E38" s="300"/>
      <c r="F38" s="300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DATA!H38</f>
        <v>0</v>
      </c>
      <c r="E39" s="49">
        <f>DATA!I38</f>
        <v>0</v>
      </c>
      <c r="F39" s="207">
        <f>98/12*6</f>
        <v>49</v>
      </c>
      <c r="G39" s="49">
        <f>DATA!W38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DATA!H39</f>
        <v>0</v>
      </c>
      <c r="E40" s="26">
        <f>DATA!I39</f>
        <v>0</v>
      </c>
      <c r="F40" s="27">
        <f>98/12*6</f>
        <v>49</v>
      </c>
      <c r="G40" s="26">
        <f>DATA!W39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DATA!H40</f>
        <v>0</v>
      </c>
      <c r="E41" s="26">
        <f>DATA!I40</f>
        <v>0</v>
      </c>
      <c r="F41" s="27">
        <f>98/12*6</f>
        <v>49</v>
      </c>
      <c r="G41" s="26">
        <f>DATA!W40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DATA!H41</f>
        <v>0</v>
      </c>
      <c r="E42" s="26">
        <f>DATA!I41</f>
        <v>0</v>
      </c>
      <c r="F42" s="27">
        <f>98/12*6</f>
        <v>49</v>
      </c>
      <c r="G42" s="26">
        <f>DATA!W41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DATA!H42</f>
        <v>0</v>
      </c>
      <c r="E43" s="26">
        <f>DATA!I42</f>
        <v>0</v>
      </c>
      <c r="F43" s="27">
        <f>98/12*6</f>
        <v>49</v>
      </c>
      <c r="G43" s="26">
        <f>DATA!W42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DATA!H43</f>
        <v>0</v>
      </c>
      <c r="E44" s="26">
        <f>DATA!I43</f>
        <v>0</v>
      </c>
      <c r="F44" s="27">
        <f t="shared" ref="F44:F58" si="2">98/12*6</f>
        <v>49</v>
      </c>
      <c r="G44" s="26">
        <f>DATA!W43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DATA!H44</f>
        <v>0</v>
      </c>
      <c r="E45" s="26">
        <f>DATA!I44</f>
        <v>0</v>
      </c>
      <c r="F45" s="27">
        <f t="shared" si="2"/>
        <v>49</v>
      </c>
      <c r="G45" s="26">
        <f>DATA!W44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DATA!H45</f>
        <v>0</v>
      </c>
      <c r="E46" s="26">
        <f>DATA!I45</f>
        <v>0</v>
      </c>
      <c r="F46" s="27">
        <f t="shared" si="2"/>
        <v>49</v>
      </c>
      <c r="G46" s="26">
        <f>DATA!W45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DATA!H46</f>
        <v>0</v>
      </c>
      <c r="E47" s="26">
        <f>DATA!I46</f>
        <v>0</v>
      </c>
      <c r="F47" s="27">
        <f t="shared" si="2"/>
        <v>49</v>
      </c>
      <c r="G47" s="26">
        <f>DATA!W46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DATA!H47</f>
        <v>0</v>
      </c>
      <c r="E48" s="26">
        <f>DATA!I47</f>
        <v>0</v>
      </c>
      <c r="F48" s="27">
        <f t="shared" si="2"/>
        <v>49</v>
      </c>
      <c r="G48" s="26">
        <f>DATA!W47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DATA!H48</f>
        <v>0</v>
      </c>
      <c r="E49" s="26">
        <f>DATA!I48</f>
        <v>0</v>
      </c>
      <c r="F49" s="27">
        <f t="shared" si="2"/>
        <v>49</v>
      </c>
      <c r="G49" s="26">
        <f>DATA!W48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DATA!H49</f>
        <v>0</v>
      </c>
      <c r="E50" s="26">
        <f>DATA!I49</f>
        <v>0</v>
      </c>
      <c r="F50" s="27">
        <f t="shared" si="2"/>
        <v>49</v>
      </c>
      <c r="G50" s="26">
        <f>DATA!W49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DATA!H50</f>
        <v>0</v>
      </c>
      <c r="E51" s="26">
        <f>DATA!I50</f>
        <v>0</v>
      </c>
      <c r="F51" s="27">
        <f t="shared" si="2"/>
        <v>49</v>
      </c>
      <c r="G51" s="26">
        <f>DATA!W50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DATA!H51</f>
        <v>0</v>
      </c>
      <c r="E52" s="26">
        <f>DATA!I51</f>
        <v>0</v>
      </c>
      <c r="F52" s="27">
        <f t="shared" si="2"/>
        <v>49</v>
      </c>
      <c r="G52" s="26">
        <f>DATA!W51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DATA!H52</f>
        <v>0</v>
      </c>
      <c r="E53" s="26">
        <f>DATA!I52</f>
        <v>0</v>
      </c>
      <c r="F53" s="27">
        <f t="shared" si="2"/>
        <v>49</v>
      </c>
      <c r="G53" s="26">
        <f>DATA!W52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DATA!H53</f>
        <v>0</v>
      </c>
      <c r="E54" s="26">
        <f>DATA!I53</f>
        <v>0</v>
      </c>
      <c r="F54" s="27">
        <f t="shared" si="2"/>
        <v>49</v>
      </c>
      <c r="G54" s="26">
        <f>DATA!W53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DATA!H54</f>
        <v>0</v>
      </c>
      <c r="E55" s="26">
        <f>DATA!I54</f>
        <v>0</v>
      </c>
      <c r="F55" s="27">
        <f t="shared" si="2"/>
        <v>49</v>
      </c>
      <c r="G55" s="26">
        <f>DATA!W54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DATA!H55</f>
        <v>0</v>
      </c>
      <c r="E56" s="26">
        <f>DATA!I55</f>
        <v>0</v>
      </c>
      <c r="F56" s="27">
        <f t="shared" si="2"/>
        <v>49</v>
      </c>
      <c r="G56" s="26">
        <f>DATA!W55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DATA!H56</f>
        <v>0</v>
      </c>
      <c r="E57" s="26">
        <f>DATA!I56</f>
        <v>0</v>
      </c>
      <c r="F57" s="27">
        <f t="shared" si="2"/>
        <v>49</v>
      </c>
      <c r="G57" s="26">
        <f>DATA!W56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DATA!H57</f>
        <v>0</v>
      </c>
      <c r="E58" s="26">
        <f>DATA!I57</f>
        <v>0</v>
      </c>
      <c r="F58" s="27">
        <f t="shared" si="2"/>
        <v>49</v>
      </c>
      <c r="G58" s="26">
        <f>DATA!W57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DATA!H58</f>
        <v>0</v>
      </c>
      <c r="E59" s="26">
        <f>DATA!I58</f>
        <v>0</v>
      </c>
      <c r="F59" s="27">
        <f t="shared" ref="F59:F64" si="4">98/12*6</f>
        <v>49</v>
      </c>
      <c r="G59" s="26">
        <f>DATA!W58</f>
        <v>0</v>
      </c>
      <c r="H59" s="28" t="e">
        <f t="shared" ref="H59:H64" si="5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DATA!H59</f>
        <v>0</v>
      </c>
      <c r="E60" s="26">
        <f>DATA!I59</f>
        <v>0</v>
      </c>
      <c r="F60" s="27">
        <f t="shared" si="4"/>
        <v>49</v>
      </c>
      <c r="G60" s="26">
        <f>DATA!W59</f>
        <v>0</v>
      </c>
      <c r="H60" s="28" t="e">
        <f t="shared" si="5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DATA!H60</f>
        <v>0</v>
      </c>
      <c r="E61" s="26">
        <f>DATA!I60</f>
        <v>0</v>
      </c>
      <c r="F61" s="27">
        <f t="shared" si="4"/>
        <v>49</v>
      </c>
      <c r="G61" s="26">
        <f>DATA!W60</f>
        <v>0</v>
      </c>
      <c r="H61" s="28" t="e">
        <f t="shared" si="5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DATA!H61</f>
        <v>0</v>
      </c>
      <c r="E62" s="26">
        <f>DATA!I61</f>
        <v>0</v>
      </c>
      <c r="F62" s="27">
        <f t="shared" si="4"/>
        <v>49</v>
      </c>
      <c r="G62" s="26">
        <f>DATA!W61</f>
        <v>0</v>
      </c>
      <c r="H62" s="28" t="e">
        <f t="shared" si="5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DATA!H62</f>
        <v>0</v>
      </c>
      <c r="E63" s="26">
        <f>DATA!I62</f>
        <v>0</v>
      </c>
      <c r="F63" s="27">
        <f t="shared" si="4"/>
        <v>49</v>
      </c>
      <c r="G63" s="26">
        <f>DATA!W62</f>
        <v>0</v>
      </c>
      <c r="H63" s="28" t="e">
        <f t="shared" si="5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DATA!H63</f>
        <v>0</v>
      </c>
      <c r="E64" s="44">
        <f>DATA!I63</f>
        <v>0</v>
      </c>
      <c r="F64" s="217">
        <f t="shared" si="4"/>
        <v>49</v>
      </c>
      <c r="G64" s="44">
        <f>DATA!W63</f>
        <v>0</v>
      </c>
      <c r="H64" s="46" t="e">
        <f t="shared" si="5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6.25" customHeight="1" x14ac:dyDescent="0.25">
      <c r="A68" s="314" t="s">
        <v>1</v>
      </c>
      <c r="B68" s="316" t="str">
        <f>'DATA A'!B5</f>
        <v>PUSKESMAS</v>
      </c>
      <c r="C68" s="316" t="s">
        <v>23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DATA!H69</f>
        <v>0</v>
      </c>
      <c r="E71" s="49">
        <f>DATA!I69</f>
        <v>0</v>
      </c>
      <c r="F71" s="47"/>
      <c r="G71" s="49">
        <f>DATA!W69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DATA!H70</f>
        <v>0</v>
      </c>
      <c r="E72" s="26">
        <f>DATA!I70</f>
        <v>0</v>
      </c>
      <c r="F72" s="27"/>
      <c r="G72" s="26">
        <f>DATA!W70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DATA!H71</f>
        <v>0</v>
      </c>
      <c r="E73" s="26">
        <f>DATA!I71</f>
        <v>0</v>
      </c>
      <c r="F73" s="27"/>
      <c r="G73" s="26">
        <f>DATA!W71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DATA!H72</f>
        <v>0</v>
      </c>
      <c r="E74" s="26">
        <f>DATA!I72</f>
        <v>0</v>
      </c>
      <c r="F74" s="27"/>
      <c r="G74" s="26">
        <f>DATA!W72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DATA!H73</f>
        <v>0</v>
      </c>
      <c r="E75" s="26">
        <f>DATA!I73</f>
        <v>0</v>
      </c>
      <c r="F75" s="27"/>
      <c r="G75" s="26">
        <f>DATA!W73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DATA!H74</f>
        <v>0</v>
      </c>
      <c r="E76" s="26">
        <f>DATA!I74</f>
        <v>0</v>
      </c>
      <c r="F76" s="27"/>
      <c r="G76" s="26">
        <f>DATA!W74</f>
        <v>0</v>
      </c>
      <c r="H76" s="28" t="e">
        <f t="shared" ref="H76:H90" si="6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DATA!H75</f>
        <v>0</v>
      </c>
      <c r="E77" s="26">
        <f>DATA!I75</f>
        <v>0</v>
      </c>
      <c r="F77" s="27"/>
      <c r="G77" s="26">
        <f>DATA!W75</f>
        <v>0</v>
      </c>
      <c r="H77" s="28" t="e">
        <f t="shared" si="6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DATA!H76</f>
        <v>0</v>
      </c>
      <c r="E78" s="26">
        <f>DATA!I76</f>
        <v>0</v>
      </c>
      <c r="F78" s="27"/>
      <c r="G78" s="26">
        <f>DATA!W76</f>
        <v>0</v>
      </c>
      <c r="H78" s="28" t="e">
        <f t="shared" si="6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DATA!H77</f>
        <v>0</v>
      </c>
      <c r="E79" s="26">
        <f>DATA!I77</f>
        <v>0</v>
      </c>
      <c r="F79" s="27"/>
      <c r="G79" s="26">
        <f>DATA!W77</f>
        <v>0</v>
      </c>
      <c r="H79" s="28" t="e">
        <f t="shared" si="6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DATA!H78</f>
        <v>0</v>
      </c>
      <c r="E80" s="26">
        <f>DATA!I78</f>
        <v>0</v>
      </c>
      <c r="F80" s="27"/>
      <c r="G80" s="26">
        <f>DATA!W78</f>
        <v>0</v>
      </c>
      <c r="H80" s="28" t="e">
        <f t="shared" si="6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DATA!H79</f>
        <v>0</v>
      </c>
      <c r="E81" s="26">
        <f>DATA!I79</f>
        <v>0</v>
      </c>
      <c r="F81" s="27"/>
      <c r="G81" s="26">
        <f>DATA!W79</f>
        <v>0</v>
      </c>
      <c r="H81" s="28" t="e">
        <f t="shared" si="6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DATA!H80</f>
        <v>0</v>
      </c>
      <c r="E82" s="26">
        <f>DATA!I80</f>
        <v>0</v>
      </c>
      <c r="F82" s="27"/>
      <c r="G82" s="26">
        <f>DATA!W80</f>
        <v>0</v>
      </c>
      <c r="H82" s="28" t="e">
        <f t="shared" si="6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DATA!H81</f>
        <v>0</v>
      </c>
      <c r="E83" s="26">
        <f>DATA!I81</f>
        <v>0</v>
      </c>
      <c r="F83" s="27"/>
      <c r="G83" s="26">
        <f>DATA!W81</f>
        <v>0</v>
      </c>
      <c r="H83" s="28" t="e">
        <f t="shared" si="6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DATA!H82</f>
        <v>0</v>
      </c>
      <c r="E84" s="26">
        <f>DATA!I82</f>
        <v>0</v>
      </c>
      <c r="F84" s="27"/>
      <c r="G84" s="26">
        <f>DATA!W82</f>
        <v>0</v>
      </c>
      <c r="H84" s="28" t="e">
        <f t="shared" si="6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DATA!H83</f>
        <v>0</v>
      </c>
      <c r="E85" s="26">
        <f>DATA!I83</f>
        <v>0</v>
      </c>
      <c r="F85" s="27"/>
      <c r="G85" s="26">
        <f>DATA!W83</f>
        <v>0</v>
      </c>
      <c r="H85" s="28" t="e">
        <f t="shared" si="6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DATA!H84</f>
        <v>0</v>
      </c>
      <c r="E86" s="26">
        <f>DATA!I84</f>
        <v>0</v>
      </c>
      <c r="F86" s="27"/>
      <c r="G86" s="26">
        <f>DATA!W84</f>
        <v>0</v>
      </c>
      <c r="H86" s="28" t="e">
        <f t="shared" si="6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DATA!H85</f>
        <v>0</v>
      </c>
      <c r="E87" s="26">
        <f>DATA!I85</f>
        <v>0</v>
      </c>
      <c r="F87" s="27"/>
      <c r="G87" s="26">
        <f>DATA!W85</f>
        <v>0</v>
      </c>
      <c r="H87" s="28" t="e">
        <f t="shared" si="6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DATA!H86</f>
        <v>0</v>
      </c>
      <c r="E88" s="26">
        <f>DATA!I86</f>
        <v>0</v>
      </c>
      <c r="F88" s="27"/>
      <c r="G88" s="26">
        <f>DATA!W86</f>
        <v>0</v>
      </c>
      <c r="H88" s="28" t="e">
        <f t="shared" si="6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DATA!H87</f>
        <v>0</v>
      </c>
      <c r="E89" s="26">
        <f>DATA!I87</f>
        <v>0</v>
      </c>
      <c r="F89" s="27"/>
      <c r="G89" s="26">
        <f>DATA!W87</f>
        <v>0</v>
      </c>
      <c r="H89" s="28" t="e">
        <f t="shared" si="6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DATA!H88</f>
        <v>0</v>
      </c>
      <c r="E90" s="26">
        <f>DATA!I88</f>
        <v>0</v>
      </c>
      <c r="F90" s="27"/>
      <c r="G90" s="26">
        <f>DATA!W88</f>
        <v>0</v>
      </c>
      <c r="H90" s="28" t="e">
        <f t="shared" si="6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DATA!H89</f>
        <v>0</v>
      </c>
      <c r="E91" s="26">
        <f>DATA!I89</f>
        <v>0</v>
      </c>
      <c r="F91" s="27"/>
      <c r="G91" s="26">
        <f>DATA!W89</f>
        <v>0</v>
      </c>
      <c r="H91" s="28" t="e">
        <f t="shared" ref="H91:H96" si="7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DATA!H90</f>
        <v>0</v>
      </c>
      <c r="E92" s="26">
        <f>DATA!I90</f>
        <v>0</v>
      </c>
      <c r="F92" s="27"/>
      <c r="G92" s="26">
        <f>DATA!W90</f>
        <v>0</v>
      </c>
      <c r="H92" s="28" t="e">
        <f t="shared" si="7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DATA!H91</f>
        <v>0</v>
      </c>
      <c r="E93" s="26">
        <f>DATA!I91</f>
        <v>0</v>
      </c>
      <c r="F93" s="27"/>
      <c r="G93" s="26">
        <f>DATA!W91</f>
        <v>0</v>
      </c>
      <c r="H93" s="28" t="e">
        <f t="shared" si="7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DATA!H92</f>
        <v>0</v>
      </c>
      <c r="E94" s="26">
        <f>DATA!I92</f>
        <v>0</v>
      </c>
      <c r="F94" s="27"/>
      <c r="G94" s="26">
        <f>DATA!W92</f>
        <v>0</v>
      </c>
      <c r="H94" s="28" t="e">
        <f t="shared" si="7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DATA!H93</f>
        <v>0</v>
      </c>
      <c r="E95" s="26">
        <f>DATA!I93</f>
        <v>0</v>
      </c>
      <c r="F95" s="27"/>
      <c r="G95" s="26">
        <f>DATA!W93</f>
        <v>0</v>
      </c>
      <c r="H95" s="28" t="e">
        <f t="shared" si="7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DATA!H94</f>
        <v>0</v>
      </c>
      <c r="E96" s="44">
        <f>DATA!I94</f>
        <v>0</v>
      </c>
      <c r="F96" s="45"/>
      <c r="G96" s="44">
        <f>DATA!W94</f>
        <v>0</v>
      </c>
      <c r="H96" s="46" t="e">
        <f t="shared" si="7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tr">
        <f>'DATA A'!B5</f>
        <v>PUSKESMAS</v>
      </c>
      <c r="C100" s="316" t="s">
        <v>23</v>
      </c>
      <c r="D100" s="318" t="s">
        <v>45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DATA!H98</f>
        <v>0</v>
      </c>
      <c r="E103" s="49">
        <f>DATA!I98</f>
        <v>0</v>
      </c>
      <c r="F103" s="47"/>
      <c r="G103" s="49">
        <f>DATA!W98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DATA!H99</f>
        <v>0</v>
      </c>
      <c r="E104" s="26">
        <f>DATA!I99</f>
        <v>0</v>
      </c>
      <c r="F104" s="27"/>
      <c r="G104" s="26">
        <f>DATA!W99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DATA!H100</f>
        <v>0</v>
      </c>
      <c r="E105" s="26">
        <f>DATA!I100</f>
        <v>0</v>
      </c>
      <c r="F105" s="27"/>
      <c r="G105" s="26">
        <f>DATA!W100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DATA!H101</f>
        <v>0</v>
      </c>
      <c r="E106" s="26">
        <f>DATA!I101</f>
        <v>0</v>
      </c>
      <c r="F106" s="27"/>
      <c r="G106" s="26">
        <f>DATA!W101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DATA!H102</f>
        <v>0</v>
      </c>
      <c r="E107" s="26">
        <f>DATA!I102</f>
        <v>0</v>
      </c>
      <c r="F107" s="27"/>
      <c r="G107" s="26">
        <f>DATA!W102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DATA!H103</f>
        <v>0</v>
      </c>
      <c r="E108" s="26">
        <f>DATA!I103</f>
        <v>0</v>
      </c>
      <c r="F108" s="27"/>
      <c r="G108" s="26">
        <f>DATA!W103</f>
        <v>0</v>
      </c>
      <c r="H108" s="28" t="e">
        <f t="shared" ref="H108:H122" si="8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DATA!H104</f>
        <v>0</v>
      </c>
      <c r="E109" s="26">
        <f>DATA!I104</f>
        <v>0</v>
      </c>
      <c r="F109" s="27"/>
      <c r="G109" s="26">
        <f>DATA!W104</f>
        <v>0</v>
      </c>
      <c r="H109" s="28" t="e">
        <f t="shared" si="8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DATA!H105</f>
        <v>0</v>
      </c>
      <c r="E110" s="26">
        <f>DATA!I105</f>
        <v>0</v>
      </c>
      <c r="F110" s="27"/>
      <c r="G110" s="26">
        <f>DATA!W105</f>
        <v>0</v>
      </c>
      <c r="H110" s="28" t="e">
        <f t="shared" si="8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DATA!H106</f>
        <v>0</v>
      </c>
      <c r="E111" s="26">
        <f>DATA!I106</f>
        <v>0</v>
      </c>
      <c r="F111" s="27"/>
      <c r="G111" s="26">
        <f>DATA!W106</f>
        <v>0</v>
      </c>
      <c r="H111" s="28" t="e">
        <f t="shared" si="8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DATA!H107</f>
        <v>0</v>
      </c>
      <c r="E112" s="26">
        <f>DATA!I107</f>
        <v>0</v>
      </c>
      <c r="F112" s="27"/>
      <c r="G112" s="26">
        <f>DATA!W107</f>
        <v>0</v>
      </c>
      <c r="H112" s="28" t="e">
        <f t="shared" si="8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DATA!H108</f>
        <v>0</v>
      </c>
      <c r="E113" s="26">
        <f>DATA!I108</f>
        <v>0</v>
      </c>
      <c r="F113" s="27"/>
      <c r="G113" s="26">
        <f>DATA!W108</f>
        <v>0</v>
      </c>
      <c r="H113" s="28" t="e">
        <f t="shared" si="8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DATA!H109</f>
        <v>0</v>
      </c>
      <c r="E114" s="26">
        <f>DATA!I109</f>
        <v>0</v>
      </c>
      <c r="F114" s="27"/>
      <c r="G114" s="26">
        <f>DATA!W109</f>
        <v>0</v>
      </c>
      <c r="H114" s="28" t="e">
        <f t="shared" si="8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DATA!H110</f>
        <v>0</v>
      </c>
      <c r="E115" s="26">
        <f>DATA!I110</f>
        <v>0</v>
      </c>
      <c r="F115" s="27"/>
      <c r="G115" s="26">
        <f>DATA!W110</f>
        <v>0</v>
      </c>
      <c r="H115" s="28" t="e">
        <f t="shared" si="8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DATA!H111</f>
        <v>0</v>
      </c>
      <c r="E116" s="26">
        <f>DATA!I111</f>
        <v>0</v>
      </c>
      <c r="F116" s="27"/>
      <c r="G116" s="26">
        <f>DATA!W111</f>
        <v>0</v>
      </c>
      <c r="H116" s="28" t="e">
        <f t="shared" si="8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DATA!H112</f>
        <v>0</v>
      </c>
      <c r="E117" s="26">
        <f>DATA!I112</f>
        <v>0</v>
      </c>
      <c r="F117" s="27"/>
      <c r="G117" s="26">
        <f>DATA!W112</f>
        <v>0</v>
      </c>
      <c r="H117" s="28" t="e">
        <f t="shared" si="8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DATA!H113</f>
        <v>0</v>
      </c>
      <c r="E118" s="26">
        <f>DATA!I113</f>
        <v>0</v>
      </c>
      <c r="F118" s="27"/>
      <c r="G118" s="26">
        <f>DATA!W113</f>
        <v>0</v>
      </c>
      <c r="H118" s="28" t="e">
        <f t="shared" si="8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DATA!H114</f>
        <v>0</v>
      </c>
      <c r="E119" s="26">
        <f>DATA!I114</f>
        <v>0</v>
      </c>
      <c r="F119" s="27"/>
      <c r="G119" s="26">
        <f>DATA!W114</f>
        <v>0</v>
      </c>
      <c r="H119" s="28" t="e">
        <f t="shared" si="8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DATA!H115</f>
        <v>0</v>
      </c>
      <c r="E120" s="26">
        <f>DATA!I115</f>
        <v>0</v>
      </c>
      <c r="F120" s="27"/>
      <c r="G120" s="26">
        <f>DATA!W115</f>
        <v>0</v>
      </c>
      <c r="H120" s="28" t="e">
        <f t="shared" si="8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DATA!H116</f>
        <v>0</v>
      </c>
      <c r="E121" s="26">
        <f>DATA!I116</f>
        <v>0</v>
      </c>
      <c r="F121" s="27"/>
      <c r="G121" s="26">
        <f>DATA!W116</f>
        <v>0</v>
      </c>
      <c r="H121" s="28" t="e">
        <f t="shared" si="8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DATA!H117</f>
        <v>0</v>
      </c>
      <c r="E122" s="26">
        <f>DATA!I117</f>
        <v>0</v>
      </c>
      <c r="F122" s="27"/>
      <c r="G122" s="26">
        <f>DATA!W117</f>
        <v>0</v>
      </c>
      <c r="H122" s="28" t="e">
        <f t="shared" si="8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DATA!H118</f>
        <v>0</v>
      </c>
      <c r="E123" s="26">
        <f>DATA!I118</f>
        <v>0</v>
      </c>
      <c r="F123" s="27"/>
      <c r="G123" s="26">
        <f>DATA!W118</f>
        <v>0</v>
      </c>
      <c r="H123" s="28" t="e">
        <f t="shared" ref="H123:H128" si="9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DATA!H119</f>
        <v>0</v>
      </c>
      <c r="E124" s="26">
        <f>DATA!I119</f>
        <v>0</v>
      </c>
      <c r="F124" s="27"/>
      <c r="G124" s="26">
        <f>DATA!W119</f>
        <v>0</v>
      </c>
      <c r="H124" s="28" t="e">
        <f t="shared" si="9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DATA!H120</f>
        <v>0</v>
      </c>
      <c r="E125" s="26">
        <f>DATA!I120</f>
        <v>0</v>
      </c>
      <c r="F125" s="27"/>
      <c r="G125" s="26">
        <f>DATA!W120</f>
        <v>0</v>
      </c>
      <c r="H125" s="28" t="e">
        <f t="shared" si="9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DATA!H121</f>
        <v>0</v>
      </c>
      <c r="E126" s="26">
        <f>DATA!I121</f>
        <v>0</v>
      </c>
      <c r="F126" s="27"/>
      <c r="G126" s="26">
        <f>DATA!W121</f>
        <v>0</v>
      </c>
      <c r="H126" s="28" t="e">
        <f t="shared" si="9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DATA!H122</f>
        <v>0</v>
      </c>
      <c r="E127" s="26">
        <f>DATA!I122</f>
        <v>0</v>
      </c>
      <c r="F127" s="27"/>
      <c r="G127" s="26">
        <f>DATA!W122</f>
        <v>0</v>
      </c>
      <c r="H127" s="28" t="e">
        <f t="shared" si="9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DATA!H123</f>
        <v>0</v>
      </c>
      <c r="E128" s="44">
        <f>DATA!I123</f>
        <v>0</v>
      </c>
      <c r="F128" s="45"/>
      <c r="G128" s="44">
        <f>DATA!W123</f>
        <v>0</v>
      </c>
      <c r="H128" s="46" t="e">
        <f t="shared" si="9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85" t="s">
        <v>1</v>
      </c>
      <c r="B132" s="275" t="str">
        <f>'DATA A'!B5</f>
        <v>PUSKESMAS</v>
      </c>
      <c r="C132" s="290" t="s">
        <v>35</v>
      </c>
      <c r="D132" s="281" t="s">
        <v>72</v>
      </c>
      <c r="E132" s="282"/>
      <c r="F132" s="282"/>
      <c r="G132" s="282"/>
      <c r="H132" s="283"/>
    </row>
    <row r="133" spans="1:8" ht="12.75" customHeight="1" x14ac:dyDescent="0.25">
      <c r="A133" s="286"/>
      <c r="B133" s="276"/>
      <c r="C133" s="291"/>
      <c r="D133" s="293" t="s">
        <v>20</v>
      </c>
      <c r="E133" s="293" t="s">
        <v>21</v>
      </c>
      <c r="F133" s="293" t="s">
        <v>22</v>
      </c>
      <c r="G133" s="161" t="s">
        <v>16</v>
      </c>
      <c r="H133" s="166"/>
    </row>
    <row r="134" spans="1:8" ht="13.8" thickBot="1" x14ac:dyDescent="0.3">
      <c r="A134" s="287"/>
      <c r="B134" s="277"/>
      <c r="C134" s="292"/>
      <c r="D134" s="292"/>
      <c r="E134" s="292"/>
      <c r="F134" s="292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DATA!H127</f>
        <v>0</v>
      </c>
      <c r="E135" s="49">
        <f>DATA!I127</f>
        <v>0</v>
      </c>
      <c r="F135" s="47">
        <f>85/12*6</f>
        <v>42.5</v>
      </c>
      <c r="G135" s="49">
        <f>DATA!W127</f>
        <v>0</v>
      </c>
      <c r="H135" s="50" t="e">
        <f>G135/C135*100</f>
        <v>#DIV/0!</v>
      </c>
    </row>
    <row r="136" spans="1:8" ht="13.8" thickBot="1" x14ac:dyDescent="0.3">
      <c r="A136" s="24">
        <v>2</v>
      </c>
      <c r="B136" s="35">
        <f>'DATA A'!B7</f>
        <v>0</v>
      </c>
      <c r="C136" s="36">
        <f>'DATA A'!D7</f>
        <v>0</v>
      </c>
      <c r="D136" s="26">
        <f>DATA!H128</f>
        <v>0</v>
      </c>
      <c r="E136" s="26">
        <f>DATA!I128</f>
        <v>0</v>
      </c>
      <c r="F136" s="47">
        <f>85/12*6</f>
        <v>42.5</v>
      </c>
      <c r="G136" s="49">
        <f>DATA!W128</f>
        <v>0</v>
      </c>
      <c r="H136" s="28" t="e">
        <f>G136/C136*100</f>
        <v>#DIV/0!</v>
      </c>
    </row>
    <row r="137" spans="1:8" ht="13.8" thickBot="1" x14ac:dyDescent="0.3">
      <c r="A137" s="24">
        <v>3</v>
      </c>
      <c r="B137" s="25">
        <f>'DATA A'!B8</f>
        <v>0</v>
      </c>
      <c r="C137" s="26">
        <f>'DATA A'!D8</f>
        <v>0</v>
      </c>
      <c r="D137" s="26">
        <f>DATA!H129</f>
        <v>0</v>
      </c>
      <c r="E137" s="26">
        <f>DATA!I129</f>
        <v>0</v>
      </c>
      <c r="F137" s="47">
        <f>85/12*6</f>
        <v>42.5</v>
      </c>
      <c r="G137" s="49">
        <f>DATA!W129</f>
        <v>0</v>
      </c>
      <c r="H137" s="28" t="e">
        <f>G137/C137*100</f>
        <v>#DIV/0!</v>
      </c>
    </row>
    <row r="138" spans="1:8" ht="13.8" thickBot="1" x14ac:dyDescent="0.3">
      <c r="A138" s="24">
        <v>4</v>
      </c>
      <c r="B138" s="25">
        <f>'DATA A'!B9</f>
        <v>0</v>
      </c>
      <c r="C138" s="26">
        <f>'DATA A'!D9</f>
        <v>0</v>
      </c>
      <c r="D138" s="26">
        <f>DATA!H130</f>
        <v>0</v>
      </c>
      <c r="E138" s="26">
        <f>DATA!I130</f>
        <v>0</v>
      </c>
      <c r="F138" s="47">
        <f>85/12*6</f>
        <v>42.5</v>
      </c>
      <c r="G138" s="49">
        <f>DATA!W130</f>
        <v>0</v>
      </c>
      <c r="H138" s="28" t="e">
        <f>G138/C138*100</f>
        <v>#DIV/0!</v>
      </c>
    </row>
    <row r="139" spans="1:8" ht="13.8" thickBot="1" x14ac:dyDescent="0.3">
      <c r="A139" s="24">
        <v>5</v>
      </c>
      <c r="B139" s="25">
        <f>'DATA A'!B10</f>
        <v>0</v>
      </c>
      <c r="C139" s="26">
        <f>'DATA A'!D10</f>
        <v>0</v>
      </c>
      <c r="D139" s="26">
        <f>DATA!H131</f>
        <v>0</v>
      </c>
      <c r="E139" s="26">
        <f>DATA!I131</f>
        <v>0</v>
      </c>
      <c r="F139" s="47">
        <f>85/12*6</f>
        <v>42.5</v>
      </c>
      <c r="G139" s="49">
        <f>DATA!W131</f>
        <v>0</v>
      </c>
      <c r="H139" s="28" t="e">
        <f>G139/C139*100</f>
        <v>#DIV/0!</v>
      </c>
    </row>
    <row r="140" spans="1:8" ht="13.8" thickBot="1" x14ac:dyDescent="0.3">
      <c r="A140" s="24">
        <v>6</v>
      </c>
      <c r="B140" s="25">
        <f>'DATA A'!B11</f>
        <v>0</v>
      </c>
      <c r="C140" s="26">
        <f>'DATA A'!D11</f>
        <v>0</v>
      </c>
      <c r="D140" s="26">
        <f>DATA!H132</f>
        <v>0</v>
      </c>
      <c r="E140" s="26">
        <f>DATA!I132</f>
        <v>0</v>
      </c>
      <c r="F140" s="47">
        <f t="shared" ref="F140:F154" si="10">85/12*6</f>
        <v>42.5</v>
      </c>
      <c r="G140" s="49">
        <f>DATA!W132</f>
        <v>0</v>
      </c>
      <c r="H140" s="28" t="e">
        <f t="shared" ref="H140:H154" si="11">G140/C140*100</f>
        <v>#DIV/0!</v>
      </c>
    </row>
    <row r="141" spans="1:8" ht="13.8" thickBot="1" x14ac:dyDescent="0.3">
      <c r="A141" s="24">
        <v>7</v>
      </c>
      <c r="B141" s="25">
        <f>'DATA A'!B12</f>
        <v>0</v>
      </c>
      <c r="C141" s="26">
        <f>'DATA A'!D12</f>
        <v>0</v>
      </c>
      <c r="D141" s="26">
        <f>DATA!H133</f>
        <v>0</v>
      </c>
      <c r="E141" s="26">
        <f>DATA!I133</f>
        <v>0</v>
      </c>
      <c r="F141" s="47">
        <f t="shared" si="10"/>
        <v>42.5</v>
      </c>
      <c r="G141" s="49">
        <f>DATA!W133</f>
        <v>0</v>
      </c>
      <c r="H141" s="28" t="e">
        <f t="shared" si="11"/>
        <v>#DIV/0!</v>
      </c>
    </row>
    <row r="142" spans="1:8" ht="13.8" thickBot="1" x14ac:dyDescent="0.3">
      <c r="A142" s="24">
        <v>8</v>
      </c>
      <c r="B142" s="25">
        <f>'DATA A'!B13</f>
        <v>0</v>
      </c>
      <c r="C142" s="26">
        <f>'DATA A'!D13</f>
        <v>0</v>
      </c>
      <c r="D142" s="26">
        <f>DATA!H134</f>
        <v>0</v>
      </c>
      <c r="E142" s="26">
        <f>DATA!I134</f>
        <v>0</v>
      </c>
      <c r="F142" s="47">
        <f t="shared" si="10"/>
        <v>42.5</v>
      </c>
      <c r="G142" s="49">
        <f>DATA!W134</f>
        <v>0</v>
      </c>
      <c r="H142" s="28" t="e">
        <f t="shared" si="11"/>
        <v>#DIV/0!</v>
      </c>
    </row>
    <row r="143" spans="1:8" ht="13.8" thickBot="1" x14ac:dyDescent="0.3">
      <c r="A143" s="24">
        <v>9</v>
      </c>
      <c r="B143" s="25">
        <f>'DATA A'!B14</f>
        <v>0</v>
      </c>
      <c r="C143" s="26">
        <f>'DATA A'!D14</f>
        <v>0</v>
      </c>
      <c r="D143" s="26">
        <f>DATA!H135</f>
        <v>0</v>
      </c>
      <c r="E143" s="26">
        <f>DATA!I135</f>
        <v>0</v>
      </c>
      <c r="F143" s="47">
        <f t="shared" si="10"/>
        <v>42.5</v>
      </c>
      <c r="G143" s="49">
        <f>DATA!W135</f>
        <v>0</v>
      </c>
      <c r="H143" s="28" t="e">
        <f t="shared" si="11"/>
        <v>#DIV/0!</v>
      </c>
    </row>
    <row r="144" spans="1:8" ht="13.8" thickBot="1" x14ac:dyDescent="0.3">
      <c r="A144" s="24">
        <v>10</v>
      </c>
      <c r="B144" s="25">
        <f>'DATA A'!B15</f>
        <v>0</v>
      </c>
      <c r="C144" s="26">
        <f>'DATA A'!D15</f>
        <v>0</v>
      </c>
      <c r="D144" s="26">
        <f>DATA!H136</f>
        <v>0</v>
      </c>
      <c r="E144" s="26">
        <f>DATA!I136</f>
        <v>0</v>
      </c>
      <c r="F144" s="47">
        <f t="shared" si="10"/>
        <v>42.5</v>
      </c>
      <c r="G144" s="49">
        <f>DATA!W136</f>
        <v>0</v>
      </c>
      <c r="H144" s="28" t="e">
        <f t="shared" si="11"/>
        <v>#DIV/0!</v>
      </c>
    </row>
    <row r="145" spans="1:8" ht="13.8" thickBot="1" x14ac:dyDescent="0.3">
      <c r="A145" s="24">
        <v>11</v>
      </c>
      <c r="B145" s="25">
        <f>'DATA A'!B16</f>
        <v>0</v>
      </c>
      <c r="C145" s="26">
        <f>'DATA A'!D16</f>
        <v>0</v>
      </c>
      <c r="D145" s="26">
        <f>DATA!H137</f>
        <v>0</v>
      </c>
      <c r="E145" s="26">
        <f>DATA!I137</f>
        <v>0</v>
      </c>
      <c r="F145" s="47">
        <f t="shared" si="10"/>
        <v>42.5</v>
      </c>
      <c r="G145" s="49">
        <f>DATA!W137</f>
        <v>0</v>
      </c>
      <c r="H145" s="28" t="e">
        <f t="shared" si="11"/>
        <v>#DIV/0!</v>
      </c>
    </row>
    <row r="146" spans="1:8" ht="13.8" thickBot="1" x14ac:dyDescent="0.3">
      <c r="A146" s="24">
        <v>12</v>
      </c>
      <c r="B146" s="25">
        <f>'DATA A'!B17</f>
        <v>0</v>
      </c>
      <c r="C146" s="26">
        <f>'DATA A'!D17</f>
        <v>0</v>
      </c>
      <c r="D146" s="26">
        <f>DATA!H138</f>
        <v>0</v>
      </c>
      <c r="E146" s="26">
        <f>DATA!I138</f>
        <v>0</v>
      </c>
      <c r="F146" s="47">
        <f t="shared" si="10"/>
        <v>42.5</v>
      </c>
      <c r="G146" s="49">
        <f>DATA!W138</f>
        <v>0</v>
      </c>
      <c r="H146" s="28" t="e">
        <f t="shared" si="11"/>
        <v>#DIV/0!</v>
      </c>
    </row>
    <row r="147" spans="1:8" ht="13.8" thickBot="1" x14ac:dyDescent="0.3">
      <c r="A147" s="24">
        <v>13</v>
      </c>
      <c r="B147" s="25">
        <f>'DATA A'!B18</f>
        <v>0</v>
      </c>
      <c r="C147" s="26">
        <f>'DATA A'!D18</f>
        <v>0</v>
      </c>
      <c r="D147" s="26">
        <f>DATA!H139</f>
        <v>0</v>
      </c>
      <c r="E147" s="26">
        <f>DATA!I139</f>
        <v>0</v>
      </c>
      <c r="F147" s="47">
        <f t="shared" si="10"/>
        <v>42.5</v>
      </c>
      <c r="G147" s="49">
        <f>DATA!W139</f>
        <v>0</v>
      </c>
      <c r="H147" s="28" t="e">
        <f t="shared" si="11"/>
        <v>#DIV/0!</v>
      </c>
    </row>
    <row r="148" spans="1:8" ht="13.8" thickBot="1" x14ac:dyDescent="0.3">
      <c r="A148" s="24">
        <v>14</v>
      </c>
      <c r="B148" s="25">
        <f>'DATA A'!B19</f>
        <v>0</v>
      </c>
      <c r="C148" s="26">
        <f>'DATA A'!D19</f>
        <v>0</v>
      </c>
      <c r="D148" s="26">
        <f>DATA!H140</f>
        <v>0</v>
      </c>
      <c r="E148" s="26">
        <f>DATA!I140</f>
        <v>0</v>
      </c>
      <c r="F148" s="47">
        <f t="shared" si="10"/>
        <v>42.5</v>
      </c>
      <c r="G148" s="49">
        <f>DATA!W140</f>
        <v>0</v>
      </c>
      <c r="H148" s="28" t="e">
        <f t="shared" si="11"/>
        <v>#DIV/0!</v>
      </c>
    </row>
    <row r="149" spans="1:8" ht="13.8" thickBot="1" x14ac:dyDescent="0.3">
      <c r="A149" s="24">
        <v>15</v>
      </c>
      <c r="B149" s="25">
        <f>'DATA A'!B20</f>
        <v>0</v>
      </c>
      <c r="C149" s="26">
        <f>'DATA A'!D20</f>
        <v>0</v>
      </c>
      <c r="D149" s="26">
        <f>DATA!H141</f>
        <v>0</v>
      </c>
      <c r="E149" s="26">
        <f>DATA!I141</f>
        <v>0</v>
      </c>
      <c r="F149" s="47">
        <f t="shared" si="10"/>
        <v>42.5</v>
      </c>
      <c r="G149" s="49">
        <f>DATA!W141</f>
        <v>0</v>
      </c>
      <c r="H149" s="28" t="e">
        <f t="shared" si="11"/>
        <v>#DIV/0!</v>
      </c>
    </row>
    <row r="150" spans="1:8" ht="13.8" thickBot="1" x14ac:dyDescent="0.3">
      <c r="A150" s="24">
        <v>16</v>
      </c>
      <c r="B150" s="25">
        <f>'DATA A'!B21</f>
        <v>0</v>
      </c>
      <c r="C150" s="26">
        <f>'DATA A'!D21</f>
        <v>0</v>
      </c>
      <c r="D150" s="26">
        <f>DATA!H142</f>
        <v>0</v>
      </c>
      <c r="E150" s="26">
        <f>DATA!I142</f>
        <v>0</v>
      </c>
      <c r="F150" s="47">
        <f t="shared" si="10"/>
        <v>42.5</v>
      </c>
      <c r="G150" s="49">
        <f>DATA!W142</f>
        <v>0</v>
      </c>
      <c r="H150" s="28" t="e">
        <f t="shared" si="11"/>
        <v>#DIV/0!</v>
      </c>
    </row>
    <row r="151" spans="1:8" ht="13.8" thickBot="1" x14ac:dyDescent="0.3">
      <c r="A151" s="24">
        <v>17</v>
      </c>
      <c r="B151" s="25">
        <f>'DATA A'!B22</f>
        <v>0</v>
      </c>
      <c r="C151" s="26">
        <f>'DATA A'!D22</f>
        <v>0</v>
      </c>
      <c r="D151" s="26">
        <f>DATA!H143</f>
        <v>0</v>
      </c>
      <c r="E151" s="26">
        <f>DATA!I143</f>
        <v>0</v>
      </c>
      <c r="F151" s="47">
        <f t="shared" si="10"/>
        <v>42.5</v>
      </c>
      <c r="G151" s="49">
        <f>DATA!W143</f>
        <v>0</v>
      </c>
      <c r="H151" s="28" t="e">
        <f t="shared" si="11"/>
        <v>#DIV/0!</v>
      </c>
    </row>
    <row r="152" spans="1:8" ht="13.8" thickBot="1" x14ac:dyDescent="0.3">
      <c r="A152" s="24">
        <v>18</v>
      </c>
      <c r="B152" s="25">
        <f>'DATA A'!B23</f>
        <v>0</v>
      </c>
      <c r="C152" s="26">
        <f>'DATA A'!D23</f>
        <v>0</v>
      </c>
      <c r="D152" s="26">
        <f>DATA!H144</f>
        <v>0</v>
      </c>
      <c r="E152" s="26">
        <f>DATA!I144</f>
        <v>0</v>
      </c>
      <c r="F152" s="47">
        <f t="shared" si="10"/>
        <v>42.5</v>
      </c>
      <c r="G152" s="49">
        <f>DATA!W144</f>
        <v>0</v>
      </c>
      <c r="H152" s="28" t="e">
        <f t="shared" si="11"/>
        <v>#DIV/0!</v>
      </c>
    </row>
    <row r="153" spans="1:8" ht="13.8" thickBot="1" x14ac:dyDescent="0.3">
      <c r="A153" s="24">
        <v>19</v>
      </c>
      <c r="B153" s="25">
        <f>'DATA A'!B24</f>
        <v>0</v>
      </c>
      <c r="C153" s="26">
        <f>'DATA A'!D24</f>
        <v>0</v>
      </c>
      <c r="D153" s="26">
        <f>DATA!H145</f>
        <v>0</v>
      </c>
      <c r="E153" s="26">
        <f>DATA!I145</f>
        <v>0</v>
      </c>
      <c r="F153" s="47">
        <f t="shared" si="10"/>
        <v>42.5</v>
      </c>
      <c r="G153" s="49">
        <f>DATA!W145</f>
        <v>0</v>
      </c>
      <c r="H153" s="28" t="e">
        <f t="shared" si="11"/>
        <v>#DIV/0!</v>
      </c>
    </row>
    <row r="154" spans="1:8" ht="13.8" thickBot="1" x14ac:dyDescent="0.3">
      <c r="A154" s="24">
        <v>20</v>
      </c>
      <c r="B154" s="25">
        <f>'DATA A'!B25</f>
        <v>0</v>
      </c>
      <c r="C154" s="26">
        <f>'DATA A'!D25</f>
        <v>0</v>
      </c>
      <c r="D154" s="26">
        <f>DATA!H146</f>
        <v>0</v>
      </c>
      <c r="E154" s="26">
        <f>DATA!I146</f>
        <v>0</v>
      </c>
      <c r="F154" s="47">
        <f t="shared" si="10"/>
        <v>42.5</v>
      </c>
      <c r="G154" s="49">
        <f>DATA!W146</f>
        <v>0</v>
      </c>
      <c r="H154" s="28" t="e">
        <f t="shared" si="11"/>
        <v>#DIV/0!</v>
      </c>
    </row>
    <row r="155" spans="1:8" ht="13.8" thickBot="1" x14ac:dyDescent="0.3">
      <c r="A155" s="24">
        <v>21</v>
      </c>
      <c r="B155" s="25">
        <f>'DATA A'!B26</f>
        <v>0</v>
      </c>
      <c r="C155" s="26">
        <f>'DATA A'!D26</f>
        <v>0</v>
      </c>
      <c r="D155" s="26">
        <f>DATA!H147</f>
        <v>0</v>
      </c>
      <c r="E155" s="26">
        <f>DATA!I147</f>
        <v>0</v>
      </c>
      <c r="F155" s="47">
        <f t="shared" ref="F155:F160" si="12">85/12*6</f>
        <v>42.5</v>
      </c>
      <c r="G155" s="49">
        <f>DATA!W147</f>
        <v>0</v>
      </c>
      <c r="H155" s="28" t="e">
        <f t="shared" ref="H155:H160" si="13">G155/C155*100</f>
        <v>#DIV/0!</v>
      </c>
    </row>
    <row r="156" spans="1:8" ht="13.8" thickBot="1" x14ac:dyDescent="0.3">
      <c r="A156" s="24">
        <v>22</v>
      </c>
      <c r="B156" s="25">
        <f>'DATA A'!B27</f>
        <v>0</v>
      </c>
      <c r="C156" s="26">
        <f>'DATA A'!D27</f>
        <v>0</v>
      </c>
      <c r="D156" s="26">
        <f>DATA!H148</f>
        <v>0</v>
      </c>
      <c r="E156" s="26">
        <f>DATA!I148</f>
        <v>0</v>
      </c>
      <c r="F156" s="47">
        <f t="shared" si="12"/>
        <v>42.5</v>
      </c>
      <c r="G156" s="49">
        <f>DATA!W148</f>
        <v>0</v>
      </c>
      <c r="H156" s="28" t="e">
        <f t="shared" si="13"/>
        <v>#DIV/0!</v>
      </c>
    </row>
    <row r="157" spans="1:8" ht="13.8" thickBot="1" x14ac:dyDescent="0.3">
      <c r="A157" s="24">
        <v>23</v>
      </c>
      <c r="B157" s="25">
        <f>'DATA A'!B28</f>
        <v>0</v>
      </c>
      <c r="C157" s="26">
        <f>'DATA A'!D28</f>
        <v>0</v>
      </c>
      <c r="D157" s="26">
        <f>DATA!H149</f>
        <v>0</v>
      </c>
      <c r="E157" s="26">
        <f>DATA!I149</f>
        <v>0</v>
      </c>
      <c r="F157" s="47">
        <f t="shared" si="12"/>
        <v>42.5</v>
      </c>
      <c r="G157" s="49">
        <f>DATA!W149</f>
        <v>0</v>
      </c>
      <c r="H157" s="28" t="e">
        <f t="shared" si="13"/>
        <v>#DIV/0!</v>
      </c>
    </row>
    <row r="158" spans="1:8" ht="13.8" thickBot="1" x14ac:dyDescent="0.3">
      <c r="A158" s="24">
        <v>24</v>
      </c>
      <c r="B158" s="25">
        <f>'DATA A'!B29</f>
        <v>0</v>
      </c>
      <c r="C158" s="26">
        <f>'DATA A'!D29</f>
        <v>0</v>
      </c>
      <c r="D158" s="26">
        <f>DATA!H150</f>
        <v>0</v>
      </c>
      <c r="E158" s="26">
        <f>DATA!I150</f>
        <v>0</v>
      </c>
      <c r="F158" s="47">
        <f t="shared" si="12"/>
        <v>42.5</v>
      </c>
      <c r="G158" s="49">
        <f>DATA!W150</f>
        <v>0</v>
      </c>
      <c r="H158" s="28" t="e">
        <f t="shared" si="13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DATA!H151</f>
        <v>0</v>
      </c>
      <c r="E159" s="26">
        <f>DATA!I151</f>
        <v>0</v>
      </c>
      <c r="F159" s="47">
        <f t="shared" si="12"/>
        <v>42.5</v>
      </c>
      <c r="G159" s="49">
        <f>DATA!W151</f>
        <v>0</v>
      </c>
      <c r="H159" s="28" t="e">
        <f t="shared" si="13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DATA!H152</f>
        <v>0</v>
      </c>
      <c r="E160" s="44">
        <f>DATA!I152</f>
        <v>0</v>
      </c>
      <c r="F160" s="45">
        <f t="shared" si="12"/>
        <v>42.5</v>
      </c>
      <c r="G160" s="49">
        <f>DATA!W152</f>
        <v>0</v>
      </c>
      <c r="H160" s="46" t="e">
        <f t="shared" si="13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tr">
        <f>'DATA A'!B5</f>
        <v>PUSKESMAS</v>
      </c>
      <c r="C164" s="308" t="s">
        <v>24</v>
      </c>
      <c r="D164" s="311" t="s">
        <v>38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DATA!H157</f>
        <v>0</v>
      </c>
      <c r="E167" s="49">
        <f>DATA!I157</f>
        <v>0</v>
      </c>
      <c r="F167" s="47">
        <f>90/12*6</f>
        <v>45</v>
      </c>
      <c r="G167" s="49">
        <f>DATA!W157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DATA!H158</f>
        <v>0</v>
      </c>
      <c r="E168" s="26">
        <f>DATA!I158</f>
        <v>0</v>
      </c>
      <c r="F168" s="27">
        <f>90/12*6</f>
        <v>45</v>
      </c>
      <c r="G168" s="26">
        <f>DATA!W158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DATA!H159</f>
        <v>0</v>
      </c>
      <c r="E169" s="26">
        <f>DATA!I159</f>
        <v>0</v>
      </c>
      <c r="F169" s="27">
        <f>90/12*6</f>
        <v>45</v>
      </c>
      <c r="G169" s="26">
        <f>DATA!W159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DATA!H160</f>
        <v>0</v>
      </c>
      <c r="E170" s="26">
        <f>DATA!I160</f>
        <v>0</v>
      </c>
      <c r="F170" s="27">
        <f>90/12*6</f>
        <v>45</v>
      </c>
      <c r="G170" s="26">
        <f>DATA!W160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DATA!H161</f>
        <v>0</v>
      </c>
      <c r="E171" s="26">
        <f>DATA!I161</f>
        <v>0</v>
      </c>
      <c r="F171" s="27">
        <f>90/12*6</f>
        <v>45</v>
      </c>
      <c r="G171" s="26">
        <f>DATA!W161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DATA!H162</f>
        <v>0</v>
      </c>
      <c r="E172" s="26">
        <f>DATA!I162</f>
        <v>0</v>
      </c>
      <c r="F172" s="27">
        <f t="shared" ref="F172:F186" si="14">90/12*6</f>
        <v>45</v>
      </c>
      <c r="G172" s="26">
        <f>DATA!W162</f>
        <v>0</v>
      </c>
      <c r="H172" s="28" t="e">
        <f t="shared" ref="H172:H186" si="15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DATA!H163</f>
        <v>0</v>
      </c>
      <c r="E173" s="26">
        <f>DATA!I163</f>
        <v>0</v>
      </c>
      <c r="F173" s="27">
        <f t="shared" si="14"/>
        <v>45</v>
      </c>
      <c r="G173" s="26">
        <f>DATA!W163</f>
        <v>0</v>
      </c>
      <c r="H173" s="28" t="e">
        <f t="shared" si="15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DATA!H164</f>
        <v>0</v>
      </c>
      <c r="E174" s="26">
        <f>DATA!I164</f>
        <v>0</v>
      </c>
      <c r="F174" s="27">
        <f t="shared" si="14"/>
        <v>45</v>
      </c>
      <c r="G174" s="26">
        <f>DATA!W164</f>
        <v>0</v>
      </c>
      <c r="H174" s="28" t="e">
        <f t="shared" si="15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DATA!H165</f>
        <v>0</v>
      </c>
      <c r="E175" s="26">
        <f>DATA!I165</f>
        <v>0</v>
      </c>
      <c r="F175" s="27">
        <f t="shared" si="14"/>
        <v>45</v>
      </c>
      <c r="G175" s="26">
        <f>DATA!W165</f>
        <v>0</v>
      </c>
      <c r="H175" s="28" t="e">
        <f t="shared" si="15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DATA!H166</f>
        <v>0</v>
      </c>
      <c r="E176" s="26">
        <f>DATA!I166</f>
        <v>0</v>
      </c>
      <c r="F176" s="27">
        <f t="shared" si="14"/>
        <v>45</v>
      </c>
      <c r="G176" s="26">
        <f>DATA!W166</f>
        <v>0</v>
      </c>
      <c r="H176" s="28" t="e">
        <f t="shared" si="15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DATA!H167</f>
        <v>0</v>
      </c>
      <c r="E177" s="26">
        <f>DATA!I167</f>
        <v>0</v>
      </c>
      <c r="F177" s="27">
        <f t="shared" si="14"/>
        <v>45</v>
      </c>
      <c r="G177" s="26">
        <f>DATA!W167</f>
        <v>0</v>
      </c>
      <c r="H177" s="28" t="e">
        <f t="shared" si="15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DATA!H168</f>
        <v>0</v>
      </c>
      <c r="E178" s="26">
        <f>DATA!I168</f>
        <v>0</v>
      </c>
      <c r="F178" s="27">
        <f t="shared" si="14"/>
        <v>45</v>
      </c>
      <c r="G178" s="26">
        <f>DATA!W168</f>
        <v>0</v>
      </c>
      <c r="H178" s="28" t="e">
        <f t="shared" si="15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DATA!H169</f>
        <v>0</v>
      </c>
      <c r="E179" s="26">
        <f>DATA!I169</f>
        <v>0</v>
      </c>
      <c r="F179" s="27">
        <f t="shared" si="14"/>
        <v>45</v>
      </c>
      <c r="G179" s="26">
        <f>DATA!W169</f>
        <v>0</v>
      </c>
      <c r="H179" s="28" t="e">
        <f t="shared" si="15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DATA!H170</f>
        <v>0</v>
      </c>
      <c r="E180" s="26">
        <f>DATA!I170</f>
        <v>0</v>
      </c>
      <c r="F180" s="27">
        <f t="shared" si="14"/>
        <v>45</v>
      </c>
      <c r="G180" s="26">
        <f>DATA!W170</f>
        <v>0</v>
      </c>
      <c r="H180" s="28" t="e">
        <f t="shared" si="15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DATA!H171</f>
        <v>0</v>
      </c>
      <c r="E181" s="26">
        <f>DATA!I171</f>
        <v>0</v>
      </c>
      <c r="F181" s="27">
        <f t="shared" si="14"/>
        <v>45</v>
      </c>
      <c r="G181" s="26">
        <f>DATA!W171</f>
        <v>0</v>
      </c>
      <c r="H181" s="28" t="e">
        <f t="shared" si="15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DATA!H172</f>
        <v>0</v>
      </c>
      <c r="E182" s="26">
        <f>DATA!I172</f>
        <v>0</v>
      </c>
      <c r="F182" s="27">
        <f t="shared" si="14"/>
        <v>45</v>
      </c>
      <c r="G182" s="26">
        <f>DATA!W172</f>
        <v>0</v>
      </c>
      <c r="H182" s="28" t="e">
        <f t="shared" si="15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DATA!H173</f>
        <v>0</v>
      </c>
      <c r="E183" s="26">
        <f>DATA!I173</f>
        <v>0</v>
      </c>
      <c r="F183" s="27">
        <f t="shared" si="14"/>
        <v>45</v>
      </c>
      <c r="G183" s="26">
        <f>DATA!W173</f>
        <v>0</v>
      </c>
      <c r="H183" s="28" t="e">
        <f t="shared" si="15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DATA!H174</f>
        <v>0</v>
      </c>
      <c r="E184" s="26">
        <f>DATA!I174</f>
        <v>0</v>
      </c>
      <c r="F184" s="27">
        <f t="shared" si="14"/>
        <v>45</v>
      </c>
      <c r="G184" s="26">
        <f>DATA!W174</f>
        <v>0</v>
      </c>
      <c r="H184" s="28" t="e">
        <f t="shared" si="15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DATA!H175</f>
        <v>0</v>
      </c>
      <c r="E185" s="26">
        <f>DATA!I175</f>
        <v>0</v>
      </c>
      <c r="F185" s="27">
        <f t="shared" si="14"/>
        <v>45</v>
      </c>
      <c r="G185" s="26">
        <f>DATA!W175</f>
        <v>0</v>
      </c>
      <c r="H185" s="28" t="e">
        <f t="shared" si="15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DATA!H176</f>
        <v>0</v>
      </c>
      <c r="E186" s="26">
        <f>DATA!I176</f>
        <v>0</v>
      </c>
      <c r="F186" s="27">
        <f t="shared" si="14"/>
        <v>45</v>
      </c>
      <c r="G186" s="26">
        <f>DATA!W176</f>
        <v>0</v>
      </c>
      <c r="H186" s="28" t="e">
        <f t="shared" si="15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DATA!H177</f>
        <v>0</v>
      </c>
      <c r="E187" s="26">
        <f>DATA!I177</f>
        <v>0</v>
      </c>
      <c r="F187" s="27">
        <f t="shared" ref="F187:F192" si="16">90/12*6</f>
        <v>45</v>
      </c>
      <c r="G187" s="26">
        <f>DATA!W177</f>
        <v>0</v>
      </c>
      <c r="H187" s="28" t="e">
        <f t="shared" ref="H187:H192" si="17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DATA!H178</f>
        <v>0</v>
      </c>
      <c r="E188" s="26">
        <f>DATA!I178</f>
        <v>0</v>
      </c>
      <c r="F188" s="27">
        <f t="shared" si="16"/>
        <v>45</v>
      </c>
      <c r="G188" s="26">
        <f>DATA!W178</f>
        <v>0</v>
      </c>
      <c r="H188" s="28" t="e">
        <f t="shared" si="17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DATA!H179</f>
        <v>0</v>
      </c>
      <c r="E189" s="26">
        <f>DATA!I179</f>
        <v>0</v>
      </c>
      <c r="F189" s="27">
        <f t="shared" si="16"/>
        <v>45</v>
      </c>
      <c r="G189" s="26">
        <f>DATA!W179</f>
        <v>0</v>
      </c>
      <c r="H189" s="28" t="e">
        <f t="shared" si="17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DATA!H180</f>
        <v>0</v>
      </c>
      <c r="E190" s="26">
        <f>DATA!I180</f>
        <v>0</v>
      </c>
      <c r="F190" s="27">
        <f t="shared" si="16"/>
        <v>45</v>
      </c>
      <c r="G190" s="26">
        <f>DATA!W180</f>
        <v>0</v>
      </c>
      <c r="H190" s="28" t="e">
        <f t="shared" si="17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DATA!H181</f>
        <v>0</v>
      </c>
      <c r="E191" s="26">
        <f>DATA!I181</f>
        <v>0</v>
      </c>
      <c r="F191" s="27">
        <f t="shared" si="16"/>
        <v>45</v>
      </c>
      <c r="G191" s="26">
        <f>DATA!W181</f>
        <v>0</v>
      </c>
      <c r="H191" s="28" t="e">
        <f t="shared" si="17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DATA!H182</f>
        <v>0</v>
      </c>
      <c r="E192" s="44">
        <f>DATA!I182</f>
        <v>0</v>
      </c>
      <c r="F192" s="45">
        <f t="shared" si="16"/>
        <v>45</v>
      </c>
      <c r="G192" s="44">
        <f>DATA!W182</f>
        <v>0</v>
      </c>
      <c r="H192" s="46" t="e">
        <f t="shared" si="17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tr">
        <f>'DATA A'!B5</f>
        <v>PUSKESMAS</v>
      </c>
      <c r="C196" s="308" t="s">
        <v>24</v>
      </c>
      <c r="D196" s="311" t="s">
        <v>47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DATA!H188</f>
        <v>0</v>
      </c>
      <c r="E199" s="49">
        <f>DATA!I188</f>
        <v>0</v>
      </c>
      <c r="F199" s="47"/>
      <c r="G199" s="49">
        <f>DATA!W188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DATA!H189</f>
        <v>0</v>
      </c>
      <c r="E200" s="26">
        <f>DATA!I189</f>
        <v>0</v>
      </c>
      <c r="F200" s="27"/>
      <c r="G200" s="26">
        <f>DATA!W189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DATA!H190</f>
        <v>0</v>
      </c>
      <c r="E201" s="26">
        <f>DATA!I190</f>
        <v>0</v>
      </c>
      <c r="F201" s="27"/>
      <c r="G201" s="26">
        <f>DATA!W190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DATA!H191</f>
        <v>0</v>
      </c>
      <c r="E202" s="26">
        <f>DATA!I191</f>
        <v>0</v>
      </c>
      <c r="F202" s="27"/>
      <c r="G202" s="26">
        <f>DATA!W191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DATA!H192</f>
        <v>0</v>
      </c>
      <c r="E203" s="26">
        <f>DATA!I192</f>
        <v>0</v>
      </c>
      <c r="F203" s="27"/>
      <c r="G203" s="26">
        <f>DATA!W192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DATA!H193</f>
        <v>0</v>
      </c>
      <c r="E204" s="26">
        <f>DATA!I193</f>
        <v>0</v>
      </c>
      <c r="F204" s="27"/>
      <c r="G204" s="26">
        <f>DATA!W193</f>
        <v>0</v>
      </c>
      <c r="H204" s="28" t="e">
        <f t="shared" ref="H204:H218" si="18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DATA!H194</f>
        <v>0</v>
      </c>
      <c r="E205" s="26">
        <f>DATA!I194</f>
        <v>0</v>
      </c>
      <c r="F205" s="27"/>
      <c r="G205" s="26">
        <f>DATA!W194</f>
        <v>0</v>
      </c>
      <c r="H205" s="28" t="e">
        <f t="shared" si="18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DATA!H195</f>
        <v>0</v>
      </c>
      <c r="E206" s="26">
        <f>DATA!I195</f>
        <v>0</v>
      </c>
      <c r="F206" s="27"/>
      <c r="G206" s="26">
        <f>DATA!W195</f>
        <v>0</v>
      </c>
      <c r="H206" s="28" t="e">
        <f t="shared" si="18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DATA!H196</f>
        <v>0</v>
      </c>
      <c r="E207" s="26">
        <f>DATA!I196</f>
        <v>0</v>
      </c>
      <c r="F207" s="27"/>
      <c r="G207" s="26">
        <f>DATA!W196</f>
        <v>0</v>
      </c>
      <c r="H207" s="28" t="e">
        <f t="shared" si="18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DATA!H197</f>
        <v>0</v>
      </c>
      <c r="E208" s="26">
        <f>DATA!I197</f>
        <v>0</v>
      </c>
      <c r="F208" s="27"/>
      <c r="G208" s="26">
        <f>DATA!W197</f>
        <v>0</v>
      </c>
      <c r="H208" s="28" t="e">
        <f t="shared" si="18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DATA!H198</f>
        <v>0</v>
      </c>
      <c r="E209" s="26">
        <f>DATA!I198</f>
        <v>0</v>
      </c>
      <c r="F209" s="27"/>
      <c r="G209" s="26">
        <f>DATA!W198</f>
        <v>0</v>
      </c>
      <c r="H209" s="28" t="e">
        <f t="shared" si="18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DATA!H199</f>
        <v>0</v>
      </c>
      <c r="E210" s="26">
        <f>DATA!I199</f>
        <v>0</v>
      </c>
      <c r="F210" s="27"/>
      <c r="G210" s="26">
        <f>DATA!W199</f>
        <v>0</v>
      </c>
      <c r="H210" s="28" t="e">
        <f t="shared" si="18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DATA!H200</f>
        <v>0</v>
      </c>
      <c r="E211" s="26">
        <f>DATA!I200</f>
        <v>0</v>
      </c>
      <c r="F211" s="27"/>
      <c r="G211" s="26">
        <f>DATA!W200</f>
        <v>0</v>
      </c>
      <c r="H211" s="28" t="e">
        <f t="shared" si="18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DATA!H201</f>
        <v>0</v>
      </c>
      <c r="E212" s="26">
        <f>DATA!I201</f>
        <v>0</v>
      </c>
      <c r="F212" s="27"/>
      <c r="G212" s="26">
        <f>DATA!W201</f>
        <v>0</v>
      </c>
      <c r="H212" s="28" t="e">
        <f t="shared" si="18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DATA!H202</f>
        <v>0</v>
      </c>
      <c r="E213" s="26">
        <f>DATA!I202</f>
        <v>0</v>
      </c>
      <c r="F213" s="27"/>
      <c r="G213" s="26">
        <f>DATA!W202</f>
        <v>0</v>
      </c>
      <c r="H213" s="28" t="e">
        <f t="shared" si="18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DATA!H203</f>
        <v>0</v>
      </c>
      <c r="E214" s="26">
        <f>DATA!I203</f>
        <v>0</v>
      </c>
      <c r="F214" s="27"/>
      <c r="G214" s="26">
        <f>DATA!W203</f>
        <v>0</v>
      </c>
      <c r="H214" s="28" t="e">
        <f t="shared" si="18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DATA!H204</f>
        <v>0</v>
      </c>
      <c r="E215" s="26">
        <f>DATA!I204</f>
        <v>0</v>
      </c>
      <c r="F215" s="27"/>
      <c r="G215" s="26">
        <f>DATA!W204</f>
        <v>0</v>
      </c>
      <c r="H215" s="28" t="e">
        <f t="shared" si="18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DATA!H205</f>
        <v>0</v>
      </c>
      <c r="E216" s="26">
        <f>DATA!I205</f>
        <v>0</v>
      </c>
      <c r="F216" s="27"/>
      <c r="G216" s="26">
        <f>DATA!W205</f>
        <v>0</v>
      </c>
      <c r="H216" s="28" t="e">
        <f t="shared" si="18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DATA!H206</f>
        <v>0</v>
      </c>
      <c r="E217" s="26">
        <f>DATA!I206</f>
        <v>0</v>
      </c>
      <c r="F217" s="27"/>
      <c r="G217" s="26">
        <f>DATA!W206</f>
        <v>0</v>
      </c>
      <c r="H217" s="28" t="e">
        <f t="shared" si="18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DATA!H207</f>
        <v>0</v>
      </c>
      <c r="E218" s="26">
        <f>DATA!I207</f>
        <v>0</v>
      </c>
      <c r="F218" s="27"/>
      <c r="G218" s="26">
        <f>DATA!W207</f>
        <v>0</v>
      </c>
      <c r="H218" s="28" t="e">
        <f t="shared" si="18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DATA!H208</f>
        <v>0</v>
      </c>
      <c r="E219" s="26">
        <f>DATA!I208</f>
        <v>0</v>
      </c>
      <c r="F219" s="27"/>
      <c r="G219" s="26">
        <f>DATA!W208</f>
        <v>0</v>
      </c>
      <c r="H219" s="28" t="e">
        <f t="shared" ref="H219:H224" si="19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DATA!H209</f>
        <v>0</v>
      </c>
      <c r="E220" s="26">
        <f>DATA!I209</f>
        <v>0</v>
      </c>
      <c r="F220" s="27"/>
      <c r="G220" s="26">
        <f>DATA!W209</f>
        <v>0</v>
      </c>
      <c r="H220" s="28" t="e">
        <f t="shared" si="19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DATA!H210</f>
        <v>0</v>
      </c>
      <c r="E221" s="26">
        <f>DATA!I210</f>
        <v>0</v>
      </c>
      <c r="F221" s="27"/>
      <c r="G221" s="26">
        <f>DATA!W210</f>
        <v>0</v>
      </c>
      <c r="H221" s="28" t="e">
        <f t="shared" si="19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DATA!H211</f>
        <v>0</v>
      </c>
      <c r="E222" s="26">
        <f>DATA!I211</f>
        <v>0</v>
      </c>
      <c r="F222" s="27"/>
      <c r="G222" s="26">
        <f>DATA!W211</f>
        <v>0</v>
      </c>
      <c r="H222" s="28" t="e">
        <f t="shared" si="19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DATA!H212</f>
        <v>0</v>
      </c>
      <c r="E223" s="26">
        <f>DATA!I212</f>
        <v>0</v>
      </c>
      <c r="F223" s="27"/>
      <c r="G223" s="26">
        <f>DATA!W212</f>
        <v>0</v>
      </c>
      <c r="H223" s="28" t="e">
        <f t="shared" si="19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DATA!H213</f>
        <v>0</v>
      </c>
      <c r="E224" s="44">
        <f>DATA!I213</f>
        <v>0</v>
      </c>
      <c r="F224" s="45"/>
      <c r="G224" s="44">
        <f>DATA!W213</f>
        <v>0</v>
      </c>
      <c r="H224" s="46" t="e">
        <f t="shared" si="19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2" t="s">
        <v>1</v>
      </c>
      <c r="B228" s="275" t="str">
        <f>'DATA A'!B5</f>
        <v>PUSKESMAS</v>
      </c>
      <c r="C228" s="278" t="s">
        <v>24</v>
      </c>
      <c r="D228" s="281" t="s">
        <v>73</v>
      </c>
      <c r="E228" s="282"/>
      <c r="F228" s="282"/>
      <c r="G228" s="282"/>
      <c r="H228" s="283"/>
    </row>
    <row r="229" spans="1:8" ht="12.75" customHeight="1" x14ac:dyDescent="0.25">
      <c r="A229" s="273"/>
      <c r="B229" s="276"/>
      <c r="C229" s="279"/>
      <c r="D229" s="284" t="s">
        <v>20</v>
      </c>
      <c r="E229" s="284" t="s">
        <v>21</v>
      </c>
      <c r="F229" s="284" t="s">
        <v>22</v>
      </c>
      <c r="G229" s="164" t="s">
        <v>16</v>
      </c>
      <c r="H229" s="182"/>
    </row>
    <row r="230" spans="1:8" ht="13.8" thickBot="1" x14ac:dyDescent="0.3">
      <c r="A230" s="274"/>
      <c r="B230" s="277"/>
      <c r="C230" s="280"/>
      <c r="D230" s="280"/>
      <c r="E230" s="280"/>
      <c r="F230" s="280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DATA!H219</f>
        <v>0</v>
      </c>
      <c r="E231" s="49">
        <f>DATA!I219</f>
        <v>0</v>
      </c>
      <c r="F231" s="207">
        <f>85/12*6</f>
        <v>42.5</v>
      </c>
      <c r="G231" s="49">
        <f>DATA!W219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DATA!H220</f>
        <v>0</v>
      </c>
      <c r="E232" s="26">
        <f>DATA!I220</f>
        <v>0</v>
      </c>
      <c r="F232" s="27">
        <f>85/12*6</f>
        <v>42.5</v>
      </c>
      <c r="G232" s="26">
        <f>DATA!W220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DATA!H221</f>
        <v>0</v>
      </c>
      <c r="E233" s="26">
        <f>DATA!I221</f>
        <v>0</v>
      </c>
      <c r="F233" s="27">
        <f>85/12*6</f>
        <v>42.5</v>
      </c>
      <c r="G233" s="26">
        <f>DATA!W221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DATA!H222</f>
        <v>0</v>
      </c>
      <c r="E234" s="26">
        <f>DATA!I222</f>
        <v>0</v>
      </c>
      <c r="F234" s="27">
        <f>85/12*6</f>
        <v>42.5</v>
      </c>
      <c r="G234" s="26">
        <f>DATA!W222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DATA!H223</f>
        <v>0</v>
      </c>
      <c r="E235" s="26">
        <f>DATA!I223</f>
        <v>0</v>
      </c>
      <c r="F235" s="27">
        <f>85/12*6</f>
        <v>42.5</v>
      </c>
      <c r="G235" s="26">
        <f>DATA!W223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DATA!H224</f>
        <v>0</v>
      </c>
      <c r="E236" s="26">
        <f>DATA!I224</f>
        <v>0</v>
      </c>
      <c r="F236" s="27">
        <f t="shared" ref="F236:F250" si="20">85/12*6</f>
        <v>42.5</v>
      </c>
      <c r="G236" s="26">
        <f>DATA!W224</f>
        <v>0</v>
      </c>
      <c r="H236" s="28" t="e">
        <f t="shared" ref="H236:H250" si="21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DATA!H225</f>
        <v>0</v>
      </c>
      <c r="E237" s="26">
        <f>DATA!I225</f>
        <v>0</v>
      </c>
      <c r="F237" s="27">
        <f t="shared" si="20"/>
        <v>42.5</v>
      </c>
      <c r="G237" s="26">
        <f>DATA!W225</f>
        <v>0</v>
      </c>
      <c r="H237" s="28" t="e">
        <f t="shared" si="21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DATA!H226</f>
        <v>0</v>
      </c>
      <c r="E238" s="26">
        <f>DATA!I226</f>
        <v>0</v>
      </c>
      <c r="F238" s="27">
        <f t="shared" si="20"/>
        <v>42.5</v>
      </c>
      <c r="G238" s="26">
        <f>DATA!W226</f>
        <v>0</v>
      </c>
      <c r="H238" s="28" t="e">
        <f t="shared" si="21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DATA!H227</f>
        <v>0</v>
      </c>
      <c r="E239" s="26">
        <f>DATA!I227</f>
        <v>0</v>
      </c>
      <c r="F239" s="27">
        <f t="shared" si="20"/>
        <v>42.5</v>
      </c>
      <c r="G239" s="26">
        <f>DATA!W227</f>
        <v>0</v>
      </c>
      <c r="H239" s="28" t="e">
        <f t="shared" si="21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DATA!H228</f>
        <v>0</v>
      </c>
      <c r="E240" s="26">
        <f>DATA!I228</f>
        <v>0</v>
      </c>
      <c r="F240" s="27">
        <f t="shared" si="20"/>
        <v>42.5</v>
      </c>
      <c r="G240" s="26">
        <f>DATA!W228</f>
        <v>0</v>
      </c>
      <c r="H240" s="28" t="e">
        <f t="shared" si="21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DATA!H229</f>
        <v>0</v>
      </c>
      <c r="E241" s="26">
        <f>DATA!I229</f>
        <v>0</v>
      </c>
      <c r="F241" s="27">
        <f t="shared" si="20"/>
        <v>42.5</v>
      </c>
      <c r="G241" s="26">
        <f>DATA!W229</f>
        <v>0</v>
      </c>
      <c r="H241" s="28" t="e">
        <f t="shared" si="21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DATA!H230</f>
        <v>0</v>
      </c>
      <c r="E242" s="26">
        <f>DATA!I230</f>
        <v>0</v>
      </c>
      <c r="F242" s="27">
        <f t="shared" si="20"/>
        <v>42.5</v>
      </c>
      <c r="G242" s="26">
        <f>DATA!W230</f>
        <v>0</v>
      </c>
      <c r="H242" s="28" t="e">
        <f t="shared" si="21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DATA!H231</f>
        <v>0</v>
      </c>
      <c r="E243" s="26">
        <f>DATA!I231</f>
        <v>0</v>
      </c>
      <c r="F243" s="27">
        <f t="shared" si="20"/>
        <v>42.5</v>
      </c>
      <c r="G243" s="26">
        <f>DATA!W231</f>
        <v>0</v>
      </c>
      <c r="H243" s="28" t="e">
        <f t="shared" si="21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DATA!H232</f>
        <v>0</v>
      </c>
      <c r="E244" s="26">
        <f>DATA!I232</f>
        <v>0</v>
      </c>
      <c r="F244" s="27">
        <f t="shared" si="20"/>
        <v>42.5</v>
      </c>
      <c r="G244" s="26">
        <f>DATA!W232</f>
        <v>0</v>
      </c>
      <c r="H244" s="28" t="e">
        <f t="shared" si="21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DATA!H233</f>
        <v>0</v>
      </c>
      <c r="E245" s="26">
        <f>DATA!I233</f>
        <v>0</v>
      </c>
      <c r="F245" s="27">
        <f t="shared" si="20"/>
        <v>42.5</v>
      </c>
      <c r="G245" s="26">
        <f>DATA!W233</f>
        <v>0</v>
      </c>
      <c r="H245" s="28" t="e">
        <f t="shared" si="21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DATA!H234</f>
        <v>0</v>
      </c>
      <c r="E246" s="26">
        <f>DATA!I234</f>
        <v>0</v>
      </c>
      <c r="F246" s="27">
        <f t="shared" si="20"/>
        <v>42.5</v>
      </c>
      <c r="G246" s="26">
        <f>DATA!W234</f>
        <v>0</v>
      </c>
      <c r="H246" s="28" t="e">
        <f t="shared" si="21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DATA!H235</f>
        <v>0</v>
      </c>
      <c r="E247" s="26">
        <f>DATA!I235</f>
        <v>0</v>
      </c>
      <c r="F247" s="27">
        <f t="shared" si="20"/>
        <v>42.5</v>
      </c>
      <c r="G247" s="26">
        <f>DATA!W235</f>
        <v>0</v>
      </c>
      <c r="H247" s="28" t="e">
        <f t="shared" si="21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DATA!H236</f>
        <v>0</v>
      </c>
      <c r="E248" s="26">
        <f>DATA!I236</f>
        <v>0</v>
      </c>
      <c r="F248" s="27">
        <f t="shared" si="20"/>
        <v>42.5</v>
      </c>
      <c r="G248" s="26">
        <f>DATA!W236</f>
        <v>0</v>
      </c>
      <c r="H248" s="28" t="e">
        <f t="shared" si="21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DATA!H237</f>
        <v>0</v>
      </c>
      <c r="E249" s="26">
        <f>DATA!I237</f>
        <v>0</v>
      </c>
      <c r="F249" s="27">
        <f t="shared" si="20"/>
        <v>42.5</v>
      </c>
      <c r="G249" s="26">
        <f>DATA!W237</f>
        <v>0</v>
      </c>
      <c r="H249" s="28" t="e">
        <f t="shared" si="21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DATA!H238</f>
        <v>0</v>
      </c>
      <c r="E250" s="26">
        <f>DATA!I238</f>
        <v>0</v>
      </c>
      <c r="F250" s="27">
        <f t="shared" si="20"/>
        <v>42.5</v>
      </c>
      <c r="G250" s="26">
        <f>DATA!W238</f>
        <v>0</v>
      </c>
      <c r="H250" s="28" t="e">
        <f t="shared" si="21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DATA!H239</f>
        <v>0</v>
      </c>
      <c r="E251" s="26">
        <f>DATA!I239</f>
        <v>0</v>
      </c>
      <c r="F251" s="27">
        <f t="shared" ref="F251:F256" si="22">85/12*6</f>
        <v>42.5</v>
      </c>
      <c r="G251" s="26">
        <f>DATA!W239</f>
        <v>0</v>
      </c>
      <c r="H251" s="28" t="e">
        <f t="shared" ref="H251:H256" si="23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DATA!H240</f>
        <v>0</v>
      </c>
      <c r="E252" s="26">
        <f>DATA!I240</f>
        <v>0</v>
      </c>
      <c r="F252" s="27">
        <f t="shared" si="22"/>
        <v>42.5</v>
      </c>
      <c r="G252" s="26">
        <f>DATA!W240</f>
        <v>0</v>
      </c>
      <c r="H252" s="28" t="e">
        <f t="shared" si="23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DATA!H241</f>
        <v>0</v>
      </c>
      <c r="E253" s="26">
        <f>DATA!I241</f>
        <v>0</v>
      </c>
      <c r="F253" s="27">
        <f t="shared" si="22"/>
        <v>42.5</v>
      </c>
      <c r="G253" s="26">
        <f>DATA!W241</f>
        <v>0</v>
      </c>
      <c r="H253" s="28" t="e">
        <f t="shared" si="23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DATA!H242</f>
        <v>0</v>
      </c>
      <c r="E254" s="26">
        <f>DATA!I242</f>
        <v>0</v>
      </c>
      <c r="F254" s="27">
        <f t="shared" si="22"/>
        <v>42.5</v>
      </c>
      <c r="G254" s="26">
        <f>DATA!W242</f>
        <v>0</v>
      </c>
      <c r="H254" s="28" t="e">
        <f t="shared" si="23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DATA!H243</f>
        <v>0</v>
      </c>
      <c r="E255" s="26">
        <f>DATA!I243</f>
        <v>0</v>
      </c>
      <c r="F255" s="27">
        <f t="shared" si="22"/>
        <v>42.5</v>
      </c>
      <c r="G255" s="26">
        <f>DATA!W243</f>
        <v>0</v>
      </c>
      <c r="H255" s="28" t="e">
        <f t="shared" si="23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DATA!H244</f>
        <v>0</v>
      </c>
      <c r="E256" s="44">
        <f>DATA!I244</f>
        <v>0</v>
      </c>
      <c r="F256" s="217">
        <f t="shared" si="22"/>
        <v>42.5</v>
      </c>
      <c r="G256" s="44">
        <f>DATA!W244</f>
        <v>0</v>
      </c>
      <c r="H256" s="46" t="e">
        <f t="shared" si="23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2" t="s">
        <v>1</v>
      </c>
      <c r="B260" s="275" t="str">
        <f>'DATA A'!B5</f>
        <v>PUSKESMAS</v>
      </c>
      <c r="C260" s="278" t="s">
        <v>24</v>
      </c>
      <c r="D260" s="281" t="s">
        <v>52</v>
      </c>
      <c r="E260" s="282"/>
      <c r="F260" s="282"/>
      <c r="G260" s="282"/>
      <c r="H260" s="283"/>
    </row>
    <row r="261" spans="1:8" ht="12.75" customHeight="1" x14ac:dyDescent="0.25">
      <c r="A261" s="273"/>
      <c r="B261" s="276"/>
      <c r="C261" s="279"/>
      <c r="D261" s="284" t="s">
        <v>20</v>
      </c>
      <c r="E261" s="284" t="s">
        <v>21</v>
      </c>
      <c r="F261" s="284" t="s">
        <v>22</v>
      </c>
      <c r="G261" s="164" t="s">
        <v>16</v>
      </c>
      <c r="H261" s="182"/>
    </row>
    <row r="262" spans="1:8" ht="13.8" thickBot="1" x14ac:dyDescent="0.3">
      <c r="A262" s="274"/>
      <c r="B262" s="277"/>
      <c r="C262" s="280"/>
      <c r="D262" s="280"/>
      <c r="E262" s="280"/>
      <c r="F262" s="280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DATA!H252</f>
        <v>0</v>
      </c>
      <c r="E263" s="49">
        <f>DATA!I252</f>
        <v>0</v>
      </c>
      <c r="F263" s="47">
        <f>95/12*6</f>
        <v>47.5</v>
      </c>
      <c r="G263" s="49">
        <f>DATA!W252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35">
        <f>'DATA A'!B7</f>
        <v>0</v>
      </c>
      <c r="C264" s="36">
        <f>'DATA A'!E7</f>
        <v>0</v>
      </c>
      <c r="D264" s="26">
        <f>DATA!H253</f>
        <v>0</v>
      </c>
      <c r="E264" s="26">
        <f>DATA!I253</f>
        <v>0</v>
      </c>
      <c r="F264" s="47">
        <f>95/12*6</f>
        <v>47.5</v>
      </c>
      <c r="G264" s="26">
        <f>DATA!W253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DATA!H254</f>
        <v>0</v>
      </c>
      <c r="E265" s="26">
        <f>DATA!I254</f>
        <v>0</v>
      </c>
      <c r="F265" s="47">
        <f>95/12*6</f>
        <v>47.5</v>
      </c>
      <c r="G265" s="26">
        <f>DATA!W254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DATA!H255</f>
        <v>0</v>
      </c>
      <c r="E266" s="26">
        <f>DATA!I255</f>
        <v>0</v>
      </c>
      <c r="F266" s="47">
        <f>95/12*6</f>
        <v>47.5</v>
      </c>
      <c r="G266" s="26">
        <f>DATA!W255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DATA!H256</f>
        <v>0</v>
      </c>
      <c r="E267" s="26">
        <f>DATA!I256</f>
        <v>0</v>
      </c>
      <c r="F267" s="47">
        <f>95/12*6</f>
        <v>47.5</v>
      </c>
      <c r="G267" s="26">
        <f>DATA!W256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DATA!H257</f>
        <v>0</v>
      </c>
      <c r="E268" s="26">
        <f>DATA!I257</f>
        <v>0</v>
      </c>
      <c r="F268" s="47">
        <f t="shared" ref="F268:F282" si="24">95/12*6</f>
        <v>47.5</v>
      </c>
      <c r="G268" s="26">
        <f>DATA!W257</f>
        <v>0</v>
      </c>
      <c r="H268" s="28" t="e">
        <f t="shared" ref="H268:H282" si="25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DATA!H258</f>
        <v>0</v>
      </c>
      <c r="E269" s="26">
        <f>DATA!I258</f>
        <v>0</v>
      </c>
      <c r="F269" s="47">
        <f t="shared" si="24"/>
        <v>47.5</v>
      </c>
      <c r="G269" s="26">
        <f>DATA!W258</f>
        <v>0</v>
      </c>
      <c r="H269" s="28" t="e">
        <f t="shared" si="25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DATA!H259</f>
        <v>0</v>
      </c>
      <c r="E270" s="26">
        <f>DATA!I259</f>
        <v>0</v>
      </c>
      <c r="F270" s="47">
        <f t="shared" si="24"/>
        <v>47.5</v>
      </c>
      <c r="G270" s="26">
        <f>DATA!W259</f>
        <v>0</v>
      </c>
      <c r="H270" s="28" t="e">
        <f t="shared" si="25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DATA!H260</f>
        <v>0</v>
      </c>
      <c r="E271" s="26">
        <f>DATA!I260</f>
        <v>0</v>
      </c>
      <c r="F271" s="47">
        <f t="shared" si="24"/>
        <v>47.5</v>
      </c>
      <c r="G271" s="26">
        <f>DATA!W260</f>
        <v>0</v>
      </c>
      <c r="H271" s="28" t="e">
        <f t="shared" si="25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DATA!H261</f>
        <v>0</v>
      </c>
      <c r="E272" s="26">
        <f>DATA!I261</f>
        <v>0</v>
      </c>
      <c r="F272" s="47">
        <f t="shared" si="24"/>
        <v>47.5</v>
      </c>
      <c r="G272" s="26">
        <f>DATA!W261</f>
        <v>0</v>
      </c>
      <c r="H272" s="28" t="e">
        <f t="shared" si="25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DATA!H262</f>
        <v>0</v>
      </c>
      <c r="E273" s="26">
        <f>DATA!I262</f>
        <v>0</v>
      </c>
      <c r="F273" s="47">
        <f t="shared" si="24"/>
        <v>47.5</v>
      </c>
      <c r="G273" s="26">
        <f>DATA!W262</f>
        <v>0</v>
      </c>
      <c r="H273" s="28" t="e">
        <f t="shared" si="25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DATA!H263</f>
        <v>0</v>
      </c>
      <c r="E274" s="26">
        <f>DATA!I263</f>
        <v>0</v>
      </c>
      <c r="F274" s="47">
        <f t="shared" si="24"/>
        <v>47.5</v>
      </c>
      <c r="G274" s="26">
        <f>DATA!W263</f>
        <v>0</v>
      </c>
      <c r="H274" s="28" t="e">
        <f t="shared" si="25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DATA!H264</f>
        <v>0</v>
      </c>
      <c r="E275" s="26">
        <f>DATA!I264</f>
        <v>0</v>
      </c>
      <c r="F275" s="47">
        <f t="shared" si="24"/>
        <v>47.5</v>
      </c>
      <c r="G275" s="26">
        <f>DATA!W264</f>
        <v>0</v>
      </c>
      <c r="H275" s="28" t="e">
        <f t="shared" si="25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DATA!H265</f>
        <v>0</v>
      </c>
      <c r="E276" s="26">
        <f>DATA!I265</f>
        <v>0</v>
      </c>
      <c r="F276" s="47">
        <f t="shared" si="24"/>
        <v>47.5</v>
      </c>
      <c r="G276" s="26">
        <f>DATA!W265</f>
        <v>0</v>
      </c>
      <c r="H276" s="28" t="e">
        <f t="shared" si="25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DATA!H266</f>
        <v>0</v>
      </c>
      <c r="E277" s="26">
        <f>DATA!I266</f>
        <v>0</v>
      </c>
      <c r="F277" s="47">
        <f t="shared" si="24"/>
        <v>47.5</v>
      </c>
      <c r="G277" s="26">
        <f>DATA!W266</f>
        <v>0</v>
      </c>
      <c r="H277" s="28" t="e">
        <f t="shared" si="25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DATA!H267</f>
        <v>0</v>
      </c>
      <c r="E278" s="26">
        <f>DATA!I267</f>
        <v>0</v>
      </c>
      <c r="F278" s="47">
        <f t="shared" si="24"/>
        <v>47.5</v>
      </c>
      <c r="G278" s="26">
        <f>DATA!W267</f>
        <v>0</v>
      </c>
      <c r="H278" s="28" t="e">
        <f t="shared" si="25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DATA!H268</f>
        <v>0</v>
      </c>
      <c r="E279" s="26">
        <f>DATA!I268</f>
        <v>0</v>
      </c>
      <c r="F279" s="47">
        <f t="shared" si="24"/>
        <v>47.5</v>
      </c>
      <c r="G279" s="26">
        <f>DATA!W268</f>
        <v>0</v>
      </c>
      <c r="H279" s="28" t="e">
        <f t="shared" si="25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DATA!H269</f>
        <v>0</v>
      </c>
      <c r="E280" s="26">
        <f>DATA!I269</f>
        <v>0</v>
      </c>
      <c r="F280" s="47">
        <f t="shared" si="24"/>
        <v>47.5</v>
      </c>
      <c r="G280" s="26">
        <f>DATA!W269</f>
        <v>0</v>
      </c>
      <c r="H280" s="28" t="e">
        <f t="shared" si="25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DATA!H270</f>
        <v>0</v>
      </c>
      <c r="E281" s="26">
        <f>DATA!I270</f>
        <v>0</v>
      </c>
      <c r="F281" s="47">
        <f t="shared" si="24"/>
        <v>47.5</v>
      </c>
      <c r="G281" s="26">
        <f>DATA!W270</f>
        <v>0</v>
      </c>
      <c r="H281" s="28" t="e">
        <f t="shared" si="25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DATA!H271</f>
        <v>0</v>
      </c>
      <c r="E282" s="26">
        <f>DATA!I271</f>
        <v>0</v>
      </c>
      <c r="F282" s="47">
        <f t="shared" si="24"/>
        <v>47.5</v>
      </c>
      <c r="G282" s="26">
        <f>DATA!W271</f>
        <v>0</v>
      </c>
      <c r="H282" s="28" t="e">
        <f t="shared" si="25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DATA!H272</f>
        <v>0</v>
      </c>
      <c r="E283" s="26">
        <f>DATA!I272</f>
        <v>0</v>
      </c>
      <c r="F283" s="47">
        <f t="shared" ref="F283:F288" si="26">95/12*6</f>
        <v>47.5</v>
      </c>
      <c r="G283" s="26">
        <f>DATA!W272</f>
        <v>0</v>
      </c>
      <c r="H283" s="28" t="e">
        <f t="shared" ref="H283:H288" si="27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DATA!H273</f>
        <v>0</v>
      </c>
      <c r="E284" s="26">
        <f>DATA!I273</f>
        <v>0</v>
      </c>
      <c r="F284" s="47">
        <f t="shared" si="26"/>
        <v>47.5</v>
      </c>
      <c r="G284" s="26">
        <f>DATA!W273</f>
        <v>0</v>
      </c>
      <c r="H284" s="28" t="e">
        <f t="shared" si="27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DATA!H274</f>
        <v>0</v>
      </c>
      <c r="E285" s="26">
        <f>DATA!I274</f>
        <v>0</v>
      </c>
      <c r="F285" s="47">
        <f t="shared" si="26"/>
        <v>47.5</v>
      </c>
      <c r="G285" s="26">
        <f>DATA!W274</f>
        <v>0</v>
      </c>
      <c r="H285" s="28" t="e">
        <f t="shared" si="27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DATA!H275</f>
        <v>0</v>
      </c>
      <c r="E286" s="26">
        <f>DATA!I275</f>
        <v>0</v>
      </c>
      <c r="F286" s="47">
        <f t="shared" si="26"/>
        <v>47.5</v>
      </c>
      <c r="G286" s="26">
        <f>DATA!W275</f>
        <v>0</v>
      </c>
      <c r="H286" s="28" t="e">
        <f t="shared" si="27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DATA!H276</f>
        <v>0</v>
      </c>
      <c r="E287" s="26">
        <f>DATA!I276</f>
        <v>0</v>
      </c>
      <c r="F287" s="47">
        <f t="shared" si="26"/>
        <v>47.5</v>
      </c>
      <c r="G287" s="26">
        <f>DATA!W276</f>
        <v>0</v>
      </c>
      <c r="H287" s="28" t="e">
        <f t="shared" si="27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DATA!H277</f>
        <v>0</v>
      </c>
      <c r="E288" s="44">
        <f>DATA!I277</f>
        <v>0</v>
      </c>
      <c r="F288" s="45">
        <f t="shared" si="26"/>
        <v>47.5</v>
      </c>
      <c r="G288" s="44">
        <f>DATA!W277</f>
        <v>0</v>
      </c>
      <c r="H288" s="46" t="e">
        <f t="shared" si="27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tr">
        <f>'DATA A'!B5</f>
        <v>PUSKESMAS</v>
      </c>
      <c r="C290" s="308" t="s">
        <v>19</v>
      </c>
      <c r="D290" s="311" t="s">
        <v>54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DATA!H283</f>
        <v>0</v>
      </c>
      <c r="E293" s="36">
        <f>DATA!I283</f>
        <v>0</v>
      </c>
      <c r="F293" s="207"/>
      <c r="G293" s="36">
        <f>DATA!W283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DATA!H284</f>
        <v>0</v>
      </c>
      <c r="E294" s="26">
        <f>DATA!I284</f>
        <v>0</v>
      </c>
      <c r="F294" s="27"/>
      <c r="G294" s="26">
        <f>DATA!W284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DATA!H285</f>
        <v>0</v>
      </c>
      <c r="E295" s="26">
        <f>DATA!I285</f>
        <v>0</v>
      </c>
      <c r="F295" s="27"/>
      <c r="G295" s="26">
        <f>DATA!W285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DATA!H286</f>
        <v>0</v>
      </c>
      <c r="E296" s="26">
        <f>DATA!I286</f>
        <v>0</v>
      </c>
      <c r="F296" s="27"/>
      <c r="G296" s="26">
        <f>DATA!W286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DATA!H287</f>
        <v>0</v>
      </c>
      <c r="E297" s="26">
        <f>DATA!I287</f>
        <v>0</v>
      </c>
      <c r="F297" s="27"/>
      <c r="G297" s="26">
        <f>DATA!W287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DATA!H288</f>
        <v>0</v>
      </c>
      <c r="E298" s="26">
        <f>DATA!I288</f>
        <v>0</v>
      </c>
      <c r="F298" s="27"/>
      <c r="G298" s="26">
        <f>DATA!W288</f>
        <v>0</v>
      </c>
      <c r="H298" s="28" t="e">
        <f t="shared" ref="H298:H312" si="28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DATA!H289</f>
        <v>0</v>
      </c>
      <c r="E299" s="26">
        <f>DATA!I289</f>
        <v>0</v>
      </c>
      <c r="F299" s="27"/>
      <c r="G299" s="26">
        <f>DATA!W289</f>
        <v>0</v>
      </c>
      <c r="H299" s="28" t="e">
        <f t="shared" si="28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DATA!H290</f>
        <v>0</v>
      </c>
      <c r="E300" s="26">
        <f>DATA!I290</f>
        <v>0</v>
      </c>
      <c r="F300" s="27"/>
      <c r="G300" s="26">
        <f>DATA!W290</f>
        <v>0</v>
      </c>
      <c r="H300" s="28" t="e">
        <f t="shared" si="28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DATA!H291</f>
        <v>0</v>
      </c>
      <c r="E301" s="26">
        <f>DATA!I291</f>
        <v>0</v>
      </c>
      <c r="F301" s="27"/>
      <c r="G301" s="26">
        <f>DATA!W291</f>
        <v>0</v>
      </c>
      <c r="H301" s="28" t="e">
        <f t="shared" si="28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DATA!H292</f>
        <v>0</v>
      </c>
      <c r="E302" s="26">
        <f>DATA!I292</f>
        <v>0</v>
      </c>
      <c r="F302" s="27"/>
      <c r="G302" s="26">
        <f>DATA!W292</f>
        <v>0</v>
      </c>
      <c r="H302" s="28" t="e">
        <f t="shared" si="28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DATA!H293</f>
        <v>0</v>
      </c>
      <c r="E303" s="26">
        <f>DATA!I293</f>
        <v>0</v>
      </c>
      <c r="F303" s="27"/>
      <c r="G303" s="26">
        <f>DATA!W293</f>
        <v>0</v>
      </c>
      <c r="H303" s="28" t="e">
        <f t="shared" si="28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DATA!H294</f>
        <v>0</v>
      </c>
      <c r="E304" s="26">
        <f>DATA!I294</f>
        <v>0</v>
      </c>
      <c r="F304" s="27"/>
      <c r="G304" s="26">
        <f>DATA!W294</f>
        <v>0</v>
      </c>
      <c r="H304" s="28" t="e">
        <f t="shared" si="28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DATA!H295</f>
        <v>0</v>
      </c>
      <c r="E305" s="26">
        <f>DATA!I295</f>
        <v>0</v>
      </c>
      <c r="F305" s="27"/>
      <c r="G305" s="26">
        <f>DATA!W295</f>
        <v>0</v>
      </c>
      <c r="H305" s="28" t="e">
        <f t="shared" si="28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DATA!H296</f>
        <v>0</v>
      </c>
      <c r="E306" s="26">
        <f>DATA!I296</f>
        <v>0</v>
      </c>
      <c r="F306" s="27"/>
      <c r="G306" s="26">
        <f>DATA!W296</f>
        <v>0</v>
      </c>
      <c r="H306" s="28" t="e">
        <f t="shared" si="28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DATA!H297</f>
        <v>0</v>
      </c>
      <c r="E307" s="26">
        <f>DATA!I297</f>
        <v>0</v>
      </c>
      <c r="F307" s="27"/>
      <c r="G307" s="26">
        <f>DATA!W297</f>
        <v>0</v>
      </c>
      <c r="H307" s="28" t="e">
        <f t="shared" si="28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DATA!H298</f>
        <v>0</v>
      </c>
      <c r="E308" s="26">
        <f>DATA!I298</f>
        <v>0</v>
      </c>
      <c r="F308" s="27"/>
      <c r="G308" s="26">
        <f>DATA!W298</f>
        <v>0</v>
      </c>
      <c r="H308" s="28" t="e">
        <f t="shared" si="28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DATA!H299</f>
        <v>0</v>
      </c>
      <c r="E309" s="26">
        <f>DATA!I299</f>
        <v>0</v>
      </c>
      <c r="F309" s="27"/>
      <c r="G309" s="26">
        <f>DATA!W299</f>
        <v>0</v>
      </c>
      <c r="H309" s="28" t="e">
        <f t="shared" si="28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DATA!H300</f>
        <v>0</v>
      </c>
      <c r="E310" s="26">
        <f>DATA!I300</f>
        <v>0</v>
      </c>
      <c r="F310" s="27"/>
      <c r="G310" s="26">
        <f>DATA!W300</f>
        <v>0</v>
      </c>
      <c r="H310" s="28" t="e">
        <f t="shared" si="28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DATA!H301</f>
        <v>0</v>
      </c>
      <c r="E311" s="26">
        <f>DATA!I301</f>
        <v>0</v>
      </c>
      <c r="F311" s="27"/>
      <c r="G311" s="26">
        <f>DATA!W301</f>
        <v>0</v>
      </c>
      <c r="H311" s="28" t="e">
        <f t="shared" si="28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DATA!H302</f>
        <v>0</v>
      </c>
      <c r="E312" s="26">
        <f>DATA!I302</f>
        <v>0</v>
      </c>
      <c r="F312" s="27"/>
      <c r="G312" s="26">
        <f>DATA!W302</f>
        <v>0</v>
      </c>
      <c r="H312" s="28" t="e">
        <f t="shared" si="28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DATA!H303</f>
        <v>0</v>
      </c>
      <c r="E313" s="26">
        <f>DATA!I303</f>
        <v>0</v>
      </c>
      <c r="F313" s="27"/>
      <c r="G313" s="26">
        <f>DATA!W303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DATA!H304</f>
        <v>0</v>
      </c>
      <c r="E314" s="26">
        <f>DATA!I304</f>
        <v>0</v>
      </c>
      <c r="F314" s="27"/>
      <c r="G314" s="26">
        <f>DATA!W304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DATA!H305</f>
        <v>0</v>
      </c>
      <c r="E315" s="26">
        <f>DATA!I305</f>
        <v>0</v>
      </c>
      <c r="F315" s="27"/>
      <c r="G315" s="26">
        <f>DATA!W305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DATA!H306</f>
        <v>0</v>
      </c>
      <c r="E316" s="26">
        <f>DATA!I306</f>
        <v>0</v>
      </c>
      <c r="F316" s="27"/>
      <c r="G316" s="26">
        <f>DATA!W306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DATA!H307</f>
        <v>0</v>
      </c>
      <c r="E317" s="26">
        <f>DATA!I307</f>
        <v>0</v>
      </c>
      <c r="F317" s="27"/>
      <c r="G317" s="26">
        <f>DATA!W307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DATA!H308</f>
        <v>0</v>
      </c>
      <c r="E318" s="12">
        <f>DATA!I308</f>
        <v>0</v>
      </c>
      <c r="F318" s="217"/>
      <c r="G318" s="12">
        <f>DATA!W308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tr">
        <f>'DATA A'!B5</f>
        <v>PUSKESMAS</v>
      </c>
      <c r="C322" s="308" t="s">
        <v>19</v>
      </c>
      <c r="D322" s="311" t="s">
        <v>55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DATA!H314</f>
        <v>0</v>
      </c>
      <c r="E325" s="36">
        <f>DATA!I314</f>
        <v>0</v>
      </c>
      <c r="F325" s="207"/>
      <c r="G325" s="36">
        <f>DATA!W314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DATA!H315</f>
        <v>0</v>
      </c>
      <c r="E326" s="26">
        <f>DATA!I315</f>
        <v>0</v>
      </c>
      <c r="F326" s="27"/>
      <c r="G326" s="26">
        <f>DATA!W315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DATA!H316</f>
        <v>0</v>
      </c>
      <c r="E327" s="26">
        <f>DATA!I316</f>
        <v>0</v>
      </c>
      <c r="F327" s="27"/>
      <c r="G327" s="26">
        <f>DATA!W316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DATA!H317</f>
        <v>0</v>
      </c>
      <c r="E328" s="26">
        <f>DATA!I317</f>
        <v>0</v>
      </c>
      <c r="F328" s="27"/>
      <c r="G328" s="26">
        <f>DATA!W317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DATA!H318</f>
        <v>0</v>
      </c>
      <c r="E329" s="26">
        <f>DATA!I318</f>
        <v>0</v>
      </c>
      <c r="F329" s="27"/>
      <c r="G329" s="26">
        <f>DATA!W318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DATA!H319</f>
        <v>0</v>
      </c>
      <c r="E330" s="26">
        <f>DATA!I319</f>
        <v>0</v>
      </c>
      <c r="F330" s="27"/>
      <c r="G330" s="26">
        <f>DATA!W319</f>
        <v>0</v>
      </c>
      <c r="H330" s="28" t="e">
        <f t="shared" ref="H330:H344" si="29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DATA!H320</f>
        <v>0</v>
      </c>
      <c r="E331" s="26">
        <f>DATA!I320</f>
        <v>0</v>
      </c>
      <c r="F331" s="27"/>
      <c r="G331" s="26">
        <f>DATA!W320</f>
        <v>0</v>
      </c>
      <c r="H331" s="28" t="e">
        <f t="shared" si="29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DATA!H321</f>
        <v>0</v>
      </c>
      <c r="E332" s="26">
        <f>DATA!I321</f>
        <v>0</v>
      </c>
      <c r="F332" s="27"/>
      <c r="G332" s="26">
        <f>DATA!W321</f>
        <v>0</v>
      </c>
      <c r="H332" s="28" t="e">
        <f t="shared" si="29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DATA!H322</f>
        <v>0</v>
      </c>
      <c r="E333" s="26">
        <f>DATA!I322</f>
        <v>0</v>
      </c>
      <c r="F333" s="27"/>
      <c r="G333" s="26">
        <f>DATA!W322</f>
        <v>0</v>
      </c>
      <c r="H333" s="28" t="e">
        <f t="shared" si="29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DATA!H323</f>
        <v>0</v>
      </c>
      <c r="E334" s="26">
        <f>DATA!I323</f>
        <v>0</v>
      </c>
      <c r="F334" s="27"/>
      <c r="G334" s="26">
        <f>DATA!W323</f>
        <v>0</v>
      </c>
      <c r="H334" s="28" t="e">
        <f t="shared" si="29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DATA!H324</f>
        <v>0</v>
      </c>
      <c r="E335" s="26">
        <f>DATA!I324</f>
        <v>0</v>
      </c>
      <c r="F335" s="27"/>
      <c r="G335" s="26">
        <f>DATA!W324</f>
        <v>0</v>
      </c>
      <c r="H335" s="28" t="e">
        <f t="shared" si="29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DATA!H325</f>
        <v>0</v>
      </c>
      <c r="E336" s="26">
        <f>DATA!I325</f>
        <v>0</v>
      </c>
      <c r="F336" s="27"/>
      <c r="G336" s="26">
        <f>DATA!W325</f>
        <v>0</v>
      </c>
      <c r="H336" s="28" t="e">
        <f t="shared" si="29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DATA!H326</f>
        <v>0</v>
      </c>
      <c r="E337" s="26">
        <f>DATA!I326</f>
        <v>0</v>
      </c>
      <c r="F337" s="27"/>
      <c r="G337" s="26">
        <f>DATA!W326</f>
        <v>0</v>
      </c>
      <c r="H337" s="28" t="e">
        <f t="shared" si="29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DATA!H327</f>
        <v>0</v>
      </c>
      <c r="E338" s="26">
        <f>DATA!I327</f>
        <v>0</v>
      </c>
      <c r="F338" s="27"/>
      <c r="G338" s="26">
        <f>DATA!W327</f>
        <v>0</v>
      </c>
      <c r="H338" s="28" t="e">
        <f t="shared" si="29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DATA!H328</f>
        <v>0</v>
      </c>
      <c r="E339" s="26">
        <f>DATA!I328</f>
        <v>0</v>
      </c>
      <c r="F339" s="27"/>
      <c r="G339" s="26">
        <f>DATA!W328</f>
        <v>0</v>
      </c>
      <c r="H339" s="28" t="e">
        <f t="shared" si="29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DATA!H329</f>
        <v>0</v>
      </c>
      <c r="E340" s="26">
        <f>DATA!I329</f>
        <v>0</v>
      </c>
      <c r="F340" s="27"/>
      <c r="G340" s="26">
        <f>DATA!W329</f>
        <v>0</v>
      </c>
      <c r="H340" s="28" t="e">
        <f t="shared" si="29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DATA!H330</f>
        <v>0</v>
      </c>
      <c r="E341" s="26">
        <f>DATA!I330</f>
        <v>0</v>
      </c>
      <c r="F341" s="27"/>
      <c r="G341" s="26">
        <f>DATA!W330</f>
        <v>0</v>
      </c>
      <c r="H341" s="28" t="e">
        <f t="shared" si="29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DATA!H331</f>
        <v>0</v>
      </c>
      <c r="E342" s="26">
        <f>DATA!I331</f>
        <v>0</v>
      </c>
      <c r="F342" s="27"/>
      <c r="G342" s="26">
        <f>DATA!W331</f>
        <v>0</v>
      </c>
      <c r="H342" s="28" t="e">
        <f t="shared" si="29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DATA!H332</f>
        <v>0</v>
      </c>
      <c r="E343" s="26">
        <f>DATA!I332</f>
        <v>0</v>
      </c>
      <c r="F343" s="27"/>
      <c r="G343" s="26">
        <f>DATA!W332</f>
        <v>0</v>
      </c>
      <c r="H343" s="28" t="e">
        <f t="shared" si="29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DATA!H333</f>
        <v>0</v>
      </c>
      <c r="E344" s="26">
        <f>DATA!I333</f>
        <v>0</v>
      </c>
      <c r="F344" s="27"/>
      <c r="G344" s="26">
        <f>DATA!W333</f>
        <v>0</v>
      </c>
      <c r="H344" s="28" t="e">
        <f t="shared" si="29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DATA!H334</f>
        <v>0</v>
      </c>
      <c r="E345" s="26">
        <f>DATA!I334</f>
        <v>0</v>
      </c>
      <c r="F345" s="27"/>
      <c r="G345" s="26">
        <f>DATA!W334</f>
        <v>0</v>
      </c>
      <c r="H345" s="28" t="e">
        <f t="shared" ref="H345:H350" si="30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DATA!H335</f>
        <v>0</v>
      </c>
      <c r="E346" s="26">
        <f>DATA!I335</f>
        <v>0</v>
      </c>
      <c r="F346" s="27"/>
      <c r="G346" s="26">
        <f>DATA!W335</f>
        <v>0</v>
      </c>
      <c r="H346" s="28" t="e">
        <f t="shared" si="30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DATA!H336</f>
        <v>0</v>
      </c>
      <c r="E347" s="26">
        <f>DATA!I336</f>
        <v>0</v>
      </c>
      <c r="F347" s="27"/>
      <c r="G347" s="26">
        <f>DATA!W336</f>
        <v>0</v>
      </c>
      <c r="H347" s="28" t="e">
        <f t="shared" si="30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DATA!H337</f>
        <v>0</v>
      </c>
      <c r="E348" s="26">
        <f>DATA!I337</f>
        <v>0</v>
      </c>
      <c r="F348" s="27"/>
      <c r="G348" s="26">
        <f>DATA!W337</f>
        <v>0</v>
      </c>
      <c r="H348" s="28" t="e">
        <f t="shared" si="30"/>
        <v>#DIV/0!</v>
      </c>
    </row>
    <row r="349" spans="1:8" x14ac:dyDescent="0.25">
      <c r="A349" s="24">
        <v>25</v>
      </c>
      <c r="B349" s="227">
        <f>'DATA A'!B30</f>
        <v>0</v>
      </c>
      <c r="C349" s="210">
        <f>'DATA A'!C30</f>
        <v>0</v>
      </c>
      <c r="D349" s="210">
        <f>DATA!H338</f>
        <v>0</v>
      </c>
      <c r="E349" s="210">
        <f>DATA!I338</f>
        <v>0</v>
      </c>
      <c r="F349" s="218"/>
      <c r="G349" s="210">
        <f>DATA!W338</f>
        <v>0</v>
      </c>
      <c r="H349" s="219" t="e">
        <f t="shared" si="30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DATA!H339</f>
        <v>0</v>
      </c>
      <c r="E350" s="12">
        <f>DATA!I339</f>
        <v>0</v>
      </c>
      <c r="F350" s="217"/>
      <c r="G350" s="12">
        <f>DATA!W339</f>
        <v>0</v>
      </c>
      <c r="H350" s="220" t="e">
        <f t="shared" si="30"/>
        <v>#DIV/0!</v>
      </c>
    </row>
  </sheetData>
  <mergeCells count="78"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91" right="0.75" top="0.3" bottom="0.63" header="0.28000000000000003" footer="0.5"/>
  <pageSetup paperSize="5" orientation="portrait" horizontalDpi="4294967293" r:id="rId1"/>
  <headerFooter alignWithMargins="0"/>
  <rowBreaks count="2" manualBreakCount="2">
    <brk id="130" max="7" man="1"/>
    <brk id="25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DATA A</vt:lpstr>
      <vt:lpstr>DATA</vt:lpstr>
      <vt:lpstr>JAN</vt:lpstr>
      <vt:lpstr>FEB</vt:lpstr>
      <vt:lpstr>MARET</vt:lpstr>
      <vt:lpstr>APRIL</vt:lpstr>
      <vt:lpstr>MEI</vt:lpstr>
      <vt:lpstr>JUNI</vt:lpstr>
      <vt:lpstr>JULI</vt:lpstr>
      <vt:lpstr>AGUST</vt:lpstr>
      <vt:lpstr>SEPT</vt:lpstr>
      <vt:lpstr>OKT</vt:lpstr>
      <vt:lpstr>NOV</vt:lpstr>
      <vt:lpstr>DES</vt:lpstr>
      <vt:lpstr>Sheet1</vt:lpstr>
      <vt:lpstr>APRIL!Print_Area</vt:lpstr>
      <vt:lpstr>DES!Print_Area</vt:lpstr>
      <vt:lpstr>JUNI!Print_Area</vt:lpstr>
      <vt:lpstr>MARET!Print_Area</vt:lpstr>
      <vt:lpstr>MEI!Print_Area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Lesmana</dc:creator>
  <cp:lastModifiedBy>Johan</cp:lastModifiedBy>
  <cp:lastPrinted>2017-01-27T03:14:10Z</cp:lastPrinted>
  <dcterms:created xsi:type="dcterms:W3CDTF">1999-05-21T01:23:19Z</dcterms:created>
  <dcterms:modified xsi:type="dcterms:W3CDTF">2017-03-20T02:28:06Z</dcterms:modified>
</cp:coreProperties>
</file>