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\\Vmfgus09\os\OS-04\2. ZRÓWNOWAŻONY ROZWÓJ_AGENDA 2030_SDG\4. BIG DATA\4. Platforma dla statystyk eksp\Excele rankingujące\"/>
    </mc:Choice>
  </mc:AlternateContent>
  <xr:revisionPtr revIDLastSave="0" documentId="13_ncr:1_{1380ACF3-F229-4A00-8062-38DDF5603831}" xr6:coauthVersionLast="36" xr6:coauthVersionMax="36" xr10:uidLastSave="{00000000-0000-0000-0000-000000000000}"/>
  <bookViews>
    <workbookView xWindow="0" yWindow="0" windowWidth="28800" windowHeight="13485" xr2:uid="{00000000-000D-0000-FFFF-FFFF00000000}"/>
  </bookViews>
  <sheets>
    <sheet name="11.3.1" sheetId="2" r:id="rId1"/>
  </sheets>
  <definedNames>
    <definedName name="_xlnm._FilterDatabase" localSheetId="0" hidden="1">'11.3.1'!$A$2:$L$2</definedName>
    <definedName name="_xlnm.Print_Area" localSheetId="0">'11.3.1'!$A$1:$L$23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G3" i="2"/>
  <c r="H3" i="2"/>
  <c r="I3" i="2"/>
  <c r="J3" i="2"/>
  <c r="K3" i="2"/>
  <c r="L3" i="2" s="1"/>
  <c r="G4" i="2"/>
  <c r="I4" i="2" s="1"/>
  <c r="J4" i="2"/>
  <c r="K4" i="2"/>
  <c r="L4" i="2"/>
  <c r="G5" i="2"/>
  <c r="I5" i="2" s="1"/>
  <c r="H5" i="2"/>
  <c r="J5" i="2"/>
  <c r="L5" i="2" s="1"/>
  <c r="K5" i="2"/>
  <c r="G6" i="2"/>
  <c r="I6" i="2" s="1"/>
  <c r="H6" i="2"/>
  <c r="J6" i="2"/>
  <c r="K6" i="2"/>
  <c r="L6" i="2"/>
  <c r="G7" i="2"/>
  <c r="H7" i="2"/>
  <c r="I7" i="2"/>
  <c r="J7" i="2"/>
  <c r="L7" i="2" s="1"/>
  <c r="K7" i="2"/>
  <c r="G8" i="2"/>
  <c r="I8" i="2" s="1"/>
  <c r="H8" i="2"/>
  <c r="J8" i="2"/>
  <c r="K8" i="2"/>
  <c r="L8" i="2"/>
  <c r="G9" i="2"/>
  <c r="I9" i="2" s="1"/>
  <c r="H9" i="2"/>
  <c r="J9" i="2"/>
  <c r="L9" i="2" s="1"/>
  <c r="K9" i="2"/>
  <c r="G10" i="2"/>
  <c r="I10" i="2" s="1"/>
  <c r="H10" i="2"/>
  <c r="J10" i="2"/>
  <c r="K10" i="2"/>
  <c r="L10" i="2"/>
  <c r="G11" i="2"/>
  <c r="H11" i="2"/>
  <c r="I11" i="2"/>
  <c r="J11" i="2"/>
  <c r="L11" i="2" s="1"/>
  <c r="K11" i="2"/>
  <c r="G12" i="2"/>
  <c r="I12" i="2" s="1"/>
  <c r="H12" i="2"/>
  <c r="J12" i="2"/>
  <c r="K12" i="2"/>
  <c r="L12" i="2"/>
  <c r="G13" i="2"/>
  <c r="H13" i="2"/>
  <c r="I13" i="2" s="1"/>
  <c r="J13" i="2"/>
  <c r="L13" i="2" s="1"/>
  <c r="K13" i="2"/>
  <c r="G14" i="2"/>
  <c r="I14" i="2" s="1"/>
  <c r="H14" i="2"/>
  <c r="J14" i="2"/>
  <c r="K14" i="2"/>
  <c r="L14" i="2"/>
  <c r="G15" i="2"/>
  <c r="H15" i="2"/>
  <c r="I15" i="2"/>
  <c r="J15" i="2"/>
  <c r="L15" i="2" s="1"/>
  <c r="K15" i="2"/>
  <c r="G16" i="2"/>
  <c r="I16" i="2" s="1"/>
  <c r="H16" i="2"/>
  <c r="J16" i="2"/>
  <c r="K16" i="2"/>
  <c r="L16" i="2"/>
  <c r="G17" i="2"/>
  <c r="H17" i="2"/>
  <c r="I17" i="2" s="1"/>
  <c r="J17" i="2"/>
  <c r="L17" i="2" s="1"/>
  <c r="K17" i="2"/>
  <c r="G18" i="2"/>
  <c r="I18" i="2" s="1"/>
  <c r="H18" i="2"/>
  <c r="J18" i="2"/>
  <c r="K18" i="2"/>
  <c r="L18" i="2"/>
  <c r="G19" i="2"/>
  <c r="H19" i="2"/>
  <c r="I19" i="2"/>
  <c r="J19" i="2"/>
  <c r="L19" i="2" s="1"/>
  <c r="K19" i="2"/>
  <c r="G20" i="2"/>
  <c r="I20" i="2" s="1"/>
  <c r="H20" i="2"/>
  <c r="J20" i="2"/>
  <c r="K20" i="2"/>
  <c r="L20" i="2"/>
  <c r="G21" i="2"/>
  <c r="H21" i="2"/>
  <c r="I21" i="2" s="1"/>
  <c r="J21" i="2"/>
  <c r="L21" i="2" s="1"/>
  <c r="K21" i="2"/>
  <c r="G22" i="2"/>
  <c r="I22" i="2" s="1"/>
  <c r="H22" i="2"/>
  <c r="J22" i="2"/>
  <c r="K22" i="2"/>
  <c r="L22" i="2"/>
  <c r="G23" i="2"/>
  <c r="H23" i="2"/>
  <c r="I23" i="2"/>
  <c r="J23" i="2"/>
  <c r="L23" i="2" s="1"/>
  <c r="K23" i="2"/>
</calcChain>
</file>

<file path=xl/sharedStrings.xml><?xml version="1.0" encoding="utf-8"?>
<sst xmlns="http://schemas.openxmlformats.org/spreadsheetml/2006/main" count="46" uniqueCount="46">
  <si>
    <t>Katowice</t>
  </si>
  <si>
    <t>Łódź</t>
  </si>
  <si>
    <t>TERYT</t>
  </si>
  <si>
    <t>Białystok</t>
  </si>
  <si>
    <t>Bydgoszcz</t>
  </si>
  <si>
    <t>Gdańsk</t>
  </si>
  <si>
    <t>Kielce</t>
  </si>
  <si>
    <t>Krakow</t>
  </si>
  <si>
    <t>Lublin</t>
  </si>
  <si>
    <t>Łomża</t>
  </si>
  <si>
    <t>Mielec</t>
  </si>
  <si>
    <t>Olsztyn</t>
  </si>
  <si>
    <t>Opole</t>
  </si>
  <si>
    <t>Szczecin</t>
  </si>
  <si>
    <t>Warszawa</t>
  </si>
  <si>
    <t>Wrocław</t>
  </si>
  <si>
    <t>Rzeszów</t>
  </si>
  <si>
    <t>Poznań</t>
  </si>
  <si>
    <t>Zielona Gora</t>
  </si>
  <si>
    <t>0461011</t>
  </si>
  <si>
    <t>0663011</t>
  </si>
  <si>
    <t>0264011</t>
  </si>
  <si>
    <t>0862011</t>
  </si>
  <si>
    <t>2062011</t>
  </si>
  <si>
    <t>1811011</t>
  </si>
  <si>
    <t>1261011</t>
  </si>
  <si>
    <t>1465011</t>
  </si>
  <si>
    <t>1061011</t>
  </si>
  <si>
    <t>Toruń</t>
  </si>
  <si>
    <t>Gorzów Wielkopolski</t>
  </si>
  <si>
    <t>0861011</t>
  </si>
  <si>
    <t>0463011</t>
  </si>
  <si>
    <t>Polska</t>
  </si>
  <si>
    <t>PL</t>
  </si>
  <si>
    <t>Miasto</t>
  </si>
  <si>
    <t>Powierzchnia  terenów zabudowanych w 2015 roku 
 [km2]</t>
  </si>
  <si>
    <t>Powierzchnia  terenów zabudowanych w 2020 roku
  [km2]</t>
  </si>
  <si>
    <t xml:space="preserve">Populacja w 2015 roku dla analizowanych obszarów </t>
  </si>
  <si>
    <t xml:space="preserve">Populacja w 2020 roku dla analizowanych obszarów </t>
  </si>
  <si>
    <r>
      <t xml:space="preserve">Wskaźnik zużycia gruntów </t>
    </r>
    <r>
      <rPr>
        <b/>
        <i/>
        <sz val="9"/>
        <color theme="1"/>
        <rFont val="Fira Sans"/>
        <family val="2"/>
        <charset val="238"/>
      </rPr>
      <t xml:space="preserve">
 (LCR)</t>
    </r>
    <r>
      <rPr>
        <b/>
        <sz val="9"/>
        <color theme="1"/>
        <rFont val="Fira Sans"/>
        <family val="2"/>
        <charset val="238"/>
      </rPr>
      <t xml:space="preserve"> [%]</t>
    </r>
  </si>
  <si>
    <t xml:space="preserve">Wskaźnik zmiany populacji </t>
  </si>
  <si>
    <t xml:space="preserve">Stosunek zużycia gruntów do tempa zmiany liczby ludności </t>
  </si>
  <si>
    <t xml:space="preserve">Zużycie gruntów na mieszkańca 2015 roku [m2/osobę]  </t>
  </si>
  <si>
    <t xml:space="preserve">Zużycie gruntów na mieszkańca 2020 roku [m2/osobę] </t>
  </si>
  <si>
    <t>Wskaźnik 11.3.1 - Relacja wskaźnika zużycia gruntów do tempa wzrostu liczby ludności</t>
  </si>
  <si>
    <t>Zmiana zużycia gruntów na mieszkańca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</si>
</sst>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charset val="238"/>
      <scheme val="minor"/>
    </font>
    <font>
      <b/>
      <sz val="9"/>
      <color theme="1"/>
      <name val="Fira Sans"/>
      <family val="2"/>
      <charset val="238"/>
    </font>
    <font>
      <sz val="9"/>
      <color theme="1"/>
      <name val="Fira Sans"/>
      <family val="2"/>
      <charset val="238"/>
    </font>
    <font>
      <b/>
      <i/>
      <sz val="9"/>
      <color theme="1"/>
      <name val="Fira Sans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2" fillId="0" borderId="2" xfId="0" applyNumberFormat="1" applyFont="1" applyBorder="1" applyAlignment="1">
      <alignment vertical="center"/>
    </xf>
    <xf numFmtId="165" fontId="2" fillId="0" borderId="2" xfId="0" applyNumberFormat="1" applyFont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164" fontId="2" fillId="0" borderId="2" xfId="0" applyNumberFormat="1" applyFont="1" applyBorder="1" applyAlignment="1">
      <alignment horizontal="right" vertical="center"/>
    </xf>
    <xf numFmtId="49" fontId="1" fillId="0" borderId="2" xfId="0" applyNumberFormat="1" applyFont="1" applyBorder="1" applyAlignment="1">
      <alignment vertical="center"/>
    </xf>
    <xf numFmtId="3" fontId="1" fillId="0" borderId="2" xfId="0" applyNumberFormat="1" applyFont="1" applyBorder="1" applyAlignment="1">
      <alignment horizontal="right" vertical="center"/>
    </xf>
    <xf numFmtId="164" fontId="1" fillId="0" borderId="2" xfId="0" applyNumberFormat="1" applyFont="1" applyBorder="1" applyAlignment="1">
      <alignment horizontal="right" vertical="center"/>
    </xf>
    <xf numFmtId="49" fontId="2" fillId="0" borderId="3" xfId="0" applyNumberFormat="1" applyFont="1" applyBorder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3" fontId="2" fillId="0" borderId="3" xfId="0" applyNumberFormat="1" applyFont="1" applyBorder="1" applyAlignment="1">
      <alignment horizontal="right" vertical="center"/>
    </xf>
    <xf numFmtId="164" fontId="2" fillId="0" borderId="3" xfId="0" applyNumberFormat="1" applyFont="1" applyBorder="1" applyAlignment="1">
      <alignment horizontal="right" vertical="center"/>
    </xf>
    <xf numFmtId="0" fontId="1" fillId="2" borderId="4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1" fontId="1" fillId="0" borderId="2" xfId="0" applyNumberFormat="1" applyFont="1" applyBorder="1" applyAlignment="1">
      <alignment horizontal="right" vertical="center"/>
    </xf>
    <xf numFmtId="49" fontId="1" fillId="0" borderId="1" xfId="0" applyNumberFormat="1" applyFont="1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3"/>
  <sheetViews>
    <sheetView tabSelected="1" workbookViewId="0">
      <selection sqref="A1:L1"/>
    </sheetView>
  </sheetViews>
  <sheetFormatPr defaultColWidth="16.28515625" defaultRowHeight="15" x14ac:dyDescent="0.25"/>
  <cols>
    <col min="1" max="1" width="17.5703125" bestFit="1" customWidth="1"/>
  </cols>
  <sheetData>
    <row r="1" spans="1:12" ht="15.75" thickBot="1" x14ac:dyDescent="0.3">
      <c r="A1" s="20" t="s">
        <v>44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60.75" thickBot="1" x14ac:dyDescent="0.3">
      <c r="A2" s="12" t="s">
        <v>34</v>
      </c>
      <c r="B2" s="13" t="s">
        <v>2</v>
      </c>
      <c r="C2" s="14" t="s">
        <v>35</v>
      </c>
      <c r="D2" s="14" t="s">
        <v>36</v>
      </c>
      <c r="E2" s="14" t="s">
        <v>37</v>
      </c>
      <c r="F2" s="14" t="s">
        <v>38</v>
      </c>
      <c r="G2" s="14" t="s">
        <v>39</v>
      </c>
      <c r="H2" s="14" t="s">
        <v>40</v>
      </c>
      <c r="I2" s="14" t="s">
        <v>41</v>
      </c>
      <c r="J2" s="14" t="s">
        <v>42</v>
      </c>
      <c r="K2" s="14" t="s">
        <v>43</v>
      </c>
      <c r="L2" s="15" t="s">
        <v>45</v>
      </c>
    </row>
    <row r="3" spans="1:12" x14ac:dyDescent="0.25">
      <c r="A3" s="16" t="s">
        <v>3</v>
      </c>
      <c r="B3" s="8">
        <v>2061011</v>
      </c>
      <c r="C3" s="9">
        <v>42.851999999999997</v>
      </c>
      <c r="D3" s="9">
        <v>50.179000000000002</v>
      </c>
      <c r="E3" s="10">
        <v>320209.079393967</v>
      </c>
      <c r="F3" s="10">
        <v>318440.45759189501</v>
      </c>
      <c r="G3" s="11">
        <f>((LN(D3/C3))/5)*100</f>
        <v>3.1568858816224803</v>
      </c>
      <c r="H3" s="11">
        <f>((LN(F3/E3))/5)*100</f>
        <v>-0.11077288690691396</v>
      </c>
      <c r="I3" s="11">
        <f>G3/H3</f>
        <v>-28.498723557465045</v>
      </c>
      <c r="J3" s="11">
        <f>(C3*1000000)/E3</f>
        <v>133.82506230336256</v>
      </c>
      <c r="K3" s="11">
        <f>(D3*1000000)/F3</f>
        <v>157.57733919698137</v>
      </c>
      <c r="L3" s="11">
        <f>((K3-J3)/J3)*100</f>
        <v>17.748750857874253</v>
      </c>
    </row>
    <row r="4" spans="1:12" x14ac:dyDescent="0.25">
      <c r="A4" s="17" t="s">
        <v>4</v>
      </c>
      <c r="B4" s="1" t="s">
        <v>19</v>
      </c>
      <c r="C4" s="2">
        <v>57.94</v>
      </c>
      <c r="D4" s="2">
        <v>55.573999999999998</v>
      </c>
      <c r="E4" s="3">
        <v>376927.77893412102</v>
      </c>
      <c r="F4" s="3">
        <v>370491.55894557299</v>
      </c>
      <c r="G4" s="4">
        <f t="shared" ref="G4:G22" si="0">((LN(D4/C4))/5)*100</f>
        <v>-0.83385052710073859</v>
      </c>
      <c r="H4" s="4">
        <f>((LN(F4/E4))/5)*100</f>
        <v>-0.34445879357780246</v>
      </c>
      <c r="I4" s="4">
        <f t="shared" ref="I4:I21" si="1">G4/H4</f>
        <v>2.4207555232942481</v>
      </c>
      <c r="J4" s="4">
        <f t="shared" ref="J4:K22" si="2">(C4*1000000)/E4</f>
        <v>153.71644977677988</v>
      </c>
      <c r="K4" s="4">
        <f t="shared" si="2"/>
        <v>150.00071839197849</v>
      </c>
      <c r="L4" s="4">
        <f t="shared" ref="L4:L22" si="3">((K4-J4)/J4)*100</f>
        <v>-2.4172633379167978</v>
      </c>
    </row>
    <row r="5" spans="1:12" x14ac:dyDescent="0.25">
      <c r="A5" s="17" t="s">
        <v>5</v>
      </c>
      <c r="B5" s="1">
        <v>2261011</v>
      </c>
      <c r="C5" s="2">
        <v>81.62</v>
      </c>
      <c r="D5" s="2">
        <v>95.65</v>
      </c>
      <c r="E5" s="3">
        <v>523359.898604527</v>
      </c>
      <c r="F5" s="3">
        <v>519638.41375194403</v>
      </c>
      <c r="G5" s="4">
        <f t="shared" si="0"/>
        <v>3.1724273181720442</v>
      </c>
      <c r="H5" s="4">
        <f t="shared" ref="H5:H22" si="4">((LN(F5/E5))/5)*100</f>
        <v>-0.14272317036210364</v>
      </c>
      <c r="I5" s="4">
        <f t="shared" si="1"/>
        <v>-22.227836658359422</v>
      </c>
      <c r="J5" s="4">
        <f t="shared" si="2"/>
        <v>155.95386696158687</v>
      </c>
      <c r="K5" s="4">
        <f t="shared" si="2"/>
        <v>184.07030248087037</v>
      </c>
      <c r="L5" s="4">
        <f t="shared" si="3"/>
        <v>18.028687628636284</v>
      </c>
    </row>
    <row r="6" spans="1:12" x14ac:dyDescent="0.25">
      <c r="A6" s="17" t="s">
        <v>29</v>
      </c>
      <c r="B6" s="1" t="s">
        <v>30</v>
      </c>
      <c r="C6" s="2">
        <v>21.184000000000001</v>
      </c>
      <c r="D6" s="2">
        <v>21.588000000000001</v>
      </c>
      <c r="E6" s="3">
        <v>135336</v>
      </c>
      <c r="F6" s="3">
        <v>133737.598280929</v>
      </c>
      <c r="G6" s="4">
        <f t="shared" si="0"/>
        <v>0.37782850003597507</v>
      </c>
      <c r="H6" s="4">
        <f t="shared" si="4"/>
        <v>-0.23761833658342804</v>
      </c>
      <c r="I6" s="4">
        <f t="shared" si="1"/>
        <v>-1.5900645777954054</v>
      </c>
      <c r="J6" s="4">
        <f t="shared" si="2"/>
        <v>156.52893539043566</v>
      </c>
      <c r="K6" s="4">
        <f t="shared" si="2"/>
        <v>161.42057489810966</v>
      </c>
      <c r="L6" s="4">
        <f t="shared" si="3"/>
        <v>3.125070451333877</v>
      </c>
    </row>
    <row r="7" spans="1:12" x14ac:dyDescent="0.25">
      <c r="A7" s="17" t="s">
        <v>0</v>
      </c>
      <c r="B7" s="1">
        <v>2469011</v>
      </c>
      <c r="C7" s="2">
        <v>68.906999999999996</v>
      </c>
      <c r="D7" s="2">
        <v>68.971000000000004</v>
      </c>
      <c r="E7" s="3">
        <v>553532.19797223795</v>
      </c>
      <c r="F7" s="3">
        <v>529828.79854455497</v>
      </c>
      <c r="G7" s="4">
        <f t="shared" si="0"/>
        <v>1.8567140398472782E-2</v>
      </c>
      <c r="H7" s="4">
        <f t="shared" si="4"/>
        <v>-0.87531978584563985</v>
      </c>
      <c r="I7" s="4">
        <f t="shared" si="1"/>
        <v>-2.1211836746652776E-2</v>
      </c>
      <c r="J7" s="4">
        <f t="shared" si="2"/>
        <v>124.48598338529891</v>
      </c>
      <c r="K7" s="4">
        <f t="shared" si="2"/>
        <v>130.17601192963468</v>
      </c>
      <c r="L7" s="4">
        <f t="shared" si="3"/>
        <v>4.5708186492968128</v>
      </c>
    </row>
    <row r="8" spans="1:12" x14ac:dyDescent="0.25">
      <c r="A8" s="17" t="s">
        <v>6</v>
      </c>
      <c r="B8" s="1">
        <v>2661011</v>
      </c>
      <c r="C8" s="2">
        <v>33.820999999999998</v>
      </c>
      <c r="D8" s="2">
        <v>39.21</v>
      </c>
      <c r="E8" s="3">
        <v>224341.459721878</v>
      </c>
      <c r="F8" s="3">
        <v>217412.522224649</v>
      </c>
      <c r="G8" s="4">
        <f t="shared" si="0"/>
        <v>2.9569980993632052</v>
      </c>
      <c r="H8" s="4">
        <f t="shared" si="4"/>
        <v>-0.6274538395489947</v>
      </c>
      <c r="I8" s="4">
        <f t="shared" si="1"/>
        <v>-4.712694246143518</v>
      </c>
      <c r="J8" s="4">
        <f t="shared" si="2"/>
        <v>150.75679743694627</v>
      </c>
      <c r="K8" s="4">
        <f t="shared" si="2"/>
        <v>180.34839759360739</v>
      </c>
      <c r="L8" s="4">
        <f t="shared" si="3"/>
        <v>19.628700436567538</v>
      </c>
    </row>
    <row r="9" spans="1:12" x14ac:dyDescent="0.25">
      <c r="A9" s="17" t="s">
        <v>7</v>
      </c>
      <c r="B9" s="1" t="s">
        <v>25</v>
      </c>
      <c r="C9" s="2">
        <v>104.767</v>
      </c>
      <c r="D9" s="2">
        <v>119.004</v>
      </c>
      <c r="E9" s="3">
        <v>824644.897114589</v>
      </c>
      <c r="F9" s="3">
        <v>814960.41782099695</v>
      </c>
      <c r="G9" s="4">
        <f t="shared" si="0"/>
        <v>2.5483653837615492</v>
      </c>
      <c r="H9" s="4">
        <f t="shared" si="4"/>
        <v>-0.23626641927074121</v>
      </c>
      <c r="I9" s="4">
        <f t="shared" si="1"/>
        <v>-10.785982162117332</v>
      </c>
      <c r="J9" s="4">
        <f t="shared" si="2"/>
        <v>127.04498671680017</v>
      </c>
      <c r="K9" s="4">
        <f t="shared" si="2"/>
        <v>146.02426988808529</v>
      </c>
      <c r="L9" s="4">
        <f t="shared" si="3"/>
        <v>14.939025664658784</v>
      </c>
    </row>
    <row r="10" spans="1:12" x14ac:dyDescent="0.25">
      <c r="A10" s="17" t="s">
        <v>1</v>
      </c>
      <c r="B10" s="1" t="s">
        <v>27</v>
      </c>
      <c r="C10" s="2">
        <v>93.004999999999995</v>
      </c>
      <c r="D10" s="2">
        <v>101.25</v>
      </c>
      <c r="E10" s="3">
        <v>768685.35304971703</v>
      </c>
      <c r="F10" s="3">
        <v>730917.91362050106</v>
      </c>
      <c r="G10" s="4">
        <f t="shared" si="0"/>
        <v>1.6987890167546882</v>
      </c>
      <c r="H10" s="4">
        <f t="shared" si="4"/>
        <v>-1.0076112363038028</v>
      </c>
      <c r="I10" s="4">
        <f t="shared" si="1"/>
        <v>-1.685956801143184</v>
      </c>
      <c r="J10" s="4">
        <f t="shared" si="2"/>
        <v>120.9922884975078</v>
      </c>
      <c r="K10" s="4">
        <f t="shared" si="2"/>
        <v>138.52444729186084</v>
      </c>
      <c r="L10" s="4">
        <f t="shared" si="3"/>
        <v>14.490310921521388</v>
      </c>
    </row>
    <row r="11" spans="1:12" x14ac:dyDescent="0.25">
      <c r="A11" s="17" t="s">
        <v>8</v>
      </c>
      <c r="B11" s="1" t="s">
        <v>20</v>
      </c>
      <c r="C11" s="2">
        <v>42.54</v>
      </c>
      <c r="D11" s="2">
        <v>51.197000000000003</v>
      </c>
      <c r="E11" s="3">
        <v>379511.479308985</v>
      </c>
      <c r="F11" s="3">
        <v>374031.31592215499</v>
      </c>
      <c r="G11" s="4">
        <f t="shared" si="0"/>
        <v>3.7047225361338048</v>
      </c>
      <c r="H11" s="4">
        <f t="shared" si="4"/>
        <v>-0.29090637130767644</v>
      </c>
      <c r="I11" s="4">
        <f t="shared" si="1"/>
        <v>-12.735102773722042</v>
      </c>
      <c r="J11" s="4">
        <f t="shared" si="2"/>
        <v>112.09147106026117</v>
      </c>
      <c r="K11" s="4">
        <f t="shared" si="2"/>
        <v>136.87891312997797</v>
      </c>
      <c r="L11" s="4">
        <f t="shared" si="3"/>
        <v>22.113584410352594</v>
      </c>
    </row>
    <row r="12" spans="1:12" x14ac:dyDescent="0.25">
      <c r="A12" s="17" t="s">
        <v>9</v>
      </c>
      <c r="B12" s="1" t="s">
        <v>23</v>
      </c>
      <c r="C12" s="2">
        <v>10.913</v>
      </c>
      <c r="D12" s="2">
        <v>12.558</v>
      </c>
      <c r="E12" s="3">
        <v>46202.9400580152</v>
      </c>
      <c r="F12" s="3">
        <v>46503.811995174699</v>
      </c>
      <c r="G12" s="4">
        <f t="shared" si="0"/>
        <v>2.8080634712192958</v>
      </c>
      <c r="H12" s="4">
        <f t="shared" si="4"/>
        <v>0.12981707883674773</v>
      </c>
      <c r="I12" s="4">
        <f t="shared" si="1"/>
        <v>21.630924808827299</v>
      </c>
      <c r="J12" s="4">
        <f t="shared" si="2"/>
        <v>236.19709019159774</v>
      </c>
      <c r="K12" s="4">
        <f t="shared" si="2"/>
        <v>270.04237848938141</v>
      </c>
      <c r="L12" s="4">
        <f t="shared" si="3"/>
        <v>14.329257092172107</v>
      </c>
    </row>
    <row r="13" spans="1:12" x14ac:dyDescent="0.25">
      <c r="A13" s="17" t="s">
        <v>10</v>
      </c>
      <c r="B13" s="1" t="s">
        <v>24</v>
      </c>
      <c r="C13" s="2">
        <v>14.734</v>
      </c>
      <c r="D13" s="2">
        <v>16.539000000000001</v>
      </c>
      <c r="E13" s="3">
        <v>73147.076184060395</v>
      </c>
      <c r="F13" s="3">
        <v>72309.440377615305</v>
      </c>
      <c r="G13" s="4">
        <f t="shared" si="0"/>
        <v>2.3112696003006894</v>
      </c>
      <c r="H13" s="4">
        <f t="shared" si="4"/>
        <v>-0.23034927158387758</v>
      </c>
      <c r="I13" s="4">
        <f t="shared" si="1"/>
        <v>-10.033761272212583</v>
      </c>
      <c r="J13" s="4">
        <f t="shared" si="2"/>
        <v>201.42978733592514</v>
      </c>
      <c r="K13" s="4">
        <f t="shared" si="2"/>
        <v>228.72532152966224</v>
      </c>
      <c r="L13" s="4">
        <f t="shared" si="3"/>
        <v>13.550892623550382</v>
      </c>
    </row>
    <row r="14" spans="1:12" x14ac:dyDescent="0.25">
      <c r="A14" s="17" t="s">
        <v>11</v>
      </c>
      <c r="B14" s="1">
        <v>2862011</v>
      </c>
      <c r="C14" s="2">
        <v>24.391999999999999</v>
      </c>
      <c r="D14" s="2">
        <v>26.306999999999999</v>
      </c>
      <c r="E14" s="3">
        <v>187422.051292672</v>
      </c>
      <c r="F14" s="3">
        <v>186561.02951239</v>
      </c>
      <c r="G14" s="4">
        <f t="shared" si="0"/>
        <v>1.5115970755874919</v>
      </c>
      <c r="H14" s="4">
        <f t="shared" si="4"/>
        <v>-9.2092219759426469E-2</v>
      </c>
      <c r="I14" s="4">
        <f t="shared" si="1"/>
        <v>-16.41394983785008</v>
      </c>
      <c r="J14" s="4">
        <f t="shared" si="2"/>
        <v>130.14477128899986</v>
      </c>
      <c r="K14" s="4">
        <f t="shared" si="2"/>
        <v>141.01015666968584</v>
      </c>
      <c r="L14" s="4">
        <f t="shared" si="3"/>
        <v>8.3486914403639556</v>
      </c>
    </row>
    <row r="15" spans="1:12" x14ac:dyDescent="0.25">
      <c r="A15" s="17" t="s">
        <v>12</v>
      </c>
      <c r="B15" s="1">
        <v>1661011</v>
      </c>
      <c r="C15" s="2">
        <v>27.824999999999999</v>
      </c>
      <c r="D15" s="2">
        <v>26.527999999999999</v>
      </c>
      <c r="E15" s="3">
        <v>136657.16179049</v>
      </c>
      <c r="F15" s="3">
        <v>131563.52276208199</v>
      </c>
      <c r="G15" s="4">
        <f t="shared" si="0"/>
        <v>-0.95468236417448127</v>
      </c>
      <c r="H15" s="4">
        <f t="shared" si="4"/>
        <v>-0.75971045854325725</v>
      </c>
      <c r="I15" s="4">
        <f t="shared" si="1"/>
        <v>1.2566397545784509</v>
      </c>
      <c r="J15" s="4">
        <f t="shared" si="2"/>
        <v>203.61172173807248</v>
      </c>
      <c r="K15" s="4">
        <f t="shared" si="2"/>
        <v>201.63643723627663</v>
      </c>
      <c r="L15" s="4">
        <f t="shared" si="3"/>
        <v>-0.97012317607964649</v>
      </c>
    </row>
    <row r="16" spans="1:12" x14ac:dyDescent="0.25">
      <c r="A16" s="17" t="s">
        <v>17</v>
      </c>
      <c r="B16" s="1">
        <v>3064011</v>
      </c>
      <c r="C16" s="2">
        <v>109.306</v>
      </c>
      <c r="D16" s="2">
        <v>111.492</v>
      </c>
      <c r="E16" s="3">
        <v>659350.30284150597</v>
      </c>
      <c r="F16" s="3">
        <v>654073.069310277</v>
      </c>
      <c r="G16" s="4">
        <f t="shared" si="0"/>
        <v>0.39603101972702315</v>
      </c>
      <c r="H16" s="4">
        <f t="shared" si="4"/>
        <v>-0.16071777132723639</v>
      </c>
      <c r="I16" s="4">
        <f t="shared" si="1"/>
        <v>-2.4641395687392094</v>
      </c>
      <c r="J16" s="4">
        <f t="shared" si="2"/>
        <v>165.77834199656823</v>
      </c>
      <c r="K16" s="4">
        <f t="shared" si="2"/>
        <v>170.45801949554172</v>
      </c>
      <c r="L16" s="4">
        <f t="shared" si="3"/>
        <v>2.8228521546381273</v>
      </c>
    </row>
    <row r="17" spans="1:12" x14ac:dyDescent="0.25">
      <c r="A17" s="17" t="s">
        <v>16</v>
      </c>
      <c r="B17" s="1">
        <v>1863011</v>
      </c>
      <c r="C17" s="2">
        <v>32.228000000000002</v>
      </c>
      <c r="D17" s="2">
        <v>39.226999999999997</v>
      </c>
      <c r="E17" s="3">
        <v>227046.83348579699</v>
      </c>
      <c r="F17" s="3">
        <v>232187.01631274799</v>
      </c>
      <c r="G17" s="4">
        <f t="shared" si="0"/>
        <v>3.930592905893687</v>
      </c>
      <c r="H17" s="4">
        <f t="shared" si="4"/>
        <v>0.44773681235703516</v>
      </c>
      <c r="I17" s="4">
        <f t="shared" si="1"/>
        <v>8.7788021833669241</v>
      </c>
      <c r="J17" s="4">
        <f t="shared" si="2"/>
        <v>141.94428305918672</v>
      </c>
      <c r="K17" s="4">
        <f t="shared" si="2"/>
        <v>168.94570860569812</v>
      </c>
      <c r="L17" s="4">
        <f t="shared" si="3"/>
        <v>19.022552345593642</v>
      </c>
    </row>
    <row r="18" spans="1:12" x14ac:dyDescent="0.25">
      <c r="A18" s="17" t="s">
        <v>13</v>
      </c>
      <c r="B18" s="1">
        <v>3262011</v>
      </c>
      <c r="C18" s="2">
        <v>56.502000000000002</v>
      </c>
      <c r="D18" s="2">
        <v>66.164000000000001</v>
      </c>
      <c r="E18" s="3">
        <v>442218.97365654999</v>
      </c>
      <c r="F18" s="3">
        <v>438212.70351588301</v>
      </c>
      <c r="G18" s="4">
        <f t="shared" si="0"/>
        <v>3.1572094524798686</v>
      </c>
      <c r="H18" s="4">
        <f t="shared" si="4"/>
        <v>-0.18201515895945333</v>
      </c>
      <c r="I18" s="4">
        <f t="shared" si="1"/>
        <v>-17.345859930178591</v>
      </c>
      <c r="J18" s="4">
        <f t="shared" si="2"/>
        <v>127.76928030203055</v>
      </c>
      <c r="K18" s="4">
        <f t="shared" si="2"/>
        <v>150.98603821648882</v>
      </c>
      <c r="L18" s="4">
        <f t="shared" si="3"/>
        <v>18.170845025953632</v>
      </c>
    </row>
    <row r="19" spans="1:12" x14ac:dyDescent="0.25">
      <c r="A19" s="17" t="s">
        <v>28</v>
      </c>
      <c r="B19" s="1" t="s">
        <v>31</v>
      </c>
      <c r="C19" s="2">
        <v>32.290999999999997</v>
      </c>
      <c r="D19" s="2">
        <v>35.058</v>
      </c>
      <c r="E19" s="3">
        <v>217186.177690329</v>
      </c>
      <c r="F19" s="3">
        <v>213233.762458957</v>
      </c>
      <c r="G19" s="4">
        <f>((LN(D19/C19))/5)*100</f>
        <v>1.6443055833871671</v>
      </c>
      <c r="H19" s="4">
        <f t="shared" si="4"/>
        <v>-0.36731814305231586</v>
      </c>
      <c r="I19" s="4">
        <f t="shared" si="1"/>
        <v>-4.4765161059658691</v>
      </c>
      <c r="J19" s="4">
        <f t="shared" si="2"/>
        <v>148.67889081800379</v>
      </c>
      <c r="K19" s="4">
        <f t="shared" si="2"/>
        <v>164.41111199146019</v>
      </c>
      <c r="L19" s="4">
        <f t="shared" si="3"/>
        <v>10.581341498379912</v>
      </c>
    </row>
    <row r="20" spans="1:12" x14ac:dyDescent="0.25">
      <c r="A20" s="17" t="s">
        <v>14</v>
      </c>
      <c r="B20" s="1" t="s">
        <v>26</v>
      </c>
      <c r="C20" s="2">
        <v>241.52600000000001</v>
      </c>
      <c r="D20" s="2">
        <v>241.24799999999999</v>
      </c>
      <c r="E20" s="3">
        <v>1877442.24801877</v>
      </c>
      <c r="F20" s="3">
        <v>1897784.1830726</v>
      </c>
      <c r="G20" s="4">
        <f t="shared" si="0"/>
        <v>-2.3033554477035079E-2</v>
      </c>
      <c r="H20" s="4">
        <f t="shared" si="4"/>
        <v>0.21553284068144127</v>
      </c>
      <c r="I20" s="4">
        <f t="shared" si="1"/>
        <v>-0.10686795758925111</v>
      </c>
      <c r="J20" s="4">
        <f t="shared" si="2"/>
        <v>128.64630070771972</v>
      </c>
      <c r="K20" s="4">
        <f t="shared" si="2"/>
        <v>127.12088242268327</v>
      </c>
      <c r="L20" s="4">
        <f t="shared" si="3"/>
        <v>-1.185745938005752</v>
      </c>
    </row>
    <row r="21" spans="1:12" x14ac:dyDescent="0.25">
      <c r="A21" s="17" t="s">
        <v>15</v>
      </c>
      <c r="B21" s="1" t="s">
        <v>21</v>
      </c>
      <c r="C21" s="2">
        <v>87.768000000000001</v>
      </c>
      <c r="D21" s="2">
        <v>93.335999999999999</v>
      </c>
      <c r="E21" s="3">
        <v>654477.57819771697</v>
      </c>
      <c r="F21" s="3">
        <v>643926.04555053997</v>
      </c>
      <c r="G21" s="4">
        <f t="shared" si="0"/>
        <v>1.2301783201273215</v>
      </c>
      <c r="H21" s="4">
        <f t="shared" si="4"/>
        <v>-0.3250688688862805</v>
      </c>
      <c r="I21" s="4">
        <f t="shared" si="1"/>
        <v>-3.7843621394507552</v>
      </c>
      <c r="J21" s="4">
        <f t="shared" si="2"/>
        <v>134.10390657185414</v>
      </c>
      <c r="K21" s="4">
        <f t="shared" si="2"/>
        <v>144.94832231890877</v>
      </c>
      <c r="L21" s="4">
        <f t="shared" si="3"/>
        <v>8.0865770612313099</v>
      </c>
    </row>
    <row r="22" spans="1:12" x14ac:dyDescent="0.25">
      <c r="A22" s="17" t="s">
        <v>18</v>
      </c>
      <c r="B22" s="1" t="s">
        <v>22</v>
      </c>
      <c r="C22" s="2">
        <v>22.533000000000001</v>
      </c>
      <c r="D22" s="2">
        <v>24.535</v>
      </c>
      <c r="E22" s="3">
        <v>151227.557136241</v>
      </c>
      <c r="F22" s="3">
        <v>151300.15682526599</v>
      </c>
      <c r="G22" s="4">
        <f t="shared" si="0"/>
        <v>1.7023953633976439</v>
      </c>
      <c r="H22" s="4">
        <f t="shared" si="4"/>
        <v>9.5990796304874209E-3</v>
      </c>
      <c r="I22" s="4">
        <f>G22/H22</f>
        <v>177.34985320787467</v>
      </c>
      <c r="J22" s="4">
        <f t="shared" si="2"/>
        <v>149.00062149188858</v>
      </c>
      <c r="K22" s="4">
        <f t="shared" si="2"/>
        <v>162.16110091898358</v>
      </c>
      <c r="L22" s="4">
        <f t="shared" si="3"/>
        <v>8.8324996871314667</v>
      </c>
    </row>
    <row r="23" spans="1:12" x14ac:dyDescent="0.25">
      <c r="A23" s="18" t="s">
        <v>32</v>
      </c>
      <c r="B23" s="5" t="s">
        <v>33</v>
      </c>
      <c r="C23" s="19">
        <v>4624</v>
      </c>
      <c r="D23" s="19">
        <v>4969</v>
      </c>
      <c r="E23" s="6">
        <v>26157007</v>
      </c>
      <c r="F23" s="6">
        <v>26025052</v>
      </c>
      <c r="G23" s="7">
        <f>((LN(D23/C23))/5)*100</f>
        <v>1.4391696250021448</v>
      </c>
      <c r="H23" s="7">
        <f>((LN(F23/E23))/5)*100</f>
        <v>-0.10114992301465202</v>
      </c>
      <c r="I23" s="7">
        <f>G23/H23</f>
        <v>-14.22808423486071</v>
      </c>
      <c r="J23" s="7">
        <f>(C23*1000000)/E23</f>
        <v>176.77863526205425</v>
      </c>
      <c r="K23" s="7">
        <f>(D23*1000000)/F23</f>
        <v>190.93141485365717</v>
      </c>
      <c r="L23" s="7">
        <f>((K23-J23)/J23)*100</f>
        <v>8.0059332795634681</v>
      </c>
    </row>
  </sheetData>
  <autoFilter ref="A2:L2" xr:uid="{1627EBBC-9B9B-4C0E-9FD7-AB44739959F6}"/>
  <mergeCells count="1">
    <mergeCell ref="A1:L1"/>
  </mergeCells>
  <pageMargins left="0.7" right="0.7" top="0.75" bottom="0.75" header="0.3" footer="0.3"/>
  <pageSetup paperSize="9" scale="6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11.3.1</vt:lpstr>
      <vt:lpstr>'11.3.1'!Obszar_wydruku</vt:lpstr>
    </vt:vector>
  </TitlesOfParts>
  <Company>US Olsztyn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Slesiński Przemysław</dc:creator>
  <cp:lastModifiedBy>Mańko Aleksandra</cp:lastModifiedBy>
  <cp:lastPrinted>2025-02-07T10:26:24Z</cp:lastPrinted>
  <dcterms:created xsi:type="dcterms:W3CDTF">2022-01-20T10:55:20Z</dcterms:created>
  <dcterms:modified xsi:type="dcterms:W3CDTF">2025-02-07T10:26:31Z</dcterms:modified>
</cp:coreProperties>
</file>