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ieler/Dropbox/Mac (2)/Documents/Sharpton_Lab/Projects_Repository/Kent/ZF-Diet_Infection/Data/Raw/"/>
    </mc:Choice>
  </mc:AlternateContent>
  <xr:revisionPtr revIDLastSave="0" documentId="13_ncr:1_{C0EA7BDA-8736-7449-B5C9-356782E9655E}" xr6:coauthVersionLast="47" xr6:coauthVersionMax="47" xr10:uidLastSave="{00000000-0000-0000-0000-000000000000}"/>
  <bookViews>
    <workbookView xWindow="-16760" yWindow="-21100" windowWidth="34560" windowHeight="21100" xr2:uid="{CD577EA2-738D-5C4F-A9E0-31F263079D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10" i="1"/>
  <c r="F5" i="1"/>
  <c r="H12" i="1"/>
  <c r="J12" i="1"/>
  <c r="F3" i="1"/>
  <c r="B4" i="1" s="1"/>
  <c r="E4" i="1" l="1"/>
  <c r="E16" i="1" s="1"/>
  <c r="D4" i="1"/>
  <c r="E6" i="1" s="1"/>
  <c r="C4" i="1"/>
  <c r="C10" i="1" s="1"/>
  <c r="B10" i="1"/>
  <c r="B16" i="1"/>
  <c r="B8" i="1"/>
  <c r="B6" i="1"/>
  <c r="B5" i="1"/>
  <c r="C5" i="1"/>
  <c r="D5" i="1"/>
  <c r="E5" i="1"/>
  <c r="D16" i="1" l="1"/>
  <c r="C8" i="1"/>
  <c r="C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tc={881000BE-C048-D44A-BE58-7C551809C309}</author>
    <author>tc={DE599A06-2B85-2441-9CBE-8F332CF2208B}</author>
  </authors>
  <commentList>
    <comment ref="B7" authorId="0" shapeId="0" xr:uid="{881000BE-C048-D44A-BE58-7C551809C30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derived from Fowler et al. 2019</t>
      </text>
    </comment>
    <comment ref="J32" authorId="1" shapeId="0" xr:uid="{DE599A06-2B85-2441-9CBE-8F332CF220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Leigh et al 2018
</t>
      </text>
    </comment>
  </commentList>
</comments>
</file>

<file path=xl/sharedStrings.xml><?xml version="1.0" encoding="utf-8"?>
<sst xmlns="http://schemas.openxmlformats.org/spreadsheetml/2006/main" count="43" uniqueCount="31">
  <si>
    <t>Protein</t>
  </si>
  <si>
    <t>Lipids</t>
  </si>
  <si>
    <t>Fiber</t>
  </si>
  <si>
    <t>Ash</t>
  </si>
  <si>
    <t>Phosphorous</t>
  </si>
  <si>
    <t>ZIRC</t>
  </si>
  <si>
    <t>Ziegler</t>
  </si>
  <si>
    <t>OSI Spirulina Flakes</t>
  </si>
  <si>
    <t>Golden Pearl 300-500</t>
  </si>
  <si>
    <t>Golden Pearl 500-800</t>
  </si>
  <si>
    <t>Gemma</t>
  </si>
  <si>
    <t>Watts</t>
  </si>
  <si>
    <t>Carbs</t>
  </si>
  <si>
    <t>Aggregate</t>
  </si>
  <si>
    <t>Other</t>
  </si>
  <si>
    <t>Percent Composition</t>
  </si>
  <si>
    <t>Moisture</t>
  </si>
  <si>
    <t>Vitamin C</t>
  </si>
  <si>
    <t>Vitamin E</t>
  </si>
  <si>
    <t>EPA</t>
  </si>
  <si>
    <t>DHA</t>
  </si>
  <si>
    <t>2550 ppm</t>
  </si>
  <si>
    <t>425 ppm</t>
  </si>
  <si>
    <t>10mg/g</t>
  </si>
  <si>
    <t>12 mg/g</t>
  </si>
  <si>
    <t>Amount (g)</t>
  </si>
  <si>
    <t>Ancestral</t>
  </si>
  <si>
    <t>Carnivore</t>
  </si>
  <si>
    <t>Omnivore</t>
  </si>
  <si>
    <t>Herbivore</t>
  </si>
  <si>
    <t>Artemia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</si>
</sst>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3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2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172" fontId="0" fillId="0" borderId="0" xfId="2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3" fontId="0" fillId="3" borderId="0" xfId="0" applyNumberFormat="1" applyFill="1" applyAlignment="1">
      <alignment horizontal="center" vertical="center"/>
    </xf>
    <xf numFmtId="173" fontId="0" fillId="2" borderId="0" xfId="0" applyNumberFormat="1" applyFill="1" applyAlignment="1">
      <alignment horizontal="center" vertical="center" wrapText="1"/>
    </xf>
    <xf numFmtId="173" fontId="0" fillId="0" borderId="0" xfId="1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 wrapText="1"/>
    </xf>
    <xf numFmtId="173" fontId="0" fillId="3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Dietary Profile of Diets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Sheet1!$D$33:$D$37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2746-809B-B213E2184DE3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Watts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0.46</c:v>
                </c:pt>
                <c:pt idx="1">
                  <c:v>0.11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2746-809B-B213E2184DE3}"/>
            </c:ext>
          </c:extLst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ZIRC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Sheet1!$C$33:$C$37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Sheet1!$F$33:$F$37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4-2746-809B-B213E218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36928"/>
        <c:axId val="402888991"/>
      </c:barChart>
      <c:catAx>
        <c:axId val="2662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8991"/>
        <c:crosses val="autoZero"/>
        <c:auto val="1"/>
        <c:lblAlgn val="ctr"/>
        <c:lblOffset val="100"/>
        <c:noMultiLvlLbl val="0"/>
      </c:catAx>
      <c:valAx>
        <c:axId val="402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698500</xdr:colOff>
      <xdr:row>3</xdr:row>
      <xdr:rowOff>12700</xdr:rowOff>
    </xdr:from>
    <xdr:to>
      <xdr:col>25</xdr:col>
      <xdr:colOff>241300</xdr:colOff>
      <xdr:row>22</xdr:row>
      <xdr:rowOff>179324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A10F7-42B0-2447-A1DE-9E31F29CCB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736" r="4637"/>
        <a:stretch/>
      </xdr:blipFill>
      <xdr:spPr>
        <a:xfrm>
          <a:off x="16535400" y="1066800"/>
          <a:ext cx="4495800" cy="4306824"/>
        </a:xfrm>
        <a:prstGeom prst="rect">
          <a:avLst/>
        </a:prstGeom>
      </xdr:spPr>
    </xdr:pic>
    <xdr:clientData/>
  </xdr:twoCellAnchor>
  <xdr:twoCellAnchor>
    <xdr:from>
      <xdr:col>11</xdr:col>
      <xdr:colOff>495300</xdr:colOff>
      <xdr:row>24</xdr:row>
      <xdr:rowOff>88900</xdr:rowOff>
    </xdr:from>
    <xdr:to>
      <xdr:col>17</xdr:col>
      <xdr:colOff>114300</xdr:colOff>
      <xdr:row>37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49290-F2F5-4246-8005-19467A8FD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eler Jr, Michael James" id="{CC720131-DA67-C64F-A3F2-ACF05801969D}" userId="S::sielerjm@oregonstate.edu::7edeff3c-38ab-4ac3-a485-a5fc2ee9f54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08-09T01:21:56.36" personId="{CC720131-DA67-C64F-A3F2-ACF05801969D}" id="{881000BE-C048-D44A-BE58-7C551809C309}">
    <text>Number derived from Fowler et al. 2019</text>
  </threadedComment>
  <threadedComment ref="J32" dT="2022-08-10T23:25:02.56" personId="{CC720131-DA67-C64F-A3F2-ACF05801969D}" id="{DE599A06-2B85-2441-9CBE-8F332CF2208B}">
    <text xml:space="preserve">Data from Leigh et al 2018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brineshrimpdirect.com/original-golden-pearl-diets-active-spheres/active-spheres-golden-pearl-300-500-micron-artemia-transition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mazon.com/OSI-Spirulina-Flake-Fish-7-06oz/dp/B00025K0MG" TargetMode="External"/><Relationship Id="rId1" Type="http://schemas.openxmlformats.org/officeDocument/2006/relationships/hyperlink" Target="https://www.zeiglerfeed.com/Literature/Adult%20Zebrafish%20Diet.pdf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s://www.brineshrimpdirect.com/original-golden-pearl-diets-active-spheres/gp-500-800-micron-weaning-di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2E04-7E3C-254F-B9DC-13108AF1F507}">
  <dimension ref="A1:K37"/>
  <sheetViews>
    <sheetView tabSelected="1" topLeftCell="A10" workbookViewId="0">
      <selection activeCell="L44" sqref="L44"/>
    </sheetView>
  </sheetViews>
  <sheetFormatPr baseColWidth="10" defaultRowHeight="16" x14ac:dyDescent="0.2"/>
  <cols>
    <col min="1" max="1" width="11.5" bestFit="1" customWidth="1"/>
    <col min="2" max="2" width="10.83203125" style="2"/>
    <col min="3" max="3" width="10.83203125" style="3" customWidth="1"/>
    <col min="4" max="5" width="10.83203125" style="3"/>
    <col min="6" max="6" width="12.1640625" style="3" customWidth="1"/>
    <col min="7" max="7" width="10.83203125" style="3"/>
    <col min="8" max="10" width="10.83203125" style="2"/>
  </cols>
  <sheetData>
    <row r="1" spans="1:10" x14ac:dyDescent="0.2">
      <c r="B1" s="18" t="s">
        <v>5</v>
      </c>
      <c r="C1" s="18"/>
      <c r="D1" s="18"/>
      <c r="E1" s="18"/>
      <c r="F1" s="18"/>
    </row>
    <row r="2" spans="1:10" s="1" customFormat="1" ht="51" x14ac:dyDescent="0.2">
      <c r="B2" s="5" t="s">
        <v>6</v>
      </c>
      <c r="C2" s="6" t="s">
        <v>7</v>
      </c>
      <c r="D2" s="6" t="s">
        <v>8</v>
      </c>
      <c r="E2" s="6" t="s">
        <v>9</v>
      </c>
      <c r="F2" s="3" t="s">
        <v>13</v>
      </c>
      <c r="G2" s="3"/>
      <c r="H2" s="17" t="s">
        <v>10</v>
      </c>
      <c r="I2" s="2"/>
      <c r="J2" s="17" t="s">
        <v>11</v>
      </c>
    </row>
    <row r="3" spans="1:10" s="8" customFormat="1" x14ac:dyDescent="0.2">
      <c r="A3" s="8" t="s">
        <v>25</v>
      </c>
      <c r="B3" s="9">
        <v>1812</v>
      </c>
      <c r="C3" s="12">
        <v>500</v>
      </c>
      <c r="D3" s="12">
        <v>453</v>
      </c>
      <c r="E3" s="12">
        <v>453</v>
      </c>
      <c r="F3" s="10">
        <f>SUM(B3:E3)</f>
        <v>3218</v>
      </c>
      <c r="G3" s="10"/>
      <c r="H3" s="10"/>
      <c r="I3" s="11"/>
      <c r="J3" s="10"/>
    </row>
    <row r="4" spans="1:10" s="1" customFormat="1" ht="34" x14ac:dyDescent="0.2">
      <c r="A4" s="4" t="s">
        <v>15</v>
      </c>
      <c r="B4" s="13">
        <f>B3/$F$3</f>
        <v>0.56308266003729024</v>
      </c>
      <c r="C4" s="13">
        <f t="shared" ref="C4:E4" si="0">C3/$F$3</f>
        <v>0.15537600994406464</v>
      </c>
      <c r="D4" s="13">
        <f t="shared" si="0"/>
        <v>0.14077066500932256</v>
      </c>
      <c r="E4" s="13">
        <f t="shared" si="0"/>
        <v>0.14077066500932256</v>
      </c>
      <c r="F4" s="3"/>
      <c r="G4" s="3"/>
      <c r="H4" s="3"/>
      <c r="I4" s="2"/>
      <c r="J4" s="3"/>
    </row>
    <row r="5" spans="1:10" x14ac:dyDescent="0.2">
      <c r="A5" t="s">
        <v>0</v>
      </c>
      <c r="B5" s="14">
        <f>0.55*B4</f>
        <v>0.30969546302050965</v>
      </c>
      <c r="C5" s="15">
        <f>0.41*C4</f>
        <v>6.37041640770665E-2</v>
      </c>
      <c r="D5" s="15">
        <f>0.55*D4</f>
        <v>7.7423865755127413E-2</v>
      </c>
      <c r="E5" s="15">
        <f>0.55*E4</f>
        <v>7.7423865755127413E-2</v>
      </c>
      <c r="F5" s="21">
        <f>SUM(B5:E5)</f>
        <v>0.5282473586078309</v>
      </c>
      <c r="H5" s="2">
        <v>0.59</v>
      </c>
      <c r="J5" s="2">
        <v>0.46</v>
      </c>
    </row>
    <row r="6" spans="1:10" x14ac:dyDescent="0.2">
      <c r="A6" t="s">
        <v>1</v>
      </c>
      <c r="B6" s="14">
        <f>0.15*B4</f>
        <v>8.4462399005593533E-2</v>
      </c>
      <c r="C6" s="15">
        <f>0.04*C4</f>
        <v>6.2150403977625857E-3</v>
      </c>
      <c r="D6" s="15">
        <f>0.15*C4</f>
        <v>2.3306401491609695E-2</v>
      </c>
      <c r="E6" s="15">
        <f>0.15*D4</f>
        <v>2.1115599751398383E-2</v>
      </c>
      <c r="F6" s="21">
        <f t="shared" ref="F6:F10" si="1">SUM(B6:E6)</f>
        <v>0.1350994406463642</v>
      </c>
      <c r="H6" s="2">
        <v>0.14000000000000001</v>
      </c>
      <c r="J6" s="2">
        <v>0.11</v>
      </c>
    </row>
    <row r="7" spans="1:10" x14ac:dyDescent="0.2">
      <c r="A7" t="s">
        <v>12</v>
      </c>
      <c r="B7" s="19">
        <v>0.1162</v>
      </c>
      <c r="C7" s="20"/>
      <c r="D7" s="20"/>
      <c r="E7" s="20"/>
      <c r="F7" s="21">
        <f t="shared" si="1"/>
        <v>0.1162</v>
      </c>
      <c r="H7" s="2">
        <v>0.02</v>
      </c>
      <c r="J7" s="2">
        <v>0.13250000000000001</v>
      </c>
    </row>
    <row r="8" spans="1:10" x14ac:dyDescent="0.2">
      <c r="A8" t="s">
        <v>2</v>
      </c>
      <c r="B8" s="14">
        <f>0.015*B4</f>
        <v>8.446239900559354E-3</v>
      </c>
      <c r="C8" s="15">
        <f>0.06*C4</f>
        <v>9.322560596643879E-3</v>
      </c>
      <c r="D8" s="20"/>
      <c r="E8" s="20"/>
      <c r="F8" s="21">
        <f t="shared" si="1"/>
        <v>1.7768800497203231E-2</v>
      </c>
      <c r="H8" s="2">
        <v>4.0000000000000001E-3</v>
      </c>
      <c r="J8" s="2">
        <v>2.1000000000000001E-2</v>
      </c>
    </row>
    <row r="9" spans="1:10" x14ac:dyDescent="0.2">
      <c r="F9" s="7"/>
    </row>
    <row r="10" spans="1:10" x14ac:dyDescent="0.2">
      <c r="A10" t="s">
        <v>4</v>
      </c>
      <c r="B10" s="14">
        <f>0.015*B4</f>
        <v>8.446239900559354E-3</v>
      </c>
      <c r="C10" s="15">
        <f>0.006*C4</f>
        <v>9.3225605966438792E-4</v>
      </c>
      <c r="D10" s="20"/>
      <c r="E10" s="20"/>
      <c r="F10" s="21">
        <f t="shared" si="1"/>
        <v>9.3784959602237414E-3</v>
      </c>
      <c r="H10" s="2">
        <v>1.2999999999999999E-2</v>
      </c>
    </row>
    <row r="12" spans="1:10" x14ac:dyDescent="0.2">
      <c r="A12" t="s">
        <v>14</v>
      </c>
      <c r="C12" s="2"/>
      <c r="D12" s="2"/>
      <c r="E12" s="2"/>
      <c r="F12" s="16"/>
      <c r="G12" s="2"/>
      <c r="H12" s="2">
        <f>(1-SUM(H5:H10))</f>
        <v>0.23299999999999998</v>
      </c>
      <c r="J12" s="2">
        <f>(1-SUM(J5:J10))</f>
        <v>0.27649999999999986</v>
      </c>
    </row>
    <row r="13" spans="1:10" x14ac:dyDescent="0.2">
      <c r="C13" s="2"/>
      <c r="D13" s="2"/>
      <c r="E13" s="2"/>
      <c r="F13" s="16"/>
      <c r="G13" s="2"/>
    </row>
    <row r="14" spans="1:10" x14ac:dyDescent="0.2">
      <c r="C14" s="2"/>
      <c r="D14" s="2"/>
      <c r="E14" s="2"/>
      <c r="F14" s="16"/>
      <c r="G14" s="2"/>
    </row>
    <row r="15" spans="1:10" x14ac:dyDescent="0.2">
      <c r="C15" s="2"/>
      <c r="D15" s="2"/>
      <c r="E15" s="2"/>
      <c r="F15" s="16"/>
      <c r="G15" s="2"/>
    </row>
    <row r="16" spans="1:10" x14ac:dyDescent="0.2">
      <c r="A16" t="s">
        <v>3</v>
      </c>
      <c r="B16" s="14">
        <f>0.12*B4</f>
        <v>6.7569919204474832E-2</v>
      </c>
      <c r="C16" s="15"/>
      <c r="D16" s="15">
        <f>0.12*D4</f>
        <v>1.6892479801118708E-2</v>
      </c>
      <c r="E16" s="15">
        <f>0.12*E4</f>
        <v>1.6892479801118708E-2</v>
      </c>
      <c r="F16" s="23">
        <v>0.15490000000000001</v>
      </c>
      <c r="H16" s="22">
        <v>0.14000000000000001</v>
      </c>
      <c r="J16" s="22">
        <v>6.2799999999999995E-2</v>
      </c>
    </row>
    <row r="17" spans="1:11" x14ac:dyDescent="0.2">
      <c r="A17" t="s">
        <v>16</v>
      </c>
      <c r="B17" s="2">
        <v>0.12</v>
      </c>
      <c r="C17" s="3">
        <v>0.08</v>
      </c>
      <c r="D17" s="3">
        <v>0.08</v>
      </c>
      <c r="E17" s="3">
        <v>0.08</v>
      </c>
    </row>
    <row r="18" spans="1:11" ht="17" x14ac:dyDescent="0.2">
      <c r="A18" t="s">
        <v>17</v>
      </c>
      <c r="D18" s="3" t="s">
        <v>21</v>
      </c>
      <c r="E18" s="3" t="s">
        <v>21</v>
      </c>
    </row>
    <row r="19" spans="1:11" ht="17" x14ac:dyDescent="0.2">
      <c r="A19" t="s">
        <v>18</v>
      </c>
      <c r="D19" s="3" t="s">
        <v>22</v>
      </c>
      <c r="E19" s="3" t="s">
        <v>22</v>
      </c>
    </row>
    <row r="20" spans="1:11" ht="17" x14ac:dyDescent="0.2">
      <c r="A20" t="s">
        <v>19</v>
      </c>
      <c r="D20" s="3" t="s">
        <v>23</v>
      </c>
      <c r="E20" s="3" t="s">
        <v>23</v>
      </c>
    </row>
    <row r="21" spans="1:11" ht="17" x14ac:dyDescent="0.2">
      <c r="A21" t="s">
        <v>20</v>
      </c>
      <c r="D21" s="3" t="s">
        <v>24</v>
      </c>
      <c r="E21" s="3" t="s">
        <v>24</v>
      </c>
    </row>
    <row r="32" spans="1:11" ht="17" x14ac:dyDescent="0.2">
      <c r="D32" s="26" t="s">
        <v>10</v>
      </c>
      <c r="E32" s="27" t="s">
        <v>11</v>
      </c>
      <c r="F32" s="28" t="s">
        <v>5</v>
      </c>
      <c r="G32" s="29" t="s">
        <v>26</v>
      </c>
      <c r="H32" s="30" t="s">
        <v>27</v>
      </c>
      <c r="I32" s="30" t="s">
        <v>28</v>
      </c>
      <c r="J32" s="30" t="s">
        <v>29</v>
      </c>
      <c r="K32" s="22" t="s">
        <v>30</v>
      </c>
    </row>
    <row r="33" spans="3:11" ht="17" x14ac:dyDescent="0.2">
      <c r="C33" s="17" t="s">
        <v>0</v>
      </c>
      <c r="D33" s="2">
        <v>0.59</v>
      </c>
      <c r="E33" s="2">
        <v>0.46</v>
      </c>
      <c r="F33" s="15">
        <v>0.5282473586078309</v>
      </c>
      <c r="G33" s="25">
        <v>0.55000000000000004</v>
      </c>
      <c r="H33" s="2">
        <v>0.40510000000000002</v>
      </c>
      <c r="I33" s="2">
        <v>0.31879999999999997</v>
      </c>
      <c r="J33" s="2">
        <v>8.4599999999999995E-2</v>
      </c>
      <c r="K33" s="22">
        <v>0.5837</v>
      </c>
    </row>
    <row r="34" spans="3:11" ht="17" x14ac:dyDescent="0.2">
      <c r="C34" s="17" t="s">
        <v>1</v>
      </c>
      <c r="D34" s="2">
        <v>0.14000000000000001</v>
      </c>
      <c r="E34" s="2">
        <v>0.11</v>
      </c>
      <c r="F34" s="15">
        <v>0.1350994406463642</v>
      </c>
      <c r="G34" s="25">
        <v>0.15</v>
      </c>
      <c r="H34" s="2">
        <v>0.12039999999999999</v>
      </c>
      <c r="I34" s="2">
        <v>0.11799999999999999</v>
      </c>
      <c r="J34" s="2">
        <v>0.11749999999999999</v>
      </c>
      <c r="K34" s="22">
        <v>0.14660000000000001</v>
      </c>
    </row>
    <row r="35" spans="3:11" ht="17" x14ac:dyDescent="0.2">
      <c r="C35" s="17" t="s">
        <v>12</v>
      </c>
      <c r="D35" s="2">
        <v>0.02</v>
      </c>
      <c r="E35" s="2">
        <v>0.13250000000000001</v>
      </c>
      <c r="F35" s="24">
        <v>0.1162</v>
      </c>
      <c r="G35" s="25">
        <v>7.4999999999999997E-2</v>
      </c>
      <c r="H35" s="2">
        <v>0.42030000000000001</v>
      </c>
      <c r="I35" s="2">
        <v>0.52239999999999998</v>
      </c>
      <c r="J35" s="2">
        <v>0.75260000000000005</v>
      </c>
      <c r="K35" s="22">
        <v>5.21E-2</v>
      </c>
    </row>
    <row r="36" spans="3:11" ht="17" x14ac:dyDescent="0.2">
      <c r="C36" s="17" t="s">
        <v>2</v>
      </c>
      <c r="D36" s="2">
        <v>4.0000000000000001E-3</v>
      </c>
      <c r="E36" s="2">
        <v>2.1000000000000001E-2</v>
      </c>
      <c r="F36" s="15">
        <v>1.7768800497203231E-2</v>
      </c>
      <c r="G36" s="25">
        <v>1.4999999999999999E-2</v>
      </c>
      <c r="H36" s="2">
        <v>0.15</v>
      </c>
      <c r="I36" s="2">
        <v>0.3</v>
      </c>
      <c r="J36" s="2">
        <v>0.6</v>
      </c>
      <c r="K36" s="22">
        <v>0.05</v>
      </c>
    </row>
    <row r="37" spans="3:11" ht="17" x14ac:dyDescent="0.2">
      <c r="C37" s="17" t="s">
        <v>3</v>
      </c>
      <c r="D37" s="23">
        <v>0.15490000000000001</v>
      </c>
      <c r="E37" s="22">
        <v>0.14000000000000001</v>
      </c>
      <c r="F37" s="22">
        <v>6.2799999999999995E-2</v>
      </c>
      <c r="G37" s="25">
        <v>9.7000000000000003E-2</v>
      </c>
      <c r="H37" s="2">
        <v>3.1800000000000002E-2</v>
      </c>
      <c r="I37" s="2">
        <v>1.3100000000000001E-2</v>
      </c>
      <c r="J37" s="2">
        <v>2.18E-2</v>
      </c>
      <c r="K37" s="22">
        <v>7.1999999999999995E-2</v>
      </c>
    </row>
  </sheetData>
  <mergeCells count="1">
    <mergeCell ref="B1:F1"/>
  </mergeCells>
  <hyperlinks>
    <hyperlink ref="B2" r:id="rId1" xr:uid="{0A4CDDB4-6F03-204D-8460-8F3B723C804B}"/>
    <hyperlink ref="C2" r:id="rId2" xr:uid="{5818FFD0-E2A7-5B49-A1A8-9720EB8FDD92}"/>
    <hyperlink ref="D2" r:id="rId3" xr:uid="{A595523C-2FDD-9648-AC2D-DF1DF15361AA}"/>
    <hyperlink ref="E2" r:id="rId4" xr:uid="{6A5B8F1B-6B54-BA40-BD06-D90696230441}"/>
  </hyperlinks>
  <pageMargins left="0.7" right="0.7" top="0.75" bottom="0.75" header="0.3" footer="0.3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2022-08-09T00:30:55Z</dcterms:created>
  <dcterms:modified xsi:type="dcterms:W3CDTF">2022-08-10T23:25:03Z</dcterms:modified>
</cp:coreProperties>
</file>