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lor\Desktop\intentando ws servel\"/>
    </mc:Choice>
  </mc:AlternateContent>
  <xr:revisionPtr revIDLastSave="0" documentId="13_ncr:1_{60A60CB4-A08D-48A3-8A70-F2591EB096ED}" xr6:coauthVersionLast="46" xr6:coauthVersionMax="46" xr10:uidLastSave="{00000000-0000-0000-0000-000000000000}"/>
  <bookViews>
    <workbookView xWindow="28680" yWindow="-120" windowWidth="19710" windowHeight="11760" xr2:uid="{00000000-000D-0000-FFFF-FFFF00000000}"/>
  </bookViews>
  <sheets>
    <sheet name="2021" sheetId="1" r:id="rId1"/>
    <sheet name="2016" sheetId="2" r:id="rId2"/>
  </sheets>
  <definedNames>
    <definedName name="_xlnm._FilterDatabase" localSheetId="0" hidden="1">'2021'!$A$1:$A$2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</calcChain>
</file>

<file path=xl/sharedStrings.xml><?xml version="1.0" encoding="utf-8"?>
<sst xmlns="http://schemas.openxmlformats.org/spreadsheetml/2006/main" count="172" uniqueCount="124">
  <si>
    <t>PARTIDO POR LA DEMOCRACIA</t>
  </si>
  <si>
    <t>3,75%</t>
  </si>
  <si>
    <t>PARTIDO RADICAL DE CHILE</t>
  </si>
  <si>
    <t>2,02%</t>
  </si>
  <si>
    <t>PARTIDO SOCIALISTA DE CHILE</t>
  </si>
  <si>
    <t>5,00%</t>
  </si>
  <si>
    <t>INDEPENDIENTES</t>
  </si>
  <si>
    <t>2,41%</t>
  </si>
  <si>
    <t>M. CHILE DIGNO VERDE Y SOBERANO</t>
  </si>
  <si>
    <t>6,63%</t>
  </si>
  <si>
    <t>FEDERACION REGIONALISTA VERDE SOCIAL</t>
  </si>
  <si>
    <t>0,40%</t>
  </si>
  <si>
    <t>PARTIDO COMUNISTA DE CHILE</t>
  </si>
  <si>
    <t>5,23%</t>
  </si>
  <si>
    <t>1,00%</t>
  </si>
  <si>
    <t>0,05%</t>
  </si>
  <si>
    <t>PARTIDO NACIONAL CIUDADANO</t>
  </si>
  <si>
    <t>0,01%</t>
  </si>
  <si>
    <t>0,04%</t>
  </si>
  <si>
    <t>PARTIDO REPUBLICANO DE CHILE</t>
  </si>
  <si>
    <t>0,93%</t>
  </si>
  <si>
    <t>0,38%</t>
  </si>
  <si>
    <t>COMUNES</t>
  </si>
  <si>
    <t>0,66%</t>
  </si>
  <si>
    <t>CONVERGENCIA SOCIAL</t>
  </si>
  <si>
    <t>0,85%</t>
  </si>
  <si>
    <t>PARTIDO LIBERAL DE CHILE</t>
  </si>
  <si>
    <t>0,33%</t>
  </si>
  <si>
    <t>REVOLUCION DEMOCRATICA</t>
  </si>
  <si>
    <t>4,13%</t>
  </si>
  <si>
    <t>1,83%</t>
  </si>
  <si>
    <t>CIUDADANOS</t>
  </si>
  <si>
    <t>0,24%</t>
  </si>
  <si>
    <t>PARTIDO DEMOCRATA CRISTIANO</t>
  </si>
  <si>
    <t>9,11%</t>
  </si>
  <si>
    <t>PARTIDO PROGRESISTA DE CHILE</t>
  </si>
  <si>
    <t>0,11%</t>
  </si>
  <si>
    <t>1,24%</t>
  </si>
  <si>
    <t>EVOLUCION POLITICA</t>
  </si>
  <si>
    <t>PARTIDO REGIONALISTA INDEPENDIENTE DEMOCRATA</t>
  </si>
  <si>
    <t>0,13%</t>
  </si>
  <si>
    <t>RENOVACION NACIONAL</t>
  </si>
  <si>
    <t>8,12%</t>
  </si>
  <si>
    <t>UNION DEMOCRATA INDEPENDIENTE</t>
  </si>
  <si>
    <t>7,96%</t>
  </si>
  <si>
    <t>8,87%</t>
  </si>
  <si>
    <t>IGUALDAD</t>
  </si>
  <si>
    <t>1,57%</t>
  </si>
  <si>
    <t>PARTIDO HUMANISTA</t>
  </si>
  <si>
    <t>0,81%</t>
  </si>
  <si>
    <t>PARTIDO ECOLOGISTA VERDE</t>
  </si>
  <si>
    <t>0,72%</t>
  </si>
  <si>
    <t>1,29%</t>
  </si>
  <si>
    <t>PARTIDO CONSERVADOR CRISTIANO</t>
  </si>
  <si>
    <t>0,00%</t>
  </si>
  <si>
    <t>NUEVO TIEMPO</t>
  </si>
  <si>
    <t>0,28%</t>
  </si>
  <si>
    <t>UNION PATRIOTICA</t>
  </si>
  <si>
    <t>CANDIDATURAS INDEPENDIENTES</t>
  </si>
  <si>
    <t>28,57%</t>
  </si>
  <si>
    <t>partido</t>
  </si>
  <si>
    <t>candidatos</t>
  </si>
  <si>
    <t>%</t>
  </si>
  <si>
    <t>votos</t>
  </si>
  <si>
    <t>tasa_exito2021</t>
  </si>
  <si>
    <t>100,00%</t>
  </si>
  <si>
    <t>55,04%</t>
  </si>
  <si>
    <t>40,46%</t>
  </si>
  <si>
    <t>4,49%</t>
  </si>
  <si>
    <t>16,39%</t>
  </si>
  <si>
    <t>2,06%</t>
  </si>
  <si>
    <t>4,39%</t>
  </si>
  <si>
    <t>31,86%</t>
  </si>
  <si>
    <t>15,38%</t>
  </si>
  <si>
    <t>8,37%</t>
  </si>
  <si>
    <t>21,53%</t>
  </si>
  <si>
    <t>28,09%</t>
  </si>
  <si>
    <t>0,57%</t>
  </si>
  <si>
    <t>32,88%</t>
  </si>
  <si>
    <t>38,46%</t>
  </si>
  <si>
    <t>90,96%</t>
  </si>
  <si>
    <t>9,04%</t>
  </si>
  <si>
    <t>38,55%</t>
  </si>
  <si>
    <t>61,45%</t>
  </si>
  <si>
    <t>57,26%</t>
  </si>
  <si>
    <t>4,06%</t>
  </si>
  <si>
    <t>38,68%</t>
  </si>
  <si>
    <t>1,43%</t>
  </si>
  <si>
    <t>0,74%</t>
  </si>
  <si>
    <t>45,66%</t>
  </si>
  <si>
    <t>51,77%</t>
  </si>
  <si>
    <t>0,39%</t>
  </si>
  <si>
    <t>15,15%</t>
  </si>
  <si>
    <t>22,98%</t>
  </si>
  <si>
    <t>32,51%</t>
  </si>
  <si>
    <t>29,37%</t>
  </si>
  <si>
    <t>46,23%</t>
  </si>
  <si>
    <t>53,77%</t>
  </si>
  <si>
    <t>partidos</t>
  </si>
  <si>
    <t>electos</t>
  </si>
  <si>
    <t>PARTIDO IGUALDAD</t>
  </si>
  <si>
    <t>tasa_exito2016</t>
  </si>
  <si>
    <t>PARTIDO REGIONALISTA DE MAGALLANES</t>
  </si>
  <si>
    <t>INDEPENDIENTE</t>
  </si>
  <si>
    <t>PODER</t>
  </si>
  <si>
    <t>SOMOS AYSEN</t>
  </si>
  <si>
    <t>MAS REGION</t>
  </si>
  <si>
    <t>PARTIDO RADICAL SOCIALDEMOCRATA</t>
  </si>
  <si>
    <t>PARTIDO REGIONALISTA INDEPENDIENTE</t>
  </si>
  <si>
    <t>AMPLITUD</t>
  </si>
  <si>
    <t>PARTIDO FRENTE POPULAR</t>
  </si>
  <si>
    <t>FUERZA REGIONAL NORTE VERDE</t>
  </si>
  <si>
    <t>DEMOCRACIA REGIONAL PATAGONICA</t>
  </si>
  <si>
    <t>FRENTE REGIONAL Y POPULAR</t>
  </si>
  <si>
    <t>PARTIDO PROGRESISTA</t>
  </si>
  <si>
    <t>WALLMAPUWEN</t>
  </si>
  <si>
    <t>MOVIMIENTO IND. REGIONALISTA AGRARIO Y SOCIAL</t>
  </si>
  <si>
    <t>UNIDOS RESULTA EN DEMOCRACIA</t>
  </si>
  <si>
    <t>centro</t>
  </si>
  <si>
    <t>izquierda</t>
  </si>
  <si>
    <t>derecha</t>
  </si>
  <si>
    <t>orientacion</t>
  </si>
  <si>
    <t>electos2016</t>
  </si>
  <si>
    <t>electo2021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</si>
</sst>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06B7E9-1875-4BCE-854D-B8BD505045C9}" name="Tabla1" displayName="Tabla1" ref="B1:I37" totalsRowShown="0">
  <tableColumns count="8">
    <tableColumn id="1" xr3:uid="{5E50DA17-7A6B-4066-834F-06BC43714820}" name="partido"/>
    <tableColumn id="2" xr3:uid="{32A015CF-F0D9-47E8-82DA-DA0E9D0882A0}" name="votos"/>
    <tableColumn id="3" xr3:uid="{A37DC8C8-0C6A-474F-864B-D52FFE1670DD}" name="%"/>
    <tableColumn id="4" xr3:uid="{0E2F5C4C-0F50-46D4-8367-988C1A19503C}" name="candidatos"/>
    <tableColumn id="5" xr3:uid="{0613A9F6-9939-4C20-B863-1A4EB779DBC4}" name="electo2021"/>
    <tableColumn id="6" xr3:uid="{5D2EE81E-D892-4705-AB87-969E81328A22}" name="tasa_exito2021" dataDxfId="2">
      <calculatedColumnFormula>Tabla1[[#This Row],[electo2021]]/Tabla1[[#This Row],[candidatos]]</calculatedColumnFormula>
    </tableColumn>
    <tableColumn id="7" xr3:uid="{90D909C6-74E4-4D34-9D57-B016C25F7864}" name="tasa_exito2016" dataDxfId="1">
      <calculatedColumnFormula>INDEX('2016'!F:F,MATCH(Tabla1[[#This Row],[partido]],'2016'!A:A,0))</calculatedColumnFormula>
    </tableColumn>
    <tableColumn id="8" xr3:uid="{FD793128-1065-4DD7-A62B-E1A3564AC082}" name="electos2016" dataDxfId="0">
      <calculatedColumnFormula>INDEX('2016'!E:E,MATCH(Tabla1[[#This Row],[partido]],'2016'!A:A,0))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F1" sqref="F1"/>
    </sheetView>
  </sheetViews>
  <sheetFormatPr baseColWidth="10" defaultColWidth="8.88671875" defaultRowHeight="14.4" x14ac:dyDescent="0.3"/>
  <cols>
    <col min="2" max="2" width="48" bestFit="1" customWidth="1"/>
    <col min="5" max="5" width="12.21875" customWidth="1"/>
    <col min="7" max="8" width="13.77734375" bestFit="1" customWidth="1"/>
  </cols>
  <sheetData>
    <row r="1" spans="1:9" x14ac:dyDescent="0.3">
      <c r="A1" t="s">
        <v>121</v>
      </c>
      <c r="B1" t="s">
        <v>60</v>
      </c>
      <c r="C1" t="s">
        <v>63</v>
      </c>
      <c r="D1" t="s">
        <v>62</v>
      </c>
      <c r="E1" t="s">
        <v>61</v>
      </c>
      <c r="F1" t="s">
        <v>123</v>
      </c>
      <c r="G1" t="s">
        <v>64</v>
      </c>
      <c r="H1" t="s">
        <v>101</v>
      </c>
      <c r="I1" t="s">
        <v>122</v>
      </c>
    </row>
    <row r="2" spans="1:9" x14ac:dyDescent="0.3">
      <c r="A2" t="s">
        <v>118</v>
      </c>
      <c r="B2" t="s">
        <v>0</v>
      </c>
      <c r="C2">
        <v>238121</v>
      </c>
      <c r="D2" t="s">
        <v>1</v>
      </c>
      <c r="E2">
        <v>45</v>
      </c>
      <c r="F2">
        <v>17</v>
      </c>
      <c r="G2">
        <f>Tabla1[[#This Row],[electo2021]]/Tabla1[[#This Row],[candidatos]]</f>
        <v>0.37777777777777777</v>
      </c>
      <c r="H2">
        <f>INDEX('2016'!F:F,MATCH(Tabla1[[#This Row],[partido]],'2016'!A:A,0))</f>
        <v>0.44067796610169491</v>
      </c>
      <c r="I2">
        <f>INDEX('2016'!E:E,MATCH(Tabla1[[#This Row],[partido]],'2016'!A:A,0))</f>
        <v>26</v>
      </c>
    </row>
    <row r="3" spans="1:9" x14ac:dyDescent="0.3">
      <c r="B3" t="s">
        <v>2</v>
      </c>
      <c r="C3">
        <v>127974</v>
      </c>
      <c r="D3" t="s">
        <v>3</v>
      </c>
      <c r="E3">
        <v>30</v>
      </c>
      <c r="F3">
        <v>11</v>
      </c>
      <c r="G3">
        <f>Tabla1[[#This Row],[electo2021]]/Tabla1[[#This Row],[candidatos]]</f>
        <v>0.36666666666666664</v>
      </c>
      <c r="H3" t="e">
        <f>INDEX('2016'!F:F,MATCH(Tabla1[[#This Row],[partido]],'2016'!A:A,0))</f>
        <v>#N/A</v>
      </c>
      <c r="I3" t="e">
        <f>INDEX('2016'!E:E,MATCH(Tabla1[[#This Row],[partido]],'2016'!A:A,0))</f>
        <v>#N/A</v>
      </c>
    </row>
    <row r="4" spans="1:9" x14ac:dyDescent="0.3">
      <c r="A4" t="s">
        <v>118</v>
      </c>
      <c r="B4" t="s">
        <v>4</v>
      </c>
      <c r="C4">
        <v>317429</v>
      </c>
      <c r="D4" t="s">
        <v>5</v>
      </c>
      <c r="E4">
        <v>58</v>
      </c>
      <c r="F4">
        <v>23</v>
      </c>
      <c r="G4">
        <f>Tabla1[[#This Row],[electo2021]]/Tabla1[[#This Row],[candidatos]]</f>
        <v>0.39655172413793105</v>
      </c>
      <c r="H4">
        <f>INDEX('2016'!F:F,MATCH(Tabla1[[#This Row],[partido]],'2016'!A:A,0))</f>
        <v>0.37878787878787878</v>
      </c>
      <c r="I4">
        <f>INDEX('2016'!E:E,MATCH(Tabla1[[#This Row],[partido]],'2016'!A:A,0))</f>
        <v>25</v>
      </c>
    </row>
    <row r="5" spans="1:9" x14ac:dyDescent="0.3">
      <c r="B5" t="s">
        <v>6</v>
      </c>
      <c r="C5">
        <v>152687</v>
      </c>
      <c r="D5" t="s">
        <v>7</v>
      </c>
      <c r="E5">
        <v>41</v>
      </c>
      <c r="F5">
        <v>18</v>
      </c>
      <c r="G5">
        <f>Tabla1[[#This Row],[electo2021]]/Tabla1[[#This Row],[candidatos]]</f>
        <v>0.43902439024390244</v>
      </c>
      <c r="H5" t="e">
        <f>INDEX('2016'!F:F,MATCH(Tabla1[[#This Row],[partido]],'2016'!A:A,0))</f>
        <v>#N/A</v>
      </c>
      <c r="I5" t="e">
        <f>INDEX('2016'!E:E,MATCH(Tabla1[[#This Row],[partido]],'2016'!A:A,0))</f>
        <v>#N/A</v>
      </c>
    </row>
    <row r="6" spans="1:9" x14ac:dyDescent="0.3">
      <c r="B6" t="s">
        <v>8</v>
      </c>
      <c r="C6">
        <v>42079</v>
      </c>
      <c r="D6" t="s">
        <v>9</v>
      </c>
      <c r="E6">
        <v>81</v>
      </c>
      <c r="F6">
        <v>9</v>
      </c>
      <c r="G6">
        <f>Tabla1[[#This Row],[electo2021]]/Tabla1[[#This Row],[candidatos]]</f>
        <v>0.1111111111111111</v>
      </c>
      <c r="H6" t="e">
        <f>INDEX('2016'!F:F,MATCH(Tabla1[[#This Row],[partido]],'2016'!A:A,0))</f>
        <v>#N/A</v>
      </c>
      <c r="I6" t="e">
        <f>INDEX('2016'!E:E,MATCH(Tabla1[[#This Row],[partido]],'2016'!A:A,0))</f>
        <v>#N/A</v>
      </c>
    </row>
    <row r="7" spans="1:9" x14ac:dyDescent="0.3">
      <c r="B7" t="s">
        <v>10</v>
      </c>
      <c r="C7">
        <v>25241</v>
      </c>
      <c r="D7" t="s">
        <v>11</v>
      </c>
      <c r="E7">
        <v>10</v>
      </c>
      <c r="F7">
        <v>1</v>
      </c>
      <c r="G7">
        <f>Tabla1[[#This Row],[electo2021]]/Tabla1[[#This Row],[candidatos]]</f>
        <v>0.1</v>
      </c>
      <c r="H7" t="e">
        <f>INDEX('2016'!F:F,MATCH(Tabla1[[#This Row],[partido]],'2016'!A:A,0))</f>
        <v>#N/A</v>
      </c>
      <c r="I7" t="e">
        <f>INDEX('2016'!E:E,MATCH(Tabla1[[#This Row],[partido]],'2016'!A:A,0))</f>
        <v>#N/A</v>
      </c>
    </row>
    <row r="8" spans="1:9" x14ac:dyDescent="0.3">
      <c r="A8" t="s">
        <v>119</v>
      </c>
      <c r="B8" t="s">
        <v>12</v>
      </c>
      <c r="C8">
        <v>33189</v>
      </c>
      <c r="D8" t="s">
        <v>13</v>
      </c>
      <c r="E8">
        <v>49</v>
      </c>
      <c r="F8">
        <v>6</v>
      </c>
      <c r="G8">
        <f>Tabla1[[#This Row],[electo2021]]/Tabla1[[#This Row],[candidatos]]</f>
        <v>0.12244897959183673</v>
      </c>
      <c r="H8">
        <f>INDEX('2016'!F:F,MATCH(Tabla1[[#This Row],[partido]],'2016'!A:A,0))</f>
        <v>0.42857142857142855</v>
      </c>
      <c r="I8">
        <f>INDEX('2016'!E:E,MATCH(Tabla1[[#This Row],[partido]],'2016'!A:A,0))</f>
        <v>3</v>
      </c>
    </row>
    <row r="9" spans="1:9" x14ac:dyDescent="0.3">
      <c r="B9" t="s">
        <v>6</v>
      </c>
      <c r="C9">
        <v>63659</v>
      </c>
      <c r="D9" t="s">
        <v>14</v>
      </c>
      <c r="E9">
        <v>22</v>
      </c>
      <c r="F9">
        <v>2</v>
      </c>
      <c r="G9">
        <f>Tabla1[[#This Row],[electo2021]]/Tabla1[[#This Row],[candidatos]]</f>
        <v>9.0909090909090912E-2</v>
      </c>
      <c r="H9" t="e">
        <f>INDEX('2016'!F:F,MATCH(Tabla1[[#This Row],[partido]],'2016'!A:A,0))</f>
        <v>#N/A</v>
      </c>
      <c r="I9" t="e">
        <f>INDEX('2016'!E:E,MATCH(Tabla1[[#This Row],[partido]],'2016'!A:A,0))</f>
        <v>#N/A</v>
      </c>
    </row>
    <row r="10" spans="1:9" x14ac:dyDescent="0.3">
      <c r="B10" t="s">
        <v>16</v>
      </c>
      <c r="C10">
        <v>850</v>
      </c>
      <c r="D10" t="s">
        <v>17</v>
      </c>
      <c r="E10">
        <v>1</v>
      </c>
      <c r="F10">
        <v>0</v>
      </c>
      <c r="G10">
        <f>Tabla1[[#This Row],[electo2021]]/Tabla1[[#This Row],[candidatos]]</f>
        <v>0</v>
      </c>
      <c r="H10" t="e">
        <f>INDEX('2016'!F:F,MATCH(Tabla1[[#This Row],[partido]],'2016'!A:A,0))</f>
        <v>#N/A</v>
      </c>
      <c r="I10" t="e">
        <f>INDEX('2016'!E:E,MATCH(Tabla1[[#This Row],[partido]],'2016'!A:A,0))</f>
        <v>#N/A</v>
      </c>
    </row>
    <row r="11" spans="1:9" x14ac:dyDescent="0.3">
      <c r="B11" t="s">
        <v>6</v>
      </c>
      <c r="C11">
        <v>2565</v>
      </c>
      <c r="D11" t="s">
        <v>18</v>
      </c>
      <c r="E11">
        <v>1</v>
      </c>
      <c r="F11">
        <v>0</v>
      </c>
      <c r="G11">
        <f>Tabla1[[#This Row],[electo2021]]/Tabla1[[#This Row],[candidatos]]</f>
        <v>0</v>
      </c>
      <c r="H11" t="e">
        <f>INDEX('2016'!F:F,MATCH(Tabla1[[#This Row],[partido]],'2016'!A:A,0))</f>
        <v>#N/A</v>
      </c>
      <c r="I11" t="e">
        <f>INDEX('2016'!E:E,MATCH(Tabla1[[#This Row],[partido]],'2016'!A:A,0))</f>
        <v>#N/A</v>
      </c>
    </row>
    <row r="12" spans="1:9" x14ac:dyDescent="0.3">
      <c r="B12" t="s">
        <v>19</v>
      </c>
      <c r="C12">
        <v>58823</v>
      </c>
      <c r="D12" t="s">
        <v>20</v>
      </c>
      <c r="E12">
        <v>8</v>
      </c>
      <c r="F12">
        <v>0</v>
      </c>
      <c r="G12">
        <f>Tabla1[[#This Row],[electo2021]]/Tabla1[[#This Row],[candidatos]]</f>
        <v>0</v>
      </c>
      <c r="H12" t="e">
        <f>INDEX('2016'!F:F,MATCH(Tabla1[[#This Row],[partido]],'2016'!A:A,0))</f>
        <v>#N/A</v>
      </c>
      <c r="I12" t="e">
        <f>INDEX('2016'!E:E,MATCH(Tabla1[[#This Row],[partido]],'2016'!A:A,0))</f>
        <v>#N/A</v>
      </c>
    </row>
    <row r="13" spans="1:9" x14ac:dyDescent="0.3">
      <c r="B13" t="s">
        <v>6</v>
      </c>
      <c r="C13">
        <v>2431</v>
      </c>
      <c r="D13" t="s">
        <v>21</v>
      </c>
      <c r="E13">
        <v>4</v>
      </c>
      <c r="F13">
        <v>0</v>
      </c>
      <c r="G13">
        <f>Tabla1[[#This Row],[electo2021]]/Tabla1[[#This Row],[candidatos]]</f>
        <v>0</v>
      </c>
      <c r="H13" t="e">
        <f>INDEX('2016'!F:F,MATCH(Tabla1[[#This Row],[partido]],'2016'!A:A,0))</f>
        <v>#N/A</v>
      </c>
      <c r="I13" t="e">
        <f>INDEX('2016'!E:E,MATCH(Tabla1[[#This Row],[partido]],'2016'!A:A,0))</f>
        <v>#N/A</v>
      </c>
    </row>
    <row r="14" spans="1:9" x14ac:dyDescent="0.3">
      <c r="B14" t="s">
        <v>22</v>
      </c>
      <c r="C14">
        <v>42114</v>
      </c>
      <c r="D14" t="s">
        <v>23</v>
      </c>
      <c r="E14">
        <v>8</v>
      </c>
      <c r="F14">
        <v>0</v>
      </c>
      <c r="G14">
        <f>Tabla1[[#This Row],[electo2021]]/Tabla1[[#This Row],[candidatos]]</f>
        <v>0</v>
      </c>
      <c r="H14" t="e">
        <f>INDEX('2016'!F:F,MATCH(Tabla1[[#This Row],[partido]],'2016'!A:A,0))</f>
        <v>#N/A</v>
      </c>
      <c r="I14" t="e">
        <f>INDEX('2016'!E:E,MATCH(Tabla1[[#This Row],[partido]],'2016'!A:A,0))</f>
        <v>#N/A</v>
      </c>
    </row>
    <row r="15" spans="1:9" x14ac:dyDescent="0.3">
      <c r="B15" t="s">
        <v>24</v>
      </c>
      <c r="C15">
        <v>53951</v>
      </c>
      <c r="D15" t="s">
        <v>25</v>
      </c>
      <c r="E15">
        <v>14</v>
      </c>
      <c r="F15">
        <v>2</v>
      </c>
      <c r="G15">
        <f>Tabla1[[#This Row],[electo2021]]/Tabla1[[#This Row],[candidatos]]</f>
        <v>0.14285714285714285</v>
      </c>
      <c r="H15" t="e">
        <f>INDEX('2016'!F:F,MATCH(Tabla1[[#This Row],[partido]],'2016'!A:A,0))</f>
        <v>#N/A</v>
      </c>
      <c r="I15" t="e">
        <f>INDEX('2016'!E:E,MATCH(Tabla1[[#This Row],[partido]],'2016'!A:A,0))</f>
        <v>#N/A</v>
      </c>
    </row>
    <row r="16" spans="1:9" x14ac:dyDescent="0.3">
      <c r="A16" t="s">
        <v>118</v>
      </c>
      <c r="B16" t="s">
        <v>26</v>
      </c>
      <c r="C16">
        <v>20992</v>
      </c>
      <c r="D16" t="s">
        <v>27</v>
      </c>
      <c r="E16">
        <v>1</v>
      </c>
      <c r="F16">
        <v>1</v>
      </c>
      <c r="G16">
        <f>Tabla1[[#This Row],[electo2021]]/Tabla1[[#This Row],[candidatos]]</f>
        <v>1</v>
      </c>
      <c r="H16">
        <f>INDEX('2016'!F:F,MATCH(Tabla1[[#This Row],[partido]],'2016'!A:A,0))</f>
        <v>0.5</v>
      </c>
      <c r="I16">
        <f>INDEX('2016'!E:E,MATCH(Tabla1[[#This Row],[partido]],'2016'!A:A,0))</f>
        <v>1</v>
      </c>
    </row>
    <row r="17" spans="1:9" x14ac:dyDescent="0.3">
      <c r="A17" t="s">
        <v>119</v>
      </c>
      <c r="B17" t="s">
        <v>28</v>
      </c>
      <c r="C17">
        <v>262135</v>
      </c>
      <c r="D17" t="s">
        <v>29</v>
      </c>
      <c r="E17">
        <v>17</v>
      </c>
      <c r="F17">
        <v>6</v>
      </c>
      <c r="G17">
        <f>Tabla1[[#This Row],[electo2021]]/Tabla1[[#This Row],[candidatos]]</f>
        <v>0.35294117647058826</v>
      </c>
      <c r="H17">
        <f>INDEX('2016'!F:F,MATCH(Tabla1[[#This Row],[partido]],'2016'!A:A,0))</f>
        <v>0</v>
      </c>
      <c r="I17">
        <f>INDEX('2016'!E:E,MATCH(Tabla1[[#This Row],[partido]],'2016'!A:A,0))</f>
        <v>0</v>
      </c>
    </row>
    <row r="18" spans="1:9" x14ac:dyDescent="0.3">
      <c r="B18" t="s">
        <v>6</v>
      </c>
      <c r="C18">
        <v>115914</v>
      </c>
      <c r="D18" t="s">
        <v>30</v>
      </c>
      <c r="E18">
        <v>21</v>
      </c>
      <c r="F18">
        <v>3</v>
      </c>
      <c r="G18">
        <f>Tabla1[[#This Row],[electo2021]]/Tabla1[[#This Row],[candidatos]]</f>
        <v>0.14285714285714285</v>
      </c>
      <c r="H18" t="e">
        <f>INDEX('2016'!F:F,MATCH(Tabla1[[#This Row],[partido]],'2016'!A:A,0))</f>
        <v>#N/A</v>
      </c>
      <c r="I18" t="e">
        <f>INDEX('2016'!E:E,MATCH(Tabla1[[#This Row],[partido]],'2016'!A:A,0))</f>
        <v>#N/A</v>
      </c>
    </row>
    <row r="19" spans="1:9" x14ac:dyDescent="0.3">
      <c r="B19" t="s">
        <v>31</v>
      </c>
      <c r="C19">
        <v>1543</v>
      </c>
      <c r="D19" t="s">
        <v>32</v>
      </c>
      <c r="E19">
        <v>2</v>
      </c>
      <c r="F19">
        <v>0</v>
      </c>
      <c r="G19">
        <f>Tabla1[[#This Row],[electo2021]]/Tabla1[[#This Row],[candidatos]]</f>
        <v>0</v>
      </c>
      <c r="H19" t="e">
        <f>INDEX('2016'!F:F,MATCH(Tabla1[[#This Row],[partido]],'2016'!A:A,0))</f>
        <v>#N/A</v>
      </c>
      <c r="I19" t="e">
        <f>INDEX('2016'!E:E,MATCH(Tabla1[[#This Row],[partido]],'2016'!A:A,0))</f>
        <v>#N/A</v>
      </c>
    </row>
    <row r="20" spans="1:9" x14ac:dyDescent="0.3">
      <c r="A20" t="s">
        <v>118</v>
      </c>
      <c r="B20" t="s">
        <v>33</v>
      </c>
      <c r="C20">
        <v>577709</v>
      </c>
      <c r="D20" t="s">
        <v>34</v>
      </c>
      <c r="E20">
        <v>107</v>
      </c>
      <c r="F20">
        <v>46</v>
      </c>
      <c r="G20">
        <f>Tabla1[[#This Row],[electo2021]]/Tabla1[[#This Row],[candidatos]]</f>
        <v>0.42990654205607476</v>
      </c>
      <c r="H20">
        <f>INDEX('2016'!F:F,MATCH(Tabla1[[#This Row],[partido]],'2016'!A:A,0))</f>
        <v>0.42156862745098039</v>
      </c>
      <c r="I20">
        <f>INDEX('2016'!E:E,MATCH(Tabla1[[#This Row],[partido]],'2016'!A:A,0))</f>
        <v>43</v>
      </c>
    </row>
    <row r="21" spans="1:9" x14ac:dyDescent="0.3">
      <c r="B21" t="s">
        <v>35</v>
      </c>
      <c r="C21">
        <v>6852</v>
      </c>
      <c r="D21" t="s">
        <v>36</v>
      </c>
      <c r="E21">
        <v>5</v>
      </c>
      <c r="F21">
        <v>2</v>
      </c>
      <c r="G21">
        <f>Tabla1[[#This Row],[electo2021]]/Tabla1[[#This Row],[candidatos]]</f>
        <v>0.4</v>
      </c>
      <c r="H21" t="e">
        <f>INDEX('2016'!F:F,MATCH(Tabla1[[#This Row],[partido]],'2016'!A:A,0))</f>
        <v>#N/A</v>
      </c>
      <c r="I21" t="e">
        <f>INDEX('2016'!E:E,MATCH(Tabla1[[#This Row],[partido]],'2016'!A:A,0))</f>
        <v>#N/A</v>
      </c>
    </row>
    <row r="22" spans="1:9" x14ac:dyDescent="0.3">
      <c r="B22" t="s">
        <v>6</v>
      </c>
      <c r="C22">
        <v>78763</v>
      </c>
      <c r="D22" t="s">
        <v>37</v>
      </c>
      <c r="E22">
        <v>23</v>
      </c>
      <c r="F22">
        <v>12</v>
      </c>
      <c r="G22">
        <f>Tabla1[[#This Row],[electo2021]]/Tabla1[[#This Row],[candidatos]]</f>
        <v>0.52173913043478259</v>
      </c>
      <c r="H22" t="e">
        <f>INDEX('2016'!F:F,MATCH(Tabla1[[#This Row],[partido]],'2016'!A:A,0))</f>
        <v>#N/A</v>
      </c>
      <c r="I22" t="e">
        <f>INDEX('2016'!E:E,MATCH(Tabla1[[#This Row],[partido]],'2016'!A:A,0))</f>
        <v>#N/A</v>
      </c>
    </row>
    <row r="23" spans="1:9" x14ac:dyDescent="0.3">
      <c r="B23" t="s">
        <v>38</v>
      </c>
      <c r="C23">
        <v>58817</v>
      </c>
      <c r="D23" t="s">
        <v>20</v>
      </c>
      <c r="E23">
        <v>11</v>
      </c>
      <c r="F23">
        <v>1</v>
      </c>
      <c r="G23">
        <f>Tabla1[[#This Row],[electo2021]]/Tabla1[[#This Row],[candidatos]]</f>
        <v>9.0909090909090912E-2</v>
      </c>
      <c r="H23" t="e">
        <f>INDEX('2016'!F:F,MATCH(Tabla1[[#This Row],[partido]],'2016'!A:A,0))</f>
        <v>#N/A</v>
      </c>
      <c r="I23" t="e">
        <f>INDEX('2016'!E:E,MATCH(Tabla1[[#This Row],[partido]],'2016'!A:A,0))</f>
        <v>#N/A</v>
      </c>
    </row>
    <row r="24" spans="1:9" x14ac:dyDescent="0.3">
      <c r="B24" t="s">
        <v>39</v>
      </c>
      <c r="C24">
        <v>8059</v>
      </c>
      <c r="D24" t="s">
        <v>40</v>
      </c>
      <c r="E24">
        <v>5</v>
      </c>
      <c r="F24">
        <v>0</v>
      </c>
      <c r="G24">
        <f>Tabla1[[#This Row],[electo2021]]/Tabla1[[#This Row],[candidatos]]</f>
        <v>0</v>
      </c>
      <c r="H24" t="e">
        <f>INDEX('2016'!F:F,MATCH(Tabla1[[#This Row],[partido]],'2016'!A:A,0))</f>
        <v>#N/A</v>
      </c>
      <c r="I24" t="e">
        <f>INDEX('2016'!E:E,MATCH(Tabla1[[#This Row],[partido]],'2016'!A:A,0))</f>
        <v>#N/A</v>
      </c>
    </row>
    <row r="25" spans="1:9" x14ac:dyDescent="0.3">
      <c r="A25" t="s">
        <v>120</v>
      </c>
      <c r="B25" t="s">
        <v>41</v>
      </c>
      <c r="C25">
        <v>515412</v>
      </c>
      <c r="D25" t="s">
        <v>42</v>
      </c>
      <c r="E25">
        <v>105</v>
      </c>
      <c r="F25">
        <v>31</v>
      </c>
      <c r="G25">
        <f>Tabla1[[#This Row],[electo2021]]/Tabla1[[#This Row],[candidatos]]</f>
        <v>0.29523809523809524</v>
      </c>
      <c r="H25">
        <f>INDEX('2016'!F:F,MATCH(Tabla1[[#This Row],[partido]],'2016'!A:A,0))</f>
        <v>0.42727272727272725</v>
      </c>
      <c r="I25">
        <f>INDEX('2016'!E:E,MATCH(Tabla1[[#This Row],[partido]],'2016'!A:A,0))</f>
        <v>47</v>
      </c>
    </row>
    <row r="26" spans="1:9" x14ac:dyDescent="0.3">
      <c r="A26" t="s">
        <v>120</v>
      </c>
      <c r="B26" t="s">
        <v>43</v>
      </c>
      <c r="C26">
        <v>505319</v>
      </c>
      <c r="D26" t="s">
        <v>44</v>
      </c>
      <c r="E26">
        <v>96</v>
      </c>
      <c r="F26">
        <v>32</v>
      </c>
      <c r="G26">
        <f>Tabla1[[#This Row],[electo2021]]/Tabla1[[#This Row],[candidatos]]</f>
        <v>0.33333333333333331</v>
      </c>
      <c r="H26">
        <f>INDEX('2016'!F:F,MATCH(Tabla1[[#This Row],[partido]],'2016'!A:A,0))</f>
        <v>0.48181818181818181</v>
      </c>
      <c r="I26">
        <f>INDEX('2016'!E:E,MATCH(Tabla1[[#This Row],[partido]],'2016'!A:A,0))</f>
        <v>53</v>
      </c>
    </row>
    <row r="27" spans="1:9" x14ac:dyDescent="0.3">
      <c r="B27" t="s">
        <v>6</v>
      </c>
      <c r="C27">
        <v>562944</v>
      </c>
      <c r="D27" t="s">
        <v>45</v>
      </c>
      <c r="E27">
        <v>102</v>
      </c>
      <c r="F27">
        <v>23</v>
      </c>
      <c r="G27">
        <f>Tabla1[[#This Row],[electo2021]]/Tabla1[[#This Row],[candidatos]]</f>
        <v>0.22549019607843138</v>
      </c>
      <c r="H27" t="e">
        <f>INDEX('2016'!F:F,MATCH(Tabla1[[#This Row],[partido]],'2016'!A:A,0))</f>
        <v>#N/A</v>
      </c>
      <c r="I27" t="e">
        <f>INDEX('2016'!E:E,MATCH(Tabla1[[#This Row],[partido]],'2016'!A:A,0))</f>
        <v>#N/A</v>
      </c>
    </row>
    <row r="28" spans="1:9" x14ac:dyDescent="0.3">
      <c r="B28" t="s">
        <v>46</v>
      </c>
      <c r="C28">
        <v>99509</v>
      </c>
      <c r="D28" t="s">
        <v>47</v>
      </c>
      <c r="E28">
        <v>11</v>
      </c>
      <c r="F28">
        <v>1</v>
      </c>
      <c r="G28">
        <f>Tabla1[[#This Row],[electo2021]]/Tabla1[[#This Row],[candidatos]]</f>
        <v>9.0909090909090912E-2</v>
      </c>
      <c r="H28" t="e">
        <f>INDEX('2016'!F:F,MATCH(Tabla1[[#This Row],[partido]],'2016'!A:A,0))</f>
        <v>#N/A</v>
      </c>
      <c r="I28" t="e">
        <f>INDEX('2016'!E:E,MATCH(Tabla1[[#This Row],[partido]],'2016'!A:A,0))</f>
        <v>#N/A</v>
      </c>
    </row>
    <row r="29" spans="1:9" x14ac:dyDescent="0.3">
      <c r="A29" t="s">
        <v>119</v>
      </c>
      <c r="B29" t="s">
        <v>48</v>
      </c>
      <c r="C29">
        <v>51352</v>
      </c>
      <c r="D29" t="s">
        <v>49</v>
      </c>
      <c r="E29">
        <v>18</v>
      </c>
      <c r="F29">
        <v>2</v>
      </c>
      <c r="G29">
        <f>Tabla1[[#This Row],[electo2021]]/Tabla1[[#This Row],[candidatos]]</f>
        <v>0.1111111111111111</v>
      </c>
      <c r="H29">
        <f>INDEX('2016'!F:F,MATCH(Tabla1[[#This Row],[partido]],'2016'!A:A,0))</f>
        <v>0</v>
      </c>
      <c r="I29">
        <f>INDEX('2016'!E:E,MATCH(Tabla1[[#This Row],[partido]],'2016'!A:A,0))</f>
        <v>0</v>
      </c>
    </row>
    <row r="30" spans="1:9" x14ac:dyDescent="0.3">
      <c r="B30" t="s">
        <v>6</v>
      </c>
      <c r="C30">
        <v>63613</v>
      </c>
      <c r="D30" t="s">
        <v>14</v>
      </c>
      <c r="E30">
        <v>15</v>
      </c>
      <c r="F30">
        <v>0</v>
      </c>
      <c r="G30">
        <f>Tabla1[[#This Row],[electo2021]]/Tabla1[[#This Row],[candidatos]]</f>
        <v>0</v>
      </c>
      <c r="H30" t="e">
        <f>INDEX('2016'!F:F,MATCH(Tabla1[[#This Row],[partido]],'2016'!A:A,0))</f>
        <v>#N/A</v>
      </c>
      <c r="I30" t="e">
        <f>INDEX('2016'!E:E,MATCH(Tabla1[[#This Row],[partido]],'2016'!A:A,0))</f>
        <v>#N/A</v>
      </c>
    </row>
    <row r="31" spans="1:9" x14ac:dyDescent="0.3">
      <c r="A31" t="s">
        <v>119</v>
      </c>
      <c r="B31" t="s">
        <v>50</v>
      </c>
      <c r="C31">
        <v>4584</v>
      </c>
      <c r="D31" t="s">
        <v>51</v>
      </c>
      <c r="E31">
        <v>10</v>
      </c>
      <c r="F31">
        <v>0</v>
      </c>
      <c r="G31">
        <f>Tabla1[[#This Row],[electo2021]]/Tabla1[[#This Row],[candidatos]]</f>
        <v>0</v>
      </c>
      <c r="H31">
        <f>INDEX('2016'!F:F,MATCH(Tabla1[[#This Row],[partido]],'2016'!A:A,0))</f>
        <v>7.6923076923076927E-2</v>
      </c>
      <c r="I31">
        <f>INDEX('2016'!E:E,MATCH(Tabla1[[#This Row],[partido]],'2016'!A:A,0))</f>
        <v>1</v>
      </c>
    </row>
    <row r="32" spans="1:9" x14ac:dyDescent="0.3">
      <c r="B32" t="s">
        <v>6</v>
      </c>
      <c r="C32">
        <v>82155</v>
      </c>
      <c r="D32" t="s">
        <v>52</v>
      </c>
      <c r="E32">
        <v>17</v>
      </c>
      <c r="F32">
        <v>0</v>
      </c>
      <c r="G32">
        <f>Tabla1[[#This Row],[electo2021]]/Tabla1[[#This Row],[candidatos]]</f>
        <v>0</v>
      </c>
      <c r="H32" t="e">
        <f>INDEX('2016'!F:F,MATCH(Tabla1[[#This Row],[partido]],'2016'!A:A,0))</f>
        <v>#N/A</v>
      </c>
      <c r="I32" t="e">
        <f>INDEX('2016'!E:E,MATCH(Tabla1[[#This Row],[partido]],'2016'!A:A,0))</f>
        <v>#N/A</v>
      </c>
    </row>
    <row r="33" spans="1:9" x14ac:dyDescent="0.3">
      <c r="B33" t="s">
        <v>53</v>
      </c>
      <c r="C33">
        <v>471</v>
      </c>
      <c r="D33" t="s">
        <v>17</v>
      </c>
      <c r="E33">
        <v>2</v>
      </c>
      <c r="F33">
        <v>0</v>
      </c>
      <c r="G33">
        <f>Tabla1[[#This Row],[electo2021]]/Tabla1[[#This Row],[candidatos]]</f>
        <v>0</v>
      </c>
      <c r="H33" t="e">
        <f>INDEX('2016'!F:F,MATCH(Tabla1[[#This Row],[partido]],'2016'!A:A,0))</f>
        <v>#N/A</v>
      </c>
      <c r="I33" t="e">
        <f>INDEX('2016'!E:E,MATCH(Tabla1[[#This Row],[partido]],'2016'!A:A,0))</f>
        <v>#N/A</v>
      </c>
    </row>
    <row r="34" spans="1:9" x14ac:dyDescent="0.3">
      <c r="B34" t="s">
        <v>6</v>
      </c>
      <c r="C34">
        <v>176</v>
      </c>
      <c r="D34" t="s">
        <v>54</v>
      </c>
      <c r="E34">
        <v>1</v>
      </c>
      <c r="F34">
        <v>0</v>
      </c>
      <c r="G34">
        <f>Tabla1[[#This Row],[electo2021]]/Tabla1[[#This Row],[candidatos]]</f>
        <v>0</v>
      </c>
      <c r="H34" t="e">
        <f>INDEX('2016'!F:F,MATCH(Tabla1[[#This Row],[partido]],'2016'!A:A,0))</f>
        <v>#N/A</v>
      </c>
      <c r="I34" t="e">
        <f>INDEX('2016'!E:E,MATCH(Tabla1[[#This Row],[partido]],'2016'!A:A,0))</f>
        <v>#N/A</v>
      </c>
    </row>
    <row r="35" spans="1:9" x14ac:dyDescent="0.3">
      <c r="B35" t="s">
        <v>55</v>
      </c>
      <c r="C35">
        <v>2859</v>
      </c>
      <c r="D35" t="s">
        <v>15</v>
      </c>
      <c r="E35">
        <v>1</v>
      </c>
      <c r="F35">
        <v>0</v>
      </c>
      <c r="G35">
        <f>Tabla1[[#This Row],[electo2021]]/Tabla1[[#This Row],[candidatos]]</f>
        <v>0</v>
      </c>
      <c r="H35" t="e">
        <f>INDEX('2016'!F:F,MATCH(Tabla1[[#This Row],[partido]],'2016'!A:A,0))</f>
        <v>#N/A</v>
      </c>
      <c r="I35" t="e">
        <f>INDEX('2016'!E:E,MATCH(Tabla1[[#This Row],[partido]],'2016'!A:A,0))</f>
        <v>#N/A</v>
      </c>
    </row>
    <row r="36" spans="1:9" x14ac:dyDescent="0.3">
      <c r="A36" t="s">
        <v>119</v>
      </c>
      <c r="B36" t="s">
        <v>57</v>
      </c>
      <c r="C36">
        <v>17965</v>
      </c>
      <c r="D36" t="s">
        <v>56</v>
      </c>
      <c r="E36">
        <v>20</v>
      </c>
      <c r="F36">
        <v>0</v>
      </c>
      <c r="G36">
        <f>Tabla1[[#This Row],[electo2021]]/Tabla1[[#This Row],[candidatos]]</f>
        <v>0</v>
      </c>
      <c r="H36">
        <f>INDEX('2016'!F:F,MATCH(Tabla1[[#This Row],[partido]],'2016'!A:A,0))</f>
        <v>0</v>
      </c>
      <c r="I36">
        <f>INDEX('2016'!E:E,MATCH(Tabla1[[#This Row],[partido]],'2016'!A:A,0))</f>
        <v>0</v>
      </c>
    </row>
    <row r="37" spans="1:9" x14ac:dyDescent="0.3">
      <c r="B37" t="s">
        <v>58</v>
      </c>
      <c r="C37">
        <v>1812767</v>
      </c>
      <c r="D37" t="s">
        <v>59</v>
      </c>
      <c r="E37">
        <v>566</v>
      </c>
      <c r="F37">
        <v>105</v>
      </c>
      <c r="G37">
        <f>Tabla1[[#This Row],[electo2021]]/Tabla1[[#This Row],[candidatos]]</f>
        <v>0.18551236749116609</v>
      </c>
      <c r="H37" t="e">
        <f>INDEX('2016'!F:F,MATCH(Tabla1[[#This Row],[partido]],'2016'!A:A,0))</f>
        <v>#N/A</v>
      </c>
      <c r="I37" t="e">
        <f>INDEX('2016'!E:E,MATCH(Tabla1[[#This Row],[partido]],'2016'!A:A,0))</f>
        <v>#N/A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DB30F-1463-40A7-9E05-DE2F86607DDC}">
  <dimension ref="A1:K50"/>
  <sheetViews>
    <sheetView workbookViewId="0">
      <selection activeCell="A21" sqref="A21:XFD21"/>
    </sheetView>
  </sheetViews>
  <sheetFormatPr baseColWidth="10" defaultRowHeight="14.4" x14ac:dyDescent="0.3"/>
  <cols>
    <col min="1" max="1" width="48.77734375" customWidth="1"/>
  </cols>
  <sheetData>
    <row r="1" spans="1:11" x14ac:dyDescent="0.3">
      <c r="A1" t="s">
        <v>98</v>
      </c>
      <c r="B1" t="s">
        <v>63</v>
      </c>
      <c r="C1" t="s">
        <v>62</v>
      </c>
      <c r="D1" t="s">
        <v>61</v>
      </c>
      <c r="E1" t="s">
        <v>99</v>
      </c>
      <c r="F1" t="s">
        <v>101</v>
      </c>
    </row>
    <row r="2" spans="1:11" x14ac:dyDescent="0.3">
      <c r="A2" t="s">
        <v>102</v>
      </c>
      <c r="B2">
        <v>448</v>
      </c>
      <c r="C2" t="s">
        <v>65</v>
      </c>
      <c r="D2">
        <v>2</v>
      </c>
      <c r="E2">
        <v>0</v>
      </c>
      <c r="F2">
        <f>E2/D2</f>
        <v>0</v>
      </c>
    </row>
    <row r="3" spans="1:11" x14ac:dyDescent="0.3">
      <c r="A3" t="s">
        <v>103</v>
      </c>
      <c r="B3">
        <v>44.688000000000002</v>
      </c>
      <c r="C3" t="s">
        <v>66</v>
      </c>
      <c r="D3">
        <v>19</v>
      </c>
      <c r="E3">
        <v>1</v>
      </c>
      <c r="F3">
        <f t="shared" ref="F3:F38" si="0">E3/D3</f>
        <v>5.2631578947368418E-2</v>
      </c>
    </row>
    <row r="4" spans="1:11" x14ac:dyDescent="0.3">
      <c r="A4" t="s">
        <v>50</v>
      </c>
      <c r="B4">
        <v>32.851999999999997</v>
      </c>
      <c r="C4" t="s">
        <v>67</v>
      </c>
      <c r="D4">
        <v>13</v>
      </c>
      <c r="E4">
        <v>1</v>
      </c>
      <c r="F4">
        <f t="shared" si="0"/>
        <v>7.6923076923076927E-2</v>
      </c>
    </row>
    <row r="5" spans="1:11" x14ac:dyDescent="0.3">
      <c r="A5" t="s">
        <v>104</v>
      </c>
      <c r="B5">
        <v>3.6480000000000001</v>
      </c>
      <c r="C5" t="s">
        <v>68</v>
      </c>
      <c r="D5">
        <v>2</v>
      </c>
      <c r="E5">
        <v>0</v>
      </c>
      <c r="F5">
        <f t="shared" si="0"/>
        <v>0</v>
      </c>
    </row>
    <row r="6" spans="1:11" x14ac:dyDescent="0.3">
      <c r="A6" t="s">
        <v>105</v>
      </c>
      <c r="B6">
        <v>108</v>
      </c>
      <c r="C6" t="s">
        <v>65</v>
      </c>
      <c r="D6">
        <v>1</v>
      </c>
      <c r="E6">
        <v>0</v>
      </c>
      <c r="F6">
        <f t="shared" si="0"/>
        <v>0</v>
      </c>
    </row>
    <row r="7" spans="1:11" x14ac:dyDescent="0.3">
      <c r="A7" t="s">
        <v>103</v>
      </c>
      <c r="B7">
        <v>288.68299999999999</v>
      </c>
      <c r="C7" t="s">
        <v>69</v>
      </c>
      <c r="D7">
        <v>71</v>
      </c>
      <c r="E7">
        <v>33</v>
      </c>
      <c r="F7">
        <f t="shared" si="0"/>
        <v>0.46478873239436619</v>
      </c>
    </row>
    <row r="8" spans="1:11" x14ac:dyDescent="0.3">
      <c r="A8" t="s">
        <v>106</v>
      </c>
      <c r="B8">
        <v>36.299999999999997</v>
      </c>
      <c r="C8" t="s">
        <v>70</v>
      </c>
      <c r="D8">
        <v>3</v>
      </c>
      <c r="E8">
        <v>2</v>
      </c>
      <c r="F8">
        <f t="shared" si="0"/>
        <v>0.66666666666666663</v>
      </c>
    </row>
    <row r="9" spans="1:11" x14ac:dyDescent="0.3">
      <c r="A9" t="s">
        <v>12</v>
      </c>
      <c r="B9">
        <v>77.340999999999994</v>
      </c>
      <c r="C9" t="s">
        <v>71</v>
      </c>
      <c r="D9">
        <v>7</v>
      </c>
      <c r="E9">
        <v>3</v>
      </c>
      <c r="F9">
        <f t="shared" si="0"/>
        <v>0.42857142857142855</v>
      </c>
    </row>
    <row r="10" spans="1:11" x14ac:dyDescent="0.3">
      <c r="A10" t="s">
        <v>33</v>
      </c>
      <c r="B10">
        <v>561.09</v>
      </c>
      <c r="C10" t="s">
        <v>72</v>
      </c>
      <c r="D10">
        <v>102</v>
      </c>
      <c r="E10">
        <v>43</v>
      </c>
      <c r="F10">
        <f t="shared" si="0"/>
        <v>0.42156862745098039</v>
      </c>
    </row>
    <row r="11" spans="1:11" x14ac:dyDescent="0.3">
      <c r="A11" t="s">
        <v>0</v>
      </c>
      <c r="B11">
        <v>270.82600000000002</v>
      </c>
      <c r="C11" t="s">
        <v>73</v>
      </c>
      <c r="D11">
        <v>59</v>
      </c>
      <c r="E11">
        <v>26</v>
      </c>
      <c r="F11">
        <f t="shared" si="0"/>
        <v>0.44067796610169491</v>
      </c>
    </row>
    <row r="12" spans="1:11" x14ac:dyDescent="0.3">
      <c r="A12" t="s">
        <v>107</v>
      </c>
      <c r="B12">
        <v>147.44999999999999</v>
      </c>
      <c r="C12" t="s">
        <v>74</v>
      </c>
      <c r="D12">
        <v>27</v>
      </c>
      <c r="E12">
        <v>9</v>
      </c>
      <c r="F12">
        <f t="shared" si="0"/>
        <v>0.33333333333333331</v>
      </c>
    </row>
    <row r="13" spans="1:11" x14ac:dyDescent="0.3">
      <c r="A13" t="s">
        <v>4</v>
      </c>
      <c r="B13">
        <v>379.16800000000001</v>
      </c>
      <c r="C13" t="s">
        <v>75</v>
      </c>
      <c r="D13">
        <v>66</v>
      </c>
      <c r="E13">
        <v>25</v>
      </c>
      <c r="F13">
        <f t="shared" si="0"/>
        <v>0.37878787878787878</v>
      </c>
    </row>
    <row r="14" spans="1:11" x14ac:dyDescent="0.3">
      <c r="A14" t="s">
        <v>103</v>
      </c>
      <c r="B14">
        <v>513.34500000000003</v>
      </c>
      <c r="C14" t="s">
        <v>76</v>
      </c>
      <c r="D14">
        <v>103</v>
      </c>
      <c r="E14">
        <v>45</v>
      </c>
      <c r="F14">
        <f t="shared" si="0"/>
        <v>0.43689320388349512</v>
      </c>
    </row>
    <row r="15" spans="1:11" x14ac:dyDescent="0.3">
      <c r="A15" t="s">
        <v>108</v>
      </c>
      <c r="B15">
        <v>10.419</v>
      </c>
      <c r="C15" t="s">
        <v>77</v>
      </c>
      <c r="D15">
        <v>4</v>
      </c>
      <c r="E15">
        <v>1</v>
      </c>
      <c r="F15">
        <f t="shared" si="0"/>
        <v>0.25</v>
      </c>
      <c r="K15" s="1"/>
    </row>
    <row r="16" spans="1:11" x14ac:dyDescent="0.3">
      <c r="A16" t="s">
        <v>41</v>
      </c>
      <c r="B16">
        <v>601.048</v>
      </c>
      <c r="C16" t="s">
        <v>78</v>
      </c>
      <c r="D16">
        <v>110</v>
      </c>
      <c r="E16">
        <v>47</v>
      </c>
      <c r="F16">
        <f t="shared" si="0"/>
        <v>0.42727272727272725</v>
      </c>
      <c r="K16" s="1"/>
    </row>
    <row r="17" spans="1:11" x14ac:dyDescent="0.3">
      <c r="A17" t="s">
        <v>43</v>
      </c>
      <c r="B17">
        <v>702.92600000000004</v>
      </c>
      <c r="C17" t="s">
        <v>79</v>
      </c>
      <c r="D17">
        <v>110</v>
      </c>
      <c r="E17">
        <v>53</v>
      </c>
      <c r="F17">
        <f t="shared" si="0"/>
        <v>0.48181818181818181</v>
      </c>
      <c r="K17" s="1"/>
    </row>
    <row r="18" spans="1:11" x14ac:dyDescent="0.3">
      <c r="A18" t="s">
        <v>109</v>
      </c>
      <c r="B18">
        <v>34.744999999999997</v>
      </c>
      <c r="C18" t="s">
        <v>80</v>
      </c>
      <c r="D18">
        <v>35</v>
      </c>
      <c r="E18">
        <v>2</v>
      </c>
      <c r="F18">
        <f t="shared" si="0"/>
        <v>5.7142857142857141E-2</v>
      </c>
    </row>
    <row r="19" spans="1:11" x14ac:dyDescent="0.3">
      <c r="A19" t="s">
        <v>103</v>
      </c>
      <c r="B19">
        <v>3.4550000000000001</v>
      </c>
      <c r="C19" t="s">
        <v>81</v>
      </c>
      <c r="D19">
        <v>5</v>
      </c>
      <c r="E19">
        <v>0</v>
      </c>
      <c r="F19">
        <f t="shared" si="0"/>
        <v>0</v>
      </c>
      <c r="K19" s="1"/>
    </row>
    <row r="20" spans="1:11" x14ac:dyDescent="0.3">
      <c r="A20" t="s">
        <v>103</v>
      </c>
      <c r="B20">
        <v>7.4749999999999996</v>
      </c>
      <c r="C20" t="s">
        <v>82</v>
      </c>
      <c r="D20">
        <v>1</v>
      </c>
      <c r="E20">
        <v>0</v>
      </c>
      <c r="F20">
        <f t="shared" si="0"/>
        <v>0</v>
      </c>
    </row>
    <row r="21" spans="1:11" x14ac:dyDescent="0.3">
      <c r="A21" t="s">
        <v>28</v>
      </c>
      <c r="B21">
        <v>11.914999999999999</v>
      </c>
      <c r="C21" t="s">
        <v>83</v>
      </c>
      <c r="D21">
        <v>4</v>
      </c>
      <c r="E21">
        <v>0</v>
      </c>
      <c r="F21">
        <f t="shared" si="0"/>
        <v>0</v>
      </c>
      <c r="K21" s="1"/>
    </row>
    <row r="22" spans="1:11" x14ac:dyDescent="0.3">
      <c r="A22" t="s">
        <v>103</v>
      </c>
      <c r="B22">
        <v>26.794</v>
      </c>
      <c r="C22" t="s">
        <v>84</v>
      </c>
      <c r="D22">
        <v>17</v>
      </c>
      <c r="E22">
        <v>0</v>
      </c>
      <c r="F22">
        <f t="shared" si="0"/>
        <v>0</v>
      </c>
    </row>
    <row r="23" spans="1:11" x14ac:dyDescent="0.3">
      <c r="A23" t="s">
        <v>110</v>
      </c>
      <c r="B23">
        <v>1.901</v>
      </c>
      <c r="C23" t="s">
        <v>85</v>
      </c>
      <c r="D23">
        <v>3</v>
      </c>
      <c r="E23">
        <v>0</v>
      </c>
      <c r="F23">
        <f t="shared" si="0"/>
        <v>0</v>
      </c>
      <c r="K23" s="1"/>
    </row>
    <row r="24" spans="1:11" x14ac:dyDescent="0.3">
      <c r="A24" t="s">
        <v>100</v>
      </c>
      <c r="B24">
        <v>18.102</v>
      </c>
      <c r="C24" t="s">
        <v>86</v>
      </c>
      <c r="D24">
        <v>23</v>
      </c>
      <c r="E24">
        <v>0</v>
      </c>
      <c r="F24">
        <f t="shared" si="0"/>
        <v>0</v>
      </c>
    </row>
    <row r="25" spans="1:11" x14ac:dyDescent="0.3">
      <c r="A25" t="s">
        <v>111</v>
      </c>
      <c r="B25">
        <v>4.3129999999999997</v>
      </c>
      <c r="C25" t="s">
        <v>65</v>
      </c>
      <c r="D25">
        <v>2</v>
      </c>
      <c r="E25">
        <v>0</v>
      </c>
      <c r="F25">
        <f t="shared" si="0"/>
        <v>0</v>
      </c>
      <c r="K25" s="1"/>
    </row>
    <row r="26" spans="1:11" x14ac:dyDescent="0.3">
      <c r="A26" t="s">
        <v>112</v>
      </c>
      <c r="B26">
        <v>1.321</v>
      </c>
      <c r="C26" t="s">
        <v>87</v>
      </c>
      <c r="D26">
        <v>3</v>
      </c>
      <c r="E26">
        <v>0</v>
      </c>
      <c r="F26">
        <f t="shared" si="0"/>
        <v>0</v>
      </c>
      <c r="K26" s="1"/>
    </row>
    <row r="27" spans="1:11" x14ac:dyDescent="0.3">
      <c r="A27" t="s">
        <v>113</v>
      </c>
      <c r="B27">
        <v>688</v>
      </c>
      <c r="C27" t="s">
        <v>88</v>
      </c>
      <c r="D27">
        <v>1</v>
      </c>
      <c r="E27">
        <v>0</v>
      </c>
      <c r="F27">
        <f t="shared" si="0"/>
        <v>0</v>
      </c>
      <c r="K27" s="1"/>
    </row>
    <row r="28" spans="1:11" x14ac:dyDescent="0.3">
      <c r="A28" t="s">
        <v>103</v>
      </c>
      <c r="B28">
        <v>42.241</v>
      </c>
      <c r="C28" t="s">
        <v>89</v>
      </c>
      <c r="D28">
        <v>29</v>
      </c>
      <c r="E28">
        <v>1</v>
      </c>
      <c r="F28">
        <f t="shared" si="0"/>
        <v>3.4482758620689655E-2</v>
      </c>
      <c r="K28" s="1"/>
    </row>
    <row r="29" spans="1:11" x14ac:dyDescent="0.3">
      <c r="A29" t="s">
        <v>114</v>
      </c>
      <c r="B29">
        <v>47.889000000000003</v>
      </c>
      <c r="C29" t="s">
        <v>90</v>
      </c>
      <c r="D29">
        <v>32</v>
      </c>
      <c r="E29">
        <v>1</v>
      </c>
      <c r="F29">
        <f t="shared" si="0"/>
        <v>3.125E-2</v>
      </c>
      <c r="K29" s="1"/>
    </row>
    <row r="30" spans="1:11" x14ac:dyDescent="0.3">
      <c r="A30" t="s">
        <v>115</v>
      </c>
      <c r="B30">
        <v>363</v>
      </c>
      <c r="C30" t="s">
        <v>91</v>
      </c>
      <c r="D30">
        <v>1</v>
      </c>
      <c r="E30">
        <v>0</v>
      </c>
      <c r="F30">
        <f t="shared" si="0"/>
        <v>0</v>
      </c>
      <c r="K30" s="1"/>
    </row>
    <row r="31" spans="1:11" x14ac:dyDescent="0.3">
      <c r="A31" t="s">
        <v>103</v>
      </c>
      <c r="B31">
        <v>5.9829999999999997</v>
      </c>
      <c r="C31" t="s">
        <v>92</v>
      </c>
      <c r="D31">
        <v>6</v>
      </c>
      <c r="E31">
        <v>0</v>
      </c>
      <c r="F31">
        <f t="shared" si="0"/>
        <v>0</v>
      </c>
      <c r="K31" s="1"/>
    </row>
    <row r="32" spans="1:11" x14ac:dyDescent="0.3">
      <c r="A32" t="s">
        <v>116</v>
      </c>
      <c r="B32">
        <v>9.0760000000000005</v>
      </c>
      <c r="C32" t="s">
        <v>93</v>
      </c>
      <c r="D32">
        <v>5</v>
      </c>
      <c r="E32">
        <v>0</v>
      </c>
      <c r="F32">
        <f t="shared" si="0"/>
        <v>0</v>
      </c>
      <c r="K32" s="1"/>
    </row>
    <row r="33" spans="1:11" x14ac:dyDescent="0.3">
      <c r="A33" t="s">
        <v>48</v>
      </c>
      <c r="B33">
        <v>12.84</v>
      </c>
      <c r="C33" t="s">
        <v>94</v>
      </c>
      <c r="D33">
        <v>13</v>
      </c>
      <c r="E33">
        <v>0</v>
      </c>
      <c r="F33">
        <f t="shared" si="0"/>
        <v>0</v>
      </c>
      <c r="K33" s="1"/>
    </row>
    <row r="34" spans="1:11" x14ac:dyDescent="0.3">
      <c r="A34" t="s">
        <v>26</v>
      </c>
      <c r="B34">
        <v>11.602</v>
      </c>
      <c r="C34" t="s">
        <v>95</v>
      </c>
      <c r="D34">
        <v>2</v>
      </c>
      <c r="E34">
        <v>1</v>
      </c>
      <c r="F34">
        <f t="shared" si="0"/>
        <v>0.5</v>
      </c>
      <c r="K34" s="1"/>
    </row>
    <row r="35" spans="1:11" x14ac:dyDescent="0.3">
      <c r="A35" t="s">
        <v>117</v>
      </c>
      <c r="B35">
        <v>998</v>
      </c>
      <c r="C35" t="s">
        <v>65</v>
      </c>
      <c r="D35">
        <v>1</v>
      </c>
      <c r="E35">
        <v>0</v>
      </c>
      <c r="F35">
        <f t="shared" si="0"/>
        <v>0</v>
      </c>
      <c r="K35" s="1"/>
    </row>
    <row r="36" spans="1:11" x14ac:dyDescent="0.3">
      <c r="A36" t="s">
        <v>103</v>
      </c>
      <c r="B36">
        <v>6.8730000000000002</v>
      </c>
      <c r="C36" t="s">
        <v>96</v>
      </c>
      <c r="D36">
        <v>4</v>
      </c>
      <c r="E36">
        <v>0</v>
      </c>
      <c r="F36">
        <f t="shared" si="0"/>
        <v>0</v>
      </c>
      <c r="K36" s="1"/>
    </row>
    <row r="37" spans="1:11" x14ac:dyDescent="0.3">
      <c r="A37" t="s">
        <v>57</v>
      </c>
      <c r="B37">
        <v>7.9939999999999998</v>
      </c>
      <c r="C37" t="s">
        <v>97</v>
      </c>
      <c r="D37">
        <v>9</v>
      </c>
      <c r="E37">
        <v>0</v>
      </c>
      <c r="F37">
        <f t="shared" si="0"/>
        <v>0</v>
      </c>
      <c r="K37" s="1"/>
    </row>
    <row r="38" spans="1:11" x14ac:dyDescent="0.3">
      <c r="A38" t="s">
        <v>103</v>
      </c>
      <c r="B38">
        <v>824.78399999999999</v>
      </c>
      <c r="C38" t="s">
        <v>65</v>
      </c>
      <c r="D38">
        <v>316</v>
      </c>
      <c r="E38">
        <v>52</v>
      </c>
      <c r="F38">
        <f t="shared" si="0"/>
        <v>0.16455696202531644</v>
      </c>
      <c r="K38" s="1"/>
    </row>
    <row r="40" spans="1:11" x14ac:dyDescent="0.3">
      <c r="K40" s="1"/>
    </row>
    <row r="41" spans="1:11" x14ac:dyDescent="0.3">
      <c r="K41" s="1"/>
    </row>
    <row r="43" spans="1:11" x14ac:dyDescent="0.3">
      <c r="K43" s="1"/>
    </row>
    <row r="44" spans="1:11" x14ac:dyDescent="0.3">
      <c r="K44" s="1"/>
    </row>
    <row r="46" spans="1:11" x14ac:dyDescent="0.3">
      <c r="K46" s="1"/>
    </row>
    <row r="48" spans="1:11" x14ac:dyDescent="0.3">
      <c r="K48" s="1"/>
    </row>
    <row r="49" spans="11:11" x14ac:dyDescent="0.3">
      <c r="K49" s="1"/>
    </row>
    <row r="50" spans="11:11" x14ac:dyDescent="0.3">
      <c r="K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2021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COMPUTADOR1</dc:creator>
  <cp:lastModifiedBy>Flor</cp:lastModifiedBy>
  <dcterms:created xsi:type="dcterms:W3CDTF">2015-06-05T18:19:34Z</dcterms:created>
  <dcterms:modified xsi:type="dcterms:W3CDTF">2021-05-24T22:15:10Z</dcterms:modified>
</cp:coreProperties>
</file>