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r300\users3006\i0316982\Desktop\Lia - LEMON\Data\"/>
    </mc:Choice>
  </mc:AlternateContent>
  <bookViews>
    <workbookView xWindow="0" yWindow="0" windowWidth="2595" windowHeight="4575" tabRatio="760"/>
  </bookViews>
  <sheets>
    <sheet name="Baseline" sheetId="3" r:id="rId1"/>
    <sheet name="P07" sheetId="9" r:id="rId2"/>
    <sheet name="D06" sheetId="4" r:id="rId3"/>
    <sheet name="D11" sheetId="7" r:id="rId4"/>
    <sheet name="D15" sheetId="8" r:id="rId5"/>
    <sheet name="D13" sheetId="18" r:id="rId6"/>
    <sheet name="D14" sheetId="19" r:id="rId7"/>
    <sheet name="D17" sheetId="20" r:id="rId8"/>
    <sheet name="D10" sheetId="22" r:id="rId9"/>
    <sheet name="D18" sheetId="23" r:id="rId10"/>
  </sheets>
  <calcPr calcId="162913"/>
</workbook>
</file>

<file path=xl/calcChain.xml><?xml version="1.0" encoding="utf-8"?>
<calcChain xmlns="http://schemas.openxmlformats.org/spreadsheetml/2006/main">
  <c r="H12" i="22" l="1"/>
  <c r="D12" i="22"/>
  <c r="H9" i="3"/>
  <c r="H11" i="23"/>
  <c r="D11" i="23"/>
  <c r="H10" i="23"/>
  <c r="D10" i="23"/>
  <c r="H9" i="23"/>
  <c r="D9" i="23"/>
  <c r="H8" i="23"/>
  <c r="D8" i="23"/>
  <c r="H7" i="23"/>
  <c r="D7" i="23"/>
  <c r="H6" i="23"/>
  <c r="D6" i="23"/>
  <c r="H5" i="23"/>
  <c r="D5" i="23"/>
  <c r="H4" i="23"/>
  <c r="D4" i="23"/>
  <c r="H3" i="23"/>
  <c r="E3" i="23"/>
  <c r="D3" i="23"/>
  <c r="E9" i="23" s="1"/>
  <c r="H2" i="23"/>
  <c r="D2" i="23"/>
  <c r="H11" i="22"/>
  <c r="D11" i="22"/>
  <c r="H10" i="22"/>
  <c r="D10" i="22"/>
  <c r="H9" i="22"/>
  <c r="D9" i="22"/>
  <c r="H8" i="22"/>
  <c r="D8" i="22"/>
  <c r="H7" i="22"/>
  <c r="D7" i="22"/>
  <c r="H6" i="22"/>
  <c r="D6" i="22"/>
  <c r="H5" i="22"/>
  <c r="D5" i="22"/>
  <c r="H4" i="22"/>
  <c r="D4" i="22"/>
  <c r="H3" i="22"/>
  <c r="E3" i="22"/>
  <c r="D3" i="22"/>
  <c r="H2" i="22"/>
  <c r="D2" i="22"/>
  <c r="H8" i="3"/>
  <c r="D13" i="20"/>
  <c r="E13" i="20" s="1"/>
  <c r="E12" i="20"/>
  <c r="D12" i="20"/>
  <c r="H12" i="20"/>
  <c r="H13" i="20"/>
  <c r="H11" i="20"/>
  <c r="H10" i="20"/>
  <c r="H9" i="20"/>
  <c r="H8" i="20"/>
  <c r="H7" i="20"/>
  <c r="H6" i="20"/>
  <c r="H5" i="20"/>
  <c r="H4" i="20"/>
  <c r="H3" i="20"/>
  <c r="H2" i="20"/>
  <c r="H11" i="19"/>
  <c r="H10" i="19"/>
  <c r="H9" i="19"/>
  <c r="H8" i="19"/>
  <c r="H7" i="19"/>
  <c r="H6" i="19"/>
  <c r="H5" i="19"/>
  <c r="H4" i="19"/>
  <c r="H3" i="19"/>
  <c r="H2" i="19"/>
  <c r="H11" i="18"/>
  <c r="H10" i="18"/>
  <c r="H9" i="18"/>
  <c r="H8" i="18"/>
  <c r="H7" i="18"/>
  <c r="H6" i="18"/>
  <c r="H5" i="18"/>
  <c r="H4" i="18"/>
  <c r="H3" i="18"/>
  <c r="H2" i="18"/>
  <c r="D11" i="20"/>
  <c r="D10" i="20"/>
  <c r="D9" i="20"/>
  <c r="D8" i="20"/>
  <c r="D7" i="20"/>
  <c r="D6" i="20"/>
  <c r="D5" i="20"/>
  <c r="D4" i="20"/>
  <c r="E3" i="20"/>
  <c r="D3" i="20"/>
  <c r="D2" i="20"/>
  <c r="E12" i="22" l="1"/>
  <c r="E10" i="23"/>
  <c r="E6" i="23"/>
  <c r="E2" i="23"/>
  <c r="E5" i="23"/>
  <c r="E7" i="23"/>
  <c r="E8" i="23"/>
  <c r="E4" i="23"/>
  <c r="E11" i="23"/>
  <c r="E7" i="22"/>
  <c r="E10" i="22"/>
  <c r="E2" i="22"/>
  <c r="E5" i="22"/>
  <c r="E4" i="22"/>
  <c r="E9" i="22"/>
  <c r="E11" i="22"/>
  <c r="E6" i="22"/>
  <c r="E8" i="22"/>
  <c r="E8" i="20"/>
  <c r="E6" i="20"/>
  <c r="E10" i="20"/>
  <c r="E5" i="20"/>
  <c r="E11" i="20"/>
  <c r="E7" i="20"/>
  <c r="E9" i="20"/>
  <c r="E2" i="20"/>
  <c r="E4" i="20"/>
  <c r="D11" i="19"/>
  <c r="D10" i="19"/>
  <c r="D9" i="19"/>
  <c r="D8" i="19"/>
  <c r="D7" i="19"/>
  <c r="D6" i="19"/>
  <c r="D5" i="19"/>
  <c r="D4" i="19"/>
  <c r="E3" i="19"/>
  <c r="D3" i="19"/>
  <c r="D2" i="19"/>
  <c r="Z6" i="3"/>
  <c r="Z7" i="3"/>
  <c r="Z8" i="3"/>
  <c r="D11" i="18"/>
  <c r="D10" i="18"/>
  <c r="D9" i="18"/>
  <c r="D8" i="18"/>
  <c r="D7" i="18"/>
  <c r="D6" i="18"/>
  <c r="D5" i="18"/>
  <c r="D4" i="18"/>
  <c r="E4" i="18" s="1"/>
  <c r="E3" i="18"/>
  <c r="D3" i="18"/>
  <c r="E5" i="18" s="1"/>
  <c r="D2" i="18"/>
  <c r="R6" i="3"/>
  <c r="R7" i="3"/>
  <c r="R8" i="3"/>
  <c r="H11" i="9"/>
  <c r="H10" i="9"/>
  <c r="H9" i="9"/>
  <c r="H8" i="9"/>
  <c r="H7" i="9"/>
  <c r="H6" i="9"/>
  <c r="H5" i="9"/>
  <c r="H4" i="9"/>
  <c r="H3" i="9"/>
  <c r="H2" i="9"/>
  <c r="H11" i="4"/>
  <c r="H10" i="4"/>
  <c r="H9" i="4"/>
  <c r="H8" i="4"/>
  <c r="H7" i="4"/>
  <c r="H6" i="4"/>
  <c r="H5" i="4"/>
  <c r="H4" i="4"/>
  <c r="H3" i="4"/>
  <c r="H2" i="4"/>
  <c r="H11" i="7"/>
  <c r="H10" i="7"/>
  <c r="H9" i="7"/>
  <c r="H8" i="7"/>
  <c r="H7" i="7"/>
  <c r="H6" i="7"/>
  <c r="H5" i="7"/>
  <c r="H4" i="7"/>
  <c r="H3" i="7"/>
  <c r="H2" i="7"/>
  <c r="H11" i="8"/>
  <c r="H10" i="8"/>
  <c r="H9" i="8"/>
  <c r="H8" i="8"/>
  <c r="H7" i="8"/>
  <c r="H6" i="8"/>
  <c r="H5" i="8"/>
  <c r="H4" i="8"/>
  <c r="H3" i="8"/>
  <c r="H2" i="8"/>
  <c r="H2" i="3"/>
  <c r="D11" i="9"/>
  <c r="D10" i="9"/>
  <c r="D9" i="9"/>
  <c r="D8" i="9"/>
  <c r="D7" i="9"/>
  <c r="D6" i="9"/>
  <c r="D5" i="9"/>
  <c r="D4" i="9"/>
  <c r="E3" i="9"/>
  <c r="D3" i="9"/>
  <c r="D2" i="9"/>
  <c r="D11" i="8"/>
  <c r="D10" i="8"/>
  <c r="D9" i="8"/>
  <c r="D8" i="8"/>
  <c r="D7" i="8"/>
  <c r="D6" i="8"/>
  <c r="D5" i="8"/>
  <c r="D4" i="8"/>
  <c r="E3" i="8"/>
  <c r="D3" i="8"/>
  <c r="D2" i="8"/>
  <c r="E11" i="18" l="1"/>
  <c r="E9" i="18"/>
  <c r="E10" i="18"/>
  <c r="E11" i="19"/>
  <c r="E2" i="19"/>
  <c r="E10" i="19"/>
  <c r="E4" i="19"/>
  <c r="E7" i="19"/>
  <c r="E9" i="19"/>
  <c r="E6" i="19"/>
  <c r="E5" i="19"/>
  <c r="E8" i="19"/>
  <c r="E2" i="18"/>
  <c r="E7" i="18"/>
  <c r="E6" i="18"/>
  <c r="E8" i="18"/>
  <c r="E9" i="9"/>
  <c r="E10" i="9"/>
  <c r="E2" i="9"/>
  <c r="E5" i="9"/>
  <c r="E7" i="9"/>
  <c r="E4" i="9"/>
  <c r="E11" i="9"/>
  <c r="E6" i="9"/>
  <c r="E8" i="9"/>
  <c r="E9" i="8"/>
  <c r="E5" i="8"/>
  <c r="E10" i="8"/>
  <c r="E2" i="8"/>
  <c r="E7" i="8"/>
  <c r="E4" i="8"/>
  <c r="E11" i="8"/>
  <c r="E6" i="8"/>
  <c r="E8" i="8"/>
  <c r="D11" i="7" l="1"/>
  <c r="D10" i="7"/>
  <c r="D9" i="7"/>
  <c r="D8" i="7"/>
  <c r="D7" i="7"/>
  <c r="D6" i="7"/>
  <c r="D5" i="7"/>
  <c r="D4" i="7"/>
  <c r="E4" i="7" s="1"/>
  <c r="E3" i="7"/>
  <c r="D3" i="7"/>
  <c r="D2" i="7"/>
  <c r="E9" i="7" l="1"/>
  <c r="E11" i="7"/>
  <c r="E10" i="7"/>
  <c r="E8" i="7"/>
  <c r="E2" i="7"/>
  <c r="E5" i="7"/>
  <c r="E7" i="7"/>
  <c r="E6" i="7"/>
  <c r="E3" i="4"/>
  <c r="D3" i="4"/>
  <c r="D4" i="4"/>
  <c r="D5" i="4"/>
  <c r="D6" i="4"/>
  <c r="D7" i="4"/>
  <c r="E7" i="4" s="1"/>
  <c r="D8" i="4"/>
  <c r="D9" i="4"/>
  <c r="D10" i="4"/>
  <c r="D11" i="4"/>
  <c r="D2" i="4"/>
  <c r="E10" i="4" l="1"/>
  <c r="E6" i="4"/>
  <c r="E9" i="4"/>
  <c r="E5" i="4"/>
  <c r="E2" i="4"/>
  <c r="E8" i="4"/>
  <c r="E4" i="4"/>
  <c r="E11" i="4"/>
  <c r="H3" i="3"/>
  <c r="H4" i="3"/>
  <c r="H5" i="3"/>
  <c r="H6" i="3"/>
  <c r="H7" i="3"/>
  <c r="H10" i="3"/>
</calcChain>
</file>

<file path=xl/comments1.xml><?xml version="1.0" encoding="utf-8"?>
<comments xmlns="http://schemas.openxmlformats.org/spreadsheetml/2006/main">
  <authors>
    <author xml:space="preserve">Lange, Naomi </author>
  </authors>
  <commentList>
    <comment ref="B1" authorId="0" shapeId="0">
      <text>
        <r>
          <rPr>
            <b/>
            <sz val="9"/>
            <color indexed="81"/>
            <rFont val="Segoe UI"/>
            <family val="2"/>
          </rPr>
          <t>Lange, Naomi :</t>
        </r>
        <r>
          <rPr>
            <sz val="9"/>
            <color indexed="81"/>
            <rFont val="Segoe UI"/>
            <family val="2"/>
          </rPr>
          <t xml:space="preserve">
source: REDCap identifier instrument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Lange, Naomi :</t>
        </r>
        <r>
          <rPr>
            <sz val="9"/>
            <color indexed="81"/>
            <rFont val="Segoe UI"/>
            <family val="2"/>
          </rPr>
          <t xml:space="preserve">
0: healthy
1: T1DM
2: RYGB
source: CRF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Lange, Naomi :</t>
        </r>
        <r>
          <rPr>
            <sz val="9"/>
            <color indexed="81"/>
            <rFont val="Segoe UI"/>
            <family val="2"/>
          </rPr>
          <t xml:space="preserve">
0: female
1: male
source: CRF</t>
        </r>
      </text>
    </comment>
    <comment ref="F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source: CRF
</t>
        </r>
      </text>
    </comment>
    <comment ref="G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source: CRF</t>
        </r>
      </text>
    </comment>
    <comment ref="I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date of scan 
source: sample checklist</t>
        </r>
      </text>
    </comment>
    <comment ref="J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timepoint of blood sample
source: sample checklist</t>
        </r>
      </text>
    </comment>
    <comment ref="K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start of glucose intake 
source: sample checklist</t>
        </r>
      </text>
    </comment>
    <comment ref="L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end of glucose intake 
source: sample checklist</t>
        </r>
      </text>
    </comment>
    <comment ref="M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start of MR
source: sample checklist</t>
        </r>
      </text>
    </comment>
    <comment ref="N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Source: from Simone's data</t>
        </r>
      </text>
    </comment>
    <comment ref="O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units of novorapid given at scan 
source: sample checklist</t>
        </r>
      </text>
    </comment>
    <comment ref="Q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year of diabetes diagnosis</t>
        </r>
      </text>
    </comment>
    <comment ref="R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duration of diabetes
source: CRF</t>
        </r>
      </text>
    </comment>
    <comment ref="S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type of insulin treatment
0: Pump
1: multiple daily injections
source: CRF</t>
        </r>
      </text>
    </comment>
    <comment ref="T1" authorId="0" shapeId="0">
      <text>
        <r>
          <rPr>
            <b/>
            <sz val="9"/>
            <color indexed="81"/>
            <rFont val="Segoe UI"/>
            <charset val="1"/>
          </rPr>
          <t xml:space="preserve">Lange, Naomi :
</t>
        </r>
        <r>
          <rPr>
            <sz val="9"/>
            <color indexed="81"/>
            <rFont val="Segoe UI"/>
            <family val="2"/>
          </rPr>
          <t>Fast-acting insulin</t>
        </r>
        <r>
          <rPr>
            <sz val="9"/>
            <color indexed="81"/>
            <rFont val="Segoe UI"/>
            <charset val="1"/>
          </rPr>
          <t xml:space="preserve">
0: No
1: Yes
source:CRF</t>
        </r>
      </text>
    </comment>
    <comment ref="U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Long-acting insulin
0: No
1: Yes
source:CRF</t>
        </r>
      </text>
    </comment>
    <comment ref="V1" authorId="0" shapeId="0">
      <text>
        <r>
          <rPr>
            <b/>
            <sz val="9"/>
            <color indexed="81"/>
            <rFont val="Segoe UI"/>
            <family val="2"/>
          </rPr>
          <t>Lange, Naomi :</t>
        </r>
        <r>
          <rPr>
            <sz val="9"/>
            <color indexed="81"/>
            <rFont val="Segoe UI"/>
            <family val="2"/>
          </rPr>
          <t xml:space="preserve">
Fast-acting insulin
0: Aspart
1: Faster Aspart
2: Lispro
3: Glulisine
source CRF</t>
        </r>
      </text>
    </comment>
    <comment ref="W1" authorId="0" shapeId="0">
      <text>
        <r>
          <rPr>
            <b/>
            <sz val="9"/>
            <color indexed="81"/>
            <rFont val="Segoe UI"/>
            <family val="2"/>
          </rPr>
          <t>Lange, Naomi :</t>
        </r>
        <r>
          <rPr>
            <sz val="9"/>
            <color indexed="81"/>
            <rFont val="Segoe UI"/>
            <family val="2"/>
          </rPr>
          <t xml:space="preserve">
dose of fast acting insulin per day; if range, mean was used
source: CRF</t>
        </r>
      </text>
    </comment>
    <comment ref="X1" authorId="0" shapeId="0">
      <text>
        <r>
          <rPr>
            <b/>
            <sz val="9"/>
            <color indexed="81"/>
            <rFont val="Segoe UI"/>
            <family val="2"/>
          </rPr>
          <t>Lange, Naomi :</t>
        </r>
        <r>
          <rPr>
            <sz val="9"/>
            <color indexed="81"/>
            <rFont val="Segoe UI"/>
            <family val="2"/>
          </rPr>
          <t xml:space="preserve">
type of long-acting insulin
0: Degludec
1: Glargine
2: Detemir
source: CRF</t>
        </r>
      </text>
    </comment>
    <comment ref="Y1" authorId="0" shapeId="0">
      <text>
        <r>
          <rPr>
            <b/>
            <sz val="9"/>
            <color indexed="81"/>
            <rFont val="Segoe UI"/>
            <family val="2"/>
          </rPr>
          <t>Lange, Naomi :</t>
        </r>
        <r>
          <rPr>
            <sz val="9"/>
            <color indexed="81"/>
            <rFont val="Segoe UI"/>
            <family val="2"/>
          </rPr>
          <t xml:space="preserve">
dose of long acting insulin per day; if range, mean was used
source: CRF</t>
        </r>
      </text>
    </comment>
    <comment ref="Z1" authorId="0" shapeId="0">
      <text>
        <r>
          <rPr>
            <b/>
            <sz val="9"/>
            <color indexed="81"/>
            <rFont val="Segoe UI"/>
            <family val="2"/>
          </rPr>
          <t>Lange, Naomi :</t>
        </r>
        <r>
          <rPr>
            <sz val="9"/>
            <color indexed="81"/>
            <rFont val="Segoe UI"/>
            <family val="2"/>
          </rPr>
          <t xml:space="preserve">
total daily insulin dose</t>
        </r>
      </text>
    </comment>
  </commentList>
</comments>
</file>

<file path=xl/comments10.xml><?xml version="1.0" encoding="utf-8"?>
<comments xmlns="http://schemas.openxmlformats.org/spreadsheetml/2006/main">
  <authors>
    <author xml:space="preserve">Lange, Naomi </author>
  </authors>
  <commentList>
    <comment ref="B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timepoint 0 is defined as timepoint of glucose intake</t>
        </r>
      </text>
    </comment>
    <comment ref="C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source: sample checklist</t>
        </r>
      </text>
    </comment>
    <comment ref="D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timepoint in minutes to calculate time_diff</t>
        </r>
      </text>
    </comment>
    <comment ref="E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time difference from t0 in minutes</t>
        </r>
      </text>
    </comment>
    <comment ref="F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first poc glucose measurement
source: sample checklist</t>
        </r>
      </text>
    </comment>
    <comment ref="G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second poc glucose measurement
source: sample checklist</t>
        </r>
      </text>
    </comment>
    <comment ref="H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mean poc glucose</t>
        </r>
      </text>
    </comment>
    <comment ref="K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deuterated glucose in 2H-MRSI
Source: Simone's data</t>
        </r>
      </text>
    </comment>
    <comment ref="L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deuterated water in 2H-MRSI
Source: Simone's data</t>
        </r>
      </text>
    </comment>
    <comment ref="M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deuterated glucose to water in 2H-MRSI
Source: Simone's data</t>
        </r>
      </text>
    </comment>
    <comment ref="N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glycogen in 13C-MRS
Source: Simone's data</t>
        </r>
      </text>
    </comment>
  </commentList>
</comments>
</file>

<file path=xl/comments2.xml><?xml version="1.0" encoding="utf-8"?>
<comments xmlns="http://schemas.openxmlformats.org/spreadsheetml/2006/main">
  <authors>
    <author xml:space="preserve">Lange, Naomi </author>
  </authors>
  <commentList>
    <comment ref="B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timepoint 0 is defined as timepoint of glucose intake</t>
        </r>
      </text>
    </comment>
    <comment ref="C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source: sample checklist</t>
        </r>
      </text>
    </comment>
    <comment ref="D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timepoint in minutes to calculate time_diff</t>
        </r>
      </text>
    </comment>
    <comment ref="E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time difference from t0 in minutes</t>
        </r>
      </text>
    </comment>
    <comment ref="F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first poc glucose measurement
source: sample checklist</t>
        </r>
      </text>
    </comment>
    <comment ref="G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second poc glucose measurement
source: sample checklist</t>
        </r>
      </text>
    </comment>
    <comment ref="H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mean poc glucose</t>
        </r>
      </text>
    </comment>
    <comment ref="K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deuterated glucose in 2H-MRSI
Source: Simone's data</t>
        </r>
      </text>
    </comment>
    <comment ref="L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deuterated water in 2H-MRSI
Source: Simone's data</t>
        </r>
      </text>
    </comment>
    <comment ref="M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deuterated glucose to water in 2H-MRSI
Source: Simone's data</t>
        </r>
      </text>
    </comment>
    <comment ref="N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glycogen in 13C-MRS
Source: Simone's data</t>
        </r>
      </text>
    </comment>
    <comment ref="G1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in the source file there is a 3rd glucose value (5.2) - which one are we using?</t>
        </r>
      </text>
    </comment>
  </commentList>
</comments>
</file>

<file path=xl/comments3.xml><?xml version="1.0" encoding="utf-8"?>
<comments xmlns="http://schemas.openxmlformats.org/spreadsheetml/2006/main">
  <authors>
    <author xml:space="preserve">Lange, Naomi </author>
  </authors>
  <commentList>
    <comment ref="B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timepoint 0 is defined as timepoint of glucose intake</t>
        </r>
      </text>
    </comment>
    <comment ref="C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source: sample checklist</t>
        </r>
      </text>
    </comment>
    <comment ref="D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timepoint in minutes to calculate time_diff</t>
        </r>
      </text>
    </comment>
    <comment ref="E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time difference from t0 in minutes</t>
        </r>
      </text>
    </comment>
    <comment ref="F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first poc glucose measurement
source: sample checklist</t>
        </r>
      </text>
    </comment>
    <comment ref="G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second poc glucose measurement
source: sample checklist</t>
        </r>
      </text>
    </comment>
    <comment ref="H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mean poc glucose</t>
        </r>
      </text>
    </comment>
    <comment ref="K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deuterated glucose in 2H-MRSI
Source: Simone's data</t>
        </r>
      </text>
    </comment>
    <comment ref="L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deuterated water in 2H-MRSI
Source: Simone's data</t>
        </r>
      </text>
    </comment>
    <comment ref="M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deuterated glucose to water in 2H-MRSI
Source: Simone's data</t>
        </r>
      </text>
    </comment>
    <comment ref="N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glycogen in 13C-MRS
Source: Simone's data</t>
        </r>
      </text>
    </comment>
  </commentList>
</comments>
</file>

<file path=xl/comments4.xml><?xml version="1.0" encoding="utf-8"?>
<comments xmlns="http://schemas.openxmlformats.org/spreadsheetml/2006/main">
  <authors>
    <author xml:space="preserve">Lange, Naomi </author>
  </authors>
  <commentList>
    <comment ref="B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timepoint 0 is defined as timepoint of glucose intake</t>
        </r>
      </text>
    </comment>
    <comment ref="C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source: sample checklist</t>
        </r>
      </text>
    </comment>
    <comment ref="D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timepoint in minutes to calculate time_diff</t>
        </r>
      </text>
    </comment>
    <comment ref="E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time difference from t0 in minutes</t>
        </r>
      </text>
    </comment>
    <comment ref="F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first poc glucose measurement
source: sample checklist</t>
        </r>
      </text>
    </comment>
    <comment ref="G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second poc glucose measurement
source: sample checklist</t>
        </r>
      </text>
    </comment>
    <comment ref="H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mean poc glucose</t>
        </r>
      </text>
    </comment>
    <comment ref="K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deuterated glucose in 2H-MRSI
Source: Simone's data</t>
        </r>
      </text>
    </comment>
    <comment ref="L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deuterated water in 2H-MRSI
Source: Simone's data</t>
        </r>
      </text>
    </comment>
    <comment ref="M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deuterated glucose to water in 2H-MRSI
Source: Simone's data</t>
        </r>
      </text>
    </comment>
    <comment ref="N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glycogen in 13C-MRS
Source: Simone's data</t>
        </r>
      </text>
    </comment>
  </commentList>
</comments>
</file>

<file path=xl/comments5.xml><?xml version="1.0" encoding="utf-8"?>
<comments xmlns="http://schemas.openxmlformats.org/spreadsheetml/2006/main">
  <authors>
    <author xml:space="preserve">Lange, Naomi </author>
  </authors>
  <commentList>
    <comment ref="B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timepoint 0 is defined as timepoint of glucose intake</t>
        </r>
      </text>
    </comment>
    <comment ref="C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source: sample checklist</t>
        </r>
      </text>
    </comment>
    <comment ref="D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timepoint in minutes to calculate time_diff</t>
        </r>
      </text>
    </comment>
    <comment ref="E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time difference from t0 in minutes</t>
        </r>
      </text>
    </comment>
    <comment ref="F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first poc glucose measurement
source: sample checklist</t>
        </r>
      </text>
    </comment>
    <comment ref="G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second poc glucose measurement
source: sample checklist</t>
        </r>
      </text>
    </comment>
    <comment ref="H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mean poc glucose</t>
        </r>
      </text>
    </comment>
    <comment ref="K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deuterated glucose in 2H-MRSI
Source: Simone's data</t>
        </r>
      </text>
    </comment>
    <comment ref="L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deuterated water in 2H-MRSI
Source: Simone's data</t>
        </r>
      </text>
    </comment>
    <comment ref="M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deuterated glucose to water in 2H-MRSI
Source: Simone's data</t>
        </r>
      </text>
    </comment>
    <comment ref="N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glycogen in 13C-MRS
Source: Simone's data</t>
        </r>
      </text>
    </comment>
  </commentList>
</comments>
</file>

<file path=xl/comments6.xml><?xml version="1.0" encoding="utf-8"?>
<comments xmlns="http://schemas.openxmlformats.org/spreadsheetml/2006/main">
  <authors>
    <author xml:space="preserve">Lange, Naomi </author>
  </authors>
  <commentList>
    <comment ref="B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timepoint 0 is defined as timepoint of glucose intake</t>
        </r>
      </text>
    </comment>
    <comment ref="C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source: sample checklist</t>
        </r>
      </text>
    </comment>
    <comment ref="D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timepoint in minutes to calculate time_diff</t>
        </r>
      </text>
    </comment>
    <comment ref="E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time difference from t0 in minutes</t>
        </r>
      </text>
    </comment>
    <comment ref="F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first poc glucose measurement
source: sample checklist</t>
        </r>
      </text>
    </comment>
    <comment ref="G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second poc glucose measurement
source: sample checklist</t>
        </r>
      </text>
    </comment>
    <comment ref="H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mean poc glucose</t>
        </r>
      </text>
    </comment>
    <comment ref="K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deuterated glucose in 2H-MRSI
Source: Simone's data</t>
        </r>
      </text>
    </comment>
    <comment ref="L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deuterated water in 2H-MRSI
Source: Simone's data</t>
        </r>
      </text>
    </comment>
    <comment ref="M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deuterated glucose to water in 2H-MRSI
Source: Simone's data</t>
        </r>
      </text>
    </comment>
    <comment ref="N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glycogen in 13C-MRS
Source: Simone's data</t>
        </r>
      </text>
    </comment>
  </commentList>
</comments>
</file>

<file path=xl/comments7.xml><?xml version="1.0" encoding="utf-8"?>
<comments xmlns="http://schemas.openxmlformats.org/spreadsheetml/2006/main">
  <authors>
    <author xml:space="preserve">Lange, Naomi </author>
  </authors>
  <commentList>
    <comment ref="B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timepoint 0 is defined as timepoint of glucose intake</t>
        </r>
      </text>
    </comment>
    <comment ref="C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source: sample checklist</t>
        </r>
      </text>
    </comment>
    <comment ref="D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timepoint in minutes to calculate time_diff</t>
        </r>
      </text>
    </comment>
    <comment ref="E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time difference from t0 in minutes</t>
        </r>
      </text>
    </comment>
    <comment ref="F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first poc glucose measurement
source: sample checklist</t>
        </r>
      </text>
    </comment>
    <comment ref="G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second poc glucose measurement
source: sample checklist</t>
        </r>
      </text>
    </comment>
    <comment ref="H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mean poc glucose</t>
        </r>
      </text>
    </comment>
    <comment ref="K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deuterated glucose in 2H-MRSI
Source: Simone's data</t>
        </r>
      </text>
    </comment>
    <comment ref="L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deuterated water in 2H-MRSI
Source: Simone's data</t>
        </r>
      </text>
    </comment>
    <comment ref="M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deuterated glucose to water in 2H-MRSI
Source: Simone's data</t>
        </r>
      </text>
    </comment>
    <comment ref="N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glycogen in 13C-MRS
Source: Simone's data</t>
        </r>
      </text>
    </comment>
  </commentList>
</comments>
</file>

<file path=xl/comments8.xml><?xml version="1.0" encoding="utf-8"?>
<comments xmlns="http://schemas.openxmlformats.org/spreadsheetml/2006/main">
  <authors>
    <author xml:space="preserve">Lange, Naomi </author>
  </authors>
  <commentList>
    <comment ref="B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timepoint 0 is defined as timepoint of glucose intake</t>
        </r>
      </text>
    </comment>
    <comment ref="C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source: sample checklist</t>
        </r>
      </text>
    </comment>
    <comment ref="D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timepoint in minutes to calculate time_diff</t>
        </r>
      </text>
    </comment>
    <comment ref="E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time difference from t0 in minutes</t>
        </r>
      </text>
    </comment>
    <comment ref="F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first poc glucose measurement
source: sample checklist</t>
        </r>
      </text>
    </comment>
    <comment ref="G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second poc glucose measurement
source: sample checklist</t>
        </r>
      </text>
    </comment>
    <comment ref="H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mean poc glucose</t>
        </r>
      </text>
    </comment>
    <comment ref="K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deuterated glucose in 2H-MRSI
Source: Simone's data</t>
        </r>
      </text>
    </comment>
    <comment ref="L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deuterated water in 2H-MRSI
Source: Simone's data</t>
        </r>
      </text>
    </comment>
    <comment ref="M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deuterated glucose to water in 2H-MRSI
Source: Simone's data</t>
        </r>
      </text>
    </comment>
    <comment ref="N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glycogen in 13C-MRS
Source: Simone's data</t>
        </r>
      </text>
    </comment>
  </commentList>
</comments>
</file>

<file path=xl/comments9.xml><?xml version="1.0" encoding="utf-8"?>
<comments xmlns="http://schemas.openxmlformats.org/spreadsheetml/2006/main">
  <authors>
    <author xml:space="preserve">Lange, Naomi </author>
  </authors>
  <commentList>
    <comment ref="B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timepoint 0 is defined as timepoint of glucose intake</t>
        </r>
      </text>
    </comment>
    <comment ref="C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source: sample checklist</t>
        </r>
      </text>
    </comment>
    <comment ref="D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timepoint in minutes to calculate time_diff</t>
        </r>
      </text>
    </comment>
    <comment ref="E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time difference from t0 in minutes</t>
        </r>
      </text>
    </comment>
    <comment ref="F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first poc glucose measurement
source: sample checklist</t>
        </r>
      </text>
    </comment>
    <comment ref="G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second poc glucose measurement
source: sample checklist</t>
        </r>
      </text>
    </comment>
    <comment ref="H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mean poc glucose</t>
        </r>
      </text>
    </comment>
    <comment ref="K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deuterated glucose in 2H-MRSI
Source: Simone's data</t>
        </r>
      </text>
    </comment>
    <comment ref="L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deuterated water in 2H-MRSI
Source: Simone's data</t>
        </r>
      </text>
    </comment>
    <comment ref="M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deuterated glucose to water in 2H-MRSI
Source: Simone's data</t>
        </r>
      </text>
    </comment>
    <comment ref="N1" authorId="0" shapeId="0">
      <text>
        <r>
          <rPr>
            <b/>
            <sz val="9"/>
            <color indexed="81"/>
            <rFont val="Segoe UI"/>
            <charset val="1"/>
          </rPr>
          <t>Lange, Naomi :</t>
        </r>
        <r>
          <rPr>
            <sz val="9"/>
            <color indexed="81"/>
            <rFont val="Segoe UI"/>
            <charset val="1"/>
          </rPr>
          <t xml:space="preserve">
glycogen in 13C-MRS
Source: Simone's data</t>
        </r>
      </text>
    </comment>
  </commentList>
</comments>
</file>

<file path=xl/sharedStrings.xml><?xml version="1.0" encoding="utf-8"?>
<sst xmlns="http://schemas.openxmlformats.org/spreadsheetml/2006/main" count="556" uniqueCount="52">
  <si>
    <t>study_id</t>
  </si>
  <si>
    <t>timepoint</t>
  </si>
  <si>
    <t>insulin</t>
  </si>
  <si>
    <t>cpeptide</t>
  </si>
  <si>
    <t>sex</t>
  </si>
  <si>
    <t>study_group</t>
  </si>
  <si>
    <t>hba1c</t>
  </si>
  <si>
    <t>surg_type</t>
  </si>
  <si>
    <t>surg_date</t>
  </si>
  <si>
    <t>surg_tf</t>
  </si>
  <si>
    <t>age</t>
  </si>
  <si>
    <t>bmi</t>
  </si>
  <si>
    <t>id_rc</t>
  </si>
  <si>
    <t>LEMON_P07</t>
  </si>
  <si>
    <t>LEMON_D06</t>
  </si>
  <si>
    <t>LEMON_D11</t>
  </si>
  <si>
    <t>LEMON_D15</t>
  </si>
  <si>
    <t>LEMON_D13</t>
  </si>
  <si>
    <t>LEMON_D14</t>
  </si>
  <si>
    <t>LEMON_D17</t>
  </si>
  <si>
    <t>LEMON_D10</t>
  </si>
  <si>
    <t>LEMON_D18</t>
  </si>
  <si>
    <t>LEMON_01 / LEMON_D11</t>
  </si>
  <si>
    <t>scan_date</t>
  </si>
  <si>
    <t>glc_poc1</t>
  </si>
  <si>
    <t>glc_poc2</t>
  </si>
  <si>
    <t>glc_m</t>
  </si>
  <si>
    <t>glcin_begin</t>
  </si>
  <si>
    <t>glcin_end</t>
  </si>
  <si>
    <t>height [m]</t>
  </si>
  <si>
    <t>weight [kg]</t>
  </si>
  <si>
    <t>tp_sample</t>
  </si>
  <si>
    <t>start_mr</t>
  </si>
  <si>
    <t>time_diff</t>
  </si>
  <si>
    <t>time_actual</t>
  </si>
  <si>
    <t>time_min</t>
  </si>
  <si>
    <t>diab_diagn</t>
  </si>
  <si>
    <t>diab_dur [years]</t>
  </si>
  <si>
    <t>diab_treatment</t>
  </si>
  <si>
    <t>fast_insul</t>
  </si>
  <si>
    <t>long_insul</t>
  </si>
  <si>
    <t>fast_type</t>
  </si>
  <si>
    <t>novo_u [U]</t>
  </si>
  <si>
    <t>long_type</t>
  </si>
  <si>
    <t>fast_dose [U/d]</t>
  </si>
  <si>
    <t>long_dose [U/d]</t>
  </si>
  <si>
    <t>tdd [U]</t>
  </si>
  <si>
    <t>13c_glycogen</t>
  </si>
  <si>
    <t>2h_glc</t>
  </si>
  <si>
    <t>2h_water</t>
  </si>
  <si>
    <t>2h_glc_to_water</t>
  </si>
  <si>
    <t>mr_intake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</si>
</sst>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0.0"/>
  </numFmts>
  <fonts count="2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 applyAlignment="1">
      <alignment wrapText="1"/>
    </xf>
    <xf numFmtId="0" fontId="16" fillId="0" borderId="0" xfId="0" applyFont="1" applyAlignment="1"/>
    <xf numFmtId="0" fontId="0" fillId="0" borderId="0" xfId="0" applyFill="1"/>
    <xf numFmtId="0" fontId="0" fillId="0" borderId="0" xfId="0" applyFill="1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/>
    <xf numFmtId="0" fontId="0" fillId="0" borderId="0" xfId="0" applyAlignment="1"/>
    <xf numFmtId="164" fontId="16" fillId="0" borderId="0" xfId="0" applyNumberFormat="1" applyFont="1" applyAlignment="1"/>
    <xf numFmtId="164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0" applyNumberFormat="1"/>
    <xf numFmtId="2" fontId="16" fillId="0" borderId="0" xfId="0" applyNumberFormat="1" applyFont="1" applyAlignment="1"/>
    <xf numFmtId="165" fontId="16" fillId="0" borderId="0" xfId="0" applyNumberFormat="1" applyFont="1" applyAlignment="1">
      <alignment wrapText="1"/>
    </xf>
    <xf numFmtId="165" fontId="0" fillId="0" borderId="0" xfId="0" applyNumberFormat="1"/>
    <xf numFmtId="165" fontId="0" fillId="33" borderId="0" xfId="0" applyNumberFormat="1" applyFill="1"/>
    <xf numFmtId="1" fontId="0" fillId="0" borderId="0" xfId="0" applyNumberFormat="1"/>
    <xf numFmtId="0" fontId="16" fillId="0" borderId="0" xfId="0" applyNumberFormat="1" applyFont="1" applyAlignment="1">
      <alignment wrapText="1"/>
    </xf>
    <xf numFmtId="0" fontId="0" fillId="0" borderId="0" xfId="0" applyNumberFormat="1"/>
    <xf numFmtId="165" fontId="16" fillId="0" borderId="0" xfId="0" applyNumberFormat="1" applyFont="1" applyAlignment="1"/>
    <xf numFmtId="1" fontId="16" fillId="0" borderId="0" xfId="0" applyNumberFormat="1" applyFont="1" applyAlignment="1"/>
    <xf numFmtId="0" fontId="22" fillId="0" borderId="0" xfId="0" applyFont="1"/>
    <xf numFmtId="0" fontId="0" fillId="0" borderId="0" xfId="0" applyAlignment="1">
      <alignment vertic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0"/>
  <sheetViews>
    <sheetView tabSelected="1" workbookViewId="0">
      <selection activeCell="K36" sqref="K36"/>
    </sheetView>
  </sheetViews>
  <sheetFormatPr baseColWidth="10" defaultRowHeight="12.75" x14ac:dyDescent="0.2"/>
  <cols>
    <col min="1" max="1" width="18" customWidth="1"/>
    <col min="2" max="2" width="23.42578125" hidden="1" customWidth="1"/>
    <col min="3" max="3" width="14.7109375" customWidth="1"/>
    <col min="4" max="4" width="8.28515625" customWidth="1"/>
    <col min="5" max="5" width="7.28515625" customWidth="1"/>
    <col min="9" max="9" width="14.140625" style="5" customWidth="1"/>
    <col min="10" max="10" width="14.140625" style="9" customWidth="1"/>
    <col min="11" max="11" width="11.5703125" style="9" bestFit="1" customWidth="1"/>
    <col min="12" max="14" width="10.5703125" style="9" customWidth="1"/>
    <col min="15" max="15" width="10.5703125" style="11" bestFit="1" customWidth="1"/>
    <col min="16" max="16" width="6.42578125" style="14" bestFit="1" customWidth="1"/>
    <col min="17" max="17" width="11.140625" style="16" bestFit="1" customWidth="1"/>
    <col min="18" max="18" width="9" style="14" bestFit="1" customWidth="1"/>
    <col min="19" max="19" width="8.42578125" bestFit="1" customWidth="1"/>
    <col min="20" max="20" width="9.42578125" bestFit="1" customWidth="1"/>
    <col min="21" max="21" width="10.28515625" bestFit="1" customWidth="1"/>
    <col min="22" max="22" width="9" bestFit="1" customWidth="1"/>
    <col min="23" max="23" width="14.140625" style="14" bestFit="1" customWidth="1"/>
    <col min="24" max="24" width="9.85546875" style="18" bestFit="1" customWidth="1"/>
    <col min="25" max="25" width="10.28515625" style="14" bestFit="1" customWidth="1"/>
    <col min="26" max="26" width="10.140625" style="14" customWidth="1"/>
    <col min="27" max="27" width="9.7109375" bestFit="1" customWidth="1"/>
    <col min="28" max="28" width="13" customWidth="1"/>
    <col min="29" max="29" width="7" bestFit="1" customWidth="1"/>
  </cols>
  <sheetData>
    <row r="1" spans="1:29" s="2" customFormat="1" ht="25.5" x14ac:dyDescent="0.2">
      <c r="A1" s="2" t="s">
        <v>0</v>
      </c>
      <c r="B1" s="2" t="s">
        <v>12</v>
      </c>
      <c r="C1" s="1" t="s">
        <v>5</v>
      </c>
      <c r="D1" s="1" t="s">
        <v>4</v>
      </c>
      <c r="E1" s="2" t="s">
        <v>10</v>
      </c>
      <c r="F1" s="2" t="s">
        <v>30</v>
      </c>
      <c r="G1" s="2" t="s">
        <v>29</v>
      </c>
      <c r="H1" s="2" t="s">
        <v>11</v>
      </c>
      <c r="I1" s="6" t="s">
        <v>23</v>
      </c>
      <c r="J1" s="8" t="s">
        <v>31</v>
      </c>
      <c r="K1" s="8" t="s">
        <v>27</v>
      </c>
      <c r="L1" s="8" t="s">
        <v>28</v>
      </c>
      <c r="M1" s="8" t="s">
        <v>32</v>
      </c>
      <c r="N1" s="8" t="s">
        <v>51</v>
      </c>
      <c r="O1" s="12" t="s">
        <v>42</v>
      </c>
      <c r="P1" s="19" t="s">
        <v>6</v>
      </c>
      <c r="Q1" s="20" t="s">
        <v>36</v>
      </c>
      <c r="R1" s="13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3" t="s">
        <v>44</v>
      </c>
      <c r="X1" s="17" t="s">
        <v>43</v>
      </c>
      <c r="Y1" s="13" t="s">
        <v>45</v>
      </c>
      <c r="Z1" s="13" t="s">
        <v>46</v>
      </c>
      <c r="AA1" s="1" t="s">
        <v>7</v>
      </c>
      <c r="AB1" s="1" t="s">
        <v>8</v>
      </c>
      <c r="AC1" s="1" t="s">
        <v>9</v>
      </c>
    </row>
    <row r="2" spans="1:29" x14ac:dyDescent="0.2">
      <c r="A2" s="3" t="s">
        <v>13</v>
      </c>
      <c r="B2" s="4"/>
      <c r="C2">
        <v>0</v>
      </c>
      <c r="D2">
        <v>1</v>
      </c>
      <c r="E2">
        <v>24</v>
      </c>
      <c r="F2">
        <v>83.4</v>
      </c>
      <c r="G2">
        <v>1.84</v>
      </c>
      <c r="H2">
        <f>F2/(G2*G2)</f>
        <v>24.633742911153121</v>
      </c>
      <c r="I2" s="5">
        <v>44407</v>
      </c>
      <c r="J2" s="9">
        <v>0.44375000000000003</v>
      </c>
      <c r="K2" s="9">
        <v>0.44444444444444442</v>
      </c>
      <c r="L2" s="9">
        <v>0.44791666666666669</v>
      </c>
      <c r="M2" s="9">
        <v>0.3923611111111111</v>
      </c>
      <c r="N2" s="22">
        <v>104059.21</v>
      </c>
    </row>
    <row r="3" spans="1:29" x14ac:dyDescent="0.2">
      <c r="A3" s="3" t="s">
        <v>14</v>
      </c>
      <c r="B3" s="4" t="s">
        <v>14</v>
      </c>
      <c r="C3">
        <v>0</v>
      </c>
      <c r="D3">
        <v>1</v>
      </c>
      <c r="E3">
        <v>56</v>
      </c>
      <c r="F3">
        <v>84.9</v>
      </c>
      <c r="G3">
        <v>1.86</v>
      </c>
      <c r="H3">
        <f t="shared" ref="H3:H10" si="0">F3/(G3*G3)</f>
        <v>24.540409295872355</v>
      </c>
      <c r="I3" s="5">
        <v>44476</v>
      </c>
      <c r="J3" s="9">
        <v>0.35833333333333334</v>
      </c>
      <c r="K3" s="9">
        <v>0.36041666666666666</v>
      </c>
      <c r="L3" s="9">
        <v>0.3666666666666667</v>
      </c>
      <c r="M3" s="9">
        <v>0.3354166666666667</v>
      </c>
      <c r="N3" s="22">
        <v>83926.44</v>
      </c>
    </row>
    <row r="4" spans="1:29" x14ac:dyDescent="0.2">
      <c r="A4" s="3" t="s">
        <v>15</v>
      </c>
      <c r="B4" s="4" t="s">
        <v>22</v>
      </c>
      <c r="C4">
        <v>0</v>
      </c>
      <c r="D4">
        <v>0</v>
      </c>
      <c r="E4">
        <v>36</v>
      </c>
      <c r="F4">
        <v>82.7</v>
      </c>
      <c r="G4">
        <v>1.7350000000000001</v>
      </c>
      <c r="H4">
        <f t="shared" si="0"/>
        <v>27.473029424710777</v>
      </c>
      <c r="I4" s="5">
        <v>44518</v>
      </c>
      <c r="J4" s="9">
        <v>0.36944444444444446</v>
      </c>
      <c r="K4" s="9">
        <v>0.37013888888888885</v>
      </c>
      <c r="L4" s="9">
        <v>0.375</v>
      </c>
      <c r="M4" s="9">
        <v>0.33680555555555558</v>
      </c>
      <c r="N4" s="22">
        <v>85407.18</v>
      </c>
    </row>
    <row r="5" spans="1:29" x14ac:dyDescent="0.2">
      <c r="A5" s="3" t="s">
        <v>16</v>
      </c>
      <c r="B5" s="4" t="s">
        <v>16</v>
      </c>
      <c r="C5">
        <v>0</v>
      </c>
      <c r="D5">
        <v>1</v>
      </c>
      <c r="E5">
        <v>25</v>
      </c>
      <c r="F5">
        <v>104.3</v>
      </c>
      <c r="G5">
        <v>1.86</v>
      </c>
      <c r="H5">
        <f t="shared" si="0"/>
        <v>30.147993987744243</v>
      </c>
      <c r="I5" s="5">
        <v>44511</v>
      </c>
      <c r="J5" s="9">
        <v>0.35000000000000003</v>
      </c>
      <c r="K5" s="9">
        <v>0.35138888888888892</v>
      </c>
      <c r="L5" s="9">
        <v>0.35416666666666669</v>
      </c>
      <c r="M5" s="9">
        <v>0.3263888888888889</v>
      </c>
      <c r="N5">
        <v>83110.84</v>
      </c>
    </row>
    <row r="6" spans="1:29" x14ac:dyDescent="0.2">
      <c r="A6" s="3" t="s">
        <v>17</v>
      </c>
      <c r="B6" s="4" t="s">
        <v>17</v>
      </c>
      <c r="C6">
        <v>1</v>
      </c>
      <c r="D6">
        <v>1</v>
      </c>
      <c r="E6">
        <v>37</v>
      </c>
      <c r="F6">
        <v>86.3</v>
      </c>
      <c r="G6">
        <v>1.69</v>
      </c>
      <c r="H6">
        <f t="shared" si="0"/>
        <v>30.216028850530446</v>
      </c>
      <c r="I6" s="5">
        <v>44505</v>
      </c>
      <c r="J6" s="9">
        <v>0.3611111111111111</v>
      </c>
      <c r="K6" s="9">
        <v>0.36458333333333331</v>
      </c>
      <c r="L6" s="9">
        <v>0.37152777777777773</v>
      </c>
      <c r="M6" s="9">
        <v>0.33749999999999997</v>
      </c>
      <c r="N6">
        <v>84504.725000000006</v>
      </c>
      <c r="O6" s="11">
        <v>7.5</v>
      </c>
      <c r="P6" s="14">
        <v>7.2</v>
      </c>
      <c r="Q6" s="16">
        <v>2020</v>
      </c>
      <c r="R6" s="14">
        <f t="shared" ref="R6:R8" si="1">YEAR(I6)-Q6</f>
        <v>1</v>
      </c>
      <c r="S6">
        <v>1</v>
      </c>
      <c r="T6">
        <v>1</v>
      </c>
      <c r="U6">
        <v>1</v>
      </c>
      <c r="V6">
        <v>0</v>
      </c>
      <c r="W6" s="14">
        <v>25</v>
      </c>
      <c r="X6" s="18">
        <v>1</v>
      </c>
      <c r="Y6" s="14">
        <v>17</v>
      </c>
      <c r="Z6" s="14">
        <f t="shared" ref="Z6:Z8" si="2">W6+Y6</f>
        <v>42</v>
      </c>
    </row>
    <row r="7" spans="1:29" x14ac:dyDescent="0.2">
      <c r="A7" s="3" t="s">
        <v>18</v>
      </c>
      <c r="B7" s="4" t="s">
        <v>18</v>
      </c>
      <c r="C7">
        <v>1</v>
      </c>
      <c r="D7">
        <v>0</v>
      </c>
      <c r="E7">
        <v>25</v>
      </c>
      <c r="F7">
        <v>72.099999999999994</v>
      </c>
      <c r="G7">
        <v>1.67</v>
      </c>
      <c r="H7">
        <f t="shared" si="0"/>
        <v>25.852486643479505</v>
      </c>
      <c r="I7" s="5">
        <v>44508</v>
      </c>
      <c r="J7" s="9">
        <v>0.3666666666666667</v>
      </c>
      <c r="K7" s="9">
        <v>0.36874999999999997</v>
      </c>
      <c r="L7" s="9">
        <v>0.3743055555555555</v>
      </c>
      <c r="M7" s="9">
        <v>0.34652777777777777</v>
      </c>
      <c r="N7">
        <v>85129.085000000006</v>
      </c>
      <c r="O7" s="11">
        <v>11</v>
      </c>
      <c r="P7" s="15"/>
      <c r="Q7" s="16">
        <v>2007</v>
      </c>
      <c r="R7" s="14">
        <f t="shared" si="1"/>
        <v>14</v>
      </c>
      <c r="S7">
        <v>1</v>
      </c>
      <c r="T7">
        <v>1</v>
      </c>
      <c r="U7">
        <v>1</v>
      </c>
      <c r="V7">
        <v>0</v>
      </c>
      <c r="W7" s="14">
        <v>27.5</v>
      </c>
      <c r="X7" s="18">
        <v>0</v>
      </c>
      <c r="Y7" s="14">
        <v>14</v>
      </c>
      <c r="Z7" s="14">
        <f t="shared" si="2"/>
        <v>41.5</v>
      </c>
    </row>
    <row r="8" spans="1:29" x14ac:dyDescent="0.2">
      <c r="A8" s="3" t="s">
        <v>19</v>
      </c>
      <c r="B8" s="4" t="s">
        <v>19</v>
      </c>
      <c r="C8">
        <v>1</v>
      </c>
      <c r="D8">
        <v>1</v>
      </c>
      <c r="E8">
        <v>39</v>
      </c>
      <c r="F8">
        <v>88.9</v>
      </c>
      <c r="G8">
        <v>1.8</v>
      </c>
      <c r="H8">
        <f>F8/(G8*G8)</f>
        <v>27.438271604938272</v>
      </c>
      <c r="I8" s="5">
        <v>44519</v>
      </c>
      <c r="J8" s="9">
        <v>0.37361111111111112</v>
      </c>
      <c r="K8" s="9">
        <v>0.3756944444444445</v>
      </c>
      <c r="L8" s="9">
        <v>0.38472222222222219</v>
      </c>
      <c r="M8" s="9">
        <v>0.35069444444444442</v>
      </c>
      <c r="N8">
        <v>90322.237500000003</v>
      </c>
      <c r="O8" s="11">
        <v>9</v>
      </c>
      <c r="P8" s="14">
        <v>7.5</v>
      </c>
      <c r="Q8" s="16">
        <v>1995</v>
      </c>
      <c r="R8" s="14">
        <f t="shared" si="1"/>
        <v>26</v>
      </c>
      <c r="S8">
        <v>0</v>
      </c>
      <c r="T8">
        <v>1</v>
      </c>
      <c r="U8">
        <v>0</v>
      </c>
      <c r="V8">
        <v>0</v>
      </c>
      <c r="W8" s="14">
        <v>60</v>
      </c>
      <c r="Z8" s="14">
        <f t="shared" si="2"/>
        <v>60</v>
      </c>
    </row>
    <row r="9" spans="1:29" x14ac:dyDescent="0.2">
      <c r="A9" s="3" t="s">
        <v>20</v>
      </c>
      <c r="B9" s="4" t="s">
        <v>20</v>
      </c>
      <c r="C9">
        <v>2</v>
      </c>
      <c r="D9" s="3">
        <v>0</v>
      </c>
      <c r="E9">
        <v>46</v>
      </c>
      <c r="F9">
        <v>72.3</v>
      </c>
      <c r="G9">
        <v>1.675</v>
      </c>
      <c r="H9">
        <f>F9/(G9*G9)</f>
        <v>25.769659166852303</v>
      </c>
      <c r="I9" s="5">
        <v>44491</v>
      </c>
      <c r="J9" s="9">
        <v>0.35972222222222222</v>
      </c>
      <c r="K9" s="9">
        <v>0.36319444444444443</v>
      </c>
      <c r="L9" s="9">
        <v>0.37222222222222223</v>
      </c>
      <c r="M9" s="9">
        <v>0.34027777777777773</v>
      </c>
      <c r="N9">
        <v>84343.082500000004</v>
      </c>
    </row>
    <row r="10" spans="1:29" x14ac:dyDescent="0.2">
      <c r="A10" s="3" t="s">
        <v>21</v>
      </c>
      <c r="B10" s="4" t="s">
        <v>21</v>
      </c>
      <c r="C10">
        <v>2</v>
      </c>
      <c r="D10" s="3">
        <v>0</v>
      </c>
      <c r="E10">
        <v>40</v>
      </c>
      <c r="F10">
        <v>104</v>
      </c>
      <c r="G10">
        <v>1.75</v>
      </c>
      <c r="H10">
        <f t="shared" si="0"/>
        <v>33.95918367346939</v>
      </c>
      <c r="I10" s="5">
        <v>44526</v>
      </c>
      <c r="J10" s="9">
        <v>0.38125000000000003</v>
      </c>
      <c r="K10" s="9">
        <v>0.3840277777777778</v>
      </c>
      <c r="L10" s="9">
        <v>0.38819444444444445</v>
      </c>
      <c r="M10" s="9">
        <v>0.35902777777777778</v>
      </c>
      <c r="N10">
        <v>91450.3125</v>
      </c>
    </row>
  </sheetData>
  <pageMargins left="0.7" right="0.7" top="0.78740157499999996" bottom="0.78740157499999996" header="0.3" footer="0.3"/>
  <pageSetup paperSize="9" orientation="portrait" horizontalDpi="200" verticalDpi="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8"/>
  <sheetViews>
    <sheetView workbookViewId="0">
      <selection activeCell="R25" sqref="R25"/>
    </sheetView>
  </sheetViews>
  <sheetFormatPr baseColWidth="10" defaultColWidth="9.140625" defaultRowHeight="12.75" x14ac:dyDescent="0.2"/>
  <cols>
    <col min="1" max="1" width="11.85546875" bestFit="1" customWidth="1"/>
    <col min="2" max="2" width="8.5703125" bestFit="1" customWidth="1"/>
    <col min="3" max="3" width="14" style="9" bestFit="1" customWidth="1"/>
    <col min="4" max="4" width="14" style="11" customWidth="1"/>
    <col min="5" max="5" width="14" style="10" customWidth="1"/>
    <col min="6" max="7" width="8.42578125" hidden="1" customWidth="1"/>
    <col min="8" max="8" width="9.42578125" hidden="1" customWidth="1"/>
    <col min="9" max="9" width="12.7109375" hidden="1" customWidth="1"/>
    <col min="10" max="10" width="15" hidden="1" customWidth="1"/>
  </cols>
  <sheetData>
    <row r="1" spans="1:14" x14ac:dyDescent="0.2">
      <c r="A1" t="s">
        <v>0</v>
      </c>
      <c r="B1" t="s">
        <v>1</v>
      </c>
      <c r="C1" s="9" t="s">
        <v>34</v>
      </c>
      <c r="D1" s="11" t="s">
        <v>35</v>
      </c>
      <c r="E1" s="10" t="s">
        <v>33</v>
      </c>
      <c r="F1" t="s">
        <v>24</v>
      </c>
      <c r="G1" t="s">
        <v>25</v>
      </c>
      <c r="H1" t="s">
        <v>26</v>
      </c>
      <c r="I1" t="s">
        <v>2</v>
      </c>
      <c r="J1" t="s">
        <v>3</v>
      </c>
      <c r="K1" t="s">
        <v>48</v>
      </c>
      <c r="L1" t="s">
        <v>49</v>
      </c>
      <c r="M1" t="s">
        <v>50</v>
      </c>
      <c r="N1" t="s">
        <v>47</v>
      </c>
    </row>
    <row r="2" spans="1:14" x14ac:dyDescent="0.2">
      <c r="A2" s="3" t="s">
        <v>21</v>
      </c>
      <c r="B2">
        <v>-15</v>
      </c>
      <c r="C2" s="9">
        <v>0.34652777777777777</v>
      </c>
      <c r="D2" s="11">
        <f>HOUR(C2)*60+MINUTE(C2)</f>
        <v>499</v>
      </c>
      <c r="E2" s="10">
        <f>D2-D3</f>
        <v>-54</v>
      </c>
      <c r="F2" s="21">
        <v>4.7</v>
      </c>
      <c r="G2" s="21">
        <v>4.8</v>
      </c>
      <c r="H2">
        <f>AVERAGE(F2:G2)</f>
        <v>4.75</v>
      </c>
    </row>
    <row r="3" spans="1:14" x14ac:dyDescent="0.2">
      <c r="A3" s="3" t="s">
        <v>21</v>
      </c>
      <c r="B3">
        <v>0</v>
      </c>
      <c r="C3" s="9">
        <v>0.3840277777777778</v>
      </c>
      <c r="D3" s="11">
        <f t="shared" ref="D3:D11" si="0">HOUR(C3)*60+MINUTE(C3)</f>
        <v>553</v>
      </c>
      <c r="E3" s="10" t="str">
        <f>(TEXT(C3-C3,"m"))</f>
        <v>0</v>
      </c>
      <c r="F3" s="21">
        <v>4.8</v>
      </c>
      <c r="G3" s="21">
        <v>5</v>
      </c>
      <c r="H3">
        <f t="shared" ref="H3:H11" si="1">AVERAGE(F3:G3)</f>
        <v>4.9000000000000004</v>
      </c>
      <c r="K3">
        <v>443.35086499999994</v>
      </c>
      <c r="L3">
        <v>2078.2000000000003</v>
      </c>
      <c r="M3">
        <v>0.24260186504208878</v>
      </c>
    </row>
    <row r="4" spans="1:14" x14ac:dyDescent="0.2">
      <c r="A4" s="3" t="s">
        <v>21</v>
      </c>
      <c r="B4">
        <v>10</v>
      </c>
      <c r="C4" s="9">
        <v>0.39097222222222222</v>
      </c>
      <c r="D4" s="11">
        <f t="shared" si="0"/>
        <v>563</v>
      </c>
      <c r="E4" s="10">
        <f>D4-D3</f>
        <v>10</v>
      </c>
      <c r="F4" s="21">
        <v>7.5</v>
      </c>
      <c r="G4" s="21">
        <v>7.6</v>
      </c>
      <c r="H4">
        <f t="shared" si="1"/>
        <v>7.55</v>
      </c>
    </row>
    <row r="5" spans="1:14" x14ac:dyDescent="0.2">
      <c r="A5" s="3" t="s">
        <v>21</v>
      </c>
      <c r="B5">
        <v>20</v>
      </c>
      <c r="C5" s="9">
        <v>0.3979166666666667</v>
      </c>
      <c r="D5" s="11">
        <f t="shared" si="0"/>
        <v>573</v>
      </c>
      <c r="E5" s="10">
        <f>D5-D3</f>
        <v>20</v>
      </c>
      <c r="F5" s="21">
        <v>11.7</v>
      </c>
      <c r="G5" s="21">
        <v>11.9</v>
      </c>
      <c r="H5">
        <f t="shared" si="1"/>
        <v>11.8</v>
      </c>
    </row>
    <row r="6" spans="1:14" x14ac:dyDescent="0.2">
      <c r="A6" s="3" t="s">
        <v>21</v>
      </c>
      <c r="B6">
        <v>30</v>
      </c>
      <c r="C6" s="9">
        <v>0.40486111111111112</v>
      </c>
      <c r="D6" s="11">
        <f t="shared" si="0"/>
        <v>583</v>
      </c>
      <c r="E6" s="10">
        <f>D6-D3</f>
        <v>30</v>
      </c>
      <c r="F6" s="21">
        <v>12</v>
      </c>
      <c r="G6" s="21">
        <v>12</v>
      </c>
      <c r="H6">
        <f t="shared" si="1"/>
        <v>12</v>
      </c>
    </row>
    <row r="7" spans="1:14" x14ac:dyDescent="0.2">
      <c r="A7" s="3" t="s">
        <v>21</v>
      </c>
      <c r="B7">
        <v>60</v>
      </c>
      <c r="C7" s="9">
        <v>0.42569444444444443</v>
      </c>
      <c r="D7" s="11">
        <f t="shared" si="0"/>
        <v>613</v>
      </c>
      <c r="E7" s="10">
        <f>D7-D3</f>
        <v>60</v>
      </c>
      <c r="F7" s="21">
        <v>7.8</v>
      </c>
      <c r="G7" s="21">
        <v>7.9</v>
      </c>
      <c r="H7">
        <f t="shared" si="1"/>
        <v>7.85</v>
      </c>
    </row>
    <row r="8" spans="1:14" x14ac:dyDescent="0.2">
      <c r="A8" s="3" t="s">
        <v>21</v>
      </c>
      <c r="B8">
        <v>90</v>
      </c>
      <c r="C8" s="9">
        <v>0.4465277777777778</v>
      </c>
      <c r="D8" s="11">
        <f t="shared" si="0"/>
        <v>643</v>
      </c>
      <c r="E8" s="10">
        <f>D8-D3</f>
        <v>90</v>
      </c>
      <c r="F8" s="21">
        <v>4.3</v>
      </c>
      <c r="G8" s="21">
        <v>4.4000000000000004</v>
      </c>
      <c r="H8">
        <f t="shared" si="1"/>
        <v>4.3499999999999996</v>
      </c>
    </row>
    <row r="9" spans="1:14" x14ac:dyDescent="0.2">
      <c r="A9" s="3" t="s">
        <v>21</v>
      </c>
      <c r="B9">
        <v>120</v>
      </c>
      <c r="C9" s="9">
        <v>0.4680555555555555</v>
      </c>
      <c r="D9" s="11">
        <f t="shared" si="0"/>
        <v>674</v>
      </c>
      <c r="E9" s="10">
        <f>D9-D3</f>
        <v>121</v>
      </c>
      <c r="F9" s="21">
        <v>3.5</v>
      </c>
      <c r="G9" s="21">
        <v>3.5</v>
      </c>
      <c r="H9">
        <f t="shared" si="1"/>
        <v>3.5</v>
      </c>
    </row>
    <row r="10" spans="1:14" x14ac:dyDescent="0.2">
      <c r="A10" s="3" t="s">
        <v>21</v>
      </c>
      <c r="B10">
        <v>150</v>
      </c>
      <c r="C10" s="9">
        <v>0.48888888888888887</v>
      </c>
      <c r="D10" s="11">
        <f t="shared" si="0"/>
        <v>704</v>
      </c>
      <c r="E10" s="10">
        <f>D10-D3</f>
        <v>151</v>
      </c>
      <c r="F10" s="21">
        <v>4.2</v>
      </c>
      <c r="G10" s="21">
        <v>4.4000000000000004</v>
      </c>
      <c r="H10">
        <f t="shared" si="1"/>
        <v>4.3000000000000007</v>
      </c>
    </row>
    <row r="11" spans="1:14" x14ac:dyDescent="0.2">
      <c r="A11" s="3" t="s">
        <v>21</v>
      </c>
      <c r="B11">
        <v>180</v>
      </c>
      <c r="C11" s="9">
        <v>0.50972222222222219</v>
      </c>
      <c r="D11" s="11">
        <f t="shared" si="0"/>
        <v>734</v>
      </c>
      <c r="E11" s="10">
        <f>D11-D3</f>
        <v>181</v>
      </c>
      <c r="F11" s="21">
        <v>4.4000000000000004</v>
      </c>
      <c r="G11" s="21">
        <v>4.5</v>
      </c>
      <c r="H11">
        <f t="shared" si="1"/>
        <v>4.45</v>
      </c>
    </row>
    <row r="12" spans="1:14" x14ac:dyDescent="0.2">
      <c r="A12" s="3" t="s">
        <v>21</v>
      </c>
      <c r="E12">
        <v>-6.1061749999999302</v>
      </c>
      <c r="K12">
        <v>0</v>
      </c>
      <c r="L12">
        <v>1576.7666666666667</v>
      </c>
      <c r="M12">
        <v>0</v>
      </c>
    </row>
    <row r="13" spans="1:14" x14ac:dyDescent="0.2">
      <c r="A13" s="3" t="s">
        <v>21</v>
      </c>
      <c r="E13">
        <v>4.7077999999999882</v>
      </c>
      <c r="K13">
        <v>1311.9666666666669</v>
      </c>
      <c r="L13">
        <v>1993.3666666666666</v>
      </c>
      <c r="M13">
        <v>0.71790896405803983</v>
      </c>
    </row>
    <row r="14" spans="1:14" x14ac:dyDescent="0.2">
      <c r="A14" s="3" t="s">
        <v>21</v>
      </c>
      <c r="E14">
        <v>10.722774999999965</v>
      </c>
      <c r="K14">
        <v>2348.7999999999997</v>
      </c>
      <c r="L14">
        <v>2100.2166666666667</v>
      </c>
      <c r="M14">
        <v>1.2852647994965751</v>
      </c>
    </row>
    <row r="15" spans="1:14" x14ac:dyDescent="0.2">
      <c r="A15" s="3" t="s">
        <v>21</v>
      </c>
      <c r="E15">
        <v>14.815950000000011</v>
      </c>
      <c r="K15">
        <v>3675.0499999999997</v>
      </c>
      <c r="L15">
        <v>1755.2333333333333</v>
      </c>
      <c r="M15">
        <v>2.0109896123083653</v>
      </c>
    </row>
    <row r="16" spans="1:14" x14ac:dyDescent="0.2">
      <c r="A16" s="3" t="s">
        <v>21</v>
      </c>
      <c r="E16">
        <v>18.909649999999964</v>
      </c>
      <c r="K16">
        <v>3973.0666666666671</v>
      </c>
      <c r="L16">
        <v>1882.0999999999997</v>
      </c>
      <c r="M16">
        <v>2.1740645149522568</v>
      </c>
    </row>
    <row r="17" spans="1:14" x14ac:dyDescent="0.2">
      <c r="A17" s="3" t="s">
        <v>21</v>
      </c>
      <c r="E17">
        <v>28.689349999999976</v>
      </c>
      <c r="K17">
        <v>4061.8833333333337</v>
      </c>
      <c r="L17">
        <v>2038.0833333333333</v>
      </c>
      <c r="M17">
        <v>2.222665049384855</v>
      </c>
    </row>
    <row r="18" spans="1:14" x14ac:dyDescent="0.2">
      <c r="A18" s="3" t="s">
        <v>21</v>
      </c>
      <c r="E18">
        <v>32.785449999999983</v>
      </c>
      <c r="K18">
        <v>3808.6166666666663</v>
      </c>
      <c r="L18">
        <v>2282.3833333333332</v>
      </c>
      <c r="M18">
        <v>2.0840773741666587</v>
      </c>
    </row>
    <row r="19" spans="1:14" x14ac:dyDescent="0.2">
      <c r="A19" s="3" t="s">
        <v>21</v>
      </c>
      <c r="E19">
        <v>42.074799999999961</v>
      </c>
      <c r="K19">
        <v>2953.1166666666668</v>
      </c>
      <c r="L19">
        <v>2474.4833333333336</v>
      </c>
      <c r="M19">
        <v>1.6159472498609198</v>
      </c>
    </row>
    <row r="20" spans="1:14" x14ac:dyDescent="0.2">
      <c r="A20" s="3" t="s">
        <v>21</v>
      </c>
      <c r="E20">
        <v>46.569649999999967</v>
      </c>
      <c r="K20">
        <v>3053.6166666666668</v>
      </c>
      <c r="L20">
        <v>2495.2999999999997</v>
      </c>
      <c r="M20">
        <v>1.6709409114538207</v>
      </c>
    </row>
    <row r="21" spans="1:14" x14ac:dyDescent="0.2">
      <c r="A21" s="3" t="s">
        <v>21</v>
      </c>
      <c r="E21">
        <v>50.668650000000056</v>
      </c>
      <c r="K21">
        <v>2698.5333333333333</v>
      </c>
      <c r="L21">
        <v>2523.583333333333</v>
      </c>
      <c r="M21">
        <v>1.476639093835785</v>
      </c>
    </row>
    <row r="22" spans="1:14" x14ac:dyDescent="0.2">
      <c r="A22" s="3" t="s">
        <v>21</v>
      </c>
      <c r="E22">
        <v>54.885549999999924</v>
      </c>
      <c r="K22">
        <v>2466.8000000000002</v>
      </c>
      <c r="L22">
        <v>2513.85</v>
      </c>
      <c r="M22">
        <v>1.3498344718146082</v>
      </c>
    </row>
    <row r="23" spans="1:14" x14ac:dyDescent="0.2">
      <c r="A23" s="3" t="s">
        <v>21</v>
      </c>
      <c r="E23">
        <v>64.57307499999996</v>
      </c>
      <c r="K23">
        <v>1835.7650000000001</v>
      </c>
      <c r="L23">
        <v>2887.3500000000004</v>
      </c>
      <c r="M23">
        <v>1.004531733075541</v>
      </c>
    </row>
    <row r="24" spans="1:14" x14ac:dyDescent="0.2">
      <c r="A24" s="3" t="s">
        <v>21</v>
      </c>
      <c r="E24">
        <v>73.772975000000002</v>
      </c>
      <c r="K24">
        <v>1487.0716666666667</v>
      </c>
      <c r="L24">
        <v>3426.9166666666665</v>
      </c>
      <c r="M24">
        <v>0.81372652737371054</v>
      </c>
    </row>
    <row r="25" spans="1:14" x14ac:dyDescent="0.2">
      <c r="A25" s="3" t="s">
        <v>21</v>
      </c>
      <c r="E25">
        <v>88.756799999999942</v>
      </c>
      <c r="K25">
        <v>1808.6333333333332</v>
      </c>
      <c r="L25">
        <v>3193.65</v>
      </c>
      <c r="M25">
        <v>0.98968526844750049</v>
      </c>
    </row>
    <row r="26" spans="1:14" x14ac:dyDescent="0.2">
      <c r="A26" s="3" t="s">
        <v>21</v>
      </c>
      <c r="E26">
        <v>98.671799999999934</v>
      </c>
      <c r="K26">
        <v>1508.75</v>
      </c>
      <c r="L26">
        <v>4305.1833333333334</v>
      </c>
      <c r="M26">
        <v>0.82558892465959555</v>
      </c>
    </row>
    <row r="27" spans="1:14" x14ac:dyDescent="0.2">
      <c r="A27" s="3" t="s">
        <v>21</v>
      </c>
      <c r="E27">
        <v>107.87282500000001</v>
      </c>
      <c r="K27">
        <v>1675.6916666666666</v>
      </c>
      <c r="L27">
        <v>3008.8166666666671</v>
      </c>
      <c r="M27">
        <v>0.91693950697224769</v>
      </c>
    </row>
    <row r="28" spans="1:14" x14ac:dyDescent="0.2">
      <c r="A28" s="3" t="s">
        <v>21</v>
      </c>
      <c r="E28">
        <v>117.73479999999995</v>
      </c>
      <c r="K28">
        <v>957.38666666666666</v>
      </c>
      <c r="L28">
        <v>3292</v>
      </c>
      <c r="M28">
        <v>0.52388257074847921</v>
      </c>
    </row>
    <row r="29" spans="1:14" x14ac:dyDescent="0.2">
      <c r="A29" s="3" t="s">
        <v>21</v>
      </c>
      <c r="E29">
        <v>-21.409674999999986</v>
      </c>
      <c r="N29">
        <v>38569.4</v>
      </c>
    </row>
    <row r="30" spans="1:14" x14ac:dyDescent="0.2">
      <c r="A30" s="3" t="s">
        <v>21</v>
      </c>
      <c r="E30">
        <v>-16.179600000000065</v>
      </c>
      <c r="N30">
        <v>38607</v>
      </c>
    </row>
    <row r="31" spans="1:14" x14ac:dyDescent="0.2">
      <c r="A31" s="3" t="s">
        <v>21</v>
      </c>
      <c r="E31">
        <v>25.914375</v>
      </c>
      <c r="N31">
        <v>32335</v>
      </c>
    </row>
    <row r="32" spans="1:14" x14ac:dyDescent="0.2">
      <c r="A32" s="3" t="s">
        <v>21</v>
      </c>
      <c r="E32">
        <v>39.708424999999991</v>
      </c>
      <c r="N32">
        <v>34625.599999999999</v>
      </c>
    </row>
    <row r="33" spans="1:14" x14ac:dyDescent="0.2">
      <c r="A33" s="3" t="s">
        <v>21</v>
      </c>
      <c r="E33">
        <v>61.712875000000054</v>
      </c>
      <c r="N33">
        <v>44463.199999999997</v>
      </c>
    </row>
    <row r="34" spans="1:14" x14ac:dyDescent="0.2">
      <c r="A34" s="3" t="s">
        <v>21</v>
      </c>
      <c r="E34">
        <v>71.004049999999992</v>
      </c>
      <c r="N34">
        <v>36661.399999999994</v>
      </c>
    </row>
    <row r="35" spans="1:14" x14ac:dyDescent="0.2">
      <c r="A35" s="3" t="s">
        <v>21</v>
      </c>
      <c r="E35">
        <v>80.600075000000075</v>
      </c>
      <c r="N35">
        <v>41632.199999999997</v>
      </c>
    </row>
    <row r="36" spans="1:14" x14ac:dyDescent="0.2">
      <c r="A36" s="3" t="s">
        <v>21</v>
      </c>
      <c r="E36">
        <v>95.820924999999988</v>
      </c>
      <c r="N36">
        <v>37684.6</v>
      </c>
    </row>
    <row r="37" spans="1:14" x14ac:dyDescent="0.2">
      <c r="A37" s="3" t="s">
        <v>21</v>
      </c>
      <c r="E37">
        <v>103.76074999999997</v>
      </c>
      <c r="N37">
        <v>32606</v>
      </c>
    </row>
    <row r="38" spans="1:14" x14ac:dyDescent="0.2">
      <c r="A38" s="3" t="s">
        <v>21</v>
      </c>
      <c r="E38">
        <v>114.96837499999995</v>
      </c>
      <c r="N38">
        <v>36240.199999999997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3"/>
  <sheetViews>
    <sheetView workbookViewId="0">
      <selection activeCell="R32" sqref="R32"/>
    </sheetView>
  </sheetViews>
  <sheetFormatPr baseColWidth="10" defaultColWidth="9.140625" defaultRowHeight="12.75" x14ac:dyDescent="0.2"/>
  <cols>
    <col min="1" max="1" width="11.85546875" bestFit="1" customWidth="1"/>
    <col min="2" max="2" width="8.5703125" bestFit="1" customWidth="1"/>
    <col min="3" max="3" width="14" style="9" bestFit="1" customWidth="1"/>
    <col min="4" max="4" width="14" style="11" customWidth="1"/>
    <col min="5" max="5" width="14" style="10" customWidth="1"/>
    <col min="6" max="7" width="8.42578125" hidden="1" customWidth="1"/>
    <col min="8" max="8" width="9.42578125" hidden="1" customWidth="1"/>
    <col min="9" max="9" width="12.7109375" hidden="1" customWidth="1"/>
    <col min="10" max="10" width="15" hidden="1" customWidth="1"/>
  </cols>
  <sheetData>
    <row r="1" spans="1:14" x14ac:dyDescent="0.2">
      <c r="A1" t="s">
        <v>0</v>
      </c>
      <c r="B1" t="s">
        <v>1</v>
      </c>
      <c r="C1" s="9" t="s">
        <v>34</v>
      </c>
      <c r="D1" s="11" t="s">
        <v>35</v>
      </c>
      <c r="E1" s="10" t="s">
        <v>33</v>
      </c>
      <c r="F1" t="s">
        <v>24</v>
      </c>
      <c r="G1" t="s">
        <v>25</v>
      </c>
      <c r="H1" t="s">
        <v>26</v>
      </c>
      <c r="I1" t="s">
        <v>2</v>
      </c>
      <c r="J1" t="s">
        <v>3</v>
      </c>
      <c r="K1" t="s">
        <v>48</v>
      </c>
      <c r="L1" t="s">
        <v>49</v>
      </c>
      <c r="M1" t="s">
        <v>50</v>
      </c>
      <c r="N1" t="s">
        <v>47</v>
      </c>
    </row>
    <row r="2" spans="1:14" x14ac:dyDescent="0.2">
      <c r="A2" s="3" t="s">
        <v>13</v>
      </c>
      <c r="B2">
        <v>-15</v>
      </c>
      <c r="C2" s="9">
        <v>0.3833333333333333</v>
      </c>
      <c r="D2" s="11">
        <f>HOUR(C2)*60+MINUTE(C2)</f>
        <v>552</v>
      </c>
      <c r="E2" s="10">
        <f>D2-D3</f>
        <v>-88</v>
      </c>
      <c r="F2">
        <v>5</v>
      </c>
      <c r="G2">
        <v>5.3</v>
      </c>
      <c r="H2">
        <f>AVERAGE(F2:G2)</f>
        <v>5.15</v>
      </c>
    </row>
    <row r="3" spans="1:14" x14ac:dyDescent="0.2">
      <c r="A3" s="3" t="s">
        <v>13</v>
      </c>
      <c r="B3">
        <v>0</v>
      </c>
      <c r="C3" s="9">
        <v>0.44444444444444442</v>
      </c>
      <c r="D3" s="11">
        <f t="shared" ref="D3:D11" si="0">HOUR(C3)*60+MINUTE(C3)</f>
        <v>640</v>
      </c>
      <c r="E3" s="10" t="str">
        <f>(TEXT(C3-C3,"m"))</f>
        <v>0</v>
      </c>
      <c r="F3">
        <v>5</v>
      </c>
      <c r="G3">
        <v>5.6</v>
      </c>
      <c r="H3">
        <f t="shared" ref="H3:H11" si="1">AVERAGE(F3:G3)</f>
        <v>5.3</v>
      </c>
      <c r="L3">
        <v>2562.0666666666666</v>
      </c>
    </row>
    <row r="4" spans="1:14" x14ac:dyDescent="0.2">
      <c r="A4" s="3" t="s">
        <v>13</v>
      </c>
      <c r="B4">
        <v>10</v>
      </c>
      <c r="C4" s="9">
        <v>0.45208333333333334</v>
      </c>
      <c r="D4" s="11">
        <f t="shared" si="0"/>
        <v>651</v>
      </c>
      <c r="E4" s="10">
        <f>D4-D3</f>
        <v>11</v>
      </c>
      <c r="F4">
        <v>5.3</v>
      </c>
      <c r="G4">
        <v>5.3</v>
      </c>
      <c r="H4">
        <f t="shared" si="1"/>
        <v>5.3</v>
      </c>
    </row>
    <row r="5" spans="1:14" x14ac:dyDescent="0.2">
      <c r="A5" s="3" t="s">
        <v>13</v>
      </c>
      <c r="B5">
        <v>20</v>
      </c>
      <c r="C5" s="9">
        <v>0.45902777777777781</v>
      </c>
      <c r="D5" s="11">
        <f t="shared" si="0"/>
        <v>661</v>
      </c>
      <c r="E5" s="10">
        <f>D5-D3</f>
        <v>21</v>
      </c>
      <c r="F5">
        <v>5.8</v>
      </c>
      <c r="G5">
        <v>6</v>
      </c>
      <c r="H5">
        <f t="shared" si="1"/>
        <v>5.9</v>
      </c>
    </row>
    <row r="6" spans="1:14" x14ac:dyDescent="0.2">
      <c r="A6" s="3" t="s">
        <v>13</v>
      </c>
      <c r="B6">
        <v>30</v>
      </c>
      <c r="C6" s="9">
        <v>0.46597222222222223</v>
      </c>
      <c r="D6" s="11">
        <f t="shared" si="0"/>
        <v>671</v>
      </c>
      <c r="E6" s="10">
        <f>D6-D3</f>
        <v>31</v>
      </c>
      <c r="F6">
        <v>7.2</v>
      </c>
      <c r="G6">
        <v>6.9</v>
      </c>
      <c r="H6">
        <f t="shared" si="1"/>
        <v>7.0500000000000007</v>
      </c>
    </row>
    <row r="7" spans="1:14" x14ac:dyDescent="0.2">
      <c r="A7" s="3" t="s">
        <v>13</v>
      </c>
      <c r="B7">
        <v>60</v>
      </c>
      <c r="C7" s="9">
        <v>0.48680555555555555</v>
      </c>
      <c r="D7" s="11">
        <f t="shared" si="0"/>
        <v>701</v>
      </c>
      <c r="E7" s="10">
        <f>D7-D3</f>
        <v>61</v>
      </c>
      <c r="F7">
        <v>8.1999999999999993</v>
      </c>
      <c r="G7">
        <v>8.3000000000000007</v>
      </c>
      <c r="H7">
        <f t="shared" si="1"/>
        <v>8.25</v>
      </c>
    </row>
    <row r="8" spans="1:14" x14ac:dyDescent="0.2">
      <c r="A8" s="3" t="s">
        <v>13</v>
      </c>
      <c r="B8">
        <v>90</v>
      </c>
      <c r="C8" s="9">
        <v>0.50763888888888886</v>
      </c>
      <c r="D8" s="11">
        <f t="shared" si="0"/>
        <v>731</v>
      </c>
      <c r="E8" s="10">
        <f>D8-D3</f>
        <v>91</v>
      </c>
      <c r="F8">
        <v>6.7</v>
      </c>
      <c r="G8">
        <v>6.9</v>
      </c>
      <c r="H8">
        <f t="shared" si="1"/>
        <v>6.8000000000000007</v>
      </c>
    </row>
    <row r="9" spans="1:14" x14ac:dyDescent="0.2">
      <c r="A9" s="3" t="s">
        <v>13</v>
      </c>
      <c r="B9">
        <v>120</v>
      </c>
      <c r="C9" s="9">
        <v>0.52847222222222223</v>
      </c>
      <c r="D9" s="11">
        <f t="shared" si="0"/>
        <v>761</v>
      </c>
      <c r="E9" s="10">
        <f>D9-D3</f>
        <v>121</v>
      </c>
      <c r="F9">
        <v>6.1</v>
      </c>
      <c r="G9">
        <v>6.3</v>
      </c>
      <c r="H9">
        <f t="shared" si="1"/>
        <v>6.1999999999999993</v>
      </c>
    </row>
    <row r="10" spans="1:14" x14ac:dyDescent="0.2">
      <c r="A10" s="3" t="s">
        <v>13</v>
      </c>
      <c r="B10">
        <v>150</v>
      </c>
      <c r="C10" s="9">
        <v>0.5493055555555556</v>
      </c>
      <c r="D10" s="11">
        <f t="shared" si="0"/>
        <v>791</v>
      </c>
      <c r="E10" s="10">
        <f>D10-D3</f>
        <v>151</v>
      </c>
      <c r="F10">
        <v>6</v>
      </c>
      <c r="G10">
        <v>6</v>
      </c>
      <c r="H10">
        <f t="shared" si="1"/>
        <v>6</v>
      </c>
    </row>
    <row r="11" spans="1:14" x14ac:dyDescent="0.2">
      <c r="A11" s="3" t="s">
        <v>13</v>
      </c>
      <c r="B11">
        <v>180</v>
      </c>
      <c r="C11" s="9">
        <v>0.57013888888888886</v>
      </c>
      <c r="D11" s="11">
        <f t="shared" si="0"/>
        <v>821</v>
      </c>
      <c r="E11" s="10">
        <f>D11-D3</f>
        <v>181</v>
      </c>
      <c r="F11">
        <v>5</v>
      </c>
      <c r="G11">
        <v>5.7</v>
      </c>
      <c r="H11">
        <f t="shared" si="1"/>
        <v>5.35</v>
      </c>
    </row>
    <row r="12" spans="1:14" x14ac:dyDescent="0.2">
      <c r="A12" s="3" t="s">
        <v>13</v>
      </c>
      <c r="E12">
        <v>-5.4847500000000586</v>
      </c>
      <c r="K12">
        <v>0</v>
      </c>
      <c r="L12">
        <v>2707.4666666666667</v>
      </c>
      <c r="M12">
        <v>0</v>
      </c>
    </row>
    <row r="13" spans="1:14" x14ac:dyDescent="0.2">
      <c r="A13" s="3" t="s">
        <v>13</v>
      </c>
      <c r="E13">
        <v>7.7472249999998892</v>
      </c>
      <c r="K13">
        <v>7.2828333333333335</v>
      </c>
      <c r="L13">
        <v>2777.0000000000005</v>
      </c>
      <c r="M13">
        <v>2.7641283858153161E-3</v>
      </c>
    </row>
    <row r="14" spans="1:14" x14ac:dyDescent="0.2">
      <c r="A14" s="3" t="s">
        <v>13</v>
      </c>
      <c r="E14">
        <v>11.841299999999901</v>
      </c>
      <c r="K14">
        <v>130.00566666666666</v>
      </c>
      <c r="L14">
        <v>2695.1</v>
      </c>
      <c r="M14">
        <v>4.9342383259744695E-2</v>
      </c>
    </row>
    <row r="15" spans="1:14" x14ac:dyDescent="0.2">
      <c r="A15" s="3" t="s">
        <v>13</v>
      </c>
      <c r="E15">
        <v>15.935824999999895</v>
      </c>
      <c r="K15">
        <v>550.5333333333333</v>
      </c>
      <c r="L15">
        <v>2596.5166666666664</v>
      </c>
      <c r="M15">
        <v>0.20894955910074264</v>
      </c>
    </row>
    <row r="16" spans="1:14" x14ac:dyDescent="0.2">
      <c r="A16" s="3" t="s">
        <v>13</v>
      </c>
      <c r="E16">
        <v>25.846524999999971</v>
      </c>
      <c r="K16">
        <v>1396.0833333333333</v>
      </c>
      <c r="L16">
        <v>2289.3333333333335</v>
      </c>
      <c r="M16">
        <v>0.52986981769416652</v>
      </c>
    </row>
    <row r="17" spans="1:14" x14ac:dyDescent="0.2">
      <c r="A17" s="3" t="s">
        <v>13</v>
      </c>
      <c r="E17">
        <v>29.941074999999984</v>
      </c>
      <c r="K17">
        <v>1244.155</v>
      </c>
      <c r="L17">
        <v>2557.7833333333333</v>
      </c>
      <c r="M17">
        <v>0.47220690004174948</v>
      </c>
    </row>
    <row r="18" spans="1:14" x14ac:dyDescent="0.2">
      <c r="A18" s="3" t="s">
        <v>13</v>
      </c>
      <c r="E18">
        <v>39.654174999999952</v>
      </c>
      <c r="K18">
        <v>1637.7333333333333</v>
      </c>
      <c r="L18">
        <v>2986.0500000000006</v>
      </c>
      <c r="M18">
        <v>0.62158571916551753</v>
      </c>
    </row>
    <row r="19" spans="1:14" x14ac:dyDescent="0.2">
      <c r="A19" s="3" t="s">
        <v>13</v>
      </c>
      <c r="E19">
        <v>43.752074999999891</v>
      </c>
      <c r="K19">
        <v>1827.0166666666667</v>
      </c>
      <c r="L19">
        <v>2871.1666666666665</v>
      </c>
      <c r="M19">
        <v>0.69342636286578196</v>
      </c>
    </row>
    <row r="20" spans="1:14" x14ac:dyDescent="0.2">
      <c r="A20" s="3" t="s">
        <v>13</v>
      </c>
      <c r="E20">
        <v>47.849899999999906</v>
      </c>
      <c r="K20">
        <v>2068.8833333333337</v>
      </c>
      <c r="L20">
        <v>2865.0499999999997</v>
      </c>
      <c r="M20">
        <v>0.7852244980580193</v>
      </c>
    </row>
    <row r="21" spans="1:14" x14ac:dyDescent="0.2">
      <c r="A21" s="3" t="s">
        <v>13</v>
      </c>
      <c r="E21">
        <v>51.948824999999928</v>
      </c>
      <c r="K21">
        <v>2027.9666666666669</v>
      </c>
      <c r="L21">
        <v>2962.1666666666674</v>
      </c>
      <c r="M21">
        <v>0.76969497615222116</v>
      </c>
    </row>
    <row r="22" spans="1:14" x14ac:dyDescent="0.2">
      <c r="A22" s="3" t="s">
        <v>13</v>
      </c>
      <c r="E22">
        <v>61.670849999999916</v>
      </c>
      <c r="K22">
        <v>1897.3</v>
      </c>
      <c r="L22">
        <v>2785.5166666666664</v>
      </c>
      <c r="M22">
        <v>0.72010171678706536</v>
      </c>
    </row>
    <row r="23" spans="1:14" x14ac:dyDescent="0.2">
      <c r="A23" s="3" t="s">
        <v>13</v>
      </c>
      <c r="E23">
        <v>70.938149999999879</v>
      </c>
      <c r="K23">
        <v>1301.3999999999999</v>
      </c>
      <c r="L23">
        <v>3377.0499999999997</v>
      </c>
      <c r="M23">
        <v>0.49393368166694079</v>
      </c>
    </row>
    <row r="24" spans="1:14" x14ac:dyDescent="0.2">
      <c r="A24" s="3" t="s">
        <v>13</v>
      </c>
      <c r="E24">
        <v>85.994574999999884</v>
      </c>
      <c r="K24">
        <v>1387.9333333333334</v>
      </c>
      <c r="L24">
        <v>2776.9166666666665</v>
      </c>
      <c r="M24">
        <v>0.5267765646546817</v>
      </c>
    </row>
    <row r="25" spans="1:14" x14ac:dyDescent="0.2">
      <c r="A25" s="3" t="s">
        <v>13</v>
      </c>
      <c r="E25">
        <v>95.911824999999965</v>
      </c>
      <c r="K25">
        <v>1472.6333333333332</v>
      </c>
      <c r="L25">
        <v>2757.8333333333335</v>
      </c>
      <c r="M25">
        <v>0.55892362385030936</v>
      </c>
    </row>
    <row r="26" spans="1:14" x14ac:dyDescent="0.2">
      <c r="A26" s="3" t="s">
        <v>13</v>
      </c>
      <c r="E26">
        <v>105.51334999999992</v>
      </c>
      <c r="K26">
        <v>1594.7500000000002</v>
      </c>
      <c r="L26">
        <v>2756.1333333333332</v>
      </c>
      <c r="M26">
        <v>0.60527181407588293</v>
      </c>
    </row>
    <row r="27" spans="1:14" x14ac:dyDescent="0.2">
      <c r="A27" s="3" t="s">
        <v>13</v>
      </c>
      <c r="E27">
        <v>114.97192499999991</v>
      </c>
      <c r="K27">
        <v>1301.8116666666667</v>
      </c>
      <c r="L27">
        <v>3292.2833333333333</v>
      </c>
      <c r="M27">
        <v>0.49408992573662441</v>
      </c>
    </row>
    <row r="28" spans="1:14" x14ac:dyDescent="0.2">
      <c r="A28" s="3" t="s">
        <v>13</v>
      </c>
      <c r="E28">
        <v>124.80604999999997</v>
      </c>
      <c r="K28">
        <v>1666.0666666666666</v>
      </c>
      <c r="L28">
        <v>2987.9833333333336</v>
      </c>
      <c r="M28">
        <v>0.63233935958908449</v>
      </c>
    </row>
    <row r="29" spans="1:14" x14ac:dyDescent="0.2">
      <c r="A29" s="3" t="s">
        <v>13</v>
      </c>
      <c r="E29">
        <v>134.00212499999995</v>
      </c>
      <c r="K29">
        <v>1358.5666666666666</v>
      </c>
      <c r="L29">
        <v>3630.6833333333329</v>
      </c>
      <c r="M29">
        <v>0.51563073263919645</v>
      </c>
    </row>
    <row r="30" spans="1:14" x14ac:dyDescent="0.2">
      <c r="A30" s="3" t="s">
        <v>13</v>
      </c>
      <c r="E30">
        <v>143.59792499999998</v>
      </c>
      <c r="K30">
        <v>1688.0500000000002</v>
      </c>
      <c r="L30">
        <v>2784.9833333333336</v>
      </c>
      <c r="M30">
        <v>0.640682919423605</v>
      </c>
    </row>
    <row r="31" spans="1:14" x14ac:dyDescent="0.2">
      <c r="A31" s="3" t="s">
        <v>13</v>
      </c>
      <c r="E31">
        <v>-5.4847500000000586</v>
      </c>
      <c r="N31">
        <v>20874</v>
      </c>
    </row>
    <row r="32" spans="1:14" x14ac:dyDescent="0.2">
      <c r="A32" s="3" t="s">
        <v>13</v>
      </c>
      <c r="E32">
        <v>20.738899999999994</v>
      </c>
      <c r="N32">
        <v>21944</v>
      </c>
    </row>
    <row r="33" spans="1:14" x14ac:dyDescent="0.2">
      <c r="A33" s="3" t="s">
        <v>13</v>
      </c>
      <c r="E33">
        <v>34.429799999999958</v>
      </c>
      <c r="N33">
        <v>24470</v>
      </c>
    </row>
    <row r="34" spans="1:14" x14ac:dyDescent="0.2">
      <c r="A34" s="3" t="s">
        <v>13</v>
      </c>
      <c r="E34">
        <v>56.564324999999954</v>
      </c>
      <c r="N34">
        <v>24410</v>
      </c>
    </row>
    <row r="35" spans="1:14" x14ac:dyDescent="0.2">
      <c r="A35" s="3" t="s">
        <v>13</v>
      </c>
      <c r="E35">
        <v>65.82674999999989</v>
      </c>
      <c r="N35">
        <v>18958.2</v>
      </c>
    </row>
    <row r="36" spans="1:14" x14ac:dyDescent="0.2">
      <c r="A36" s="3" t="s">
        <v>13</v>
      </c>
      <c r="E36">
        <v>75.423774999999878</v>
      </c>
      <c r="N36">
        <v>27118</v>
      </c>
    </row>
    <row r="37" spans="1:14" x14ac:dyDescent="0.2">
      <c r="A37" s="3" t="s">
        <v>13</v>
      </c>
      <c r="E37">
        <v>90.727350000000001</v>
      </c>
      <c r="N37">
        <v>25946</v>
      </c>
    </row>
    <row r="38" spans="1:14" x14ac:dyDescent="0.2">
      <c r="A38" s="3" t="s">
        <v>13</v>
      </c>
      <c r="E38">
        <v>100.00157499999986</v>
      </c>
      <c r="N38">
        <v>24324</v>
      </c>
    </row>
    <row r="39" spans="1:14" x14ac:dyDescent="0.2">
      <c r="A39" s="3" t="s">
        <v>13</v>
      </c>
      <c r="E39">
        <v>109.60242499999993</v>
      </c>
      <c r="N39">
        <v>27402</v>
      </c>
    </row>
    <row r="40" spans="1:14" x14ac:dyDescent="0.2">
      <c r="A40" s="3" t="s">
        <v>13</v>
      </c>
      <c r="E40">
        <v>119.54069999999993</v>
      </c>
      <c r="N40">
        <v>26964</v>
      </c>
    </row>
    <row r="41" spans="1:14" x14ac:dyDescent="0.2">
      <c r="A41" s="3" t="s">
        <v>13</v>
      </c>
      <c r="E41">
        <v>128.8914</v>
      </c>
      <c r="N41">
        <v>28722</v>
      </c>
    </row>
    <row r="42" spans="1:14" x14ac:dyDescent="0.2">
      <c r="A42" s="3" t="s">
        <v>13</v>
      </c>
      <c r="E42">
        <v>138.49114999999992</v>
      </c>
      <c r="N42">
        <v>20940</v>
      </c>
    </row>
    <row r="43" spans="1:14" x14ac:dyDescent="0.2">
      <c r="A43" s="3" t="s">
        <v>13</v>
      </c>
      <c r="E43">
        <v>147.7858249999999</v>
      </c>
      <c r="N43">
        <v>28556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4"/>
  <sheetViews>
    <sheetView workbookViewId="0">
      <selection sqref="A1:XFD1"/>
    </sheetView>
  </sheetViews>
  <sheetFormatPr baseColWidth="10" defaultColWidth="9.140625" defaultRowHeight="12.75" x14ac:dyDescent="0.2"/>
  <cols>
    <col min="1" max="1" width="11.85546875" bestFit="1" customWidth="1"/>
    <col min="2" max="2" width="8.5703125" bestFit="1" customWidth="1"/>
    <col min="3" max="3" width="14" style="9" bestFit="1" customWidth="1"/>
    <col min="4" max="4" width="14" style="11" customWidth="1"/>
    <col min="5" max="5" width="14" style="10" customWidth="1"/>
    <col min="6" max="7" width="8.42578125" bestFit="1" customWidth="1"/>
    <col min="8" max="8" width="9.42578125" customWidth="1"/>
    <col min="9" max="9" width="12.7109375" customWidth="1"/>
    <col min="10" max="10" width="15" customWidth="1"/>
  </cols>
  <sheetData>
    <row r="1" spans="1:14" x14ac:dyDescent="0.2">
      <c r="A1" t="s">
        <v>0</v>
      </c>
      <c r="B1" t="s">
        <v>1</v>
      </c>
      <c r="C1" s="9" t="s">
        <v>34</v>
      </c>
      <c r="D1" s="11" t="s">
        <v>35</v>
      </c>
      <c r="E1" s="10" t="s">
        <v>33</v>
      </c>
      <c r="F1" t="s">
        <v>24</v>
      </c>
      <c r="G1" t="s">
        <v>25</v>
      </c>
      <c r="H1" t="s">
        <v>26</v>
      </c>
      <c r="I1" t="s">
        <v>2</v>
      </c>
      <c r="J1" t="s">
        <v>3</v>
      </c>
      <c r="K1" t="s">
        <v>48</v>
      </c>
      <c r="L1" t="s">
        <v>49</v>
      </c>
      <c r="M1" t="s">
        <v>50</v>
      </c>
      <c r="N1" t="s">
        <v>47</v>
      </c>
    </row>
    <row r="2" spans="1:14" x14ac:dyDescent="0.2">
      <c r="A2" s="3" t="s">
        <v>14</v>
      </c>
      <c r="B2">
        <v>-15</v>
      </c>
      <c r="C2" s="9">
        <v>0.3263888888888889</v>
      </c>
      <c r="D2" s="11">
        <f t="shared" ref="D2:D11" si="0">HOUR(C2)*60+MINUTE(C2)</f>
        <v>470</v>
      </c>
      <c r="E2" s="10">
        <f>D2-D3</f>
        <v>-49</v>
      </c>
      <c r="F2" s="7">
        <v>5.2</v>
      </c>
      <c r="G2" s="7">
        <v>5.3</v>
      </c>
      <c r="H2">
        <f t="shared" ref="H2:H11" si="1">AVERAGE(F2:G2)</f>
        <v>5.25</v>
      </c>
    </row>
    <row r="3" spans="1:14" x14ac:dyDescent="0.2">
      <c r="A3" s="3" t="s">
        <v>14</v>
      </c>
      <c r="B3">
        <v>0</v>
      </c>
      <c r="C3" s="9">
        <v>0.36041666666666666</v>
      </c>
      <c r="D3" s="11">
        <f t="shared" si="0"/>
        <v>519</v>
      </c>
      <c r="E3" s="10" t="str">
        <f>(TEXT(C3-C3,"m"))</f>
        <v>0</v>
      </c>
      <c r="F3" s="7">
        <v>4.9000000000000004</v>
      </c>
      <c r="G3" s="7">
        <v>5</v>
      </c>
      <c r="H3">
        <f t="shared" si="1"/>
        <v>4.95</v>
      </c>
      <c r="L3">
        <v>3626.8166666666671</v>
      </c>
    </row>
    <row r="4" spans="1:14" x14ac:dyDescent="0.2">
      <c r="A4" s="3" t="s">
        <v>14</v>
      </c>
      <c r="B4">
        <v>10</v>
      </c>
      <c r="C4" s="9">
        <v>0.36736111111111108</v>
      </c>
      <c r="D4" s="11">
        <f t="shared" si="0"/>
        <v>529</v>
      </c>
      <c r="E4" s="10">
        <f>D4-D3</f>
        <v>10</v>
      </c>
      <c r="F4">
        <v>5</v>
      </c>
      <c r="G4">
        <v>5.0999999999999996</v>
      </c>
      <c r="H4">
        <f t="shared" si="1"/>
        <v>5.05</v>
      </c>
    </row>
    <row r="5" spans="1:14" x14ac:dyDescent="0.2">
      <c r="A5" s="3" t="s">
        <v>14</v>
      </c>
      <c r="B5">
        <v>20</v>
      </c>
      <c r="C5" s="9">
        <v>0.3743055555555555</v>
      </c>
      <c r="D5" s="11">
        <f t="shared" si="0"/>
        <v>539</v>
      </c>
      <c r="E5" s="10">
        <f>D5-D3</f>
        <v>20</v>
      </c>
      <c r="F5">
        <v>6</v>
      </c>
      <c r="G5">
        <v>6.1</v>
      </c>
      <c r="H5">
        <f t="shared" si="1"/>
        <v>6.05</v>
      </c>
    </row>
    <row r="6" spans="1:14" x14ac:dyDescent="0.2">
      <c r="A6" s="3" t="s">
        <v>14</v>
      </c>
      <c r="B6">
        <v>30</v>
      </c>
      <c r="C6" s="9">
        <v>0.38125000000000003</v>
      </c>
      <c r="D6" s="11">
        <f t="shared" si="0"/>
        <v>549</v>
      </c>
      <c r="E6" s="10">
        <f>D6-D3</f>
        <v>30</v>
      </c>
      <c r="F6">
        <v>7.4</v>
      </c>
      <c r="G6">
        <v>7.4</v>
      </c>
      <c r="H6">
        <f t="shared" si="1"/>
        <v>7.4</v>
      </c>
    </row>
    <row r="7" spans="1:14" x14ac:dyDescent="0.2">
      <c r="A7" s="3" t="s">
        <v>14</v>
      </c>
      <c r="B7">
        <v>60</v>
      </c>
      <c r="C7" s="9">
        <v>0.40208333333333335</v>
      </c>
      <c r="D7" s="11">
        <f t="shared" si="0"/>
        <v>579</v>
      </c>
      <c r="E7" s="10">
        <f>D7-D3</f>
        <v>60</v>
      </c>
      <c r="F7">
        <v>8</v>
      </c>
      <c r="G7">
        <v>8.1</v>
      </c>
      <c r="H7">
        <f t="shared" si="1"/>
        <v>8.0500000000000007</v>
      </c>
    </row>
    <row r="8" spans="1:14" x14ac:dyDescent="0.2">
      <c r="A8" s="3" t="s">
        <v>14</v>
      </c>
      <c r="B8">
        <v>90</v>
      </c>
      <c r="C8" s="9">
        <v>0.42291666666666666</v>
      </c>
      <c r="D8" s="11">
        <f t="shared" si="0"/>
        <v>609</v>
      </c>
      <c r="E8" s="10">
        <f>D8-D3</f>
        <v>90</v>
      </c>
      <c r="F8">
        <v>6.1</v>
      </c>
      <c r="G8">
        <v>6.2</v>
      </c>
      <c r="H8">
        <f t="shared" si="1"/>
        <v>6.15</v>
      </c>
    </row>
    <row r="9" spans="1:14" x14ac:dyDescent="0.2">
      <c r="A9" s="3" t="s">
        <v>14</v>
      </c>
      <c r="B9">
        <v>120</v>
      </c>
      <c r="C9" s="9">
        <v>0.44375000000000003</v>
      </c>
      <c r="D9" s="11">
        <f t="shared" si="0"/>
        <v>639</v>
      </c>
      <c r="E9" s="10">
        <f>D9-D3</f>
        <v>120</v>
      </c>
      <c r="F9">
        <v>4.9000000000000004</v>
      </c>
      <c r="G9">
        <v>4.9000000000000004</v>
      </c>
      <c r="H9">
        <f t="shared" si="1"/>
        <v>4.9000000000000004</v>
      </c>
    </row>
    <row r="10" spans="1:14" x14ac:dyDescent="0.2">
      <c r="A10" s="3" t="s">
        <v>14</v>
      </c>
      <c r="B10">
        <v>150</v>
      </c>
      <c r="C10" s="9">
        <v>0.46458333333333335</v>
      </c>
      <c r="D10" s="11">
        <f t="shared" si="0"/>
        <v>669</v>
      </c>
      <c r="E10" s="10">
        <f>D10-D3</f>
        <v>150</v>
      </c>
      <c r="F10">
        <v>3.2</v>
      </c>
      <c r="G10">
        <v>3.2</v>
      </c>
      <c r="H10">
        <f t="shared" si="1"/>
        <v>3.2</v>
      </c>
    </row>
    <row r="11" spans="1:14" x14ac:dyDescent="0.2">
      <c r="A11" s="3" t="s">
        <v>14</v>
      </c>
      <c r="B11">
        <v>180</v>
      </c>
      <c r="C11" s="9">
        <v>0.48541666666666666</v>
      </c>
      <c r="D11" s="11">
        <f t="shared" si="0"/>
        <v>699</v>
      </c>
      <c r="E11" s="10">
        <f>D11-D3</f>
        <v>180</v>
      </c>
      <c r="F11">
        <v>3.4</v>
      </c>
      <c r="G11">
        <v>3.5</v>
      </c>
      <c r="H11">
        <f t="shared" si="1"/>
        <v>3.45</v>
      </c>
    </row>
    <row r="12" spans="1:14" x14ac:dyDescent="0.2">
      <c r="A12" s="3" t="s">
        <v>14</v>
      </c>
      <c r="E12">
        <v>-4.8259249999999883</v>
      </c>
      <c r="K12">
        <v>0</v>
      </c>
      <c r="L12">
        <v>4014.6166666666663</v>
      </c>
      <c r="M12">
        <v>0</v>
      </c>
    </row>
    <row r="13" spans="1:14" x14ac:dyDescent="0.2">
      <c r="A13" s="3" t="s">
        <v>14</v>
      </c>
      <c r="E13">
        <v>4.0928999999999363</v>
      </c>
      <c r="K13">
        <v>406.65</v>
      </c>
      <c r="L13">
        <v>3765.1333333333332</v>
      </c>
      <c r="M13">
        <v>0.10643291180101463</v>
      </c>
    </row>
    <row r="14" spans="1:14" x14ac:dyDescent="0.2">
      <c r="A14" s="3" t="s">
        <v>14</v>
      </c>
      <c r="E14">
        <v>8.1866249999999123</v>
      </c>
      <c r="K14">
        <v>840.73400000000004</v>
      </c>
      <c r="L14">
        <v>3851.5499999999997</v>
      </c>
      <c r="M14">
        <v>0.22004615189994897</v>
      </c>
    </row>
    <row r="15" spans="1:14" x14ac:dyDescent="0.2">
      <c r="A15" s="3" t="s">
        <v>14</v>
      </c>
      <c r="E15">
        <v>14.996974999999948</v>
      </c>
      <c r="K15">
        <v>1188.9516666666666</v>
      </c>
      <c r="L15">
        <v>3607.2999999999997</v>
      </c>
      <c r="M15">
        <v>0.31118551057175137</v>
      </c>
    </row>
    <row r="16" spans="1:14" x14ac:dyDescent="0.2">
      <c r="A16" s="3" t="s">
        <v>14</v>
      </c>
      <c r="E16">
        <v>19.090175000000016</v>
      </c>
      <c r="K16">
        <v>1759.75</v>
      </c>
      <c r="L16">
        <v>3535.6</v>
      </c>
      <c r="M16">
        <v>0.46058113006722123</v>
      </c>
    </row>
    <row r="17" spans="1:14" x14ac:dyDescent="0.2">
      <c r="A17" s="3" t="s">
        <v>14</v>
      </c>
      <c r="E17">
        <v>23.184599999999918</v>
      </c>
      <c r="K17">
        <v>2077.1666666666665</v>
      </c>
      <c r="L17">
        <v>3623.65</v>
      </c>
      <c r="M17">
        <v>0.54365891215871365</v>
      </c>
    </row>
    <row r="18" spans="1:14" x14ac:dyDescent="0.2">
      <c r="A18" s="3" t="s">
        <v>14</v>
      </c>
      <c r="E18">
        <v>32.976674999999958</v>
      </c>
      <c r="K18">
        <v>2970.8333333333335</v>
      </c>
      <c r="L18">
        <v>3477.4666666666672</v>
      </c>
      <c r="M18">
        <v>0.77755918392273704</v>
      </c>
    </row>
    <row r="19" spans="1:14" x14ac:dyDescent="0.2">
      <c r="A19" s="3" t="s">
        <v>14</v>
      </c>
      <c r="E19">
        <v>37.166649999999933</v>
      </c>
      <c r="K19">
        <v>3383.7333333333336</v>
      </c>
      <c r="L19">
        <v>3401.1333333333332</v>
      </c>
      <c r="M19">
        <v>0.88562791448375744</v>
      </c>
    </row>
    <row r="20" spans="1:14" x14ac:dyDescent="0.2">
      <c r="A20" s="3" t="s">
        <v>14</v>
      </c>
      <c r="E20">
        <v>46.758750000000006</v>
      </c>
      <c r="K20">
        <v>3830.4666666666667</v>
      </c>
      <c r="L20">
        <v>3589.65</v>
      </c>
      <c r="M20">
        <v>1.002551877265609</v>
      </c>
    </row>
    <row r="21" spans="1:14" x14ac:dyDescent="0.2">
      <c r="A21" s="3" t="s">
        <v>14</v>
      </c>
      <c r="E21">
        <v>50.85727499999993</v>
      </c>
      <c r="K21">
        <v>3974.2333333333331</v>
      </c>
      <c r="L21">
        <v>3661.7166666666672</v>
      </c>
      <c r="M21">
        <v>1.0401800709291014</v>
      </c>
    </row>
    <row r="22" spans="1:14" x14ac:dyDescent="0.2">
      <c r="A22" s="3" t="s">
        <v>14</v>
      </c>
      <c r="E22">
        <v>55.031524999999959</v>
      </c>
      <c r="K22">
        <v>4120.7833333333338</v>
      </c>
      <c r="L22">
        <v>3502.4666666666667</v>
      </c>
      <c r="M22">
        <v>1.0785367492137166</v>
      </c>
    </row>
    <row r="23" spans="1:14" x14ac:dyDescent="0.2">
      <c r="A23" s="3" t="s">
        <v>14</v>
      </c>
      <c r="E23">
        <v>59.13042499999996</v>
      </c>
      <c r="K23">
        <v>3984.3166666666662</v>
      </c>
      <c r="L23">
        <v>3689.3833333333332</v>
      </c>
      <c r="M23">
        <v>1.0428191918619105</v>
      </c>
    </row>
    <row r="24" spans="1:14" x14ac:dyDescent="0.2">
      <c r="A24" s="3" t="s">
        <v>14</v>
      </c>
      <c r="E24">
        <v>68.818000000000026</v>
      </c>
      <c r="K24">
        <v>4153.5999999999995</v>
      </c>
      <c r="L24">
        <v>3625.8166666666671</v>
      </c>
      <c r="M24">
        <v>1.0871258882495864</v>
      </c>
    </row>
    <row r="25" spans="1:14" x14ac:dyDescent="0.2">
      <c r="A25" s="3" t="s">
        <v>14</v>
      </c>
      <c r="E25">
        <v>78.014174999999966</v>
      </c>
      <c r="K25">
        <v>3735.2833333333328</v>
      </c>
      <c r="L25">
        <v>3828.5166666666664</v>
      </c>
      <c r="M25">
        <v>0.97763944809656111</v>
      </c>
    </row>
    <row r="26" spans="1:14" x14ac:dyDescent="0.2">
      <c r="A26" s="3" t="s">
        <v>14</v>
      </c>
      <c r="E26">
        <v>93.282350000000008</v>
      </c>
      <c r="K26">
        <v>3574.15</v>
      </c>
      <c r="L26">
        <v>3910.0499999999997</v>
      </c>
      <c r="M26">
        <v>0.93546585937193283</v>
      </c>
    </row>
    <row r="27" spans="1:14" x14ac:dyDescent="0.2">
      <c r="A27" s="3" t="s">
        <v>14</v>
      </c>
      <c r="E27">
        <v>103.09755000000004</v>
      </c>
      <c r="K27">
        <v>3618.4833333333336</v>
      </c>
      <c r="L27">
        <v>4156.95</v>
      </c>
      <c r="M27">
        <v>0.94706926710957373</v>
      </c>
    </row>
    <row r="28" spans="1:14" x14ac:dyDescent="0.2">
      <c r="A28" s="3" t="s">
        <v>14</v>
      </c>
      <c r="E28">
        <v>112.2973999999999</v>
      </c>
      <c r="K28">
        <v>3058.8833333333332</v>
      </c>
      <c r="L28">
        <v>4673.8999999999996</v>
      </c>
      <c r="M28">
        <v>0.80060459861369804</v>
      </c>
    </row>
    <row r="29" spans="1:14" x14ac:dyDescent="0.2">
      <c r="A29" s="3" t="s">
        <v>14</v>
      </c>
      <c r="E29">
        <v>121.92614999999989</v>
      </c>
      <c r="K29">
        <v>2740.1833333333329</v>
      </c>
      <c r="L29">
        <v>4278.9000000000005</v>
      </c>
      <c r="M29">
        <v>0.71719092840348442</v>
      </c>
    </row>
    <row r="30" spans="1:14" x14ac:dyDescent="0.2">
      <c r="A30" s="3" t="s">
        <v>14</v>
      </c>
      <c r="E30">
        <v>131.11750000000001</v>
      </c>
      <c r="K30">
        <v>2249.2666666666664</v>
      </c>
      <c r="L30">
        <v>4403.9000000000005</v>
      </c>
      <c r="M30">
        <v>0.58870281753423215</v>
      </c>
    </row>
    <row r="31" spans="1:14" x14ac:dyDescent="0.2">
      <c r="A31" s="3" t="s">
        <v>14</v>
      </c>
      <c r="E31">
        <v>140.31792499999995</v>
      </c>
      <c r="K31">
        <v>1792.3999999999999</v>
      </c>
      <c r="L31">
        <v>4549.833333333333</v>
      </c>
      <c r="M31">
        <v>0.46912664726949127</v>
      </c>
    </row>
    <row r="32" spans="1:14" x14ac:dyDescent="0.2">
      <c r="A32" s="3" t="s">
        <v>14</v>
      </c>
      <c r="E32">
        <v>-18.805375000000058</v>
      </c>
      <c r="N32">
        <v>41562</v>
      </c>
    </row>
    <row r="33" spans="1:14" x14ac:dyDescent="0.2">
      <c r="A33" s="3" t="s">
        <v>14</v>
      </c>
      <c r="E33">
        <v>-13.708525000000082</v>
      </c>
      <c r="N33">
        <v>43502</v>
      </c>
    </row>
    <row r="34" spans="1:14" x14ac:dyDescent="0.2">
      <c r="A34" s="3" t="s">
        <v>14</v>
      </c>
      <c r="E34">
        <v>30.211699999999979</v>
      </c>
      <c r="N34">
        <v>46238</v>
      </c>
    </row>
    <row r="35" spans="1:14" x14ac:dyDescent="0.2">
      <c r="A35" s="3" t="s">
        <v>14</v>
      </c>
      <c r="E35">
        <v>43.993524999999934</v>
      </c>
      <c r="N35">
        <v>45879.8</v>
      </c>
    </row>
    <row r="36" spans="1:14" x14ac:dyDescent="0.2">
      <c r="A36" s="3" t="s">
        <v>14</v>
      </c>
      <c r="E36">
        <v>65.960924999999989</v>
      </c>
      <c r="N36">
        <v>48407.8</v>
      </c>
    </row>
    <row r="37" spans="1:14" x14ac:dyDescent="0.2">
      <c r="A37" s="3" t="s">
        <v>14</v>
      </c>
      <c r="E37">
        <v>75.245500000000035</v>
      </c>
      <c r="N37">
        <v>48112.6</v>
      </c>
    </row>
    <row r="38" spans="1:14" x14ac:dyDescent="0.2">
      <c r="A38" s="3" t="s">
        <v>14</v>
      </c>
      <c r="E38">
        <v>84.841349999999949</v>
      </c>
      <c r="N38">
        <v>43568.800000000003</v>
      </c>
    </row>
    <row r="39" spans="1:14" x14ac:dyDescent="0.2">
      <c r="A39" s="3" t="s">
        <v>14</v>
      </c>
      <c r="E39">
        <v>100.33095</v>
      </c>
      <c r="N39">
        <v>50326.6</v>
      </c>
    </row>
    <row r="40" spans="1:14" x14ac:dyDescent="0.2">
      <c r="A40" s="3" t="s">
        <v>14</v>
      </c>
      <c r="E40">
        <v>109.92807499999995</v>
      </c>
      <c r="N40">
        <v>46547.4</v>
      </c>
    </row>
    <row r="41" spans="1:14" x14ac:dyDescent="0.2">
      <c r="A41" s="3" t="s">
        <v>14</v>
      </c>
      <c r="E41">
        <v>119.161575</v>
      </c>
      <c r="N41">
        <v>46007.6</v>
      </c>
    </row>
    <row r="42" spans="1:14" x14ac:dyDescent="0.2">
      <c r="A42" s="3" t="s">
        <v>14</v>
      </c>
      <c r="E42">
        <v>128.75292499999995</v>
      </c>
      <c r="N42">
        <v>52382.6</v>
      </c>
    </row>
    <row r="43" spans="1:14" x14ac:dyDescent="0.2">
      <c r="A43" s="3" t="s">
        <v>14</v>
      </c>
      <c r="E43">
        <v>137.94907500000002</v>
      </c>
      <c r="N43">
        <v>47179.199999999997</v>
      </c>
    </row>
    <row r="44" spans="1:14" x14ac:dyDescent="0.2">
      <c r="A44" s="3" t="s">
        <v>14</v>
      </c>
      <c r="E44">
        <v>147.2438249999999</v>
      </c>
      <c r="N44">
        <v>47757.2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4"/>
  <sheetViews>
    <sheetView workbookViewId="0">
      <selection activeCell="P20" sqref="P20"/>
    </sheetView>
  </sheetViews>
  <sheetFormatPr baseColWidth="10" defaultColWidth="9.140625" defaultRowHeight="12.75" x14ac:dyDescent="0.2"/>
  <cols>
    <col min="1" max="1" width="11.85546875" bestFit="1" customWidth="1"/>
    <col min="2" max="2" width="8.5703125" bestFit="1" customWidth="1"/>
    <col min="3" max="3" width="14" style="9" bestFit="1" customWidth="1"/>
    <col min="4" max="4" width="14" style="11" customWidth="1"/>
    <col min="5" max="5" width="14" style="10" customWidth="1"/>
    <col min="6" max="7" width="8.42578125" hidden="1" customWidth="1"/>
    <col min="8" max="8" width="9.42578125" hidden="1" customWidth="1"/>
    <col min="9" max="9" width="12.7109375" hidden="1" customWidth="1"/>
    <col min="10" max="10" width="15" hidden="1" customWidth="1"/>
  </cols>
  <sheetData>
    <row r="1" spans="1:14" x14ac:dyDescent="0.2">
      <c r="A1" t="s">
        <v>0</v>
      </c>
      <c r="B1" t="s">
        <v>1</v>
      </c>
      <c r="C1" s="9" t="s">
        <v>34</v>
      </c>
      <c r="D1" s="11" t="s">
        <v>35</v>
      </c>
      <c r="E1" s="10" t="s">
        <v>33</v>
      </c>
      <c r="F1" t="s">
        <v>24</v>
      </c>
      <c r="G1" t="s">
        <v>25</v>
      </c>
      <c r="H1" t="s">
        <v>26</v>
      </c>
      <c r="I1" t="s">
        <v>2</v>
      </c>
      <c r="J1" t="s">
        <v>3</v>
      </c>
      <c r="K1" t="s">
        <v>48</v>
      </c>
      <c r="L1" t="s">
        <v>49</v>
      </c>
      <c r="M1" t="s">
        <v>50</v>
      </c>
      <c r="N1" t="s">
        <v>47</v>
      </c>
    </row>
    <row r="2" spans="1:14" x14ac:dyDescent="0.2">
      <c r="A2" s="3" t="s">
        <v>15</v>
      </c>
      <c r="B2">
        <v>-15</v>
      </c>
      <c r="C2" s="9">
        <v>0.32777777777777778</v>
      </c>
      <c r="D2" s="11">
        <f>HOUR(C2)*60+MINUTE(C2)</f>
        <v>472</v>
      </c>
      <c r="E2" s="10">
        <f>D2-D3</f>
        <v>-61</v>
      </c>
      <c r="F2">
        <v>5.5</v>
      </c>
      <c r="G2">
        <v>5.5</v>
      </c>
      <c r="H2">
        <f>AVERAGE(F2:G2)</f>
        <v>5.5</v>
      </c>
    </row>
    <row r="3" spans="1:14" x14ac:dyDescent="0.2">
      <c r="A3" s="3" t="s">
        <v>15</v>
      </c>
      <c r="B3">
        <v>0</v>
      </c>
      <c r="C3" s="9">
        <v>0.37013888888888885</v>
      </c>
      <c r="D3" s="11">
        <f t="shared" ref="D3:D11" si="0">HOUR(C3)*60+MINUTE(C3)</f>
        <v>533</v>
      </c>
      <c r="E3" s="10" t="str">
        <f>(TEXT(C3-C3,"m"))</f>
        <v>0</v>
      </c>
      <c r="F3">
        <v>5.2</v>
      </c>
      <c r="G3">
        <v>5.3</v>
      </c>
      <c r="H3">
        <f t="shared" ref="H3:H11" si="1">AVERAGE(F3:G3)</f>
        <v>5.25</v>
      </c>
      <c r="K3">
        <v>3.6814999999999998</v>
      </c>
      <c r="L3">
        <v>3685.85</v>
      </c>
      <c r="M3">
        <v>9.9337346282101142E-4</v>
      </c>
    </row>
    <row r="4" spans="1:14" x14ac:dyDescent="0.2">
      <c r="A4" s="3" t="s">
        <v>15</v>
      </c>
      <c r="B4">
        <v>10</v>
      </c>
      <c r="C4" s="9">
        <v>0.37708333333333338</v>
      </c>
      <c r="D4" s="11">
        <f t="shared" si="0"/>
        <v>543</v>
      </c>
      <c r="E4" s="10">
        <f>D4-D3</f>
        <v>10</v>
      </c>
      <c r="F4">
        <v>5.3</v>
      </c>
      <c r="G4">
        <v>5.3</v>
      </c>
      <c r="H4">
        <f t="shared" si="1"/>
        <v>5.3</v>
      </c>
    </row>
    <row r="5" spans="1:14" x14ac:dyDescent="0.2">
      <c r="A5" s="3" t="s">
        <v>15</v>
      </c>
      <c r="B5">
        <v>20</v>
      </c>
      <c r="C5" s="9">
        <v>0.3840277777777778</v>
      </c>
      <c r="D5" s="11">
        <f t="shared" si="0"/>
        <v>553</v>
      </c>
      <c r="E5" s="10">
        <f>D5-D3</f>
        <v>20</v>
      </c>
      <c r="F5">
        <v>6.6</v>
      </c>
      <c r="G5">
        <v>6.5</v>
      </c>
      <c r="H5">
        <f t="shared" si="1"/>
        <v>6.55</v>
      </c>
    </row>
    <row r="6" spans="1:14" x14ac:dyDescent="0.2">
      <c r="A6" s="3" t="s">
        <v>15</v>
      </c>
      <c r="B6">
        <v>30</v>
      </c>
      <c r="C6" s="9">
        <v>0.39097222222222222</v>
      </c>
      <c r="D6" s="11">
        <f t="shared" si="0"/>
        <v>563</v>
      </c>
      <c r="E6" s="10">
        <f>D6-D3</f>
        <v>30</v>
      </c>
      <c r="F6">
        <v>7.7</v>
      </c>
      <c r="G6">
        <v>7.8</v>
      </c>
      <c r="H6">
        <f t="shared" si="1"/>
        <v>7.75</v>
      </c>
    </row>
    <row r="7" spans="1:14" x14ac:dyDescent="0.2">
      <c r="A7" s="3" t="s">
        <v>15</v>
      </c>
      <c r="B7">
        <v>60</v>
      </c>
      <c r="C7" s="9">
        <v>0.41180555555555554</v>
      </c>
      <c r="D7" s="11">
        <f t="shared" si="0"/>
        <v>593</v>
      </c>
      <c r="E7" s="10">
        <f>D7-D3</f>
        <v>60</v>
      </c>
      <c r="F7">
        <v>5.8</v>
      </c>
      <c r="G7">
        <v>5.9</v>
      </c>
      <c r="H7">
        <f t="shared" si="1"/>
        <v>5.85</v>
      </c>
    </row>
    <row r="8" spans="1:14" x14ac:dyDescent="0.2">
      <c r="A8" s="3" t="s">
        <v>15</v>
      </c>
      <c r="B8">
        <v>90</v>
      </c>
      <c r="C8" s="9">
        <v>0.43263888888888885</v>
      </c>
      <c r="D8" s="11">
        <f t="shared" si="0"/>
        <v>623</v>
      </c>
      <c r="E8" s="10">
        <f>D8-D3</f>
        <v>90</v>
      </c>
      <c r="F8">
        <v>7.1</v>
      </c>
      <c r="G8">
        <v>7</v>
      </c>
      <c r="H8">
        <f t="shared" si="1"/>
        <v>7.05</v>
      </c>
    </row>
    <row r="9" spans="1:14" x14ac:dyDescent="0.2">
      <c r="A9" s="3" t="s">
        <v>15</v>
      </c>
      <c r="B9">
        <v>120</v>
      </c>
      <c r="C9" s="9">
        <v>0.45347222222222222</v>
      </c>
      <c r="D9" s="11">
        <f t="shared" si="0"/>
        <v>653</v>
      </c>
      <c r="E9" s="10">
        <f>D9-D3</f>
        <v>120</v>
      </c>
      <c r="F9">
        <v>6.6</v>
      </c>
      <c r="G9">
        <v>6.7</v>
      </c>
      <c r="H9">
        <f t="shared" si="1"/>
        <v>6.65</v>
      </c>
    </row>
    <row r="10" spans="1:14" x14ac:dyDescent="0.2">
      <c r="A10" s="3" t="s">
        <v>15</v>
      </c>
      <c r="B10">
        <v>150</v>
      </c>
      <c r="C10" s="9">
        <v>0.47430555555555554</v>
      </c>
      <c r="D10" s="11">
        <f t="shared" si="0"/>
        <v>683</v>
      </c>
      <c r="E10" s="10">
        <f>D10-D3</f>
        <v>150</v>
      </c>
      <c r="F10">
        <v>6.9</v>
      </c>
      <c r="G10">
        <v>7</v>
      </c>
      <c r="H10">
        <f t="shared" si="1"/>
        <v>6.95</v>
      </c>
    </row>
    <row r="11" spans="1:14" x14ac:dyDescent="0.2">
      <c r="A11" s="3" t="s">
        <v>15</v>
      </c>
      <c r="B11">
        <v>180</v>
      </c>
      <c r="C11" s="9">
        <v>0.49583333333333335</v>
      </c>
      <c r="D11" s="11">
        <f t="shared" si="0"/>
        <v>714</v>
      </c>
      <c r="E11" s="10">
        <f>D11-D3</f>
        <v>181</v>
      </c>
      <c r="F11">
        <v>6.3</v>
      </c>
      <c r="G11">
        <v>6.4</v>
      </c>
      <c r="H11">
        <f t="shared" si="1"/>
        <v>6.35</v>
      </c>
    </row>
    <row r="12" spans="1:14" x14ac:dyDescent="0.2">
      <c r="A12" s="3" t="s">
        <v>15</v>
      </c>
      <c r="E12">
        <v>-4.8755999999999764</v>
      </c>
      <c r="K12">
        <v>0</v>
      </c>
      <c r="L12">
        <v>3726.2666666666664</v>
      </c>
      <c r="M12">
        <v>0</v>
      </c>
    </row>
    <row r="13" spans="1:14" x14ac:dyDescent="0.2">
      <c r="A13" s="3" t="s">
        <v>15</v>
      </c>
      <c r="E13">
        <v>4.0986750000000756</v>
      </c>
      <c r="K13">
        <v>0</v>
      </c>
      <c r="L13">
        <v>3643.4166666666665</v>
      </c>
      <c r="M13">
        <v>0</v>
      </c>
    </row>
    <row r="14" spans="1:14" x14ac:dyDescent="0.2">
      <c r="A14" s="3" t="s">
        <v>15</v>
      </c>
      <c r="E14">
        <v>10.466800000000077</v>
      </c>
      <c r="K14">
        <v>288.9783333333333</v>
      </c>
      <c r="L14">
        <v>3739.0333333333328</v>
      </c>
      <c r="M14">
        <v>7.7974577662251215E-2</v>
      </c>
    </row>
    <row r="15" spans="1:14" x14ac:dyDescent="0.2">
      <c r="A15" s="3" t="s">
        <v>15</v>
      </c>
      <c r="E15">
        <v>14.961525000000108</v>
      </c>
      <c r="K15">
        <v>960.83333333333337</v>
      </c>
      <c r="L15">
        <v>3615.8166666666662</v>
      </c>
      <c r="M15">
        <v>0.25926017534352536</v>
      </c>
    </row>
    <row r="16" spans="1:14" x14ac:dyDescent="0.2">
      <c r="A16" s="3" t="s">
        <v>15</v>
      </c>
      <c r="E16">
        <v>19.056550000000136</v>
      </c>
      <c r="K16">
        <v>1547.5333333333335</v>
      </c>
      <c r="L16">
        <v>3653.5499999999997</v>
      </c>
      <c r="M16">
        <v>0.41756853080653977</v>
      </c>
    </row>
    <row r="17" spans="1:14" x14ac:dyDescent="0.2">
      <c r="A17" s="3" t="s">
        <v>15</v>
      </c>
      <c r="E17">
        <v>28.428025000000048</v>
      </c>
      <c r="K17">
        <v>2349.15</v>
      </c>
      <c r="L17">
        <v>3604.2499999999995</v>
      </c>
      <c r="M17">
        <v>0.6338675187249706</v>
      </c>
    </row>
    <row r="18" spans="1:14" x14ac:dyDescent="0.2">
      <c r="A18" s="3" t="s">
        <v>15</v>
      </c>
      <c r="E18">
        <v>32.527325000000133</v>
      </c>
      <c r="K18">
        <v>2769.25</v>
      </c>
      <c r="L18">
        <v>3316.5000000000005</v>
      </c>
      <c r="M18">
        <v>0.74722245332529846</v>
      </c>
    </row>
    <row r="19" spans="1:14" x14ac:dyDescent="0.2">
      <c r="A19" s="3" t="s">
        <v>15</v>
      </c>
      <c r="E19">
        <v>42.187425000000076</v>
      </c>
      <c r="K19">
        <v>2324.7333333333331</v>
      </c>
      <c r="L19">
        <v>3753.1333333333337</v>
      </c>
      <c r="M19">
        <v>0.62727920724399455</v>
      </c>
    </row>
    <row r="20" spans="1:14" x14ac:dyDescent="0.2">
      <c r="A20" s="3" t="s">
        <v>15</v>
      </c>
      <c r="E20">
        <v>46.281375000000111</v>
      </c>
      <c r="K20">
        <v>2393.6166666666668</v>
      </c>
      <c r="L20">
        <v>3789.0333333333333</v>
      </c>
      <c r="M20">
        <v>0.64586589075994938</v>
      </c>
    </row>
    <row r="21" spans="1:14" x14ac:dyDescent="0.2">
      <c r="A21" s="3" t="s">
        <v>15</v>
      </c>
      <c r="E21">
        <v>50.380175000000023</v>
      </c>
      <c r="K21">
        <v>2479.3166666666666</v>
      </c>
      <c r="L21">
        <v>3897.5500000000006</v>
      </c>
      <c r="M21">
        <v>0.66899018948703359</v>
      </c>
    </row>
    <row r="22" spans="1:14" x14ac:dyDescent="0.2">
      <c r="A22" s="3" t="s">
        <v>15</v>
      </c>
      <c r="E22">
        <v>54.963800000000049</v>
      </c>
      <c r="K22">
        <v>2121.8666666666668</v>
      </c>
      <c r="L22">
        <v>3908.6666666666665</v>
      </c>
      <c r="M22">
        <v>0.57254000769011104</v>
      </c>
    </row>
    <row r="23" spans="1:14" x14ac:dyDescent="0.2">
      <c r="A23" s="3" t="s">
        <v>15</v>
      </c>
      <c r="E23">
        <v>64.271500000000088</v>
      </c>
      <c r="K23">
        <v>2577.4</v>
      </c>
      <c r="L23">
        <v>3999.7666666666669</v>
      </c>
      <c r="M23">
        <v>0.69545586393450365</v>
      </c>
    </row>
    <row r="24" spans="1:14" x14ac:dyDescent="0.2">
      <c r="A24" s="3" t="s">
        <v>15</v>
      </c>
      <c r="E24">
        <v>73.472825</v>
      </c>
      <c r="K24">
        <v>3036.3333333333335</v>
      </c>
      <c r="L24">
        <v>4098.0666666666666</v>
      </c>
      <c r="M24">
        <v>0.81928913693119598</v>
      </c>
    </row>
    <row r="25" spans="1:14" x14ac:dyDescent="0.2">
      <c r="A25" s="3" t="s">
        <v>15</v>
      </c>
      <c r="E25">
        <v>88.950350000000043</v>
      </c>
      <c r="K25">
        <v>3213.2166666666667</v>
      </c>
      <c r="L25">
        <v>4284.2166666666672</v>
      </c>
      <c r="M25">
        <v>0.86701729375549497</v>
      </c>
    </row>
    <row r="26" spans="1:14" x14ac:dyDescent="0.2">
      <c r="A26" s="3" t="s">
        <v>15</v>
      </c>
      <c r="E26">
        <v>98.483350000000058</v>
      </c>
      <c r="K26">
        <v>3090.7666666666669</v>
      </c>
      <c r="L26">
        <v>4568.7</v>
      </c>
      <c r="M26">
        <v>0.83397679924987689</v>
      </c>
    </row>
    <row r="27" spans="1:14" x14ac:dyDescent="0.2">
      <c r="A27" s="3" t="s">
        <v>15</v>
      </c>
      <c r="E27">
        <v>108.08537500000006</v>
      </c>
      <c r="K27">
        <v>2999.5499999999997</v>
      </c>
      <c r="L27">
        <v>4623.25</v>
      </c>
      <c r="M27">
        <v>0.80936394687077684</v>
      </c>
    </row>
    <row r="28" spans="1:14" x14ac:dyDescent="0.2">
      <c r="A28" s="3" t="s">
        <v>15</v>
      </c>
      <c r="E28">
        <v>117.40510000000009</v>
      </c>
      <c r="K28">
        <v>2749</v>
      </c>
      <c r="L28">
        <v>5086.8</v>
      </c>
      <c r="M28">
        <v>0.74175842707998385</v>
      </c>
    </row>
    <row r="29" spans="1:14" x14ac:dyDescent="0.2">
      <c r="A29" s="3" t="s">
        <v>15</v>
      </c>
      <c r="E29">
        <v>127.09422499999999</v>
      </c>
      <c r="K29">
        <v>3054.1499999999996</v>
      </c>
      <c r="L29">
        <v>4845.3833333333341</v>
      </c>
      <c r="M29">
        <v>0.82409658059888413</v>
      </c>
    </row>
    <row r="30" spans="1:14" x14ac:dyDescent="0.2">
      <c r="A30" s="3" t="s">
        <v>15</v>
      </c>
      <c r="E30">
        <v>136.29462500000011</v>
      </c>
      <c r="K30">
        <v>2931.1833333333329</v>
      </c>
      <c r="L30">
        <v>5087.4500000000007</v>
      </c>
      <c r="M30">
        <v>0.79091667472404403</v>
      </c>
    </row>
    <row r="31" spans="1:14" x14ac:dyDescent="0.2">
      <c r="A31" s="3" t="s">
        <v>15</v>
      </c>
      <c r="E31">
        <v>146.03522500000008</v>
      </c>
      <c r="K31">
        <v>3356.8999999999996</v>
      </c>
      <c r="L31">
        <v>5113.6166666666668</v>
      </c>
      <c r="M31">
        <v>0.90578714582204356</v>
      </c>
    </row>
    <row r="32" spans="1:14" x14ac:dyDescent="0.2">
      <c r="A32" s="3" t="s">
        <v>15</v>
      </c>
      <c r="E32">
        <v>-21.971799999999931</v>
      </c>
      <c r="N32">
        <v>45652.2</v>
      </c>
    </row>
    <row r="33" spans="1:14" x14ac:dyDescent="0.2">
      <c r="A33" s="3" t="s">
        <v>15</v>
      </c>
      <c r="E33">
        <v>-16.641799999999929</v>
      </c>
      <c r="N33">
        <v>50260.800000000003</v>
      </c>
    </row>
    <row r="34" spans="1:14" x14ac:dyDescent="0.2">
      <c r="A34" s="3" t="s">
        <v>15</v>
      </c>
      <c r="E34">
        <v>24.468200000000067</v>
      </c>
      <c r="N34">
        <v>48387.600000000006</v>
      </c>
    </row>
    <row r="35" spans="1:14" x14ac:dyDescent="0.2">
      <c r="A35" s="3" t="s">
        <v>15</v>
      </c>
      <c r="E35">
        <v>38.218200000000067</v>
      </c>
      <c r="N35">
        <v>44384.2</v>
      </c>
    </row>
    <row r="36" spans="1:14" x14ac:dyDescent="0.2">
      <c r="A36" s="3" t="s">
        <v>15</v>
      </c>
      <c r="E36">
        <v>60.288200000000074</v>
      </c>
      <c r="N36">
        <v>43263.199999999997</v>
      </c>
    </row>
    <row r="37" spans="1:14" x14ac:dyDescent="0.2">
      <c r="A37" s="3" t="s">
        <v>15</v>
      </c>
      <c r="E37">
        <v>69.978200000000072</v>
      </c>
      <c r="N37">
        <v>43802</v>
      </c>
    </row>
    <row r="38" spans="1:14" x14ac:dyDescent="0.2">
      <c r="A38" s="3" t="s">
        <v>15</v>
      </c>
      <c r="E38">
        <v>79.178200000000061</v>
      </c>
      <c r="N38">
        <v>46711</v>
      </c>
    </row>
    <row r="39" spans="1:14" x14ac:dyDescent="0.2">
      <c r="A39" s="3" t="s">
        <v>15</v>
      </c>
      <c r="E39">
        <v>94.458200000000062</v>
      </c>
      <c r="N39">
        <v>50152</v>
      </c>
    </row>
    <row r="40" spans="1:14" x14ac:dyDescent="0.2">
      <c r="A40" s="3" t="s">
        <v>15</v>
      </c>
      <c r="E40">
        <v>104.04820000000007</v>
      </c>
      <c r="N40">
        <v>50846</v>
      </c>
    </row>
    <row r="41" spans="1:14" x14ac:dyDescent="0.2">
      <c r="A41" s="3" t="s">
        <v>15</v>
      </c>
      <c r="E41">
        <v>113.24820000000008</v>
      </c>
      <c r="N41">
        <v>49780.800000000003</v>
      </c>
    </row>
    <row r="42" spans="1:14" x14ac:dyDescent="0.2">
      <c r="A42" s="3" t="s">
        <v>15</v>
      </c>
      <c r="E42">
        <v>122.99820000000008</v>
      </c>
      <c r="N42">
        <v>51486.399999999994</v>
      </c>
    </row>
    <row r="43" spans="1:14" x14ac:dyDescent="0.2">
      <c r="A43" s="3" t="s">
        <v>15</v>
      </c>
      <c r="E43">
        <v>132.26820000000006</v>
      </c>
      <c r="N43">
        <v>47328.2</v>
      </c>
    </row>
    <row r="44" spans="1:14" x14ac:dyDescent="0.2">
      <c r="A44" s="3" t="s">
        <v>15</v>
      </c>
      <c r="E44">
        <v>142.02820000000008</v>
      </c>
      <c r="N44">
        <v>49311.199999999997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4"/>
  <sheetViews>
    <sheetView workbookViewId="0">
      <selection activeCell="S20" sqref="S20"/>
    </sheetView>
  </sheetViews>
  <sheetFormatPr baseColWidth="10" defaultColWidth="9.140625" defaultRowHeight="12.75" x14ac:dyDescent="0.2"/>
  <cols>
    <col min="1" max="1" width="11.85546875" bestFit="1" customWidth="1"/>
    <col min="2" max="2" width="8.5703125" bestFit="1" customWidth="1"/>
    <col min="3" max="3" width="14" style="9" bestFit="1" customWidth="1"/>
    <col min="4" max="4" width="14" style="11" customWidth="1"/>
    <col min="5" max="5" width="14" style="10" customWidth="1"/>
    <col min="6" max="7" width="8.42578125" hidden="1" customWidth="1"/>
    <col min="8" max="8" width="9.42578125" hidden="1" customWidth="1"/>
    <col min="9" max="9" width="12.7109375" hidden="1" customWidth="1"/>
    <col min="10" max="10" width="15" hidden="1" customWidth="1"/>
  </cols>
  <sheetData>
    <row r="1" spans="1:14" x14ac:dyDescent="0.2">
      <c r="A1" t="s">
        <v>0</v>
      </c>
      <c r="B1" t="s">
        <v>1</v>
      </c>
      <c r="C1" s="9" t="s">
        <v>34</v>
      </c>
      <c r="D1" s="11" t="s">
        <v>35</v>
      </c>
      <c r="E1" s="10" t="s">
        <v>33</v>
      </c>
      <c r="F1" t="s">
        <v>24</v>
      </c>
      <c r="G1" t="s">
        <v>25</v>
      </c>
      <c r="H1" t="s">
        <v>26</v>
      </c>
      <c r="I1" t="s">
        <v>2</v>
      </c>
      <c r="J1" t="s">
        <v>3</v>
      </c>
      <c r="K1" t="s">
        <v>48</v>
      </c>
      <c r="L1" t="s">
        <v>49</v>
      </c>
      <c r="M1" t="s">
        <v>50</v>
      </c>
      <c r="N1" t="s">
        <v>47</v>
      </c>
    </row>
    <row r="2" spans="1:14" x14ac:dyDescent="0.2">
      <c r="A2" s="3" t="s">
        <v>16</v>
      </c>
      <c r="B2">
        <v>-15</v>
      </c>
      <c r="C2" s="9">
        <v>0.31805555555555554</v>
      </c>
      <c r="D2" s="11">
        <f>HOUR(C2)*60+MINUTE(C2)</f>
        <v>458</v>
      </c>
      <c r="E2" s="10">
        <f>D2-D3</f>
        <v>-48</v>
      </c>
      <c r="F2">
        <v>4.9000000000000004</v>
      </c>
      <c r="G2">
        <v>5</v>
      </c>
      <c r="H2">
        <f>AVERAGE(F2:G2)</f>
        <v>4.95</v>
      </c>
    </row>
    <row r="3" spans="1:14" x14ac:dyDescent="0.2">
      <c r="A3" s="3" t="s">
        <v>16</v>
      </c>
      <c r="B3">
        <v>0</v>
      </c>
      <c r="C3" s="9">
        <v>0.35138888888888892</v>
      </c>
      <c r="D3" s="11">
        <f t="shared" ref="D3:D11" si="0">HOUR(C3)*60+MINUTE(C3)</f>
        <v>506</v>
      </c>
      <c r="E3" s="10" t="str">
        <f>(TEXT(C3-C3,"m"))</f>
        <v>0</v>
      </c>
      <c r="F3">
        <v>5</v>
      </c>
      <c r="G3">
        <v>4.9000000000000004</v>
      </c>
      <c r="H3">
        <f t="shared" ref="H3:H11" si="1">AVERAGE(F3:G3)</f>
        <v>4.95</v>
      </c>
      <c r="K3">
        <v>43.563266666666664</v>
      </c>
      <c r="L3">
        <v>2356.4833333333331</v>
      </c>
      <c r="M3">
        <v>1.79833293772425E-2</v>
      </c>
    </row>
    <row r="4" spans="1:14" x14ac:dyDescent="0.2">
      <c r="A4" s="3" t="s">
        <v>16</v>
      </c>
      <c r="B4">
        <v>10</v>
      </c>
      <c r="C4" s="9">
        <v>0.35833333333333334</v>
      </c>
      <c r="D4" s="11">
        <f t="shared" si="0"/>
        <v>516</v>
      </c>
      <c r="E4" s="10">
        <f>D4-D3</f>
        <v>10</v>
      </c>
      <c r="F4">
        <v>4.9000000000000004</v>
      </c>
      <c r="G4">
        <v>5</v>
      </c>
      <c r="H4">
        <f t="shared" si="1"/>
        <v>4.95</v>
      </c>
    </row>
    <row r="5" spans="1:14" x14ac:dyDescent="0.2">
      <c r="A5" s="3" t="s">
        <v>16</v>
      </c>
      <c r="B5">
        <v>20</v>
      </c>
      <c r="C5" s="9">
        <v>0.36527777777777781</v>
      </c>
      <c r="D5" s="11">
        <f t="shared" si="0"/>
        <v>526</v>
      </c>
      <c r="E5" s="10">
        <f>D5-D3</f>
        <v>20</v>
      </c>
      <c r="F5">
        <v>4.9000000000000004</v>
      </c>
      <c r="G5">
        <v>5</v>
      </c>
      <c r="H5">
        <f t="shared" si="1"/>
        <v>4.95</v>
      </c>
    </row>
    <row r="6" spans="1:14" x14ac:dyDescent="0.2">
      <c r="A6" s="3" t="s">
        <v>16</v>
      </c>
      <c r="B6">
        <v>30</v>
      </c>
      <c r="C6" s="9">
        <v>0.37222222222222223</v>
      </c>
      <c r="D6" s="11">
        <f t="shared" si="0"/>
        <v>536</v>
      </c>
      <c r="E6" s="10">
        <f>D6-D3</f>
        <v>30</v>
      </c>
      <c r="F6">
        <v>4.9000000000000004</v>
      </c>
      <c r="G6">
        <v>5</v>
      </c>
      <c r="H6">
        <f t="shared" si="1"/>
        <v>4.95</v>
      </c>
    </row>
    <row r="7" spans="1:14" x14ac:dyDescent="0.2">
      <c r="A7" s="3" t="s">
        <v>16</v>
      </c>
      <c r="B7">
        <v>60</v>
      </c>
      <c r="C7" s="9">
        <v>0.39374999999999999</v>
      </c>
      <c r="D7" s="11">
        <f t="shared" si="0"/>
        <v>567</v>
      </c>
      <c r="E7" s="10">
        <f>D7-D3</f>
        <v>61</v>
      </c>
      <c r="F7">
        <v>5.8</v>
      </c>
      <c r="G7">
        <v>5.8</v>
      </c>
      <c r="H7">
        <f t="shared" si="1"/>
        <v>5.8</v>
      </c>
    </row>
    <row r="8" spans="1:14" x14ac:dyDescent="0.2">
      <c r="A8" s="3" t="s">
        <v>16</v>
      </c>
      <c r="B8">
        <v>90</v>
      </c>
      <c r="C8" s="9">
        <v>0.41388888888888892</v>
      </c>
      <c r="D8" s="11">
        <f t="shared" si="0"/>
        <v>596</v>
      </c>
      <c r="E8" s="10">
        <f>D8-D3</f>
        <v>90</v>
      </c>
      <c r="F8">
        <v>6</v>
      </c>
      <c r="G8">
        <v>6.1</v>
      </c>
      <c r="H8">
        <f t="shared" si="1"/>
        <v>6.05</v>
      </c>
    </row>
    <row r="9" spans="1:14" x14ac:dyDescent="0.2">
      <c r="A9" s="3" t="s">
        <v>16</v>
      </c>
      <c r="B9">
        <v>120</v>
      </c>
      <c r="C9" s="9">
        <v>0.43472222222222223</v>
      </c>
      <c r="D9" s="11">
        <f t="shared" si="0"/>
        <v>626</v>
      </c>
      <c r="E9" s="10">
        <f>D9-D3</f>
        <v>120</v>
      </c>
      <c r="F9">
        <v>5.2</v>
      </c>
      <c r="G9">
        <v>5.4</v>
      </c>
      <c r="H9">
        <f t="shared" si="1"/>
        <v>5.3000000000000007</v>
      </c>
    </row>
    <row r="10" spans="1:14" x14ac:dyDescent="0.2">
      <c r="A10" s="3" t="s">
        <v>16</v>
      </c>
      <c r="B10">
        <v>150</v>
      </c>
      <c r="C10" s="9">
        <v>0.45624999999999999</v>
      </c>
      <c r="D10" s="11">
        <f t="shared" si="0"/>
        <v>657</v>
      </c>
      <c r="E10" s="10">
        <f>D10-D3</f>
        <v>151</v>
      </c>
      <c r="F10">
        <v>4.3</v>
      </c>
      <c r="G10">
        <v>4.4000000000000004</v>
      </c>
      <c r="H10">
        <f t="shared" si="1"/>
        <v>4.3499999999999996</v>
      </c>
    </row>
    <row r="11" spans="1:14" x14ac:dyDescent="0.2">
      <c r="A11" s="3" t="s">
        <v>16</v>
      </c>
      <c r="B11">
        <v>180</v>
      </c>
      <c r="C11" s="9">
        <v>0.4770833333333333</v>
      </c>
      <c r="D11" s="11">
        <f t="shared" si="0"/>
        <v>687</v>
      </c>
      <c r="E11" s="10">
        <f>D11-D3</f>
        <v>181</v>
      </c>
      <c r="F11">
        <v>5.9</v>
      </c>
      <c r="G11">
        <v>6</v>
      </c>
      <c r="H11">
        <f t="shared" si="1"/>
        <v>5.95</v>
      </c>
    </row>
    <row r="12" spans="1:14" x14ac:dyDescent="0.2">
      <c r="A12" s="3" t="s">
        <v>16</v>
      </c>
      <c r="E12">
        <v>-8.920424999999959</v>
      </c>
      <c r="K12">
        <v>11.631833333333333</v>
      </c>
      <c r="L12">
        <v>2409.7666666666669</v>
      </c>
      <c r="M12">
        <v>4.8017310477448559E-3</v>
      </c>
    </row>
    <row r="13" spans="1:14" x14ac:dyDescent="0.2">
      <c r="A13" s="3" t="s">
        <v>16</v>
      </c>
      <c r="E13">
        <v>-4.094199999999983</v>
      </c>
      <c r="K13">
        <v>67.561666666666667</v>
      </c>
      <c r="L13">
        <v>2435.0833333333335</v>
      </c>
      <c r="M13">
        <v>2.7890096356612347E-2</v>
      </c>
    </row>
    <row r="14" spans="1:14" x14ac:dyDescent="0.2">
      <c r="A14" s="3" t="s">
        <v>16</v>
      </c>
      <c r="E14">
        <v>6.0414500000000411</v>
      </c>
      <c r="K14">
        <v>32.552166666666665</v>
      </c>
      <c r="L14">
        <v>2362.7166666666667</v>
      </c>
      <c r="M14">
        <v>1.3437842932873737E-2</v>
      </c>
    </row>
    <row r="15" spans="1:14" x14ac:dyDescent="0.2">
      <c r="A15" s="3" t="s">
        <v>16</v>
      </c>
      <c r="E15">
        <v>10.150500000000029</v>
      </c>
      <c r="K15">
        <v>176.85523333333333</v>
      </c>
      <c r="L15">
        <v>2341.9</v>
      </c>
      <c r="M15">
        <v>7.3007516572580505E-2</v>
      </c>
    </row>
    <row r="16" spans="1:14" x14ac:dyDescent="0.2">
      <c r="A16" s="3" t="s">
        <v>16</v>
      </c>
      <c r="E16">
        <v>14.244824999999983</v>
      </c>
      <c r="K16">
        <v>51.815216666666664</v>
      </c>
      <c r="L16">
        <v>2360.3833333333332</v>
      </c>
      <c r="M16">
        <v>2.1389812550096147E-2</v>
      </c>
    </row>
    <row r="17" spans="1:14" x14ac:dyDescent="0.2">
      <c r="A17" s="3" t="s">
        <v>16</v>
      </c>
      <c r="E17">
        <v>24.10282500000001</v>
      </c>
      <c r="K17">
        <v>331.74333333333328</v>
      </c>
      <c r="L17">
        <v>2337.9500000000003</v>
      </c>
      <c r="M17">
        <v>0.13694679229835113</v>
      </c>
    </row>
    <row r="18" spans="1:14" x14ac:dyDescent="0.2">
      <c r="A18" s="3" t="s">
        <v>16</v>
      </c>
      <c r="E18">
        <v>28.198099999999975</v>
      </c>
      <c r="K18">
        <v>314.98499999999996</v>
      </c>
      <c r="L18">
        <v>2349.1833333333329</v>
      </c>
      <c r="M18">
        <v>0.13002879346109783</v>
      </c>
    </row>
    <row r="19" spans="1:14" x14ac:dyDescent="0.2">
      <c r="A19" s="3" t="s">
        <v>16</v>
      </c>
      <c r="E19">
        <v>37.468724999999978</v>
      </c>
      <c r="K19">
        <v>587.69999999999993</v>
      </c>
      <c r="L19">
        <v>2233.6833333333329</v>
      </c>
      <c r="M19">
        <v>0.24260813028267125</v>
      </c>
    </row>
    <row r="20" spans="1:14" x14ac:dyDescent="0.2">
      <c r="A20" s="3" t="s">
        <v>16</v>
      </c>
      <c r="E20">
        <v>41.967024999999992</v>
      </c>
      <c r="K20">
        <v>704.64499999999998</v>
      </c>
      <c r="L20">
        <v>2232.1</v>
      </c>
      <c r="M20">
        <v>0.29088413469973268</v>
      </c>
    </row>
    <row r="21" spans="1:14" x14ac:dyDescent="0.2">
      <c r="A21" s="3" t="s">
        <v>16</v>
      </c>
      <c r="E21">
        <v>46.065449999999984</v>
      </c>
      <c r="K21">
        <v>852.60833333333346</v>
      </c>
      <c r="L21">
        <v>2164.1166666666663</v>
      </c>
      <c r="M21">
        <v>0.35196480111183354</v>
      </c>
    </row>
    <row r="22" spans="1:14" x14ac:dyDescent="0.2">
      <c r="A22" s="3" t="s">
        <v>16</v>
      </c>
      <c r="E22">
        <v>50.370650000000026</v>
      </c>
      <c r="K22">
        <v>792.60500000000002</v>
      </c>
      <c r="L22">
        <v>2265.2166666666667</v>
      </c>
      <c r="M22">
        <v>0.32719485639390278</v>
      </c>
    </row>
    <row r="23" spans="1:14" x14ac:dyDescent="0.2">
      <c r="A23" s="3" t="s">
        <v>16</v>
      </c>
      <c r="E23">
        <v>60.090650000000025</v>
      </c>
      <c r="K23">
        <v>1030.0049999999999</v>
      </c>
      <c r="L23">
        <v>2275.2166666666667</v>
      </c>
      <c r="M23">
        <v>0.42519582649617627</v>
      </c>
    </row>
    <row r="24" spans="1:14" x14ac:dyDescent="0.2">
      <c r="A24" s="3" t="s">
        <v>16</v>
      </c>
      <c r="E24">
        <v>69.286050000000103</v>
      </c>
      <c r="K24">
        <v>1040.6333333333334</v>
      </c>
      <c r="L24">
        <v>2319.1</v>
      </c>
      <c r="M24">
        <v>0.42958330323264221</v>
      </c>
    </row>
    <row r="25" spans="1:14" x14ac:dyDescent="0.2">
      <c r="A25" s="3" t="s">
        <v>16</v>
      </c>
      <c r="E25">
        <v>84.225550000000069</v>
      </c>
      <c r="K25">
        <v>1189.8666666666668</v>
      </c>
      <c r="L25">
        <v>2272.9999999999995</v>
      </c>
      <c r="M25">
        <v>0.4911882376819372</v>
      </c>
    </row>
    <row r="26" spans="1:14" x14ac:dyDescent="0.2">
      <c r="A26" s="3" t="s">
        <v>16</v>
      </c>
      <c r="E26">
        <v>94.100475000000017</v>
      </c>
      <c r="K26">
        <v>1196.3633333333335</v>
      </c>
      <c r="L26">
        <v>2229.7833333333333</v>
      </c>
      <c r="M26">
        <v>0.49387012325803004</v>
      </c>
    </row>
    <row r="27" spans="1:14" x14ac:dyDescent="0.2">
      <c r="A27" s="3" t="s">
        <v>16</v>
      </c>
      <c r="E27">
        <v>103.29755000000006</v>
      </c>
      <c r="K27">
        <v>1203.8333333333335</v>
      </c>
      <c r="L27">
        <v>2354.2333333333331</v>
      </c>
      <c r="M27">
        <v>0.49695381005947897</v>
      </c>
    </row>
    <row r="28" spans="1:14" x14ac:dyDescent="0.2">
      <c r="A28" s="3" t="s">
        <v>16</v>
      </c>
      <c r="E28">
        <v>113.15372499999998</v>
      </c>
      <c r="K28">
        <v>1025.78</v>
      </c>
      <c r="L28">
        <v>2311.2000000000003</v>
      </c>
      <c r="M28">
        <v>0.42345170645118008</v>
      </c>
    </row>
    <row r="29" spans="1:14" x14ac:dyDescent="0.2">
      <c r="A29" s="3" t="s">
        <v>16</v>
      </c>
      <c r="E29">
        <v>122.42949999999996</v>
      </c>
      <c r="K29">
        <v>1015.5666666666666</v>
      </c>
      <c r="L29">
        <v>2278.3833333333332</v>
      </c>
      <c r="M29">
        <v>0.41923554564812804</v>
      </c>
    </row>
    <row r="30" spans="1:14" x14ac:dyDescent="0.2">
      <c r="A30" s="3" t="s">
        <v>16</v>
      </c>
      <c r="E30">
        <v>132.0258</v>
      </c>
      <c r="K30">
        <v>688.47333333333336</v>
      </c>
      <c r="L30">
        <v>2530.8166666666666</v>
      </c>
      <c r="M30">
        <v>0.28420831742296804</v>
      </c>
    </row>
    <row r="31" spans="1:14" x14ac:dyDescent="0.2">
      <c r="A31" s="3" t="s">
        <v>16</v>
      </c>
      <c r="E31">
        <v>141.33175000000003</v>
      </c>
      <c r="K31">
        <v>769.45000000000016</v>
      </c>
      <c r="L31">
        <v>2360</v>
      </c>
      <c r="M31">
        <v>0.31763625292836728</v>
      </c>
    </row>
    <row r="32" spans="1:14" x14ac:dyDescent="0.2">
      <c r="A32" s="3" t="s">
        <v>16</v>
      </c>
      <c r="E32">
        <v>-23.528499999999912</v>
      </c>
      <c r="N32">
        <v>30398</v>
      </c>
    </row>
    <row r="33" spans="1:14" x14ac:dyDescent="0.2">
      <c r="A33" s="3" t="s">
        <v>16</v>
      </c>
      <c r="E33">
        <v>-17.951600000000035</v>
      </c>
      <c r="N33">
        <v>27068</v>
      </c>
    </row>
    <row r="34" spans="1:14" x14ac:dyDescent="0.2">
      <c r="A34" s="3" t="s">
        <v>16</v>
      </c>
      <c r="E34">
        <v>21.337174999999988</v>
      </c>
      <c r="N34">
        <v>31152.400000000001</v>
      </c>
    </row>
    <row r="35" spans="1:14" x14ac:dyDescent="0.2">
      <c r="A35" s="3" t="s">
        <v>16</v>
      </c>
      <c r="E35">
        <v>35.099649999999968</v>
      </c>
      <c r="N35">
        <v>26950</v>
      </c>
    </row>
    <row r="36" spans="1:14" x14ac:dyDescent="0.2">
      <c r="A36" s="3" t="s">
        <v>16</v>
      </c>
      <c r="E36">
        <v>57.197975</v>
      </c>
      <c r="N36">
        <v>27352.800000000003</v>
      </c>
    </row>
    <row r="37" spans="1:14" x14ac:dyDescent="0.2">
      <c r="A37" s="3" t="s">
        <v>16</v>
      </c>
      <c r="E37">
        <v>66.921300000000045</v>
      </c>
      <c r="N37">
        <v>25519.64</v>
      </c>
    </row>
    <row r="38" spans="1:14" x14ac:dyDescent="0.2">
      <c r="A38" s="3" t="s">
        <v>16</v>
      </c>
      <c r="E38">
        <v>76.11732499999998</v>
      </c>
      <c r="N38">
        <v>33009.800000000003</v>
      </c>
    </row>
    <row r="39" spans="1:14" x14ac:dyDescent="0.2">
      <c r="A39" s="3" t="s">
        <v>16</v>
      </c>
      <c r="E39">
        <v>91.238075000000094</v>
      </c>
      <c r="N39">
        <v>28687.800000000003</v>
      </c>
    </row>
    <row r="40" spans="1:14" x14ac:dyDescent="0.2">
      <c r="A40" s="3" t="s">
        <v>16</v>
      </c>
      <c r="E40">
        <v>100.92779999999999</v>
      </c>
      <c r="N40">
        <v>25075.699999999997</v>
      </c>
    </row>
    <row r="41" spans="1:14" x14ac:dyDescent="0.2">
      <c r="A41" s="3" t="s">
        <v>16</v>
      </c>
      <c r="E41">
        <v>110.29020000000003</v>
      </c>
      <c r="N41">
        <v>24288</v>
      </c>
    </row>
    <row r="42" spans="1:14" x14ac:dyDescent="0.2">
      <c r="A42" s="3" t="s">
        <v>16</v>
      </c>
      <c r="E42">
        <v>119.98117500000006</v>
      </c>
      <c r="N42">
        <v>27399.800000000003</v>
      </c>
    </row>
    <row r="43" spans="1:14" x14ac:dyDescent="0.2">
      <c r="A43" s="3" t="s">
        <v>16</v>
      </c>
      <c r="E43">
        <v>129.25684999999999</v>
      </c>
      <c r="N43">
        <v>24370</v>
      </c>
    </row>
    <row r="44" spans="1:14" x14ac:dyDescent="0.2">
      <c r="A44" s="3" t="s">
        <v>16</v>
      </c>
      <c r="E44">
        <v>138.45400000000009</v>
      </c>
      <c r="N44">
        <v>25974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4"/>
  <sheetViews>
    <sheetView workbookViewId="0">
      <selection activeCell="S24" sqref="S24"/>
    </sheetView>
  </sheetViews>
  <sheetFormatPr baseColWidth="10" defaultColWidth="9.140625" defaultRowHeight="12.75" x14ac:dyDescent="0.2"/>
  <cols>
    <col min="1" max="1" width="11.85546875" bestFit="1" customWidth="1"/>
    <col min="2" max="2" width="8.5703125" bestFit="1" customWidth="1"/>
    <col min="3" max="3" width="14" style="9" bestFit="1" customWidth="1"/>
    <col min="4" max="4" width="14" style="11" customWidth="1"/>
    <col min="5" max="5" width="14" style="10" customWidth="1"/>
    <col min="6" max="7" width="8.42578125" hidden="1" customWidth="1"/>
    <col min="8" max="8" width="9.42578125" hidden="1" customWidth="1"/>
    <col min="9" max="9" width="12.7109375" hidden="1" customWidth="1"/>
    <col min="10" max="10" width="15" hidden="1" customWidth="1"/>
  </cols>
  <sheetData>
    <row r="1" spans="1:14" x14ac:dyDescent="0.2">
      <c r="A1" t="s">
        <v>0</v>
      </c>
      <c r="B1" t="s">
        <v>1</v>
      </c>
      <c r="C1" s="9" t="s">
        <v>34</v>
      </c>
      <c r="D1" s="11" t="s">
        <v>35</v>
      </c>
      <c r="E1" s="10" t="s">
        <v>33</v>
      </c>
      <c r="F1" t="s">
        <v>24</v>
      </c>
      <c r="G1" t="s">
        <v>25</v>
      </c>
      <c r="H1" t="s">
        <v>26</v>
      </c>
      <c r="I1" t="s">
        <v>2</v>
      </c>
      <c r="J1" t="s">
        <v>3</v>
      </c>
      <c r="K1" t="s">
        <v>48</v>
      </c>
      <c r="L1" t="s">
        <v>49</v>
      </c>
      <c r="M1" t="s">
        <v>50</v>
      </c>
      <c r="N1" t="s">
        <v>47</v>
      </c>
    </row>
    <row r="2" spans="1:14" x14ac:dyDescent="0.2">
      <c r="A2" s="3" t="s">
        <v>17</v>
      </c>
      <c r="B2">
        <v>-15</v>
      </c>
      <c r="C2" s="9">
        <v>0.3263888888888889</v>
      </c>
      <c r="D2" s="11">
        <f>HOUR(C2)*60+MINUTE(C2)</f>
        <v>470</v>
      </c>
      <c r="E2" s="10">
        <f>D2-D3</f>
        <v>-55</v>
      </c>
      <c r="F2">
        <v>13.4</v>
      </c>
      <c r="G2">
        <v>13.5</v>
      </c>
      <c r="H2">
        <f>AVERAGE(F2:G2)</f>
        <v>13.45</v>
      </c>
    </row>
    <row r="3" spans="1:14" x14ac:dyDescent="0.2">
      <c r="A3" s="3" t="s">
        <v>17</v>
      </c>
      <c r="B3">
        <v>0</v>
      </c>
      <c r="C3" s="9">
        <v>0.36458333333333331</v>
      </c>
      <c r="D3" s="11">
        <f t="shared" ref="D3:D11" si="0">HOUR(C3)*60+MINUTE(C3)</f>
        <v>525</v>
      </c>
      <c r="E3" s="10" t="str">
        <f>(TEXT(C3-C3,"m"))</f>
        <v>0</v>
      </c>
      <c r="F3">
        <v>11.4</v>
      </c>
      <c r="G3">
        <v>11.5</v>
      </c>
      <c r="H3">
        <f t="shared" ref="H3:H11" si="1">AVERAGE(F3:G3)</f>
        <v>11.45</v>
      </c>
      <c r="K3">
        <v>322.09325000000001</v>
      </c>
      <c r="L3">
        <v>3151.3666666666668</v>
      </c>
      <c r="M3">
        <v>0.10039504819593185</v>
      </c>
    </row>
    <row r="4" spans="1:14" x14ac:dyDescent="0.2">
      <c r="A4" s="3" t="s">
        <v>17</v>
      </c>
      <c r="B4">
        <v>10</v>
      </c>
      <c r="C4" s="9">
        <v>0.37152777777777773</v>
      </c>
      <c r="D4" s="11">
        <f t="shared" si="0"/>
        <v>535</v>
      </c>
      <c r="E4" s="10">
        <f>D4-D3</f>
        <v>10</v>
      </c>
      <c r="F4">
        <v>10.6</v>
      </c>
      <c r="G4">
        <v>10.5</v>
      </c>
      <c r="H4">
        <f t="shared" si="1"/>
        <v>10.55</v>
      </c>
    </row>
    <row r="5" spans="1:14" x14ac:dyDescent="0.2">
      <c r="A5" s="3" t="s">
        <v>17</v>
      </c>
      <c r="B5">
        <v>20</v>
      </c>
      <c r="C5" s="9">
        <v>0.37847222222222227</v>
      </c>
      <c r="D5" s="11">
        <f t="shared" si="0"/>
        <v>545</v>
      </c>
      <c r="E5" s="10">
        <f>D5-D3</f>
        <v>20</v>
      </c>
      <c r="F5">
        <v>9.6</v>
      </c>
      <c r="G5">
        <v>9.6</v>
      </c>
      <c r="H5">
        <f t="shared" si="1"/>
        <v>9.6</v>
      </c>
    </row>
    <row r="6" spans="1:14" x14ac:dyDescent="0.2">
      <c r="A6" s="3" t="s">
        <v>17</v>
      </c>
      <c r="B6">
        <v>30</v>
      </c>
      <c r="C6" s="9">
        <v>0.38541666666666669</v>
      </c>
      <c r="D6" s="11">
        <f t="shared" si="0"/>
        <v>555</v>
      </c>
      <c r="E6" s="10">
        <f>D6-D3</f>
        <v>30</v>
      </c>
      <c r="F6">
        <v>8.8000000000000007</v>
      </c>
      <c r="G6">
        <v>8.9</v>
      </c>
      <c r="H6">
        <f t="shared" si="1"/>
        <v>8.8500000000000014</v>
      </c>
    </row>
    <row r="7" spans="1:14" x14ac:dyDescent="0.2">
      <c r="A7" s="3" t="s">
        <v>17</v>
      </c>
      <c r="B7">
        <v>60</v>
      </c>
      <c r="C7" s="9">
        <v>0.4055555555555555</v>
      </c>
      <c r="D7" s="11">
        <f t="shared" si="0"/>
        <v>584</v>
      </c>
      <c r="E7" s="10">
        <f>D7-D3</f>
        <v>59</v>
      </c>
      <c r="F7">
        <v>7.2</v>
      </c>
      <c r="G7">
        <v>7.2</v>
      </c>
      <c r="H7">
        <f t="shared" si="1"/>
        <v>7.2</v>
      </c>
    </row>
    <row r="8" spans="1:14" x14ac:dyDescent="0.2">
      <c r="A8" s="3" t="s">
        <v>17</v>
      </c>
      <c r="B8">
        <v>90</v>
      </c>
      <c r="C8" s="9">
        <v>0.42708333333333331</v>
      </c>
      <c r="D8" s="11">
        <f t="shared" si="0"/>
        <v>615</v>
      </c>
      <c r="E8" s="10">
        <f>D8-D3</f>
        <v>90</v>
      </c>
      <c r="F8">
        <v>6.5</v>
      </c>
      <c r="G8">
        <v>6.6</v>
      </c>
      <c r="H8">
        <f t="shared" si="1"/>
        <v>6.55</v>
      </c>
    </row>
    <row r="9" spans="1:14" x14ac:dyDescent="0.2">
      <c r="A9" s="3" t="s">
        <v>17</v>
      </c>
      <c r="B9">
        <v>120</v>
      </c>
      <c r="C9" s="9">
        <v>0.45347222222222222</v>
      </c>
      <c r="D9" s="11">
        <f t="shared" si="0"/>
        <v>653</v>
      </c>
      <c r="E9" s="10">
        <f>D9-D3</f>
        <v>128</v>
      </c>
      <c r="F9">
        <v>9.5</v>
      </c>
      <c r="G9">
        <v>9.5</v>
      </c>
      <c r="H9">
        <f t="shared" si="1"/>
        <v>9.5</v>
      </c>
    </row>
    <row r="10" spans="1:14" x14ac:dyDescent="0.2">
      <c r="A10" s="3" t="s">
        <v>17</v>
      </c>
      <c r="B10">
        <v>150</v>
      </c>
      <c r="C10" s="9">
        <v>0.46875</v>
      </c>
      <c r="D10" s="11">
        <f t="shared" si="0"/>
        <v>675</v>
      </c>
      <c r="E10" s="10">
        <f>D10-D3</f>
        <v>150</v>
      </c>
      <c r="F10">
        <v>10.5</v>
      </c>
      <c r="G10">
        <v>10.6</v>
      </c>
      <c r="H10">
        <f t="shared" si="1"/>
        <v>10.55</v>
      </c>
    </row>
    <row r="11" spans="1:14" x14ac:dyDescent="0.2">
      <c r="A11" s="3" t="s">
        <v>17</v>
      </c>
      <c r="B11">
        <v>180</v>
      </c>
      <c r="C11" s="9">
        <v>0.48958333333333331</v>
      </c>
      <c r="D11" s="11">
        <f t="shared" si="0"/>
        <v>705</v>
      </c>
      <c r="E11" s="10">
        <f>D11-D3</f>
        <v>180</v>
      </c>
      <c r="F11">
        <v>12.5</v>
      </c>
      <c r="G11">
        <v>12.6</v>
      </c>
      <c r="H11">
        <f t="shared" si="1"/>
        <v>12.55</v>
      </c>
    </row>
    <row r="12" spans="1:14" x14ac:dyDescent="0.2">
      <c r="A12" s="3" t="s">
        <v>17</v>
      </c>
      <c r="E12">
        <v>-5.6740250000001105</v>
      </c>
      <c r="K12">
        <v>13.509833333333333</v>
      </c>
      <c r="L12">
        <v>3265.15</v>
      </c>
      <c r="M12">
        <v>4.2109555807798103E-3</v>
      </c>
    </row>
    <row r="13" spans="1:14" x14ac:dyDescent="0.2">
      <c r="A13" s="3" t="s">
        <v>17</v>
      </c>
      <c r="E13">
        <v>4.0938499999999474</v>
      </c>
      <c r="K13">
        <v>11.981499999999999</v>
      </c>
      <c r="L13">
        <v>3062.5</v>
      </c>
      <c r="M13">
        <v>3.7345808083825332E-3</v>
      </c>
    </row>
    <row r="14" spans="1:14" x14ac:dyDescent="0.2">
      <c r="A14" s="3" t="s">
        <v>17</v>
      </c>
      <c r="E14">
        <v>8.1871499999999653</v>
      </c>
      <c r="K14">
        <v>0</v>
      </c>
      <c r="L14">
        <v>3040.2000000000003</v>
      </c>
      <c r="M14">
        <v>0</v>
      </c>
    </row>
    <row r="15" spans="1:14" x14ac:dyDescent="0.2">
      <c r="A15" s="3" t="s">
        <v>17</v>
      </c>
      <c r="E15">
        <v>14.500174999999873</v>
      </c>
      <c r="K15">
        <v>122.46683333333333</v>
      </c>
      <c r="L15">
        <v>3031.1166666666668</v>
      </c>
      <c r="M15">
        <v>3.8172372860664272E-2</v>
      </c>
    </row>
    <row r="16" spans="1:14" x14ac:dyDescent="0.2">
      <c r="A16" s="3" t="s">
        <v>17</v>
      </c>
      <c r="E16">
        <v>18.993699999999954</v>
      </c>
      <c r="K16">
        <v>317.65499999999997</v>
      </c>
      <c r="L16">
        <v>2876.2833333333328</v>
      </c>
      <c r="M16">
        <v>9.9011665207758101E-2</v>
      </c>
    </row>
    <row r="17" spans="1:14" x14ac:dyDescent="0.2">
      <c r="A17" s="3" t="s">
        <v>17</v>
      </c>
      <c r="E17">
        <v>23.089624999999941</v>
      </c>
      <c r="K17">
        <v>78.501333333333335</v>
      </c>
      <c r="L17">
        <v>2994.3666666666668</v>
      </c>
      <c r="M17">
        <v>2.4468520043325691E-2</v>
      </c>
    </row>
    <row r="18" spans="1:14" x14ac:dyDescent="0.2">
      <c r="A18" s="3" t="s">
        <v>17</v>
      </c>
      <c r="E18">
        <v>32.477549999999894</v>
      </c>
      <c r="K18">
        <v>242.86999999999998</v>
      </c>
      <c r="L18">
        <v>2780.8166666666671</v>
      </c>
      <c r="M18">
        <v>7.5701509905426359E-2</v>
      </c>
    </row>
    <row r="19" spans="1:14" x14ac:dyDescent="0.2">
      <c r="A19" s="3" t="s">
        <v>17</v>
      </c>
      <c r="E19">
        <v>37.045924999999983</v>
      </c>
      <c r="K19">
        <v>285.96666666666664</v>
      </c>
      <c r="L19">
        <v>2641.95</v>
      </c>
      <c r="M19">
        <v>8.913455119730071E-2</v>
      </c>
    </row>
    <row r="20" spans="1:14" x14ac:dyDescent="0.2">
      <c r="A20" s="3" t="s">
        <v>17</v>
      </c>
      <c r="E20">
        <v>46.247224999999887</v>
      </c>
      <c r="K20">
        <v>167.66833333333332</v>
      </c>
      <c r="L20">
        <v>2593.65</v>
      </c>
      <c r="M20">
        <v>5.2261481437228398E-2</v>
      </c>
    </row>
    <row r="21" spans="1:14" x14ac:dyDescent="0.2">
      <c r="A21" s="3" t="s">
        <v>17</v>
      </c>
      <c r="E21">
        <v>50.342849999999885</v>
      </c>
      <c r="K21">
        <v>165.57000000000002</v>
      </c>
      <c r="L21">
        <v>2608.2166666666672</v>
      </c>
      <c r="M21">
        <v>5.1607440173926156E-2</v>
      </c>
    </row>
    <row r="22" spans="1:14" x14ac:dyDescent="0.2">
      <c r="A22" s="3" t="s">
        <v>17</v>
      </c>
      <c r="E22">
        <v>54.517599999999945</v>
      </c>
      <c r="K22">
        <v>611.16200000000003</v>
      </c>
      <c r="L22">
        <v>2527.1833333333338</v>
      </c>
      <c r="M22">
        <v>0.19049650511310656</v>
      </c>
    </row>
    <row r="23" spans="1:14" x14ac:dyDescent="0.2">
      <c r="A23" s="3" t="s">
        <v>17</v>
      </c>
      <c r="E23">
        <v>73.414850000000001</v>
      </c>
      <c r="K23">
        <v>291.70999999999998</v>
      </c>
      <c r="L23">
        <v>2516.9666666666667</v>
      </c>
      <c r="M23">
        <v>9.0924722915600623E-2</v>
      </c>
    </row>
    <row r="24" spans="1:14" x14ac:dyDescent="0.2">
      <c r="A24" s="3" t="s">
        <v>17</v>
      </c>
      <c r="E24">
        <v>88.396924999999896</v>
      </c>
      <c r="K24">
        <v>369.19166666666666</v>
      </c>
      <c r="L24">
        <v>2492.3166666666671</v>
      </c>
      <c r="M24">
        <v>0.11507541734741851</v>
      </c>
    </row>
    <row r="25" spans="1:14" x14ac:dyDescent="0.2">
      <c r="A25" s="3" t="s">
        <v>17</v>
      </c>
      <c r="E25">
        <v>98.256324999999919</v>
      </c>
      <c r="K25">
        <v>668.33</v>
      </c>
      <c r="L25">
        <v>2377.2666666666669</v>
      </c>
      <c r="M25">
        <v>0.20831551906408205</v>
      </c>
    </row>
    <row r="26" spans="1:14" x14ac:dyDescent="0.2">
      <c r="A26" s="3" t="s">
        <v>17</v>
      </c>
      <c r="E26">
        <v>107.45282500000002</v>
      </c>
      <c r="K26">
        <v>1130.0049999999999</v>
      </c>
      <c r="L26">
        <v>2661.4</v>
      </c>
      <c r="M26">
        <v>0.3522175843071656</v>
      </c>
    </row>
    <row r="27" spans="1:14" x14ac:dyDescent="0.2">
      <c r="A27" s="3" t="s">
        <v>17</v>
      </c>
      <c r="E27">
        <v>117.13747499999997</v>
      </c>
      <c r="K27">
        <v>1197.0566666666666</v>
      </c>
      <c r="L27">
        <v>2420.7333333333331</v>
      </c>
      <c r="M27">
        <v>0.37311729365102042</v>
      </c>
    </row>
    <row r="28" spans="1:14" x14ac:dyDescent="0.2">
      <c r="A28" s="3" t="s">
        <v>17</v>
      </c>
      <c r="E28">
        <v>126.3294249999999</v>
      </c>
      <c r="K28">
        <v>1551.7833333333335</v>
      </c>
      <c r="L28">
        <v>2518.2000000000003</v>
      </c>
      <c r="M28">
        <v>0.48368403417222749</v>
      </c>
    </row>
    <row r="29" spans="1:14" x14ac:dyDescent="0.2">
      <c r="A29" s="3" t="s">
        <v>17</v>
      </c>
      <c r="E29">
        <v>135.52110000000002</v>
      </c>
      <c r="K29">
        <v>2006.7166666666665</v>
      </c>
      <c r="L29">
        <v>2805.1833333333338</v>
      </c>
      <c r="M29">
        <v>0.62548475159159556</v>
      </c>
    </row>
    <row r="30" spans="1:14" x14ac:dyDescent="0.2">
      <c r="A30" s="3" t="s">
        <v>17</v>
      </c>
      <c r="E30">
        <v>145.11742499999991</v>
      </c>
      <c r="K30">
        <v>2469.4499999999998</v>
      </c>
      <c r="L30">
        <v>3037.6166666666668</v>
      </c>
      <c r="M30">
        <v>0.76971669467597936</v>
      </c>
    </row>
    <row r="31" spans="1:14" x14ac:dyDescent="0.2">
      <c r="A31" s="3" t="s">
        <v>17</v>
      </c>
      <c r="E31">
        <v>154.95274999999992</v>
      </c>
      <c r="K31">
        <v>2482.1833333333338</v>
      </c>
      <c r="L31">
        <v>2827.2166666666667</v>
      </c>
      <c r="M31">
        <v>0.77368561862485119</v>
      </c>
    </row>
    <row r="32" spans="1:14" x14ac:dyDescent="0.2">
      <c r="A32" s="3" t="s">
        <v>17</v>
      </c>
      <c r="E32">
        <v>-19.688650000000052</v>
      </c>
      <c r="N32">
        <v>57454</v>
      </c>
    </row>
    <row r="33" spans="1:14" x14ac:dyDescent="0.2">
      <c r="A33" s="3" t="s">
        <v>17</v>
      </c>
      <c r="E33">
        <v>-14.591650000000081</v>
      </c>
      <c r="N33">
        <v>56926</v>
      </c>
    </row>
    <row r="34" spans="1:14" x14ac:dyDescent="0.2">
      <c r="A34" s="3" t="s">
        <v>17</v>
      </c>
      <c r="E34">
        <v>30.111799999999931</v>
      </c>
      <c r="N34">
        <v>44932.800000000003</v>
      </c>
    </row>
    <row r="35" spans="1:14" x14ac:dyDescent="0.2">
      <c r="A35" s="3" t="s">
        <v>17</v>
      </c>
      <c r="E35">
        <v>43.477599999999953</v>
      </c>
      <c r="N35">
        <v>50337.8</v>
      </c>
    </row>
    <row r="36" spans="1:14" x14ac:dyDescent="0.2">
      <c r="A36" s="3" t="s">
        <v>17</v>
      </c>
      <c r="E36">
        <v>61.348224999999942</v>
      </c>
      <c r="N36">
        <v>52845.8</v>
      </c>
    </row>
    <row r="37" spans="1:14" x14ac:dyDescent="0.2">
      <c r="A37" s="3" t="s">
        <v>17</v>
      </c>
      <c r="E37">
        <v>71.046199999999956</v>
      </c>
      <c r="N37">
        <v>39737</v>
      </c>
    </row>
    <row r="38" spans="1:14" x14ac:dyDescent="0.2">
      <c r="A38" s="3" t="s">
        <v>17</v>
      </c>
      <c r="E38">
        <v>80.241874999999993</v>
      </c>
      <c r="N38">
        <v>50636</v>
      </c>
    </row>
    <row r="39" spans="1:14" x14ac:dyDescent="0.2">
      <c r="A39" s="3" t="s">
        <v>17</v>
      </c>
      <c r="E39">
        <v>95.413949999999886</v>
      </c>
      <c r="N39">
        <v>48828</v>
      </c>
    </row>
    <row r="40" spans="1:14" x14ac:dyDescent="0.2">
      <c r="A40" s="3" t="s">
        <v>17</v>
      </c>
      <c r="E40">
        <v>105.08714999999995</v>
      </c>
      <c r="N40">
        <v>44468</v>
      </c>
    </row>
    <row r="41" spans="1:14" x14ac:dyDescent="0.2">
      <c r="A41" s="3" t="s">
        <v>17</v>
      </c>
      <c r="E41">
        <v>114.37284999999989</v>
      </c>
      <c r="N41">
        <v>39707.399999999994</v>
      </c>
    </row>
    <row r="42" spans="1:14" x14ac:dyDescent="0.2">
      <c r="A42" s="3" t="s">
        <v>17</v>
      </c>
      <c r="E42">
        <v>123.965</v>
      </c>
      <c r="N42">
        <v>40406</v>
      </c>
    </row>
    <row r="43" spans="1:14" x14ac:dyDescent="0.2">
      <c r="A43" s="3" t="s">
        <v>17</v>
      </c>
      <c r="E43">
        <v>133.15664999999993</v>
      </c>
      <c r="N43">
        <v>39427.800000000003</v>
      </c>
    </row>
    <row r="44" spans="1:14" x14ac:dyDescent="0.2">
      <c r="A44" s="3" t="s">
        <v>17</v>
      </c>
      <c r="E44">
        <v>142.35272499999991</v>
      </c>
      <c r="N44">
        <v>39941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4"/>
  <sheetViews>
    <sheetView workbookViewId="0">
      <selection activeCell="A44" sqref="A12:A44"/>
    </sheetView>
  </sheetViews>
  <sheetFormatPr baseColWidth="10" defaultColWidth="9.140625" defaultRowHeight="12.75" x14ac:dyDescent="0.2"/>
  <cols>
    <col min="1" max="1" width="11.85546875" bestFit="1" customWidth="1"/>
    <col min="2" max="2" width="8.5703125" bestFit="1" customWidth="1"/>
    <col min="3" max="3" width="14" style="9" bestFit="1" customWidth="1"/>
    <col min="4" max="4" width="14" style="11" customWidth="1"/>
    <col min="5" max="5" width="14" style="10" customWidth="1"/>
    <col min="6" max="7" width="8.42578125" hidden="1" customWidth="1"/>
    <col min="8" max="8" width="9.42578125" hidden="1" customWidth="1"/>
    <col min="9" max="9" width="12.7109375" hidden="1" customWidth="1"/>
    <col min="10" max="10" width="15" hidden="1" customWidth="1"/>
  </cols>
  <sheetData>
    <row r="1" spans="1:14" x14ac:dyDescent="0.2">
      <c r="A1" t="s">
        <v>0</v>
      </c>
      <c r="B1" t="s">
        <v>1</v>
      </c>
      <c r="C1" s="9" t="s">
        <v>34</v>
      </c>
      <c r="D1" s="11" t="s">
        <v>35</v>
      </c>
      <c r="E1" s="10" t="s">
        <v>33</v>
      </c>
      <c r="F1" t="s">
        <v>24</v>
      </c>
      <c r="G1" t="s">
        <v>25</v>
      </c>
      <c r="H1" t="s">
        <v>26</v>
      </c>
      <c r="I1" t="s">
        <v>2</v>
      </c>
      <c r="J1" t="s">
        <v>3</v>
      </c>
      <c r="K1" t="s">
        <v>48</v>
      </c>
      <c r="L1" t="s">
        <v>49</v>
      </c>
      <c r="M1" t="s">
        <v>50</v>
      </c>
      <c r="N1" t="s">
        <v>47</v>
      </c>
    </row>
    <row r="2" spans="1:14" x14ac:dyDescent="0.2">
      <c r="A2" s="3" t="s">
        <v>18</v>
      </c>
      <c r="B2">
        <v>-15</v>
      </c>
      <c r="C2" s="9">
        <v>0.3263888888888889</v>
      </c>
      <c r="D2" s="11">
        <f>HOUR(C2)*60+MINUTE(C2)</f>
        <v>470</v>
      </c>
      <c r="E2" s="10">
        <f>D2-D3</f>
        <v>-61</v>
      </c>
      <c r="F2">
        <v>14.4</v>
      </c>
      <c r="G2">
        <v>14.6</v>
      </c>
      <c r="H2">
        <f>AVERAGE(F2:G2)</f>
        <v>14.5</v>
      </c>
    </row>
    <row r="3" spans="1:14" x14ac:dyDescent="0.2">
      <c r="A3" s="3" t="s">
        <v>18</v>
      </c>
      <c r="B3">
        <v>0</v>
      </c>
      <c r="C3" s="9">
        <v>0.36874999999999997</v>
      </c>
      <c r="D3" s="11">
        <f t="shared" ref="D3:D11" si="0">HOUR(C3)*60+MINUTE(C3)</f>
        <v>531</v>
      </c>
      <c r="E3" s="10" t="str">
        <f>(TEXT(C3-C3,"m"))</f>
        <v>0</v>
      </c>
      <c r="F3">
        <v>10.7</v>
      </c>
      <c r="G3">
        <v>10.8</v>
      </c>
      <c r="H3">
        <f t="shared" ref="H3:H11" si="1">AVERAGE(F3:G3)</f>
        <v>10.75</v>
      </c>
      <c r="K3">
        <v>385.73899999999998</v>
      </c>
      <c r="L3">
        <v>2590.5166666666664</v>
      </c>
      <c r="M3">
        <v>0.15073817897616257</v>
      </c>
    </row>
    <row r="4" spans="1:14" x14ac:dyDescent="0.2">
      <c r="A4" s="3" t="s">
        <v>18</v>
      </c>
      <c r="B4">
        <v>10</v>
      </c>
      <c r="C4" s="9">
        <v>0.3756944444444445</v>
      </c>
      <c r="D4" s="11">
        <f t="shared" si="0"/>
        <v>541</v>
      </c>
      <c r="E4" s="10">
        <f>D4-D3</f>
        <v>10</v>
      </c>
      <c r="F4">
        <v>9</v>
      </c>
      <c r="G4">
        <v>9.1999999999999993</v>
      </c>
      <c r="H4">
        <f t="shared" si="1"/>
        <v>9.1</v>
      </c>
    </row>
    <row r="5" spans="1:14" x14ac:dyDescent="0.2">
      <c r="A5" s="3" t="s">
        <v>18</v>
      </c>
      <c r="B5">
        <v>20</v>
      </c>
      <c r="C5" s="9">
        <v>0.38263888888888892</v>
      </c>
      <c r="D5" s="11">
        <f t="shared" si="0"/>
        <v>551</v>
      </c>
      <c r="E5" s="10">
        <f>D5-D3</f>
        <v>20</v>
      </c>
      <c r="F5">
        <v>8.1</v>
      </c>
      <c r="G5">
        <v>8.1</v>
      </c>
      <c r="H5">
        <f t="shared" si="1"/>
        <v>8.1</v>
      </c>
    </row>
    <row r="6" spans="1:14" x14ac:dyDescent="0.2">
      <c r="A6" s="3" t="s">
        <v>18</v>
      </c>
      <c r="B6">
        <v>30</v>
      </c>
      <c r="C6" s="9">
        <v>0.38958333333333334</v>
      </c>
      <c r="D6" s="11">
        <f t="shared" si="0"/>
        <v>561</v>
      </c>
      <c r="E6" s="10">
        <f>D6-D3</f>
        <v>30</v>
      </c>
      <c r="F6">
        <v>8.1</v>
      </c>
      <c r="G6">
        <v>8.3000000000000007</v>
      </c>
      <c r="H6">
        <f t="shared" si="1"/>
        <v>8.1999999999999993</v>
      </c>
    </row>
    <row r="7" spans="1:14" x14ac:dyDescent="0.2">
      <c r="A7" s="3" t="s">
        <v>18</v>
      </c>
      <c r="B7">
        <v>60</v>
      </c>
      <c r="C7" s="9">
        <v>0.41041666666666665</v>
      </c>
      <c r="D7" s="11">
        <f t="shared" si="0"/>
        <v>591</v>
      </c>
      <c r="E7" s="10">
        <f>D7-D3</f>
        <v>60</v>
      </c>
      <c r="F7">
        <v>10.9</v>
      </c>
      <c r="G7">
        <v>10.9</v>
      </c>
      <c r="H7">
        <f t="shared" si="1"/>
        <v>10.9</v>
      </c>
    </row>
    <row r="8" spans="1:14" x14ac:dyDescent="0.2">
      <c r="A8" s="3" t="s">
        <v>18</v>
      </c>
      <c r="B8">
        <v>90</v>
      </c>
      <c r="C8" s="9">
        <v>0.43124999999999997</v>
      </c>
      <c r="D8" s="11">
        <f t="shared" si="0"/>
        <v>621</v>
      </c>
      <c r="E8" s="10">
        <f>D8-D3</f>
        <v>90</v>
      </c>
      <c r="F8">
        <v>13.6</v>
      </c>
      <c r="G8">
        <v>13.8</v>
      </c>
      <c r="H8">
        <f t="shared" si="1"/>
        <v>13.7</v>
      </c>
    </row>
    <row r="9" spans="1:14" x14ac:dyDescent="0.2">
      <c r="A9" s="3" t="s">
        <v>18</v>
      </c>
      <c r="B9">
        <v>120</v>
      </c>
      <c r="C9" s="9">
        <v>0.45208333333333334</v>
      </c>
      <c r="D9" s="11">
        <f t="shared" si="0"/>
        <v>651</v>
      </c>
      <c r="E9" s="10">
        <f>D9-D3</f>
        <v>120</v>
      </c>
      <c r="F9">
        <v>15.8</v>
      </c>
      <c r="G9">
        <v>15.9</v>
      </c>
      <c r="H9">
        <f t="shared" si="1"/>
        <v>15.850000000000001</v>
      </c>
    </row>
    <row r="10" spans="1:14" x14ac:dyDescent="0.2">
      <c r="A10" s="3" t="s">
        <v>18</v>
      </c>
      <c r="B10">
        <v>150</v>
      </c>
      <c r="C10" s="9">
        <v>0.47291666666666665</v>
      </c>
      <c r="D10" s="11">
        <f t="shared" si="0"/>
        <v>681</v>
      </c>
      <c r="E10" s="10">
        <f>D10-D3</f>
        <v>150</v>
      </c>
      <c r="F10">
        <v>17.3</v>
      </c>
      <c r="G10">
        <v>17.399999999999999</v>
      </c>
      <c r="H10">
        <f t="shared" si="1"/>
        <v>17.350000000000001</v>
      </c>
    </row>
    <row r="11" spans="1:14" x14ac:dyDescent="0.2">
      <c r="A11" s="3" t="s">
        <v>18</v>
      </c>
      <c r="B11">
        <v>180</v>
      </c>
      <c r="C11" s="9">
        <v>0.49374999999999997</v>
      </c>
      <c r="D11" s="11">
        <f t="shared" si="0"/>
        <v>711</v>
      </c>
      <c r="E11" s="10">
        <f>D11-D3</f>
        <v>180</v>
      </c>
      <c r="F11">
        <v>17.100000000000001</v>
      </c>
      <c r="G11">
        <v>17</v>
      </c>
      <c r="H11">
        <f t="shared" si="1"/>
        <v>17.05</v>
      </c>
    </row>
    <row r="12" spans="1:14" x14ac:dyDescent="0.2">
      <c r="A12" s="3" t="s">
        <v>18</v>
      </c>
      <c r="E12">
        <v>-4.9094750000000928</v>
      </c>
      <c r="K12">
        <v>0</v>
      </c>
      <c r="L12">
        <v>2527.4833333333331</v>
      </c>
      <c r="M12">
        <v>0</v>
      </c>
    </row>
    <row r="13" spans="1:14" x14ac:dyDescent="0.2">
      <c r="A13" s="3" t="s">
        <v>18</v>
      </c>
      <c r="E13">
        <v>4.0979750000000061</v>
      </c>
      <c r="K13">
        <v>373.62000000000006</v>
      </c>
      <c r="L13">
        <v>2456.6</v>
      </c>
      <c r="M13">
        <v>0.14600234466588513</v>
      </c>
    </row>
    <row r="14" spans="1:14" x14ac:dyDescent="0.2">
      <c r="A14" s="3" t="s">
        <v>18</v>
      </c>
      <c r="E14">
        <v>11.969649999999966</v>
      </c>
      <c r="K14">
        <v>626.005</v>
      </c>
      <c r="L14">
        <v>2382.8666666666663</v>
      </c>
      <c r="M14">
        <v>0.24462876123485736</v>
      </c>
    </row>
    <row r="15" spans="1:14" x14ac:dyDescent="0.2">
      <c r="A15" s="3" t="s">
        <v>18</v>
      </c>
      <c r="E15">
        <v>16.063849999999945</v>
      </c>
      <c r="K15">
        <v>732.47166666666669</v>
      </c>
      <c r="L15">
        <v>2354.1</v>
      </c>
      <c r="M15">
        <v>0.28623355477400025</v>
      </c>
    </row>
    <row r="16" spans="1:14" x14ac:dyDescent="0.2">
      <c r="A16" s="3" t="s">
        <v>18</v>
      </c>
      <c r="E16">
        <v>20.198624999999886</v>
      </c>
      <c r="K16">
        <v>953.07000000000016</v>
      </c>
      <c r="L16">
        <v>2449.7999999999997</v>
      </c>
      <c r="M16">
        <v>0.37243845252051588</v>
      </c>
    </row>
    <row r="17" spans="1:14" x14ac:dyDescent="0.2">
      <c r="A17" s="3" t="s">
        <v>18</v>
      </c>
      <c r="E17">
        <v>30.025924999999987</v>
      </c>
      <c r="K17">
        <v>1423.7</v>
      </c>
      <c r="L17">
        <v>2478.8666666666668</v>
      </c>
      <c r="M17">
        <v>0.5563501367721766</v>
      </c>
    </row>
    <row r="18" spans="1:14" x14ac:dyDescent="0.2">
      <c r="A18" s="3" t="s">
        <v>18</v>
      </c>
      <c r="E18">
        <v>38.183709999999991</v>
      </c>
      <c r="K18">
        <v>1826.5333333333331</v>
      </c>
      <c r="L18">
        <v>2405</v>
      </c>
      <c r="M18">
        <v>0.71376839911423728</v>
      </c>
    </row>
    <row r="19" spans="1:14" x14ac:dyDescent="0.2">
      <c r="A19" s="3" t="s">
        <v>18</v>
      </c>
      <c r="E19">
        <v>43.769174999999962</v>
      </c>
      <c r="K19">
        <v>2389.5000000000005</v>
      </c>
      <c r="L19">
        <v>2482.15</v>
      </c>
      <c r="M19">
        <v>0.93376318874560393</v>
      </c>
    </row>
    <row r="20" spans="1:14" x14ac:dyDescent="0.2">
      <c r="A20" s="3" t="s">
        <v>18</v>
      </c>
      <c r="E20">
        <v>47.863199999999921</v>
      </c>
      <c r="K20">
        <v>2766.2333333333336</v>
      </c>
      <c r="L20">
        <v>2328.9499999999998</v>
      </c>
      <c r="M20">
        <v>1.0809821544874301</v>
      </c>
    </row>
    <row r="21" spans="1:14" x14ac:dyDescent="0.2">
      <c r="A21" s="3" t="s">
        <v>18</v>
      </c>
      <c r="E21">
        <v>51.961199999999948</v>
      </c>
      <c r="K21">
        <v>2901.8166666666662</v>
      </c>
      <c r="L21">
        <v>2392.3666666666668</v>
      </c>
      <c r="M21">
        <v>1.1339650905301548</v>
      </c>
    </row>
    <row r="22" spans="1:14" x14ac:dyDescent="0.2">
      <c r="A22" s="3" t="s">
        <v>18</v>
      </c>
      <c r="E22">
        <v>56.247549999999904</v>
      </c>
      <c r="K22">
        <v>2973.5666666666671</v>
      </c>
      <c r="L22">
        <v>2368.1499999999996</v>
      </c>
      <c r="M22">
        <v>1.162003386739612</v>
      </c>
    </row>
    <row r="23" spans="1:14" x14ac:dyDescent="0.2">
      <c r="A23" s="3" t="s">
        <v>18</v>
      </c>
      <c r="E23">
        <v>65.939624999999936</v>
      </c>
      <c r="K23">
        <v>3518.4833333333336</v>
      </c>
      <c r="L23">
        <v>2541.6</v>
      </c>
      <c r="M23">
        <v>1.3749446398332683</v>
      </c>
    </row>
    <row r="24" spans="1:14" x14ac:dyDescent="0.2">
      <c r="A24" s="3" t="s">
        <v>18</v>
      </c>
      <c r="E24">
        <v>75.131749999999897</v>
      </c>
      <c r="K24">
        <v>3876</v>
      </c>
      <c r="L24">
        <v>2543.7999999999997</v>
      </c>
      <c r="M24">
        <v>1.514654161781946</v>
      </c>
    </row>
    <row r="25" spans="1:14" x14ac:dyDescent="0.2">
      <c r="A25" s="3" t="s">
        <v>18</v>
      </c>
      <c r="E25">
        <v>90.179299999999927</v>
      </c>
      <c r="K25">
        <v>3837.0166666666664</v>
      </c>
      <c r="L25">
        <v>2751.4</v>
      </c>
      <c r="M25">
        <v>1.4994203464895139</v>
      </c>
    </row>
    <row r="26" spans="1:14" x14ac:dyDescent="0.2">
      <c r="A26" s="3" t="s">
        <v>18</v>
      </c>
      <c r="E26">
        <v>100.00794999999999</v>
      </c>
      <c r="K26">
        <v>4389.1333333333332</v>
      </c>
      <c r="L26">
        <v>2747.8166666666662</v>
      </c>
      <c r="M26">
        <v>1.7151751986453041</v>
      </c>
    </row>
    <row r="27" spans="1:14" x14ac:dyDescent="0.2">
      <c r="A27" s="3" t="s">
        <v>18</v>
      </c>
      <c r="E27">
        <v>109.20072499999995</v>
      </c>
      <c r="K27">
        <v>4365.9333333333334</v>
      </c>
      <c r="L27">
        <v>2719.9166666666665</v>
      </c>
      <c r="M27">
        <v>1.7061091572228735</v>
      </c>
    </row>
    <row r="28" spans="1:14" x14ac:dyDescent="0.2">
      <c r="A28" s="3" t="s">
        <v>18</v>
      </c>
      <c r="E28">
        <v>118.95292499999996</v>
      </c>
      <c r="K28">
        <v>4743.0999999999995</v>
      </c>
      <c r="L28">
        <v>2861.0666666666662</v>
      </c>
      <c r="M28">
        <v>1.8534974599452909</v>
      </c>
    </row>
    <row r="29" spans="1:14" x14ac:dyDescent="0.2">
      <c r="A29" s="3" t="s">
        <v>18</v>
      </c>
      <c r="E29">
        <v>128.22712499999994</v>
      </c>
      <c r="K29">
        <v>4946.7666666666664</v>
      </c>
      <c r="L29">
        <v>2881.2000000000003</v>
      </c>
      <c r="M29">
        <v>1.9330858408232381</v>
      </c>
    </row>
    <row r="30" spans="1:14" x14ac:dyDescent="0.2">
      <c r="A30" s="3" t="s">
        <v>18</v>
      </c>
      <c r="E30">
        <v>137.81827499999997</v>
      </c>
      <c r="K30">
        <v>4959.3166666666666</v>
      </c>
      <c r="L30">
        <v>3030.5499999999997</v>
      </c>
      <c r="M30">
        <v>1.9379901002995961</v>
      </c>
    </row>
    <row r="31" spans="1:14" x14ac:dyDescent="0.2">
      <c r="A31" s="3" t="s">
        <v>18</v>
      </c>
      <c r="E31">
        <v>147.17757499999993</v>
      </c>
      <c r="K31">
        <v>5316.0333333333328</v>
      </c>
      <c r="L31">
        <v>2986.5166666666664</v>
      </c>
      <c r="M31">
        <v>2.0773870001302592</v>
      </c>
    </row>
    <row r="32" spans="1:14" x14ac:dyDescent="0.2">
      <c r="A32" s="3" t="s">
        <v>18</v>
      </c>
      <c r="E32">
        <v>-19.190625000000001</v>
      </c>
      <c r="N32">
        <v>45681.2</v>
      </c>
    </row>
    <row r="33" spans="1:14" x14ac:dyDescent="0.2">
      <c r="A33" s="3" t="s">
        <v>18</v>
      </c>
      <c r="E33">
        <v>-13.852400000000053</v>
      </c>
      <c r="N33">
        <v>50254.8</v>
      </c>
    </row>
    <row r="34" spans="1:14" x14ac:dyDescent="0.2">
      <c r="A34" s="3" t="s">
        <v>18</v>
      </c>
      <c r="E34">
        <v>27.256474999999924</v>
      </c>
      <c r="N34">
        <v>47440.399999999994</v>
      </c>
    </row>
    <row r="35" spans="1:14" x14ac:dyDescent="0.2">
      <c r="A35" s="3" t="s">
        <v>18</v>
      </c>
      <c r="E35">
        <v>41.003699999999952</v>
      </c>
      <c r="N35">
        <v>44397.600000000006</v>
      </c>
    </row>
    <row r="36" spans="1:14" x14ac:dyDescent="0.2">
      <c r="A36" s="3" t="s">
        <v>18</v>
      </c>
      <c r="E36">
        <v>63.07814999999988</v>
      </c>
      <c r="N36">
        <v>43241.600000000006</v>
      </c>
    </row>
    <row r="37" spans="1:14" x14ac:dyDescent="0.2">
      <c r="A37" s="3" t="s">
        <v>18</v>
      </c>
      <c r="E37">
        <v>72.767299999999949</v>
      </c>
      <c r="N37">
        <v>43748</v>
      </c>
    </row>
    <row r="38" spans="1:14" x14ac:dyDescent="0.2">
      <c r="A38" s="3" t="s">
        <v>18</v>
      </c>
      <c r="E38">
        <v>81.963549999999969</v>
      </c>
      <c r="N38">
        <v>46706.399999999994</v>
      </c>
    </row>
    <row r="39" spans="1:14" x14ac:dyDescent="0.2">
      <c r="A39" s="3" t="s">
        <v>18</v>
      </c>
      <c r="E39">
        <v>97.242049999999864</v>
      </c>
      <c r="N39">
        <v>50176</v>
      </c>
    </row>
    <row r="40" spans="1:14" x14ac:dyDescent="0.2">
      <c r="A40" s="3" t="s">
        <v>18</v>
      </c>
      <c r="E40">
        <v>106.83517499999988</v>
      </c>
      <c r="N40">
        <v>50902</v>
      </c>
    </row>
    <row r="41" spans="1:14" x14ac:dyDescent="0.2">
      <c r="A41" s="3" t="s">
        <v>18</v>
      </c>
      <c r="E41">
        <v>116.03179999999992</v>
      </c>
      <c r="N41">
        <v>49955.8</v>
      </c>
    </row>
    <row r="42" spans="1:14" x14ac:dyDescent="0.2">
      <c r="A42" s="3" t="s">
        <v>18</v>
      </c>
      <c r="E42">
        <v>125.7841249999999</v>
      </c>
      <c r="N42">
        <v>52000</v>
      </c>
    </row>
    <row r="43" spans="1:14" x14ac:dyDescent="0.2">
      <c r="A43" s="3" t="s">
        <v>18</v>
      </c>
      <c r="E43">
        <v>135.0539</v>
      </c>
      <c r="N43">
        <v>47392.2</v>
      </c>
    </row>
    <row r="44" spans="1:14" x14ac:dyDescent="0.2">
      <c r="A44" s="3" t="s">
        <v>18</v>
      </c>
      <c r="E44">
        <v>144.80929999999995</v>
      </c>
      <c r="N44">
        <v>49322.399999999994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7"/>
  <sheetViews>
    <sheetView topLeftCell="A7" workbookViewId="0">
      <selection activeCell="A47" sqref="A14:A47"/>
    </sheetView>
  </sheetViews>
  <sheetFormatPr baseColWidth="10" defaultColWidth="9.140625" defaultRowHeight="12.75" x14ac:dyDescent="0.2"/>
  <cols>
    <col min="1" max="1" width="11.85546875" bestFit="1" customWidth="1"/>
    <col min="2" max="2" width="8.5703125" bestFit="1" customWidth="1"/>
    <col min="3" max="3" width="14" style="9" bestFit="1" customWidth="1"/>
    <col min="4" max="4" width="14" style="11" customWidth="1"/>
    <col min="5" max="5" width="14" style="10" customWidth="1"/>
    <col min="6" max="7" width="8.42578125" hidden="1" customWidth="1"/>
    <col min="8" max="8" width="9.42578125" hidden="1" customWidth="1"/>
    <col min="9" max="9" width="12.7109375" hidden="1" customWidth="1"/>
    <col min="10" max="10" width="15" hidden="1" customWidth="1"/>
  </cols>
  <sheetData>
    <row r="1" spans="1:14" x14ac:dyDescent="0.2">
      <c r="A1" t="s">
        <v>0</v>
      </c>
      <c r="B1" t="s">
        <v>1</v>
      </c>
      <c r="C1" s="9" t="s">
        <v>34</v>
      </c>
      <c r="D1" s="11" t="s">
        <v>35</v>
      </c>
      <c r="E1" s="10" t="s">
        <v>33</v>
      </c>
      <c r="F1" t="s">
        <v>24</v>
      </c>
      <c r="G1" t="s">
        <v>25</v>
      </c>
      <c r="H1" t="s">
        <v>26</v>
      </c>
      <c r="I1" t="s">
        <v>2</v>
      </c>
      <c r="J1" t="s">
        <v>3</v>
      </c>
      <c r="K1" t="s">
        <v>48</v>
      </c>
      <c r="L1" t="s">
        <v>49</v>
      </c>
      <c r="M1" t="s">
        <v>50</v>
      </c>
      <c r="N1" t="s">
        <v>47</v>
      </c>
    </row>
    <row r="2" spans="1:14" x14ac:dyDescent="0.2">
      <c r="A2" s="3" t="s">
        <v>19</v>
      </c>
      <c r="B2">
        <v>-15</v>
      </c>
      <c r="C2" s="9">
        <v>0.3354166666666667</v>
      </c>
      <c r="D2" s="11">
        <f>HOUR(C2)*60+MINUTE(C2)</f>
        <v>483</v>
      </c>
      <c r="E2" s="10">
        <f>D2-D3</f>
        <v>-58</v>
      </c>
      <c r="F2">
        <v>9.6</v>
      </c>
      <c r="G2">
        <v>9.5</v>
      </c>
      <c r="H2">
        <f>AVERAGE(F2:G2)</f>
        <v>9.5500000000000007</v>
      </c>
    </row>
    <row r="3" spans="1:14" x14ac:dyDescent="0.2">
      <c r="A3" s="3" t="s">
        <v>19</v>
      </c>
      <c r="B3">
        <v>0</v>
      </c>
      <c r="C3" s="9">
        <v>0.3756944444444445</v>
      </c>
      <c r="D3" s="11">
        <f t="shared" ref="D3:D7" si="0">HOUR(C3)*60+MINUTE(C3)</f>
        <v>541</v>
      </c>
      <c r="E3" s="10" t="str">
        <f>(TEXT(C3-C3,"m"))</f>
        <v>0</v>
      </c>
      <c r="F3">
        <v>12.5</v>
      </c>
      <c r="G3">
        <v>12.6</v>
      </c>
      <c r="H3">
        <f t="shared" ref="H3:H13" si="1">AVERAGE(F3:G3)</f>
        <v>12.55</v>
      </c>
    </row>
    <row r="4" spans="1:14" x14ac:dyDescent="0.2">
      <c r="A4" s="3" t="s">
        <v>19</v>
      </c>
      <c r="B4">
        <v>10</v>
      </c>
      <c r="C4" s="9">
        <v>0.3840277777777778</v>
      </c>
      <c r="D4" s="11">
        <f t="shared" si="0"/>
        <v>553</v>
      </c>
      <c r="E4" s="10">
        <f>D4-D3</f>
        <v>12</v>
      </c>
      <c r="F4">
        <v>11.7</v>
      </c>
      <c r="G4">
        <v>11.7</v>
      </c>
      <c r="H4">
        <f t="shared" si="1"/>
        <v>11.7</v>
      </c>
    </row>
    <row r="5" spans="1:14" x14ac:dyDescent="0.2">
      <c r="A5" s="3" t="s">
        <v>19</v>
      </c>
      <c r="B5">
        <v>20</v>
      </c>
      <c r="C5" s="9">
        <v>0.39097222222222222</v>
      </c>
      <c r="D5" s="11">
        <f t="shared" si="0"/>
        <v>563</v>
      </c>
      <c r="E5" s="10">
        <f>D5-D3</f>
        <v>22</v>
      </c>
      <c r="F5">
        <v>12.5</v>
      </c>
      <c r="G5">
        <v>12.6</v>
      </c>
      <c r="H5">
        <f t="shared" si="1"/>
        <v>12.55</v>
      </c>
    </row>
    <row r="6" spans="1:14" x14ac:dyDescent="0.2">
      <c r="A6" s="3" t="s">
        <v>19</v>
      </c>
      <c r="B6">
        <v>30</v>
      </c>
      <c r="C6" s="9">
        <v>0.3979166666666667</v>
      </c>
      <c r="D6" s="11">
        <f t="shared" si="0"/>
        <v>573</v>
      </c>
      <c r="E6" s="10">
        <f>D6-D3</f>
        <v>32</v>
      </c>
      <c r="F6">
        <v>14.3</v>
      </c>
      <c r="G6">
        <v>14.2</v>
      </c>
      <c r="H6">
        <f t="shared" si="1"/>
        <v>14.25</v>
      </c>
    </row>
    <row r="7" spans="1:14" x14ac:dyDescent="0.2">
      <c r="A7" s="3" t="s">
        <v>19</v>
      </c>
      <c r="B7">
        <v>60</v>
      </c>
      <c r="C7" s="9">
        <v>0.41875000000000001</v>
      </c>
      <c r="D7" s="11">
        <f t="shared" si="0"/>
        <v>603</v>
      </c>
      <c r="E7" s="10">
        <f>D7-D3</f>
        <v>62</v>
      </c>
      <c r="F7">
        <v>17.600000000000001</v>
      </c>
      <c r="G7">
        <v>17.5</v>
      </c>
      <c r="H7">
        <f t="shared" si="1"/>
        <v>17.55</v>
      </c>
    </row>
    <row r="8" spans="1:14" x14ac:dyDescent="0.2">
      <c r="A8" s="3" t="s">
        <v>19</v>
      </c>
      <c r="B8">
        <v>90</v>
      </c>
      <c r="C8" s="9">
        <v>0.43958333333333338</v>
      </c>
      <c r="D8" s="11">
        <f t="shared" ref="D8:D13" si="2">HOUR(C8)*60+MINUTE(C8)</f>
        <v>633</v>
      </c>
      <c r="E8" s="10">
        <f>D8-D3</f>
        <v>92</v>
      </c>
      <c r="F8">
        <v>21.6</v>
      </c>
      <c r="G8">
        <v>21.6</v>
      </c>
      <c r="H8">
        <f t="shared" si="1"/>
        <v>21.6</v>
      </c>
    </row>
    <row r="9" spans="1:14" x14ac:dyDescent="0.2">
      <c r="A9" s="3" t="s">
        <v>19</v>
      </c>
      <c r="B9">
        <v>120</v>
      </c>
      <c r="C9" s="9">
        <v>0.4604166666666667</v>
      </c>
      <c r="D9" s="11">
        <f t="shared" si="2"/>
        <v>663</v>
      </c>
      <c r="E9" s="10">
        <f>D9-D3</f>
        <v>122</v>
      </c>
      <c r="F9">
        <v>20.3</v>
      </c>
      <c r="G9">
        <v>20.399999999999999</v>
      </c>
      <c r="H9">
        <f t="shared" si="1"/>
        <v>20.350000000000001</v>
      </c>
    </row>
    <row r="10" spans="1:14" x14ac:dyDescent="0.2">
      <c r="A10" s="3" t="s">
        <v>19</v>
      </c>
      <c r="B10">
        <v>150</v>
      </c>
      <c r="C10" s="9">
        <v>0.48125000000000001</v>
      </c>
      <c r="D10" s="11">
        <f t="shared" si="2"/>
        <v>693</v>
      </c>
      <c r="E10" s="10">
        <f>D10-D3</f>
        <v>152</v>
      </c>
      <c r="F10">
        <v>17.8</v>
      </c>
      <c r="G10">
        <v>17.899999999999999</v>
      </c>
      <c r="H10">
        <f t="shared" si="1"/>
        <v>17.850000000000001</v>
      </c>
    </row>
    <row r="11" spans="1:14" x14ac:dyDescent="0.2">
      <c r="A11" s="3" t="s">
        <v>19</v>
      </c>
      <c r="B11">
        <v>180</v>
      </c>
      <c r="C11" s="9">
        <v>0.50208333333333333</v>
      </c>
      <c r="D11" s="11">
        <f t="shared" si="2"/>
        <v>723</v>
      </c>
      <c r="E11" s="10">
        <f>D11-D3</f>
        <v>182</v>
      </c>
      <c r="F11">
        <v>18</v>
      </c>
      <c r="G11">
        <v>18.100000000000001</v>
      </c>
      <c r="H11">
        <f t="shared" si="1"/>
        <v>18.05</v>
      </c>
    </row>
    <row r="12" spans="1:14" x14ac:dyDescent="0.2">
      <c r="A12" s="3" t="s">
        <v>19</v>
      </c>
      <c r="B12">
        <v>74</v>
      </c>
      <c r="C12" s="9">
        <v>0.42708333333333331</v>
      </c>
      <c r="D12" s="11">
        <f t="shared" si="2"/>
        <v>615</v>
      </c>
      <c r="E12" s="10">
        <f>D12-D3</f>
        <v>74</v>
      </c>
      <c r="F12">
        <v>20.5</v>
      </c>
      <c r="G12">
        <v>20.399999999999999</v>
      </c>
      <c r="H12">
        <f t="shared" si="1"/>
        <v>20.45</v>
      </c>
    </row>
    <row r="13" spans="1:14" x14ac:dyDescent="0.2">
      <c r="A13" s="3" t="s">
        <v>19</v>
      </c>
      <c r="B13">
        <v>105</v>
      </c>
      <c r="C13" s="9">
        <v>0.44861111111111113</v>
      </c>
      <c r="D13" s="11">
        <f t="shared" si="2"/>
        <v>646</v>
      </c>
      <c r="E13" s="10">
        <f>D13-D3</f>
        <v>105</v>
      </c>
      <c r="F13">
        <v>21.8</v>
      </c>
      <c r="H13">
        <f t="shared" si="1"/>
        <v>21.8</v>
      </c>
    </row>
    <row r="14" spans="1:14" x14ac:dyDescent="0.2">
      <c r="A14" s="3" t="s">
        <v>19</v>
      </c>
      <c r="E14">
        <v>-7.8582749999999919</v>
      </c>
      <c r="K14">
        <v>627.98400000000004</v>
      </c>
      <c r="L14">
        <v>3203.4166666666665</v>
      </c>
      <c r="M14">
        <v>0.19254305884517212</v>
      </c>
    </row>
    <row r="15" spans="1:14" x14ac:dyDescent="0.2">
      <c r="A15" s="3" t="s">
        <v>19</v>
      </c>
      <c r="E15">
        <v>0</v>
      </c>
      <c r="K15">
        <v>43.277999999999999</v>
      </c>
      <c r="L15">
        <v>3319.6333333333337</v>
      </c>
      <c r="M15">
        <v>1.3269252880171084E-2</v>
      </c>
    </row>
    <row r="16" spans="1:14" x14ac:dyDescent="0.2">
      <c r="A16" s="3" t="s">
        <v>19</v>
      </c>
      <c r="E16">
        <v>4.0972000000000115</v>
      </c>
      <c r="K16">
        <v>1020.0699999999999</v>
      </c>
      <c r="L16">
        <v>3051.2666666666664</v>
      </c>
      <c r="M16">
        <v>0.31275860218762691</v>
      </c>
    </row>
    <row r="17" spans="1:13" x14ac:dyDescent="0.2">
      <c r="A17" s="3" t="s">
        <v>19</v>
      </c>
      <c r="E17">
        <v>8.1908000000000172</v>
      </c>
      <c r="K17">
        <v>315.64980000000003</v>
      </c>
      <c r="L17">
        <v>3135.1333333333332</v>
      </c>
      <c r="M17">
        <v>9.6779819256329488E-2</v>
      </c>
    </row>
    <row r="18" spans="1:13" x14ac:dyDescent="0.2">
      <c r="A18" s="3" t="s">
        <v>19</v>
      </c>
      <c r="E18">
        <v>16.084624999999942</v>
      </c>
      <c r="K18">
        <v>958.875</v>
      </c>
      <c r="L18">
        <v>3130.1166666666668</v>
      </c>
      <c r="M18">
        <v>0.29399590682272864</v>
      </c>
    </row>
    <row r="19" spans="1:13" x14ac:dyDescent="0.2">
      <c r="A19" s="3" t="s">
        <v>19</v>
      </c>
      <c r="E19">
        <v>20.179199999999984</v>
      </c>
      <c r="K19">
        <v>1059.7033333333331</v>
      </c>
      <c r="L19">
        <v>3284.7000000000003</v>
      </c>
      <c r="M19">
        <v>0.32491038190212651</v>
      </c>
    </row>
    <row r="20" spans="1:13" x14ac:dyDescent="0.2">
      <c r="A20" s="3" t="s">
        <v>19</v>
      </c>
      <c r="E20">
        <v>24.27375</v>
      </c>
      <c r="K20">
        <v>1760.8</v>
      </c>
      <c r="L20">
        <v>3255.2333333333336</v>
      </c>
      <c r="M20">
        <v>0.53987015276596073</v>
      </c>
    </row>
    <row r="21" spans="1:13" x14ac:dyDescent="0.2">
      <c r="A21" s="3" t="s">
        <v>19</v>
      </c>
      <c r="E21">
        <v>34.145574999999951</v>
      </c>
      <c r="K21">
        <v>2823.4333333333338</v>
      </c>
      <c r="L21">
        <v>3107.9333333333329</v>
      </c>
      <c r="M21">
        <v>0.86567888743251509</v>
      </c>
    </row>
    <row r="22" spans="1:13" x14ac:dyDescent="0.2">
      <c r="A22" s="3" t="s">
        <v>19</v>
      </c>
      <c r="E22">
        <v>38.324225000000006</v>
      </c>
      <c r="K22">
        <v>3012.1833333333329</v>
      </c>
      <c r="L22">
        <v>2979.5666666666662</v>
      </c>
      <c r="M22">
        <v>0.92355058855392269</v>
      </c>
    </row>
    <row r="23" spans="1:13" x14ac:dyDescent="0.2">
      <c r="A23" s="3" t="s">
        <v>19</v>
      </c>
      <c r="E23">
        <v>47.921125000000032</v>
      </c>
      <c r="K23">
        <v>3690.7666666666669</v>
      </c>
      <c r="L23">
        <v>3054.0499999999997</v>
      </c>
      <c r="M23">
        <v>1.1316076579718588</v>
      </c>
    </row>
    <row r="24" spans="1:13" x14ac:dyDescent="0.2">
      <c r="A24" s="3" t="s">
        <v>19</v>
      </c>
      <c r="E24">
        <v>52.015549999999934</v>
      </c>
      <c r="K24">
        <v>4088.3666666666663</v>
      </c>
      <c r="L24">
        <v>3013.5333333333333</v>
      </c>
      <c r="M24">
        <v>1.2535138214996562</v>
      </c>
    </row>
    <row r="25" spans="1:13" x14ac:dyDescent="0.2">
      <c r="A25" s="3" t="s">
        <v>19</v>
      </c>
      <c r="E25">
        <v>56.214649999999963</v>
      </c>
      <c r="K25">
        <v>4560.0166666666664</v>
      </c>
      <c r="L25">
        <v>2911.4333333333329</v>
      </c>
      <c r="M25">
        <v>1.398124088169389</v>
      </c>
    </row>
    <row r="26" spans="1:13" x14ac:dyDescent="0.2">
      <c r="A26" s="3" t="s">
        <v>19</v>
      </c>
      <c r="E26">
        <v>60.313224999999946</v>
      </c>
      <c r="K26">
        <v>4790.583333333333</v>
      </c>
      <c r="L26">
        <v>2908.1</v>
      </c>
      <c r="M26">
        <v>1.4688169900072305</v>
      </c>
    </row>
    <row r="27" spans="1:13" x14ac:dyDescent="0.2">
      <c r="A27" s="3" t="s">
        <v>19</v>
      </c>
      <c r="E27">
        <v>70.293199999999928</v>
      </c>
      <c r="K27">
        <v>5341.833333333333</v>
      </c>
      <c r="L27">
        <v>2953.7166666666667</v>
      </c>
      <c r="M27">
        <v>1.6378330177856473</v>
      </c>
    </row>
    <row r="28" spans="1:13" x14ac:dyDescent="0.2">
      <c r="A28" s="3" t="s">
        <v>19</v>
      </c>
      <c r="E28">
        <v>79.888950000000037</v>
      </c>
      <c r="K28">
        <v>5662.333333333333</v>
      </c>
      <c r="L28">
        <v>2950</v>
      </c>
      <c r="M28">
        <v>1.7360999328023954</v>
      </c>
    </row>
    <row r="29" spans="1:13" x14ac:dyDescent="0.2">
      <c r="A29" s="3" t="s">
        <v>19</v>
      </c>
      <c r="E29">
        <v>94.333374999999933</v>
      </c>
      <c r="K29">
        <v>5789.3666666666659</v>
      </c>
      <c r="L29">
        <v>3064.3666666666663</v>
      </c>
      <c r="M29">
        <v>1.7750489929301985</v>
      </c>
    </row>
    <row r="30" spans="1:13" x14ac:dyDescent="0.2">
      <c r="A30" s="3" t="s">
        <v>19</v>
      </c>
      <c r="E30">
        <v>104.130775</v>
      </c>
      <c r="K30">
        <v>5323.2333333333336</v>
      </c>
      <c r="L30">
        <v>3098.7333333333336</v>
      </c>
      <c r="M30">
        <v>1.6321301640592463</v>
      </c>
    </row>
    <row r="31" spans="1:13" x14ac:dyDescent="0.2">
      <c r="A31" s="3" t="s">
        <v>19</v>
      </c>
      <c r="E31">
        <v>114.16392500000001</v>
      </c>
      <c r="K31">
        <v>4627.9000000000005</v>
      </c>
      <c r="L31">
        <v>3104.2333333333331</v>
      </c>
      <c r="M31">
        <v>1.4189374602371592</v>
      </c>
    </row>
    <row r="32" spans="1:13" x14ac:dyDescent="0.2">
      <c r="A32" s="3" t="s">
        <v>19</v>
      </c>
      <c r="E32">
        <v>123.35892500000003</v>
      </c>
      <c r="K32">
        <v>4311.9666666666662</v>
      </c>
      <c r="L32">
        <v>3071.9333333333329</v>
      </c>
      <c r="M32">
        <v>1.3220707082320897</v>
      </c>
    </row>
    <row r="33" spans="1:14" x14ac:dyDescent="0.2">
      <c r="A33" s="3" t="s">
        <v>19</v>
      </c>
      <c r="E33">
        <v>133.01304999999994</v>
      </c>
      <c r="K33">
        <v>4028.7166666666667</v>
      </c>
      <c r="L33">
        <v>3226.2666666666664</v>
      </c>
      <c r="M33">
        <v>1.2352248309200962</v>
      </c>
    </row>
    <row r="34" spans="1:14" x14ac:dyDescent="0.2">
      <c r="A34" s="3" t="s">
        <v>19</v>
      </c>
      <c r="E34">
        <v>142.20440000000002</v>
      </c>
      <c r="K34">
        <v>3888.8999999999996</v>
      </c>
      <c r="L34">
        <v>3283.6</v>
      </c>
      <c r="M34">
        <v>1.1923563363763883</v>
      </c>
    </row>
    <row r="35" spans="1:14" x14ac:dyDescent="0.2">
      <c r="A35" s="3" t="s">
        <v>19</v>
      </c>
      <c r="E35">
        <v>-22.75382500000007</v>
      </c>
      <c r="N35">
        <v>39604.6</v>
      </c>
    </row>
    <row r="36" spans="1:14" x14ac:dyDescent="0.2">
      <c r="A36" s="3" t="s">
        <v>19</v>
      </c>
      <c r="E36">
        <v>-16.98977500000008</v>
      </c>
      <c r="N36">
        <v>39789.800000000003</v>
      </c>
    </row>
    <row r="37" spans="1:14" x14ac:dyDescent="0.2">
      <c r="A37" s="3" t="s">
        <v>19</v>
      </c>
      <c r="E37">
        <v>31.321199999999955</v>
      </c>
      <c r="N37">
        <v>39909.199999999997</v>
      </c>
    </row>
    <row r="38" spans="1:14" x14ac:dyDescent="0.2">
      <c r="A38" s="3" t="s">
        <v>19</v>
      </c>
      <c r="E38">
        <v>45.155475000000003</v>
      </c>
      <c r="N38">
        <v>40226.6</v>
      </c>
    </row>
    <row r="39" spans="1:14" x14ac:dyDescent="0.2">
      <c r="A39" s="3" t="s">
        <v>19</v>
      </c>
      <c r="E39">
        <v>67.145025000000018</v>
      </c>
      <c r="N39">
        <v>39330.199999999997</v>
      </c>
    </row>
    <row r="40" spans="1:14" x14ac:dyDescent="0.2">
      <c r="A40" s="3" t="s">
        <v>19</v>
      </c>
      <c r="E40">
        <v>77.124250000000032</v>
      </c>
      <c r="N40">
        <v>40698.800000000003</v>
      </c>
    </row>
    <row r="41" spans="1:14" x14ac:dyDescent="0.2">
      <c r="A41" s="3" t="s">
        <v>19</v>
      </c>
      <c r="E41">
        <v>86.316674999999961</v>
      </c>
      <c r="N41">
        <v>42196</v>
      </c>
    </row>
    <row r="42" spans="1:14" x14ac:dyDescent="0.2">
      <c r="A42" s="3" t="s">
        <v>19</v>
      </c>
      <c r="E42">
        <v>101.32785000000004</v>
      </c>
      <c r="N42">
        <v>37664</v>
      </c>
    </row>
    <row r="43" spans="1:14" x14ac:dyDescent="0.2">
      <c r="A43" s="3" t="s">
        <v>19</v>
      </c>
      <c r="E43">
        <v>111.29782500000002</v>
      </c>
      <c r="N43">
        <v>25360</v>
      </c>
    </row>
    <row r="44" spans="1:14" x14ac:dyDescent="0.2">
      <c r="A44" s="3" t="s">
        <v>19</v>
      </c>
      <c r="E44">
        <v>120.9942749999999</v>
      </c>
      <c r="N44">
        <v>36891</v>
      </c>
    </row>
    <row r="45" spans="1:14" x14ac:dyDescent="0.2">
      <c r="A45" s="3" t="s">
        <v>19</v>
      </c>
      <c r="E45">
        <v>130.24369999999996</v>
      </c>
      <c r="N45">
        <v>38020.6</v>
      </c>
    </row>
    <row r="46" spans="1:14" x14ac:dyDescent="0.2">
      <c r="A46" s="3" t="s">
        <v>19</v>
      </c>
      <c r="E46">
        <v>139.83985000000001</v>
      </c>
      <c r="N46">
        <v>32126.399999999998</v>
      </c>
    </row>
    <row r="47" spans="1:14" x14ac:dyDescent="0.2">
      <c r="A47" s="3" t="s">
        <v>19</v>
      </c>
      <c r="E47">
        <v>149.0686</v>
      </c>
      <c r="N47">
        <v>34418.400000000001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5"/>
  <sheetViews>
    <sheetView workbookViewId="0">
      <selection activeCell="U26" sqref="U26"/>
    </sheetView>
  </sheetViews>
  <sheetFormatPr baseColWidth="10" defaultColWidth="9.140625" defaultRowHeight="12.75" x14ac:dyDescent="0.2"/>
  <cols>
    <col min="1" max="1" width="11.85546875" bestFit="1" customWidth="1"/>
    <col min="2" max="2" width="8.5703125" bestFit="1" customWidth="1"/>
    <col min="3" max="3" width="14" style="9" bestFit="1" customWidth="1"/>
    <col min="4" max="4" width="14" style="11" customWidth="1"/>
    <col min="5" max="5" width="14" style="10" customWidth="1"/>
    <col min="6" max="7" width="8.42578125" hidden="1" customWidth="1"/>
    <col min="8" max="8" width="9.42578125" hidden="1" customWidth="1"/>
    <col min="9" max="9" width="12.7109375" hidden="1" customWidth="1"/>
    <col min="10" max="10" width="15" hidden="1" customWidth="1"/>
  </cols>
  <sheetData>
    <row r="1" spans="1:14" x14ac:dyDescent="0.2">
      <c r="A1" t="s">
        <v>0</v>
      </c>
      <c r="B1" t="s">
        <v>1</v>
      </c>
      <c r="C1" s="9" t="s">
        <v>34</v>
      </c>
      <c r="D1" s="11" t="s">
        <v>35</v>
      </c>
      <c r="E1" s="10" t="s">
        <v>33</v>
      </c>
      <c r="F1" t="s">
        <v>24</v>
      </c>
      <c r="G1" t="s">
        <v>25</v>
      </c>
      <c r="H1" t="s">
        <v>26</v>
      </c>
      <c r="I1" t="s">
        <v>2</v>
      </c>
      <c r="J1" t="s">
        <v>3</v>
      </c>
      <c r="K1" t="s">
        <v>48</v>
      </c>
      <c r="L1" t="s">
        <v>49</v>
      </c>
      <c r="M1" t="s">
        <v>50</v>
      </c>
      <c r="N1" t="s">
        <v>47</v>
      </c>
    </row>
    <row r="2" spans="1:14" x14ac:dyDescent="0.2">
      <c r="A2" s="3" t="s">
        <v>20</v>
      </c>
      <c r="B2">
        <v>-15</v>
      </c>
      <c r="C2" s="9">
        <v>0.3298611111111111</v>
      </c>
      <c r="D2" s="11">
        <f>HOUR(C2)*60+MINUTE(C2)</f>
        <v>475</v>
      </c>
      <c r="E2" s="10">
        <f>D2-D3</f>
        <v>-48</v>
      </c>
      <c r="F2">
        <v>5.5</v>
      </c>
      <c r="G2">
        <v>5.5</v>
      </c>
      <c r="H2">
        <f>AVERAGE(F2:G2)</f>
        <v>5.5</v>
      </c>
    </row>
    <row r="3" spans="1:14" x14ac:dyDescent="0.2">
      <c r="A3" s="3" t="s">
        <v>20</v>
      </c>
      <c r="B3">
        <v>0</v>
      </c>
      <c r="C3" s="9">
        <v>0.36319444444444443</v>
      </c>
      <c r="D3" s="11">
        <f t="shared" ref="D3:D12" si="0">HOUR(C3)*60+MINUTE(C3)</f>
        <v>523</v>
      </c>
      <c r="E3" s="10" t="str">
        <f>(TEXT(C3-C3,"m"))</f>
        <v>0</v>
      </c>
      <c r="F3">
        <v>5.3</v>
      </c>
      <c r="G3">
        <v>5.4</v>
      </c>
      <c r="H3">
        <f t="shared" ref="H3:H12" si="1">AVERAGE(F3:G3)</f>
        <v>5.35</v>
      </c>
      <c r="K3">
        <v>601.11379999999997</v>
      </c>
      <c r="L3">
        <v>3269.1833333333329</v>
      </c>
      <c r="M3">
        <v>0.18227214862020433</v>
      </c>
    </row>
    <row r="4" spans="1:14" x14ac:dyDescent="0.2">
      <c r="A4" s="3" t="s">
        <v>20</v>
      </c>
      <c r="B4">
        <v>10</v>
      </c>
      <c r="C4" s="9">
        <v>0.37083333333333335</v>
      </c>
      <c r="D4" s="11">
        <f t="shared" si="0"/>
        <v>534</v>
      </c>
      <c r="E4" s="10">
        <f>D4-D3</f>
        <v>11</v>
      </c>
      <c r="F4">
        <v>5.3</v>
      </c>
      <c r="G4">
        <v>5.4</v>
      </c>
      <c r="H4">
        <f t="shared" si="1"/>
        <v>5.35</v>
      </c>
    </row>
    <row r="5" spans="1:14" x14ac:dyDescent="0.2">
      <c r="A5" s="3" t="s">
        <v>20</v>
      </c>
      <c r="B5">
        <v>20</v>
      </c>
      <c r="C5" s="9">
        <v>0.37777777777777777</v>
      </c>
      <c r="D5" s="11">
        <f t="shared" si="0"/>
        <v>544</v>
      </c>
      <c r="E5" s="10">
        <f>D5-D3</f>
        <v>21</v>
      </c>
      <c r="F5">
        <v>6.6</v>
      </c>
      <c r="G5">
        <v>6.7</v>
      </c>
      <c r="H5">
        <f t="shared" si="1"/>
        <v>6.65</v>
      </c>
    </row>
    <row r="6" spans="1:14" x14ac:dyDescent="0.2">
      <c r="A6" s="3" t="s">
        <v>20</v>
      </c>
      <c r="B6">
        <v>30</v>
      </c>
      <c r="C6" s="9">
        <v>0.38472222222222219</v>
      </c>
      <c r="D6" s="11">
        <f t="shared" si="0"/>
        <v>554</v>
      </c>
      <c r="E6" s="10">
        <f>D6-D3</f>
        <v>31</v>
      </c>
      <c r="F6">
        <v>8.6</v>
      </c>
      <c r="G6">
        <v>8.6999999999999993</v>
      </c>
      <c r="H6">
        <f t="shared" si="1"/>
        <v>8.6499999999999986</v>
      </c>
    </row>
    <row r="7" spans="1:14" x14ac:dyDescent="0.2">
      <c r="A7" s="3" t="s">
        <v>20</v>
      </c>
      <c r="B7">
        <v>60</v>
      </c>
      <c r="C7" s="9">
        <v>0.40486111111111112</v>
      </c>
      <c r="D7" s="11">
        <f t="shared" si="0"/>
        <v>583</v>
      </c>
      <c r="E7" s="10">
        <f>D7-D3</f>
        <v>60</v>
      </c>
      <c r="F7">
        <v>10.6</v>
      </c>
      <c r="G7">
        <v>10.7</v>
      </c>
      <c r="H7">
        <f t="shared" si="1"/>
        <v>10.649999999999999</v>
      </c>
    </row>
    <row r="8" spans="1:14" x14ac:dyDescent="0.2">
      <c r="A8" s="3" t="s">
        <v>20</v>
      </c>
      <c r="B8">
        <v>90</v>
      </c>
      <c r="C8" s="9">
        <v>0.42638888888888887</v>
      </c>
      <c r="D8" s="11">
        <f t="shared" si="0"/>
        <v>614</v>
      </c>
      <c r="E8" s="10">
        <f>D8-D3</f>
        <v>91</v>
      </c>
      <c r="F8">
        <v>8.1</v>
      </c>
      <c r="G8">
        <v>8.1</v>
      </c>
      <c r="H8">
        <f t="shared" si="1"/>
        <v>8.1</v>
      </c>
    </row>
    <row r="9" spans="1:14" x14ac:dyDescent="0.2">
      <c r="A9" s="3" t="s">
        <v>20</v>
      </c>
      <c r="B9">
        <v>120</v>
      </c>
      <c r="C9" s="9">
        <v>0.44722222222222219</v>
      </c>
      <c r="D9" s="11">
        <f t="shared" si="0"/>
        <v>644</v>
      </c>
      <c r="E9" s="10">
        <f>D9-D3</f>
        <v>121</v>
      </c>
      <c r="F9">
        <v>5.6</v>
      </c>
      <c r="G9">
        <v>5.7</v>
      </c>
      <c r="H9">
        <f t="shared" si="1"/>
        <v>5.65</v>
      </c>
    </row>
    <row r="10" spans="1:14" x14ac:dyDescent="0.2">
      <c r="A10" s="3" t="s">
        <v>20</v>
      </c>
      <c r="B10">
        <v>150</v>
      </c>
      <c r="C10" s="9">
        <v>0.46736111111111112</v>
      </c>
      <c r="D10" s="11">
        <f t="shared" si="0"/>
        <v>673</v>
      </c>
      <c r="E10" s="10">
        <f>D10-D3</f>
        <v>150</v>
      </c>
      <c r="F10">
        <v>4.9000000000000004</v>
      </c>
      <c r="G10">
        <v>5</v>
      </c>
      <c r="H10">
        <f t="shared" si="1"/>
        <v>4.95</v>
      </c>
    </row>
    <row r="11" spans="1:14" x14ac:dyDescent="0.2">
      <c r="A11" s="3" t="s">
        <v>20</v>
      </c>
      <c r="B11">
        <v>180</v>
      </c>
      <c r="C11" s="9">
        <v>0.48819444444444443</v>
      </c>
      <c r="D11" s="11">
        <f t="shared" si="0"/>
        <v>703</v>
      </c>
      <c r="E11" s="10">
        <f>D11-D3</f>
        <v>180</v>
      </c>
      <c r="F11">
        <v>4.7</v>
      </c>
      <c r="G11">
        <v>4.8</v>
      </c>
      <c r="H11">
        <f t="shared" si="1"/>
        <v>4.75</v>
      </c>
    </row>
    <row r="12" spans="1:14" x14ac:dyDescent="0.2">
      <c r="A12" s="3" t="s">
        <v>20</v>
      </c>
      <c r="B12">
        <v>131</v>
      </c>
      <c r="C12" s="9">
        <v>0.46180555555555558</v>
      </c>
      <c r="D12" s="11">
        <f t="shared" si="0"/>
        <v>665</v>
      </c>
      <c r="E12" s="10">
        <f>D12-D4</f>
        <v>131</v>
      </c>
      <c r="F12">
        <v>5.4</v>
      </c>
      <c r="H12">
        <f t="shared" si="1"/>
        <v>5.4</v>
      </c>
    </row>
    <row r="13" spans="1:14" x14ac:dyDescent="0.2">
      <c r="A13" s="3" t="s">
        <v>20</v>
      </c>
      <c r="E13">
        <v>-4.8808750000000876</v>
      </c>
      <c r="K13">
        <v>712.46280000000002</v>
      </c>
      <c r="L13">
        <v>3326.6000000000004</v>
      </c>
      <c r="M13">
        <v>0.21603584108028617</v>
      </c>
    </row>
    <row r="14" spans="1:14" x14ac:dyDescent="0.2">
      <c r="A14" s="3" t="s">
        <v>20</v>
      </c>
      <c r="E14">
        <v>4.093174999999901</v>
      </c>
      <c r="K14">
        <v>765.26800000000003</v>
      </c>
      <c r="L14">
        <v>3195.1333333333332</v>
      </c>
      <c r="M14">
        <v>0.23204764660250113</v>
      </c>
    </row>
    <row r="15" spans="1:14" x14ac:dyDescent="0.2">
      <c r="A15" s="3" t="s">
        <v>20</v>
      </c>
      <c r="E15">
        <v>8.5910749999999823</v>
      </c>
      <c r="K15">
        <v>1291.2733333333333</v>
      </c>
      <c r="L15">
        <v>2965.7333333333336</v>
      </c>
      <c r="M15">
        <v>0.39154510331095371</v>
      </c>
    </row>
    <row r="16" spans="1:14" x14ac:dyDescent="0.2">
      <c r="A16" s="3" t="s">
        <v>20</v>
      </c>
      <c r="E16">
        <v>13.005000000000001</v>
      </c>
      <c r="K16">
        <v>2375.271666666667</v>
      </c>
      <c r="L16">
        <v>2849.9666666666667</v>
      </c>
      <c r="M16">
        <v>0.72023944590862354</v>
      </c>
    </row>
    <row r="17" spans="1:13" x14ac:dyDescent="0.2">
      <c r="A17" s="3" t="s">
        <v>20</v>
      </c>
      <c r="E17">
        <v>19.705199999999898</v>
      </c>
      <c r="K17">
        <v>3167.2999999999997</v>
      </c>
      <c r="L17">
        <v>2806.85</v>
      </c>
      <c r="M17">
        <v>0.96040146861504949</v>
      </c>
    </row>
    <row r="18" spans="1:13" x14ac:dyDescent="0.2">
      <c r="A18" s="3" t="s">
        <v>20</v>
      </c>
      <c r="E18">
        <v>23.836324999999924</v>
      </c>
      <c r="K18">
        <v>3062.7166666666667</v>
      </c>
      <c r="L18">
        <v>2906.25</v>
      </c>
      <c r="M18">
        <v>0.92868928886384494</v>
      </c>
    </row>
    <row r="19" spans="1:13" x14ac:dyDescent="0.2">
      <c r="A19" s="3" t="s">
        <v>20</v>
      </c>
      <c r="E19">
        <v>27.967474999999979</v>
      </c>
      <c r="K19">
        <v>3836.6333333333332</v>
      </c>
      <c r="L19">
        <v>3257.7749999999996</v>
      </c>
      <c r="M19">
        <v>1.1633594190227596</v>
      </c>
    </row>
    <row r="20" spans="1:13" x14ac:dyDescent="0.2">
      <c r="A20" s="3" t="s">
        <v>20</v>
      </c>
      <c r="E20">
        <v>37.74347499999989</v>
      </c>
      <c r="K20">
        <v>4625.3666666666659</v>
      </c>
      <c r="L20">
        <v>2967.2166666666667</v>
      </c>
      <c r="M20">
        <v>1.4025223185520042</v>
      </c>
    </row>
    <row r="21" spans="1:13" x14ac:dyDescent="0.2">
      <c r="A21" s="3" t="s">
        <v>20</v>
      </c>
      <c r="E21">
        <v>41.894400000000019</v>
      </c>
      <c r="K21">
        <v>4510.4333333333334</v>
      </c>
      <c r="L21">
        <v>3089.0166666666669</v>
      </c>
      <c r="M21">
        <v>1.367671770095541</v>
      </c>
    </row>
    <row r="22" spans="1:13" x14ac:dyDescent="0.2">
      <c r="A22" s="3" t="s">
        <v>20</v>
      </c>
      <c r="E22">
        <v>51.087500000000006</v>
      </c>
      <c r="K22">
        <v>4825.0000000000009</v>
      </c>
      <c r="L22">
        <v>3127.0333333333333</v>
      </c>
      <c r="M22">
        <v>1.463055942306575</v>
      </c>
    </row>
    <row r="23" spans="1:13" x14ac:dyDescent="0.2">
      <c r="A23" s="3" t="s">
        <v>20</v>
      </c>
      <c r="E23">
        <v>55.639799999999966</v>
      </c>
      <c r="K23">
        <v>4864.5333333333338</v>
      </c>
      <c r="L23">
        <v>3188.5666666666662</v>
      </c>
      <c r="M23">
        <v>1.4750433989392215</v>
      </c>
    </row>
    <row r="24" spans="1:13" x14ac:dyDescent="0.2">
      <c r="A24" s="3" t="s">
        <v>20</v>
      </c>
      <c r="E24">
        <v>59.734624999999937</v>
      </c>
      <c r="K24">
        <v>4534.05</v>
      </c>
      <c r="L24">
        <v>3357.7833333333333</v>
      </c>
      <c r="M24">
        <v>1.3748329109254147</v>
      </c>
    </row>
    <row r="25" spans="1:13" x14ac:dyDescent="0.2">
      <c r="A25" s="3" t="s">
        <v>20</v>
      </c>
      <c r="E25">
        <v>63.903674999999936</v>
      </c>
      <c r="K25">
        <v>4450.1333333333341</v>
      </c>
      <c r="L25">
        <v>3351.5833333333339</v>
      </c>
      <c r="M25">
        <v>1.3493873611170777</v>
      </c>
    </row>
    <row r="26" spans="1:13" x14ac:dyDescent="0.2">
      <c r="A26" s="3" t="s">
        <v>20</v>
      </c>
      <c r="E26">
        <v>73.157549999999901</v>
      </c>
      <c r="K26">
        <v>3694.0333333333333</v>
      </c>
      <c r="L26">
        <v>3681.6166666666663</v>
      </c>
      <c r="M26">
        <v>1.1201196724169735</v>
      </c>
    </row>
    <row r="27" spans="1:13" x14ac:dyDescent="0.2">
      <c r="A27" s="3" t="s">
        <v>20</v>
      </c>
      <c r="E27">
        <v>82.858349999999916</v>
      </c>
      <c r="K27">
        <v>3158.0166666666664</v>
      </c>
      <c r="L27">
        <v>3910.4666666666658</v>
      </c>
      <c r="M27">
        <v>0.957586538874584</v>
      </c>
    </row>
    <row r="28" spans="1:13" x14ac:dyDescent="0.2">
      <c r="A28" s="3" t="s">
        <v>20</v>
      </c>
      <c r="E28">
        <v>97.826524999999975</v>
      </c>
      <c r="K28">
        <v>2254.5666666666666</v>
      </c>
      <c r="L28">
        <v>4187.2833333333328</v>
      </c>
      <c r="M28">
        <v>0.68363878942859957</v>
      </c>
    </row>
    <row r="29" spans="1:13" x14ac:dyDescent="0.2">
      <c r="A29" s="3" t="s">
        <v>20</v>
      </c>
      <c r="E29">
        <v>107.7126999999999</v>
      </c>
      <c r="K29">
        <v>2297.916666666667</v>
      </c>
      <c r="L29">
        <v>4171.1166666666659</v>
      </c>
      <c r="M29">
        <v>0.69678355110714685</v>
      </c>
    </row>
    <row r="30" spans="1:13" x14ac:dyDescent="0.2">
      <c r="A30" s="3" t="s">
        <v>20</v>
      </c>
      <c r="E30">
        <v>117.07552499999991</v>
      </c>
      <c r="K30">
        <v>1723.1116666666665</v>
      </c>
      <c r="L30">
        <v>4385.7</v>
      </c>
      <c r="M30">
        <v>0.52248886283408336</v>
      </c>
    </row>
    <row r="31" spans="1:13" x14ac:dyDescent="0.2">
      <c r="A31" s="3" t="s">
        <v>20</v>
      </c>
      <c r="E31">
        <v>126.78192499999989</v>
      </c>
      <c r="K31">
        <v>1570.3216666666667</v>
      </c>
      <c r="L31">
        <v>4563.3499999999995</v>
      </c>
      <c r="M31">
        <v>0.47615926336775771</v>
      </c>
    </row>
    <row r="32" spans="1:13" x14ac:dyDescent="0.2">
      <c r="A32" s="3" t="s">
        <v>20</v>
      </c>
      <c r="E32">
        <v>136.03137499999997</v>
      </c>
      <c r="K32">
        <v>1627.5766666666668</v>
      </c>
      <c r="L32">
        <v>4513.5999999999995</v>
      </c>
      <c r="M32">
        <v>0.49352035517641329</v>
      </c>
    </row>
    <row r="33" spans="1:14" x14ac:dyDescent="0.2">
      <c r="A33" s="3" t="s">
        <v>20</v>
      </c>
      <c r="E33">
        <v>145.66567499999991</v>
      </c>
      <c r="K33">
        <v>1586.0333333333335</v>
      </c>
      <c r="L33">
        <v>4544.916666666667</v>
      </c>
      <c r="M33">
        <v>0.48092341824448459</v>
      </c>
    </row>
    <row r="34" spans="1:14" x14ac:dyDescent="0.2">
      <c r="A34" s="3" t="s">
        <v>20</v>
      </c>
      <c r="E34">
        <v>-16.143935000000056</v>
      </c>
      <c r="N34">
        <v>5567</v>
      </c>
    </row>
    <row r="35" spans="1:14" x14ac:dyDescent="0.2">
      <c r="A35" s="3" t="s">
        <v>20</v>
      </c>
      <c r="E35">
        <v>-13.378274999999995</v>
      </c>
      <c r="N35">
        <v>5390.8700000000008</v>
      </c>
    </row>
    <row r="36" spans="1:14" x14ac:dyDescent="0.2">
      <c r="A36" s="3" t="s">
        <v>20</v>
      </c>
      <c r="E36">
        <v>34.974700000000013</v>
      </c>
      <c r="N36">
        <v>6192</v>
      </c>
    </row>
    <row r="37" spans="1:14" x14ac:dyDescent="0.2">
      <c r="A37" s="3" t="s">
        <v>20</v>
      </c>
      <c r="E37">
        <v>48.722174999999993</v>
      </c>
      <c r="N37">
        <v>5144.5</v>
      </c>
    </row>
    <row r="38" spans="1:14" x14ac:dyDescent="0.2">
      <c r="A38" s="3" t="s">
        <v>20</v>
      </c>
      <c r="E38">
        <v>70.792549999999906</v>
      </c>
      <c r="N38">
        <v>6102.4400000000005</v>
      </c>
    </row>
    <row r="39" spans="1:14" x14ac:dyDescent="0.2">
      <c r="A39" s="3" t="s">
        <v>20</v>
      </c>
      <c r="E39">
        <v>79.985150000000004</v>
      </c>
      <c r="N39">
        <v>5953.5</v>
      </c>
    </row>
    <row r="40" spans="1:14" x14ac:dyDescent="0.2">
      <c r="A40" s="3" t="s">
        <v>20</v>
      </c>
      <c r="E40">
        <v>89.689174999999949</v>
      </c>
      <c r="N40">
        <v>7335.7000000000007</v>
      </c>
    </row>
    <row r="41" spans="1:14" x14ac:dyDescent="0.2">
      <c r="A41" s="3" t="s">
        <v>20</v>
      </c>
      <c r="E41">
        <v>104.94720000000001</v>
      </c>
      <c r="N41">
        <v>6928.15</v>
      </c>
    </row>
    <row r="42" spans="1:14" x14ac:dyDescent="0.2">
      <c r="A42" s="3" t="s">
        <v>20</v>
      </c>
      <c r="E42">
        <v>114.13992499999992</v>
      </c>
      <c r="N42">
        <v>7179.1</v>
      </c>
    </row>
    <row r="43" spans="1:14" x14ac:dyDescent="0.2">
      <c r="A43" s="3" t="s">
        <v>20</v>
      </c>
      <c r="E43">
        <v>123.9062999999999</v>
      </c>
      <c r="N43">
        <v>6096.0499999999993</v>
      </c>
    </row>
    <row r="44" spans="1:14" x14ac:dyDescent="0.2">
      <c r="A44" s="3" t="s">
        <v>20</v>
      </c>
      <c r="E44">
        <v>133.66655</v>
      </c>
      <c r="N44">
        <v>7001.25</v>
      </c>
    </row>
    <row r="45" spans="1:14" x14ac:dyDescent="0.2">
      <c r="A45" s="3" t="s">
        <v>20</v>
      </c>
      <c r="E45">
        <v>142.85887499999995</v>
      </c>
      <c r="N45">
        <v>5845.5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Baseline</vt:lpstr>
      <vt:lpstr>P07</vt:lpstr>
      <vt:lpstr>D06</vt:lpstr>
      <vt:lpstr>D11</vt:lpstr>
      <vt:lpstr>D15</vt:lpstr>
      <vt:lpstr>D13</vt:lpstr>
      <vt:lpstr>D14</vt:lpstr>
      <vt:lpstr>D17</vt:lpstr>
      <vt:lpstr>D10</vt:lpstr>
      <vt:lpstr>D18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Herzig, David</dc:creator>
  <cp:lastModifiedBy>Lange, Naomi </cp:lastModifiedBy>
  <dcterms:created xsi:type="dcterms:W3CDTF">2022-06-22T10:19:49Z</dcterms:created>
  <dcterms:modified xsi:type="dcterms:W3CDTF">2022-07-20T10:16:47Z</dcterms:modified>
</cp:coreProperties>
</file>