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REFRIGERATION RACK</t>
        </is>
      </c>
      <c r="B1" s="1" t="inlineStr">
        <is>
          <t>RDT</t>
        </is>
      </c>
      <c r="C1" s="1" t="inlineStr">
        <is>
          <t>IRW2-06M-MT4-MEPST</t>
        </is>
      </c>
      <c r="D1" s="1">
        <f>HYPERLINK("[V:\Specs\Specs Script\Template Specs_Word Files\REFRIGERATION RACK_RDT_ZS12.docx]","REFRIGERATION RACK_RDT_ZS12")</f>
        <v/>
      </c>
    </row>
    <row r="2">
      <c r="A2" s="2" t="inlineStr">
        <is>
          <t>HIGH-DENSITY SHELVING</t>
        </is>
      </c>
      <c r="B2" s="2" t="inlineStr">
        <is>
          <t>METRO</t>
        </is>
      </c>
      <c r="C2" s="2" t="inlineStr">
        <is>
          <t>TTE24C</t>
        </is>
      </c>
      <c r="D2" s="2">
        <f>HYPERLINK("[V:\Specs\Specs Script\Template Specs_Word Files\HIGH DENSITY SHELVING_Metro_(1) TTE24C.docx]","HIGH DENSITY SHELVING_Metro_(1) TTE24C")</f>
        <v/>
      </c>
    </row>
    <row r="3">
      <c r="A3" s="2" t="inlineStr">
        <is>
          <t>HIGH-DENSITY SHELVING</t>
        </is>
      </c>
      <c r="B3" s="2" t="inlineStr">
        <is>
          <t>METRO</t>
        </is>
      </c>
      <c r="C3" s="2" t="inlineStr">
        <is>
          <t>TTE24C</t>
        </is>
      </c>
      <c r="D3" s="2">
        <f>HYPERLINK("[V:\Specs\Specs Script\Template Specs_Word Files\HIGH DENSITY SHELVING_Metro_(1) TTE24C.docx]","HIGH DENSITY SHELVING_Metro_(1) TTE24C")</f>
        <v/>
      </c>
    </row>
    <row r="4">
      <c r="A4" s="2" t="inlineStr">
        <is>
          <t>HIGH-DENSITY SHELVING</t>
        </is>
      </c>
      <c r="B4" s="2" t="inlineStr">
        <is>
          <t>METRO</t>
        </is>
      </c>
      <c r="C4" s="2" t="inlineStr">
        <is>
          <t>TTE24C</t>
        </is>
      </c>
      <c r="D4" s="2">
        <f>HYPERLINK("[V:\Specs\Specs Script\Template Specs_Word Files\HIGH DENSITY SHELVING_Metro_(1) TTE24C.docx]","HIGH DENSITY SHELVING_Metro_(1) TTE24C")</f>
        <v/>
      </c>
    </row>
    <row r="5">
      <c r="A5" s="1" t="inlineStr">
        <is>
          <t>DRY STORAGE SHELVING</t>
        </is>
      </c>
      <c r="B5" s="1" t="inlineStr">
        <is>
          <t>METRO</t>
        </is>
      </c>
      <c r="C5" s="1" t="inlineStr">
        <is>
          <t>SUPER ERECTA</t>
        </is>
      </c>
      <c r="D5" s="1">
        <f>HYPERLINK("[V:\Specs\Specs Script\Template Specs_Word Files\DRY STORAGE SHELVING_Metro_1836BR.docx]","DRY STORAGE SHELVING_Metro_1836BR")</f>
        <v/>
      </c>
    </row>
    <row r="6">
      <c r="A6" s="3" t="inlineStr">
        <is>
          <t>NON-FOOD STORAGE SHELVING</t>
        </is>
      </c>
      <c r="B6" s="3" t="inlineStr">
        <is>
          <t>METRO</t>
        </is>
      </c>
      <c r="C6" s="3" t="inlineStr">
        <is>
          <t>SUPER ERECTA</t>
        </is>
      </c>
      <c r="D6" s="3" t="inlineStr"/>
    </row>
    <row r="7">
      <c r="A7" s="3" t="inlineStr">
        <is>
          <t>EQUIPMENT STORAGE SHELVING</t>
        </is>
      </c>
      <c r="B7" s="3" t="inlineStr">
        <is>
          <t>METRO</t>
        </is>
      </c>
      <c r="C7" s="3" t="inlineStr">
        <is>
          <t>SUPER ERECTA</t>
        </is>
      </c>
      <c r="D7" s="3" t="inlineStr"/>
    </row>
    <row r="8">
      <c r="A8" s="3" t="inlineStr">
        <is>
          <t>BEVERAGE COOLER</t>
        </is>
      </c>
      <c r="B8" s="3" t="inlineStr">
        <is>
          <t>THERMALRITE</t>
        </is>
      </c>
      <c r="C8" s="3" t="inlineStr">
        <is>
          <t>CUSTOM</t>
        </is>
      </c>
      <c r="D8" s="3" t="inlineStr"/>
    </row>
    <row r="9">
      <c r="A9" s="3" t="inlineStr">
        <is>
          <t>FLOOR TROUGH &amp; GRATE</t>
        </is>
      </c>
      <c r="B9" s="3" t="inlineStr">
        <is>
          <t>Custom Fabrication</t>
        </is>
      </c>
      <c r="C9" s="3" t="inlineStr"/>
      <c r="D9" s="3" t="inlineStr"/>
    </row>
    <row r="10">
      <c r="A10" s="2" t="inlineStr">
        <is>
          <t>EVAPORATOR COIL</t>
        </is>
      </c>
      <c r="B10" s="2" t="inlineStr">
        <is>
          <t>RDT</t>
        </is>
      </c>
      <c r="C10" s="2" t="inlineStr">
        <is>
          <t>BEL0095</t>
        </is>
      </c>
      <c r="D10" s="2">
        <f>HYPERLINK("[V:\Specs\Specs Script\Template Specs_Word Files\EVAPORATOR COIL_RDT_BEL0095.docx]","EVAPORATOR COIL_RDT_BEL0095")</f>
        <v/>
      </c>
    </row>
    <row r="11">
      <c r="A11" s="1" t="inlineStr">
        <is>
          <t>COOLER STORAGE SHELVING</t>
        </is>
      </c>
      <c r="B11" s="1" t="inlineStr">
        <is>
          <t>METRO</t>
        </is>
      </c>
      <c r="C11" s="1" t="inlineStr">
        <is>
          <t>MAXQ</t>
        </is>
      </c>
      <c r="D11" s="1">
        <f>HYPERLINK("[V:\Specs\Specs Script\Template Specs_Word Files\COOLER STORAGE SHELVING_Metro_1836NK3.docx]","COOLER STORAGE SHELVING_Metro_1836NK3")</f>
        <v/>
      </c>
    </row>
    <row r="12">
      <c r="A12" s="3" t="inlineStr">
        <is>
          <t>BEVERAGE STORAGE SHELVING</t>
        </is>
      </c>
      <c r="B12" s="3" t="inlineStr">
        <is>
          <t>METRO</t>
        </is>
      </c>
      <c r="C12" s="3" t="inlineStr">
        <is>
          <t>SUPER ERECTA</t>
        </is>
      </c>
      <c r="D12" s="3" t="inlineStr"/>
    </row>
    <row r="13">
      <c r="A13" s="2" t="inlineStr">
        <is>
          <t>AIR CURTAIN</t>
        </is>
      </c>
      <c r="B13" s="2" t="inlineStr">
        <is>
          <t>MARS AIR SYSTEMS</t>
        </is>
      </c>
      <c r="C13" s="2" t="inlineStr">
        <is>
          <t>STD248-1UA-OB-VHP</t>
        </is>
      </c>
      <c r="D13" s="2">
        <f>HYPERLINK("[V:\Specs\Specs Script\Template Specs_Word Files\AIR CURTAIN_Mars Air Systems_STD248-1UA-OB-VHP.docx]","AIR CURTAIN_Mars Air Systems_STD248-1UA-OB-VHP")</f>
        <v/>
      </c>
    </row>
    <row r="14">
      <c r="A14" s="1" t="inlineStr">
        <is>
          <t>BULK COOLER</t>
        </is>
      </c>
      <c r="B14" s="1" t="inlineStr">
        <is>
          <t>THERMALRITE</t>
        </is>
      </c>
      <c r="C14" s="1" t="inlineStr">
        <is>
          <t>CUSTOM</t>
        </is>
      </c>
      <c r="D14" s="1">
        <f>HYPERLINK("[V:\Specs\Specs Script\Template Specs_Word Files\BULK COOLER_Thermalrite_Custom.docx]","BULK COOLER_Thermalrite_Custom")</f>
        <v/>
      </c>
    </row>
    <row r="15">
      <c r="A15" s="3" t="inlineStr">
        <is>
          <t>FLOOR TROUGH &amp; GRATE</t>
        </is>
      </c>
      <c r="B15" s="3" t="inlineStr">
        <is>
          <t>Custom Fabrication</t>
        </is>
      </c>
      <c r="C15" s="3" t="inlineStr"/>
      <c r="D15" s="3" t="inlineStr"/>
    </row>
    <row r="16">
      <c r="A16" s="3" t="inlineStr">
        <is>
          <t>LOW-PROFILE EVAPORATOR COIL</t>
        </is>
      </c>
      <c r="B16" s="3" t="inlineStr">
        <is>
          <t>RDT</t>
        </is>
      </c>
      <c r="C16" s="3" t="inlineStr">
        <is>
          <t>BEC0095</t>
        </is>
      </c>
      <c r="D16" s="3" t="inlineStr"/>
    </row>
    <row r="17">
      <c r="A17" s="1" t="inlineStr">
        <is>
          <t>COOLER STORAGE SHELVING</t>
        </is>
      </c>
      <c r="B17" s="1" t="inlineStr">
        <is>
          <t>METRO</t>
        </is>
      </c>
      <c r="C17" s="1" t="inlineStr">
        <is>
          <t>MAXQ</t>
        </is>
      </c>
      <c r="D17" s="1">
        <f>HYPERLINK("[V:\Specs\Specs Script\Template Specs_Word Files\COOLER STORAGE SHELVING_Metro_1836NK3.docx]","COOLER STORAGE SHELVING_Metro_1836NK3")</f>
        <v/>
      </c>
    </row>
    <row r="18">
      <c r="A18" s="3" t="inlineStr">
        <is>
          <t>BULK FREEZER</t>
        </is>
      </c>
      <c r="B18" s="3" t="inlineStr">
        <is>
          <t>THERMALRITE</t>
        </is>
      </c>
      <c r="C18" s="3" t="inlineStr">
        <is>
          <t>CUSTOM</t>
        </is>
      </c>
      <c r="D18" s="3" t="inlineStr"/>
    </row>
    <row r="19">
      <c r="A19" s="3" t="inlineStr">
        <is>
          <t>FLOOR TROUGH &amp; GRATE</t>
        </is>
      </c>
      <c r="B19" s="3" t="inlineStr">
        <is>
          <t>Custom Fabrication</t>
        </is>
      </c>
      <c r="C19" s="3" t="inlineStr"/>
      <c r="D19" s="3" t="inlineStr"/>
    </row>
    <row r="20">
      <c r="A20" s="2" t="inlineStr">
        <is>
          <t>EVAPORATOR COIL</t>
        </is>
      </c>
      <c r="B20" s="2" t="inlineStr">
        <is>
          <t>RDT</t>
        </is>
      </c>
      <c r="C20" s="2" t="inlineStr">
        <is>
          <t>BEL0100</t>
        </is>
      </c>
      <c r="D20" s="2">
        <f>HYPERLINK("[V:\Specs\Specs Script\Template Specs_Word Files\EVAPORATOR COIL_RDT_BEL0100.docx]","EVAPORATOR COIL_RDT_BEL0100")</f>
        <v/>
      </c>
    </row>
    <row r="21">
      <c r="A21" s="1" t="inlineStr">
        <is>
          <t>FREEZER STORAGE SHELVING</t>
        </is>
      </c>
      <c r="B21" s="1" t="inlineStr">
        <is>
          <t>METRO</t>
        </is>
      </c>
      <c r="C21" s="1" t="inlineStr">
        <is>
          <t>MAXQ</t>
        </is>
      </c>
      <c r="D21" s="1">
        <f>HYPERLINK("[V:\Specs\Specs Script\Template Specs_Word Files\FREEZER STORAGE SHELVING_Metro_1836NK3.docx]","FREEZER STORAGE SHELVING_Metro_1836NK3")</f>
        <v/>
      </c>
    </row>
    <row r="22">
      <c r="A22" s="3" t="inlineStr">
        <is>
          <t>THAW COOLER</t>
        </is>
      </c>
      <c r="B22" s="3" t="inlineStr">
        <is>
          <t>THERMALRITE</t>
        </is>
      </c>
      <c r="C22" s="3" t="inlineStr">
        <is>
          <t>CUSTOM</t>
        </is>
      </c>
      <c r="D22" s="3" t="inlineStr"/>
    </row>
    <row r="23">
      <c r="A23" s="3" t="inlineStr">
        <is>
          <t>FLOOR TROUGH &amp; GRATE</t>
        </is>
      </c>
      <c r="B23" s="3" t="inlineStr">
        <is>
          <t>Custom Fabrication</t>
        </is>
      </c>
      <c r="C23" s="3" t="inlineStr"/>
      <c r="D23" s="3" t="inlineStr"/>
    </row>
    <row r="24">
      <c r="A24" s="2" t="inlineStr">
        <is>
          <t>EVAPORATOR COIL</t>
        </is>
      </c>
      <c r="B24" s="2" t="inlineStr">
        <is>
          <t>RDT</t>
        </is>
      </c>
      <c r="C24" s="2" t="inlineStr">
        <is>
          <t>BEL0130</t>
        </is>
      </c>
      <c r="D24" s="2">
        <f>HYPERLINK("[V:\Specs\Specs Script\Template Specs_Word Files\EVAPORATOR COIL_RDT_BEL0130.docx]","EVAPORATOR COIL_RDT_BEL0130")</f>
        <v/>
      </c>
    </row>
    <row r="25">
      <c r="A25" s="1" t="inlineStr">
        <is>
          <t>COOLER STORAGE SHELVING</t>
        </is>
      </c>
      <c r="B25" s="1" t="inlineStr">
        <is>
          <t>METRO</t>
        </is>
      </c>
      <c r="C25" s="1" t="inlineStr">
        <is>
          <t>MAXQ</t>
        </is>
      </c>
      <c r="D25" s="1">
        <f>HYPERLINK("[V:\Specs\Specs Script\Template Specs_Word Files\COOLER STORAGE SHELVING_Metro_1836NK3.docx]","COOLER STORAGE SHELVING_Metro_1836NK3")</f>
        <v/>
      </c>
    </row>
    <row r="26">
      <c r="A26" s="2" t="inlineStr">
        <is>
          <t>UTILITY RACK</t>
        </is>
      </c>
      <c r="B26" s="2" t="inlineStr">
        <is>
          <t>NEW AGE</t>
        </is>
      </c>
      <c r="C26" s="2" t="inlineStr">
        <is>
          <t>1331</t>
        </is>
      </c>
      <c r="D26" s="2">
        <f>HYPERLINK("[V:\Specs\Specs Script\Template Specs_Word Files\UTILITY RACK_New Age_1331.docx]","UTILITY RACK_New Age_1331")</f>
        <v/>
      </c>
    </row>
    <row r="27">
      <c r="A27" s="3" t="inlineStr">
        <is>
          <t>DAIRY COOLER</t>
        </is>
      </c>
      <c r="B27" s="3" t="inlineStr">
        <is>
          <t>THERMALRITE</t>
        </is>
      </c>
      <c r="C27" s="3" t="inlineStr">
        <is>
          <t>CUSTOM</t>
        </is>
      </c>
      <c r="D27" s="3" t="inlineStr"/>
    </row>
    <row r="28">
      <c r="A28" s="3" t="inlineStr">
        <is>
          <t>FLOOR TROUGH &amp; GRATE</t>
        </is>
      </c>
      <c r="B28" s="3" t="inlineStr">
        <is>
          <t>Custom Fabrication</t>
        </is>
      </c>
      <c r="C28" s="3" t="inlineStr"/>
      <c r="D28" s="3" t="inlineStr"/>
    </row>
    <row r="29">
      <c r="A29" s="2" t="inlineStr">
        <is>
          <t>EVAPORATOR COIL</t>
        </is>
      </c>
      <c r="B29" s="2" t="inlineStr">
        <is>
          <t>RDT</t>
        </is>
      </c>
      <c r="C29" s="2" t="inlineStr">
        <is>
          <t>BEL0105</t>
        </is>
      </c>
      <c r="D29" s="2">
        <f>HYPERLINK("[V:\Specs\Specs Script\Template Specs_Word Files\EVAPORATOR COIL_RDT_BEL0105.docx]","EVAPORATOR COIL_RDT_BEL0105")</f>
        <v/>
      </c>
    </row>
    <row r="30">
      <c r="A30" s="1" t="inlineStr">
        <is>
          <t>COOLER STORAGE SHELVING</t>
        </is>
      </c>
      <c r="B30" s="1" t="inlineStr">
        <is>
          <t>METRO</t>
        </is>
      </c>
      <c r="C30" s="1" t="inlineStr">
        <is>
          <t>MAXQ</t>
        </is>
      </c>
      <c r="D30" s="1">
        <f>HYPERLINK("[V:\Specs\Specs Script\Template Specs_Word Files\COOLER STORAGE SHELVING_Metro_1836NK3.docx]","COOLER STORAGE SHELVING_Metro_1836NK3")</f>
        <v/>
      </c>
    </row>
    <row r="31">
      <c r="A31" s="3" t="inlineStr">
        <is>
          <t>PROTEIN FREEZER</t>
        </is>
      </c>
      <c r="B31" s="3" t="inlineStr">
        <is>
          <t>THERMALRITE</t>
        </is>
      </c>
      <c r="C31" s="3" t="inlineStr">
        <is>
          <t>CUSTOM</t>
        </is>
      </c>
      <c r="D31" s="3" t="inlineStr"/>
    </row>
    <row r="32">
      <c r="A32" s="2" t="inlineStr">
        <is>
          <t>EVAPORATOR COIL</t>
        </is>
      </c>
      <c r="B32" s="2" t="inlineStr">
        <is>
          <t>RDT</t>
        </is>
      </c>
      <c r="C32" s="2" t="inlineStr">
        <is>
          <t>BEL0100</t>
        </is>
      </c>
      <c r="D32" s="2">
        <f>HYPERLINK("[V:\Specs\Specs Script\Template Specs_Word Files\EVAPORATOR COIL_RDT_BEL0100.docx]","EVAPORATOR COIL_RDT_BEL0100")</f>
        <v/>
      </c>
    </row>
    <row r="33">
      <c r="A33" s="1" t="inlineStr">
        <is>
          <t>FREEZER STORAGE SHELVING</t>
        </is>
      </c>
      <c r="B33" s="1" t="inlineStr">
        <is>
          <t>METRO</t>
        </is>
      </c>
      <c r="C33" s="1" t="inlineStr">
        <is>
          <t>MAXQ</t>
        </is>
      </c>
      <c r="D33" s="1">
        <f>HYPERLINK("[V:\Specs\Specs Script\Template Specs_Word Files\FREEZER STORAGE SHELVING_Metro_1836NK3.docx]","FREEZER STORAGE SHELVING_Metro_1836NK3")</f>
        <v/>
      </c>
    </row>
    <row r="34">
      <c r="A34" s="3" t="inlineStr">
        <is>
          <t>PROTEIN COOLER</t>
        </is>
      </c>
      <c r="B34" s="3" t="inlineStr">
        <is>
          <t>THERMALRITE</t>
        </is>
      </c>
      <c r="C34" s="3" t="inlineStr">
        <is>
          <t>CUSTOM</t>
        </is>
      </c>
      <c r="D34" s="3" t="inlineStr"/>
    </row>
    <row r="35">
      <c r="A35" s="3" t="inlineStr">
        <is>
          <t>FLOOR TROUGH &amp; GRATE</t>
        </is>
      </c>
      <c r="B35" s="3" t="inlineStr">
        <is>
          <t>Custom Fabrication</t>
        </is>
      </c>
      <c r="C35" s="3" t="inlineStr"/>
      <c r="D35" s="3" t="inlineStr"/>
    </row>
    <row r="36">
      <c r="A36" s="1" t="inlineStr">
        <is>
          <t>EVAPORATOR COIL</t>
        </is>
      </c>
      <c r="B36" s="1" t="inlineStr">
        <is>
          <t>RDT</t>
        </is>
      </c>
      <c r="C36" s="1" t="inlineStr">
        <is>
          <t>BEL0115</t>
        </is>
      </c>
      <c r="D36" s="1">
        <f>HYPERLINK("[V:\Specs\Specs Script\Template Specs_Word Files\EVAPORATOR COIL_RDT_BEL0130.docx]","EVAPORATOR COIL_RDT_BEL0130")</f>
        <v/>
      </c>
    </row>
    <row r="37">
      <c r="A37" s="1" t="inlineStr">
        <is>
          <t>COOLER STORAGE SHELVING</t>
        </is>
      </c>
      <c r="B37" s="1" t="inlineStr">
        <is>
          <t>METRO</t>
        </is>
      </c>
      <c r="C37" s="1" t="inlineStr">
        <is>
          <t>MAXQ</t>
        </is>
      </c>
      <c r="D37" s="1">
        <f>HYPERLINK("[V:\Specs\Specs Script\Template Specs_Word Files\COOLER STORAGE SHELVING_Metro_1836NK3.docx]","COOLER STORAGE SHELVING_Metro_1836NK3")</f>
        <v/>
      </c>
    </row>
    <row r="38">
      <c r="A38" s="2" t="inlineStr">
        <is>
          <t>HAND SINK</t>
        </is>
      </c>
      <c r="B38" s="2" t="inlineStr">
        <is>
          <t>ADVANCE TABCO</t>
        </is>
      </c>
      <c r="C38" s="2" t="inlineStr">
        <is>
          <t>7-PS-61</t>
        </is>
      </c>
      <c r="D38" s="2">
        <f>HYPERLINK("[V:\Specs\Specs Script\Template Specs_Word Files\HAND SINK WITH VENDOR SUPPLIED SOAP AND TOWEL DISPENSER_Advance Tabco_7-PS-61.docx]","HAND SINK WITH VENDOR SUPPLIED SOAP AND TOWEL DISPENSER_Advance Tabco_7-PS-61")</f>
        <v/>
      </c>
    </row>
    <row r="39">
      <c r="A39" s="2" t="inlineStr">
        <is>
          <t>TRASH RECEPTACLE</t>
        </is>
      </c>
      <c r="B39" s="2" t="inlineStr">
        <is>
          <t>RUBBERMAID</t>
        </is>
      </c>
      <c r="C39" s="2" t="inlineStr">
        <is>
          <t>FG354060GRAY</t>
        </is>
      </c>
      <c r="D39" s="2">
        <f>HYPERLINK("[V:\Specs\Specs Script\Template Specs_Word Files\TRASH RECEPTACLE_Rubbermaid_FG354060GRAY.docx]","TRASH RECEPTACLE_Rubbermaid_FG354060GRAY")</f>
        <v/>
      </c>
    </row>
    <row r="40">
      <c r="A40" s="3" t="inlineStr">
        <is>
          <t>PREPARATION TABLE</t>
        </is>
      </c>
      <c r="B40" s="3" t="inlineStr">
        <is>
          <t>Custom Fabrication</t>
        </is>
      </c>
      <c r="C40" s="3" t="inlineStr"/>
      <c r="D40" s="3" t="inlineStr"/>
    </row>
    <row r="41">
      <c r="A41" s="2" t="inlineStr">
        <is>
          <t>DOUBLE WALL SHELF</t>
        </is>
      </c>
      <c r="B41" s="2" t="inlineStr">
        <is>
          <t>Custom Fabrication</t>
        </is>
      </c>
      <c r="C41" s="2" t="inlineStr"/>
      <c r="D41" s="2">
        <f>HYPERLINK("[V:\Specs\Specs Script\Template Specs_Word Files\DOUBLE WALL SHELF_Custom Fabrication_Stainless Steel.docx]","DOUBLE WALL SHELF_Custom Fabrication_Stainless Steel")</f>
        <v/>
      </c>
    </row>
    <row r="42">
      <c r="A42" s="2" t="inlineStr">
        <is>
          <t>TRASH RECEPTACLE</t>
        </is>
      </c>
      <c r="B42" s="2" t="inlineStr">
        <is>
          <t>RUBBERMAID</t>
        </is>
      </c>
      <c r="C42" s="2" t="inlineStr">
        <is>
          <t>FG262000GRAY</t>
        </is>
      </c>
      <c r="D42" s="2">
        <f>HYPERLINK("[V:\Specs\Specs Script\Template Specs_Word Files\TRASH RECEPTACLE_Rubbermaid_FG262000GRAY.docx]","TRASH RECEPTACLE_Rubbermaid_FG262000GRAY")</f>
        <v/>
      </c>
    </row>
    <row r="43">
      <c r="A43" s="3" t="inlineStr">
        <is>
          <t>RECCESSED CUTTING BOARD</t>
        </is>
      </c>
      <c r="B43" s="3" t="inlineStr">
        <is>
          <t>Custom Fabrication</t>
        </is>
      </c>
      <c r="C43" s="3" t="inlineStr"/>
      <c r="D43" s="3" t="inlineStr"/>
    </row>
    <row r="44">
      <c r="A44" s="2" t="inlineStr">
        <is>
          <t>MEAT GRINDER</t>
        </is>
      </c>
      <c r="B44" s="2" t="inlineStr">
        <is>
          <t>HOBART</t>
        </is>
      </c>
      <c r="C44" s="2" t="inlineStr">
        <is>
          <t>4812</t>
        </is>
      </c>
      <c r="D44" s="2">
        <f>HYPERLINK("[V:\Specs\Specs Script\Template Specs_Word Files\MEAT GRINDER_Hobart_4812.docx]","MEAT GRINDER_Hobart_4812")</f>
        <v/>
      </c>
    </row>
    <row r="45">
      <c r="A45" s="3" t="inlineStr">
        <is>
          <t>VACUUM PACKAGING MACHINE</t>
        </is>
      </c>
      <c r="B45" s="3" t="inlineStr">
        <is>
          <t>SIPROMAC</t>
        </is>
      </c>
      <c r="C45" s="3" t="inlineStr">
        <is>
          <t>450-T</t>
        </is>
      </c>
      <c r="D45" s="3" t="inlineStr"/>
    </row>
    <row r="46">
      <c r="A46" s="2" t="inlineStr">
        <is>
          <t>TRASH RECEPTACLE</t>
        </is>
      </c>
      <c r="B46" s="2" t="inlineStr">
        <is>
          <t>RUBBERMAID</t>
        </is>
      </c>
      <c r="C46" s="2" t="inlineStr">
        <is>
          <t>FG262000GRAY</t>
        </is>
      </c>
      <c r="D46" s="2">
        <f>HYPERLINK("[V:\Specs\Specs Script\Template Specs_Word Files\TRASH RECEPTACLE_Rubbermaid_FG262000GRAY.docx]","TRASH RECEPTACLE_Rubbermaid_FG262000GRAY")</f>
        <v/>
      </c>
    </row>
    <row r="47">
      <c r="A47" s="3" t="inlineStr">
        <is>
          <t>RECCESSED CUTTING BOARD</t>
        </is>
      </c>
      <c r="B47" s="3" t="inlineStr">
        <is>
          <t>Custom Fabrication</t>
        </is>
      </c>
      <c r="C47" s="3" t="inlineStr"/>
      <c r="D47" s="3" t="inlineStr"/>
    </row>
    <row r="48">
      <c r="A48" s="1" t="inlineStr">
        <is>
          <t>KNIFE SANITIZER</t>
        </is>
      </c>
      <c r="B48" s="1" t="inlineStr">
        <is>
          <t>EDLUND</t>
        </is>
      </c>
      <c r="C48" s="1" t="inlineStr">
        <is>
          <t>KSUV-18</t>
        </is>
      </c>
      <c r="D48" s="1">
        <f>HYPERLINK("[V:\Specs\Specs Script\Template Specs_Word Files\KNIFE SANITIZER_Edlund_KSUV18.docx]","KNIFE SANITIZER_Edlund_KSUV18")</f>
        <v/>
      </c>
    </row>
    <row r="49">
      <c r="A49" s="1" t="inlineStr">
        <is>
          <t>PORTION SCALE</t>
        </is>
      </c>
      <c r="B49" s="1" t="inlineStr">
        <is>
          <t>DETECTO</t>
        </is>
      </c>
      <c r="C49" s="1" t="inlineStr">
        <is>
          <t>AP-6</t>
        </is>
      </c>
      <c r="D49" s="1">
        <f>HYPERLINK("[V:\Specs\Specs Script\Template Specs_Word Files\PORTION SCALE_Detecto_AP6.docx]","PORTION SCALE_Detecto_AP6")</f>
        <v/>
      </c>
    </row>
    <row r="50">
      <c r="A50" s="2" t="inlineStr">
        <is>
          <t>20 QT. MIXER</t>
        </is>
      </c>
      <c r="B50" s="2" t="inlineStr">
        <is>
          <t>GLOBE</t>
        </is>
      </c>
      <c r="C50" s="2" t="inlineStr">
        <is>
          <t>SP20</t>
        </is>
      </c>
      <c r="D50" s="2">
        <f>HYPERLINK("[V:\Specs\Specs Script\Template Specs_Word Files\20 QUART MIXER_Globe_SP20.docx]","20 QUART MIXER_Globe_SP20")</f>
        <v/>
      </c>
    </row>
    <row r="51">
      <c r="A51" s="2" t="inlineStr">
        <is>
          <t>MIXER UTENSIL RACK</t>
        </is>
      </c>
      <c r="B51" s="2" t="inlineStr">
        <is>
          <t>Custom Fabrication</t>
        </is>
      </c>
      <c r="C51" s="2" t="inlineStr"/>
      <c r="D51" s="2">
        <f>HYPERLINK("[V:\Specs\Specs Script\Template Specs_Word Files\MIXER UTENSIL RACK_Custom Fabrication_Stainless Steel.docx]","MIXER UTENSIL RACK_Custom Fabrication_Stainless Steel")</f>
        <v/>
      </c>
    </row>
    <row r="52">
      <c r="A52" s="3" t="inlineStr">
        <is>
          <t>AIR PURIFIER</t>
        </is>
      </c>
      <c r="B52" s="3" t="inlineStr">
        <is>
          <t>THERMALRITE</t>
        </is>
      </c>
      <c r="C52" s="3" t="inlineStr">
        <is>
          <t>PSF-16PCO</t>
        </is>
      </c>
      <c r="D52" s="3" t="inlineStr"/>
    </row>
    <row r="53">
      <c r="A53" s="2" t="inlineStr">
        <is>
          <t>DOUBLE WALL SHELF</t>
        </is>
      </c>
      <c r="B53" s="2" t="inlineStr">
        <is>
          <t>Custom Fabrication</t>
        </is>
      </c>
      <c r="C53" s="2" t="inlineStr"/>
      <c r="D53" s="2">
        <f>HYPERLINK("[V:\Specs\Specs Script\Template Specs_Word Files\DOUBLE WALL SHELF_Custom Fabrication_Stainless Steel.docx]","DOUBLE WALL SHELF_Custom Fabrication_Stainless Steel")</f>
        <v/>
      </c>
    </row>
    <row r="54">
      <c r="A54" s="2" t="inlineStr">
        <is>
          <t>PREPARATION TABLE WITH SINK</t>
        </is>
      </c>
      <c r="B54" s="2" t="inlineStr">
        <is>
          <t>Custom Fabrication</t>
        </is>
      </c>
      <c r="C54" s="2" t="inlineStr"/>
      <c r="D54" s="2">
        <f>HYPERLINK("[V:\Specs\Specs Script\Template Specs_Word Files\FISH PREPARATION TABLE WITH SINK_Custom Fabrication_Stainless Steel.docx]","FISH PREPARATION TABLE WITH SINK_Custom Fabrication_Stainless Steel")</f>
        <v/>
      </c>
    </row>
    <row r="55">
      <c r="A55" s="2" t="inlineStr">
        <is>
          <t>UTILITY RACK</t>
        </is>
      </c>
      <c r="B55" s="2" t="inlineStr">
        <is>
          <t>NEW AGE</t>
        </is>
      </c>
      <c r="C55" s="2" t="inlineStr">
        <is>
          <t>1331</t>
        </is>
      </c>
      <c r="D55" s="2">
        <f>HYPERLINK("[V:\Specs\Specs Script\Template Specs_Word Files\UTILITY RACK_New Age_1331.docx]","UTILITY RACK_New Age_1331")</f>
        <v/>
      </c>
    </row>
    <row r="56">
      <c r="A56" s="1" t="inlineStr">
        <is>
          <t>DRY STORAGE SHELVING</t>
        </is>
      </c>
      <c r="B56" s="1" t="inlineStr">
        <is>
          <t>METRO</t>
        </is>
      </c>
      <c r="C56" s="1" t="inlineStr">
        <is>
          <t>SUPER ERECTA</t>
        </is>
      </c>
      <c r="D56" s="1">
        <f>HYPERLINK("[V:\Specs\Specs Script\Template Specs_Word Files\DRY STORAGE SHELVING_Metro_1836BR.docx]","DRY STORAGE SHELVING_Metro_1836BR")</f>
        <v/>
      </c>
    </row>
    <row r="57">
      <c r="A57" s="3" t="inlineStr">
        <is>
          <t>LOW-PROFILE EVAPORATOR COIL</t>
        </is>
      </c>
      <c r="B57" s="3" t="inlineStr">
        <is>
          <t>RDT</t>
        </is>
      </c>
      <c r="C57" s="3" t="inlineStr">
        <is>
          <t>BEV0160</t>
        </is>
      </c>
      <c r="D57" s="3" t="inlineStr"/>
    </row>
    <row r="58">
      <c r="A58" s="3" t="inlineStr">
        <is>
          <t>VEGETABLE COOLER</t>
        </is>
      </c>
      <c r="B58" s="3" t="inlineStr">
        <is>
          <t>THERMALRITE</t>
        </is>
      </c>
      <c r="C58" s="3" t="inlineStr">
        <is>
          <t>CUSTOM</t>
        </is>
      </c>
      <c r="D58" s="3" t="inlineStr"/>
    </row>
    <row r="59">
      <c r="A59" s="3" t="inlineStr">
        <is>
          <t>FLOOR TROUGH &amp; GRATE</t>
        </is>
      </c>
      <c r="B59" s="3" t="inlineStr">
        <is>
          <t>Custom Fabrication</t>
        </is>
      </c>
      <c r="C59" s="3" t="inlineStr"/>
      <c r="D59" s="3" t="inlineStr"/>
    </row>
    <row r="60">
      <c r="A60" s="3" t="inlineStr">
        <is>
          <t>LOW-PROFILE EVAPORATOR COIL</t>
        </is>
      </c>
      <c r="B60" s="3" t="inlineStr">
        <is>
          <t>RDT</t>
        </is>
      </c>
      <c r="C60" s="3" t="inlineStr">
        <is>
          <t>BEC0065</t>
        </is>
      </c>
      <c r="D60" s="3" t="inlineStr"/>
    </row>
    <row r="61">
      <c r="A61" s="1" t="inlineStr">
        <is>
          <t>COOLER STORAGE SHELVING</t>
        </is>
      </c>
      <c r="B61" s="1" t="inlineStr">
        <is>
          <t>METRO</t>
        </is>
      </c>
      <c r="C61" s="1" t="inlineStr">
        <is>
          <t>MAXQ</t>
        </is>
      </c>
      <c r="D61" s="1">
        <f>HYPERLINK("[V:\Specs\Specs Script\Template Specs_Word Files\COOLER STORAGE SHELVING_Metro_1836NK3.docx]","COOLER STORAGE SHELVING_Metro_1836NK3")</f>
        <v/>
      </c>
    </row>
    <row r="62">
      <c r="A62" s="3" t="inlineStr">
        <is>
          <t>FLOOR TROUGH &amp; GRATE</t>
        </is>
      </c>
      <c r="B62" s="3" t="inlineStr">
        <is>
          <t>Custom Fabrication</t>
        </is>
      </c>
      <c r="C62" s="3" t="inlineStr"/>
      <c r="D62" s="3" t="inlineStr"/>
    </row>
    <row r="63">
      <c r="A63" s="3" t="inlineStr">
        <is>
          <t>PREPARATION TABLE WITH SINKS</t>
        </is>
      </c>
      <c r="B63" s="3" t="inlineStr">
        <is>
          <t>Custom Fabrication</t>
        </is>
      </c>
      <c r="C63" s="3" t="inlineStr"/>
      <c r="D63" s="3" t="inlineStr"/>
    </row>
    <row r="64">
      <c r="A64" s="2" t="inlineStr">
        <is>
          <t>DOUBLE WALL SHELF</t>
        </is>
      </c>
      <c r="B64" s="2" t="inlineStr">
        <is>
          <t>Custom Fabrication</t>
        </is>
      </c>
      <c r="C64" s="2" t="inlineStr"/>
      <c r="D64" s="2">
        <f>HYPERLINK("[V:\Specs\Specs Script\Template Specs_Word Files\DOUBLE WALL SHELF_Custom Fabrication_Stainless Steel.docx]","DOUBLE WALL SHELF_Custom Fabrication_Stainless Steel")</f>
        <v/>
      </c>
    </row>
    <row r="65">
      <c r="A65" s="2" t="inlineStr">
        <is>
          <t>TRASH RECEPTACLE</t>
        </is>
      </c>
      <c r="B65" s="2" t="inlineStr">
        <is>
          <t>RUBBERMAID</t>
        </is>
      </c>
      <c r="C65" s="2" t="inlineStr">
        <is>
          <t>FG262000GRAY</t>
        </is>
      </c>
      <c r="D65" s="2">
        <f>HYPERLINK("[V:\Specs\Specs Script\Template Specs_Word Files\TRASH RECEPTACLE_Rubbermaid_FG262000GRAY.docx]","TRASH RECEPTACLE_Rubbermaid_FG262000GRAY")</f>
        <v/>
      </c>
    </row>
    <row r="66">
      <c r="A66" s="3" t="inlineStr">
        <is>
          <t>VEGETABLE DRYER</t>
        </is>
      </c>
      <c r="B66" s="3" t="inlineStr">
        <is>
          <t>HOBART</t>
        </is>
      </c>
      <c r="C66" s="3" t="inlineStr">
        <is>
          <t>SDPS-11</t>
        </is>
      </c>
      <c r="D66" s="3" t="inlineStr"/>
    </row>
    <row r="67">
      <c r="A67" s="3" t="inlineStr">
        <is>
          <t>RECCESSED CUTTING BOARD</t>
        </is>
      </c>
      <c r="B67" s="3" t="inlineStr">
        <is>
          <t>Custom Fabrication</t>
        </is>
      </c>
      <c r="C67" s="3" t="inlineStr"/>
      <c r="D67" s="3" t="inlineStr"/>
    </row>
    <row r="68">
      <c r="A68" s="1" t="inlineStr">
        <is>
          <t>KNIFE SANITIZER</t>
        </is>
      </c>
      <c r="B68" s="1" t="inlineStr">
        <is>
          <t>EDLUND</t>
        </is>
      </c>
      <c r="C68" s="1" t="inlineStr">
        <is>
          <t>KSUV-18</t>
        </is>
      </c>
      <c r="D68" s="1">
        <f>HYPERLINK("[V:\Specs\Specs Script\Template Specs_Word Files\KNIFE SANITIZER_Edlund_KSUV18.docx]","KNIFE SANITIZER_Edlund_KSUV18")</f>
        <v/>
      </c>
    </row>
    <row r="69">
      <c r="A69" s="1" t="inlineStr">
        <is>
          <t>PORTION SCALE</t>
        </is>
      </c>
      <c r="B69" s="1" t="inlineStr">
        <is>
          <t>DETECTO</t>
        </is>
      </c>
      <c r="C69" s="1" t="inlineStr">
        <is>
          <t>AP-6</t>
        </is>
      </c>
      <c r="D69" s="1">
        <f>HYPERLINK("[V:\Specs\Specs Script\Template Specs_Word Files\PORTION SCALE_Detecto_AP6.docx]","PORTION SCALE_Detecto_AP6")</f>
        <v/>
      </c>
    </row>
    <row r="70">
      <c r="A70" s="2" t="inlineStr">
        <is>
          <t>20 QT. MIXER</t>
        </is>
      </c>
      <c r="B70" s="2" t="inlineStr">
        <is>
          <t>GLOBE</t>
        </is>
      </c>
      <c r="C70" s="2" t="inlineStr">
        <is>
          <t>SP20</t>
        </is>
      </c>
      <c r="D70" s="2">
        <f>HYPERLINK("[V:\Specs\Specs Script\Template Specs_Word Files\20 QUART MIXER_Globe_SP20.docx]","20 QUART MIXER_Globe_SP20")</f>
        <v/>
      </c>
    </row>
    <row r="71">
      <c r="A71" s="2" t="inlineStr">
        <is>
          <t>MIXER UTENSIL RACK</t>
        </is>
      </c>
      <c r="B71" s="2" t="inlineStr">
        <is>
          <t>Custom Fabrication</t>
        </is>
      </c>
      <c r="C71" s="2" t="inlineStr"/>
      <c r="D71" s="2">
        <f>HYPERLINK("[V:\Specs\Specs Script\Template Specs_Word Files\MIXER UTENSIL RACK_Custom Fabrication_Stainless Steel.docx]","MIXER UTENSIL RACK_Custom Fabrication_Stainless Steel")</f>
        <v/>
      </c>
    </row>
    <row r="72">
      <c r="A72" s="3" t="inlineStr">
        <is>
          <t>LOW-PROFILE EVAPORATOR COIL</t>
        </is>
      </c>
      <c r="B72" s="3" t="inlineStr">
        <is>
          <t>RDT</t>
        </is>
      </c>
      <c r="C72" s="3" t="inlineStr">
        <is>
          <t>BEV0125</t>
        </is>
      </c>
      <c r="D72" s="3" t="inlineStr"/>
    </row>
    <row r="73">
      <c r="A73" s="2" t="inlineStr">
        <is>
          <t>PREPARATION TABLE WITH SINK</t>
        </is>
      </c>
      <c r="B73" s="2" t="inlineStr">
        <is>
          <t>Custom Fabrication</t>
        </is>
      </c>
      <c r="C73" s="2" t="inlineStr"/>
      <c r="D73" s="2">
        <f>HYPERLINK("[V:\Specs\Specs Script\Template Specs_Word Files\FISH PREPARATION TABLE WITH SINK_Custom Fabrication_Stainless Steel.docx]","FISH PREPARATION TABLE WITH SINK_Custom Fabrication_Stainless Steel")</f>
        <v/>
      </c>
    </row>
    <row r="74">
      <c r="A74" s="2" t="inlineStr">
        <is>
          <t>DOUBLE WALL SHELF</t>
        </is>
      </c>
      <c r="B74" s="2" t="inlineStr">
        <is>
          <t>Custom Fabrication</t>
        </is>
      </c>
      <c r="C74" s="2" t="inlineStr"/>
      <c r="D74" s="2">
        <f>HYPERLINK("[V:\Specs\Specs Script\Template Specs_Word Files\DOUBLE WALL SHELF_Custom Fabrication_Stainless Steel.docx]","DOUBLE WALL SHELF_Custom Fabrication_Stainless Steel")</f>
        <v/>
      </c>
    </row>
    <row r="75">
      <c r="A75" s="1" t="inlineStr">
        <is>
          <t>FOOD PROCESSOR</t>
        </is>
      </c>
      <c r="B75" s="1" t="inlineStr">
        <is>
          <t>ROBOT COUPE</t>
        </is>
      </c>
      <c r="C75" s="1" t="inlineStr">
        <is>
          <t>R 2 N</t>
        </is>
      </c>
      <c r="D75" s="1">
        <f>HYPERLINK("[V:\Specs\Specs Script\Template Specs_Word Files\FOOD PROCESSOR_Robot Coupe_R602V.docx]","FOOD PROCESSOR_Robot Coupe_R602V")</f>
        <v/>
      </c>
    </row>
    <row r="76">
      <c r="A76" s="2" t="inlineStr">
        <is>
          <t>VEGETABLE SLICER</t>
        </is>
      </c>
      <c r="B76" s="2" t="inlineStr">
        <is>
          <t>PIPER</t>
        </is>
      </c>
      <c r="C76" s="2" t="inlineStr">
        <is>
          <t>GSM XL</t>
        </is>
      </c>
      <c r="D76" s="2">
        <f>HYPERLINK("[V:\Specs\Specs Script\Template Specs_Word Files\VEGETABLE SLICER_Piper Products_GSM XL.docx]","VEGETABLE SLICER_Piper Products_GSM XL")</f>
        <v/>
      </c>
    </row>
    <row r="77">
      <c r="A77" s="2" t="inlineStr">
        <is>
          <t>TRASH RECEPTACLE</t>
        </is>
      </c>
      <c r="B77" s="2" t="inlineStr">
        <is>
          <t>RUBBERMAID</t>
        </is>
      </c>
      <c r="C77" s="2" t="inlineStr">
        <is>
          <t>FG262000GRAY</t>
        </is>
      </c>
      <c r="D77" s="2">
        <f>HYPERLINK("[V:\Specs\Specs Script\Template Specs_Word Files\TRASH RECEPTACLE_Rubbermaid_FG262000GRAY.docx]","TRASH RECEPTACLE_Rubbermaid_FG262000GRAY")</f>
        <v/>
      </c>
    </row>
    <row r="78">
      <c r="A78" s="2" t="inlineStr">
        <is>
          <t>HAND SINK</t>
        </is>
      </c>
      <c r="B78" s="2" t="inlineStr">
        <is>
          <t>ADVANCE TABCO</t>
        </is>
      </c>
      <c r="C78" s="2" t="inlineStr">
        <is>
          <t>7-PS-61</t>
        </is>
      </c>
      <c r="D78" s="2">
        <f>HYPERLINK("[V:\Specs\Specs Script\Template Specs_Word Files\HAND SINK WITH VENDOR SUPPLIED SOAP AND TOWEL DISPENSER_Advance Tabco_7-PS-61.docx]","HAND SINK WITH VENDOR SUPPLIED SOAP AND TOWEL DISPENSER_Advance Tabco_7-PS-61")</f>
        <v/>
      </c>
    </row>
    <row r="79">
      <c r="A79" s="2" t="inlineStr">
        <is>
          <t>TRASH RECEPTACLE</t>
        </is>
      </c>
      <c r="B79" s="2" t="inlineStr">
        <is>
          <t>RUBBERMAID</t>
        </is>
      </c>
      <c r="C79" s="2" t="inlineStr">
        <is>
          <t>FG354060GRAY</t>
        </is>
      </c>
      <c r="D79" s="2">
        <f>HYPERLINK("[V:\Specs\Specs Script\Template Specs_Word Files\TRASH RECEPTACLE_Rubbermaid_FG354060GRAY.docx]","TRASH RECEPTACLE_Rubbermaid_FG354060GRAY")</f>
        <v/>
      </c>
    </row>
    <row r="80">
      <c r="A80" s="3" t="inlineStr">
        <is>
          <t>AIR PURIFIER</t>
        </is>
      </c>
      <c r="B80" s="3" t="inlineStr">
        <is>
          <t>THERMALRITE</t>
        </is>
      </c>
      <c r="C80" s="3" t="inlineStr">
        <is>
          <t>PSF-16PCO</t>
        </is>
      </c>
      <c r="D80" s="3" t="inlineStr"/>
    </row>
    <row r="81">
      <c r="A81" s="2" t="inlineStr">
        <is>
          <t>UTILITY RACK</t>
        </is>
      </c>
      <c r="B81" s="2" t="inlineStr">
        <is>
          <t>NEW AGE</t>
        </is>
      </c>
      <c r="C81" s="2" t="inlineStr">
        <is>
          <t>1331</t>
        </is>
      </c>
      <c r="D81" s="2">
        <f>HYPERLINK("[V:\Specs\Specs Script\Template Specs_Word Files\UTILITY RACK_New Age_1331.docx]","UTILITY RACK_New Age_1331")</f>
        <v/>
      </c>
    </row>
    <row r="82">
      <c r="A82" s="3" t="inlineStr">
        <is>
          <t>CATERING COOLER</t>
        </is>
      </c>
      <c r="B82" s="3" t="inlineStr">
        <is>
          <t>THERMALRITE</t>
        </is>
      </c>
      <c r="C82" s="3" t="inlineStr">
        <is>
          <t>CUSTOM</t>
        </is>
      </c>
      <c r="D82" s="3" t="inlineStr"/>
    </row>
    <row r="83">
      <c r="A83" s="3" t="inlineStr">
        <is>
          <t>FLOOR TROUGH &amp; GRATE</t>
        </is>
      </c>
      <c r="B83" s="3" t="inlineStr">
        <is>
          <t>Custom Fabrication</t>
        </is>
      </c>
      <c r="C83" s="3" t="inlineStr"/>
      <c r="D83" s="3" t="inlineStr"/>
    </row>
    <row r="84">
      <c r="A84" s="2" t="inlineStr">
        <is>
          <t>EVAPORATOR COIL</t>
        </is>
      </c>
      <c r="B84" s="2" t="inlineStr">
        <is>
          <t>RDT</t>
        </is>
      </c>
      <c r="C84" s="2" t="inlineStr">
        <is>
          <t>BEL0095</t>
        </is>
      </c>
      <c r="D84" s="2">
        <f>HYPERLINK("[V:\Specs\Specs Script\Template Specs_Word Files\EVAPORATOR COIL_RDT_BEL0095.docx]","EVAPORATOR COIL_RDT_BEL0095")</f>
        <v/>
      </c>
    </row>
    <row r="85">
      <c r="A85" s="1" t="inlineStr">
        <is>
          <t>COOLER STORAGE SHELVING</t>
        </is>
      </c>
      <c r="B85" s="1" t="inlineStr">
        <is>
          <t>METRO</t>
        </is>
      </c>
      <c r="C85" s="1" t="inlineStr">
        <is>
          <t>MAXQ</t>
        </is>
      </c>
      <c r="D85" s="1">
        <f>HYPERLINK("[V:\Specs\Specs Script\Template Specs_Word Files\COOLER STORAGE SHELVING_Metro_1836NK3.docx]","COOLER STORAGE SHELVING_Metro_1836NK3")</f>
        <v/>
      </c>
    </row>
    <row r="86">
      <c r="A86" s="2" t="inlineStr">
        <is>
          <t>PREPARATION TABLE WITH SINK</t>
        </is>
      </c>
      <c r="B86" s="2" t="inlineStr">
        <is>
          <t>Custom Fabrication</t>
        </is>
      </c>
      <c r="C86" s="2" t="inlineStr"/>
      <c r="D86" s="2">
        <f>HYPERLINK("[V:\Specs\Specs Script\Template Specs_Word Files\FISH PREPARATION TABLE WITH SINK_Custom Fabrication_Stainless Steel.docx]","FISH PREPARATION TABLE WITH SINK_Custom Fabrication_Stainless Steel")</f>
        <v/>
      </c>
    </row>
    <row r="87">
      <c r="A87" s="2" t="inlineStr">
        <is>
          <t>DOUBLE WALL SHELF</t>
        </is>
      </c>
      <c r="B87" s="2" t="inlineStr">
        <is>
          <t>Custom Fabrication</t>
        </is>
      </c>
      <c r="C87" s="2" t="inlineStr"/>
      <c r="D87" s="2">
        <f>HYPERLINK("[V:\Specs\Specs Script\Template Specs_Word Files\DOUBLE WALL SHELF_Custom Fabrication_Stainless Steel.docx]","DOUBLE WALL SHELF_Custom Fabrication_Stainless Steel")</f>
        <v/>
      </c>
    </row>
    <row r="88">
      <c r="A88" s="3" t="inlineStr">
        <is>
          <t>RECCESSED CUTTING BOARD</t>
        </is>
      </c>
      <c r="B88" s="3" t="inlineStr">
        <is>
          <t>Custom Fabrication</t>
        </is>
      </c>
      <c r="C88" s="3" t="inlineStr"/>
      <c r="D88" s="3" t="inlineStr"/>
    </row>
    <row r="89">
      <c r="A89" s="1" t="inlineStr">
        <is>
          <t>PORTION SCALE</t>
        </is>
      </c>
      <c r="B89" s="1" t="inlineStr">
        <is>
          <t>DETECTO</t>
        </is>
      </c>
      <c r="C89" s="1" t="inlineStr">
        <is>
          <t>AP-6</t>
        </is>
      </c>
      <c r="D89" s="1">
        <f>HYPERLINK("[V:\Specs\Specs Script\Template Specs_Word Files\PORTION SCALE_Detecto_AP6.docx]","PORTION SCALE_Detecto_AP6")</f>
        <v/>
      </c>
    </row>
    <row r="90">
      <c r="A90" s="2" t="inlineStr">
        <is>
          <t>TRASH RECEPTACLE</t>
        </is>
      </c>
      <c r="B90" s="2" t="inlineStr">
        <is>
          <t>RUBBERMAID</t>
        </is>
      </c>
      <c r="C90" s="2" t="inlineStr">
        <is>
          <t>FG262000GRAY</t>
        </is>
      </c>
      <c r="D90" s="2">
        <f>HYPERLINK("[V:\Specs\Specs Script\Template Specs_Word Files\TRASH RECEPTACLE_Rubbermaid_FG262000GRAY.docx]","TRASH RECEPTACLE_Rubbermaid_FG262000GRAY")</f>
        <v/>
      </c>
    </row>
    <row r="91">
      <c r="A91" s="1" t="inlineStr">
        <is>
          <t>REACH-IN REFRIGERATOR</t>
        </is>
      </c>
      <c r="B91" s="1" t="b">
        <v>1</v>
      </c>
      <c r="C91" s="1" t="inlineStr">
        <is>
          <t>STA2R-2S-HC</t>
        </is>
      </c>
      <c r="D91" s="1">
        <f>HYPERLINK("[V:\Specs\Specs Script\Template Specs_Word Files\REACH-IN REFRIGERATOR_TRUE_STA2R-2G-HC.docx]","REACH-IN REFRIGERATOR_TRUE_STA2R-2G-HC")</f>
        <v/>
      </c>
    </row>
    <row r="92">
      <c r="A92" s="2" t="inlineStr">
        <is>
          <t>UTILITY RACK</t>
        </is>
      </c>
      <c r="B92" s="2" t="inlineStr">
        <is>
          <t>NEW AGE</t>
        </is>
      </c>
      <c r="C92" s="2" t="inlineStr">
        <is>
          <t>1331</t>
        </is>
      </c>
      <c r="D92" s="2">
        <f>HYPERLINK("[V:\Specs\Specs Script\Template Specs_Word Files\UTILITY RACK_New Age_1331.docx]","UTILITY RACK_New Age_1331")</f>
        <v/>
      </c>
    </row>
    <row r="93">
      <c r="A93" s="2" t="inlineStr">
        <is>
          <t>HAND SINK</t>
        </is>
      </c>
      <c r="B93" s="2" t="inlineStr">
        <is>
          <t>ADVANCE TABCO</t>
        </is>
      </c>
      <c r="C93" s="2" t="inlineStr">
        <is>
          <t>7-PS-61</t>
        </is>
      </c>
      <c r="D93" s="2">
        <f>HYPERLINK("[V:\Specs\Specs Script\Template Specs_Word Files\HAND SINK WITH VENDOR SUPPLIED SOAP AND TOWEL DISPENSER_Advance Tabco_7-PS-61.docx]","HAND SINK WITH VENDOR SUPPLIED SOAP AND TOWEL DISPENSER_Advance Tabco_7-PS-61")</f>
        <v/>
      </c>
    </row>
    <row r="94">
      <c r="A94" s="2" t="inlineStr">
        <is>
          <t>TRASH RECEPTACLE</t>
        </is>
      </c>
      <c r="B94" s="2" t="inlineStr">
        <is>
          <t>RUBBERMAID</t>
        </is>
      </c>
      <c r="C94" s="2" t="inlineStr">
        <is>
          <t>FG354060GRAY</t>
        </is>
      </c>
      <c r="D94" s="2">
        <f>HYPERLINK("[V:\Specs\Specs Script\Template Specs_Word Files\TRASH RECEPTACLE_Rubbermaid_FG354060GRAY.docx]","TRASH RECEPTACLE_Rubbermaid_FG354060GRAY")</f>
        <v/>
      </c>
    </row>
    <row r="95">
      <c r="A95" s="3" t="inlineStr">
        <is>
          <t>AIR PURIFIER</t>
        </is>
      </c>
      <c r="B95" s="3" t="inlineStr">
        <is>
          <t>THERMALRITE</t>
        </is>
      </c>
      <c r="C95" s="3" t="inlineStr">
        <is>
          <t>PSF-16PCO</t>
        </is>
      </c>
      <c r="D95" s="3" t="inlineStr"/>
    </row>
    <row r="96">
      <c r="A96" s="3" t="inlineStr">
        <is>
          <t>PREPARATION TABLE</t>
        </is>
      </c>
      <c r="B96" s="3" t="inlineStr">
        <is>
          <t>Custom Fabrication</t>
        </is>
      </c>
      <c r="C96" s="3" t="inlineStr"/>
      <c r="D96" s="3" t="inlineStr"/>
    </row>
    <row r="97">
      <c r="A97" s="2" t="inlineStr">
        <is>
          <t>DOUBLE WALL SHELF</t>
        </is>
      </c>
      <c r="B97" s="2" t="inlineStr">
        <is>
          <t>Custom Fabrication</t>
        </is>
      </c>
      <c r="C97" s="2" t="inlineStr"/>
      <c r="D97" s="2">
        <f>HYPERLINK("[V:\Specs\Specs Script\Template Specs_Word Files\DOUBLE WALL SHELF_Custom Fabrication_Stainless Steel.docx]","DOUBLE WALL SHELF_Custom Fabrication_Stainless Steel")</f>
        <v/>
      </c>
    </row>
    <row r="98">
      <c r="A98" s="1" t="inlineStr">
        <is>
          <t>FOOD PROCESSOR</t>
        </is>
      </c>
      <c r="B98" s="1" t="inlineStr">
        <is>
          <t>ROBOT COUPE</t>
        </is>
      </c>
      <c r="C98" s="1" t="inlineStr">
        <is>
          <t>R 2 N</t>
        </is>
      </c>
      <c r="D98" s="1">
        <f>HYPERLINK("[V:\Specs\Specs Script\Template Specs_Word Files\FOOD PROCESSOR_Robot Coupe_R602V.docx]","FOOD PROCESSOR_Robot Coupe_R602V")</f>
        <v/>
      </c>
    </row>
    <row r="99">
      <c r="A99" s="2" t="inlineStr">
        <is>
          <t>VEGETABLE SLICER</t>
        </is>
      </c>
      <c r="B99" s="2" t="inlineStr">
        <is>
          <t>PIPER</t>
        </is>
      </c>
      <c r="C99" s="2" t="inlineStr">
        <is>
          <t>GSM XL</t>
        </is>
      </c>
      <c r="D99" s="2">
        <f>HYPERLINK("[V:\Specs\Specs Script\Template Specs_Word Files\VEGETABLE SLICER_Piper Products_GSM XL.docx]","VEGETABLE SLICER_Piper Products_GSM XL")</f>
        <v/>
      </c>
    </row>
    <row r="100">
      <c r="A100" s="3" t="inlineStr">
        <is>
          <t>FINISH COOLER</t>
        </is>
      </c>
      <c r="B100" s="3" t="inlineStr">
        <is>
          <t>THERMALRITE</t>
        </is>
      </c>
      <c r="C100" s="3" t="inlineStr">
        <is>
          <t>CUSTOM</t>
        </is>
      </c>
      <c r="D100" s="3" t="inlineStr"/>
    </row>
    <row r="101">
      <c r="A101" s="3" t="inlineStr">
        <is>
          <t>FLOOR TROUGH &amp; GRATE</t>
        </is>
      </c>
      <c r="B101" s="3" t="inlineStr">
        <is>
          <t>Custom Fabrication</t>
        </is>
      </c>
      <c r="C101" s="3" t="inlineStr"/>
      <c r="D101" s="3" t="inlineStr"/>
    </row>
    <row r="102">
      <c r="A102" s="3" t="inlineStr">
        <is>
          <t>LOW-PROFILE EVAPORATOR COIL</t>
        </is>
      </c>
      <c r="B102" s="3" t="inlineStr">
        <is>
          <t>RDT</t>
        </is>
      </c>
      <c r="C102" s="3" t="inlineStr">
        <is>
          <t>BEC0095</t>
        </is>
      </c>
      <c r="D102" s="3" t="inlineStr"/>
    </row>
    <row r="103">
      <c r="A103" s="1" t="inlineStr">
        <is>
          <t>COOLER STORAGE SHELVING</t>
        </is>
      </c>
      <c r="B103" s="1" t="inlineStr">
        <is>
          <t>METRO</t>
        </is>
      </c>
      <c r="C103" s="1" t="inlineStr">
        <is>
          <t>MAXQ</t>
        </is>
      </c>
      <c r="D103" s="1">
        <f>HYPERLINK("[V:\Specs\Specs Script\Template Specs_Word Files\COOLER STORAGE SHELVING_Metro_1836NK3.docx]","COOLER STORAGE SHELVING_Metro_1836NK3")</f>
        <v/>
      </c>
    </row>
    <row r="104">
      <c r="A104" s="2" t="inlineStr">
        <is>
          <t>UTILITY RACK</t>
        </is>
      </c>
      <c r="B104" s="2" t="inlineStr">
        <is>
          <t>NEW AGE</t>
        </is>
      </c>
      <c r="C104" s="2" t="inlineStr">
        <is>
          <t>1331</t>
        </is>
      </c>
      <c r="D104" s="2">
        <f>HYPERLINK("[V:\Specs\Specs Script\Template Specs_Word Files\UTILITY RACK_New Age_1331.docx]","UTILITY RACK_New Age_1331")</f>
        <v/>
      </c>
    </row>
    <row r="105">
      <c r="A105" s="1" t="inlineStr">
        <is>
          <t>BLAST CHILLER</t>
        </is>
      </c>
      <c r="B105" s="1" t="inlineStr">
        <is>
          <t>THERMALRITE</t>
        </is>
      </c>
      <c r="C105" s="1" t="inlineStr">
        <is>
          <t>CUSTOM</t>
        </is>
      </c>
      <c r="D105" s="1">
        <f>HYPERLINK("[V:\Specs\Specs Script\Template Specs_Word Files\BUILT-IN BLAST CHILLER_ThermalRite_GBF440-385R-TS.docx]","BUILT-IN BLAST CHILLER_ThermalRite_GBF440-385R-TS")</f>
        <v/>
      </c>
    </row>
    <row r="106">
      <c r="A106" s="3" t="inlineStr">
        <is>
          <t>FLOOR TROUGH &amp; GRATE</t>
        </is>
      </c>
      <c r="B106" s="3" t="inlineStr">
        <is>
          <t>Custom Fabrication</t>
        </is>
      </c>
      <c r="C106" s="3" t="inlineStr"/>
      <c r="D106" s="3" t="inlineStr"/>
    </row>
    <row r="107">
      <c r="A107" s="3" t="inlineStr">
        <is>
          <t>BLAST CHILLER EVAPORATOR COIL</t>
        </is>
      </c>
      <c r="B107" s="3" t="inlineStr">
        <is>
          <t>RDT</t>
        </is>
      </c>
      <c r="C107" s="3" t="inlineStr">
        <is>
          <t>PBC450</t>
        </is>
      </c>
      <c r="D107" s="3" t="inlineStr"/>
    </row>
    <row r="108">
      <c r="A108" s="2" t="inlineStr">
        <is>
          <t>PREPARATION TABLE WITH SINK</t>
        </is>
      </c>
      <c r="B108" s="2" t="inlineStr">
        <is>
          <t>Custom Fabrication</t>
        </is>
      </c>
      <c r="C108" s="2" t="inlineStr"/>
      <c r="D108" s="2">
        <f>HYPERLINK("[V:\Specs\Specs Script\Template Specs_Word Files\FISH PREPARATION TABLE WITH SINK_Custom Fabrication_Stainless Steel.docx]","FISH PREPARATION TABLE WITH SINK_Custom Fabrication_Stainless Steel")</f>
        <v/>
      </c>
    </row>
    <row r="109">
      <c r="A109" s="2" t="inlineStr">
        <is>
          <t>DOUBLE WALL SHELF</t>
        </is>
      </c>
      <c r="B109" s="2" t="inlineStr">
        <is>
          <t>Custom Fabrication</t>
        </is>
      </c>
      <c r="C109" s="2" t="inlineStr"/>
      <c r="D109" s="2">
        <f>HYPERLINK("[V:\Specs\Specs Script\Template Specs_Word Files\DOUBLE WALL SHELF_Custom Fabrication_Stainless Steel.docx]","DOUBLE WALL SHELF_Custom Fabrication_Stainless Steel")</f>
        <v/>
      </c>
    </row>
    <row r="110">
      <c r="A110" s="2" t="inlineStr">
        <is>
          <t>TRASH RECEPTACLE</t>
        </is>
      </c>
      <c r="B110" s="2" t="inlineStr">
        <is>
          <t>RUBBERMAID</t>
        </is>
      </c>
      <c r="C110" s="2" t="inlineStr">
        <is>
          <t>FG262000GRAY</t>
        </is>
      </c>
      <c r="D110" s="2">
        <f>HYPERLINK("[V:\Specs\Specs Script\Template Specs_Word Files\TRASH RECEPTACLE_Rubbermaid_FG262000GRAY.docx]","TRASH RECEPTACLE_Rubbermaid_FG262000GRAY")</f>
        <v/>
      </c>
    </row>
    <row r="111">
      <c r="A111" s="3" t="inlineStr">
        <is>
          <t>RECCESSED CUTTING BOARD</t>
        </is>
      </c>
      <c r="B111" s="3" t="inlineStr">
        <is>
          <t>Custom Fabrication</t>
        </is>
      </c>
      <c r="C111" s="3" t="inlineStr"/>
      <c r="D111" s="3" t="inlineStr"/>
    </row>
    <row r="112">
      <c r="A112" s="2" t="inlineStr">
        <is>
          <t>FOOD BLENDER</t>
        </is>
      </c>
      <c r="B112" s="2" t="inlineStr">
        <is>
          <t>VITAMIX</t>
        </is>
      </c>
      <c r="C112" s="2" t="inlineStr">
        <is>
          <t>5205</t>
        </is>
      </c>
      <c r="D112" s="2">
        <f>HYPERLINK("[V:\Specs\Specs Script\Template Specs_Word Files\FOOD BLENDER_Vitamix_5205.docx]","FOOD BLENDER_Vitamix_5205")</f>
        <v/>
      </c>
    </row>
    <row r="113">
      <c r="A113" s="2" t="inlineStr">
        <is>
          <t>FOOD BLENDER</t>
        </is>
      </c>
      <c r="B113" s="2" t="inlineStr">
        <is>
          <t>VITAMIX</t>
        </is>
      </c>
      <c r="C113" s="2" t="inlineStr">
        <is>
          <t>5205</t>
        </is>
      </c>
      <c r="D113" s="2">
        <f>HYPERLINK("[V:\Specs\Specs Script\Template Specs_Word Files\FOOD BLENDER_Vitamix_5205.docx]","FOOD BLENDER_Vitamix_5205")</f>
        <v/>
      </c>
    </row>
    <row r="114">
      <c r="A114" s="2" t="inlineStr">
        <is>
          <t>FOOD BLENDER</t>
        </is>
      </c>
      <c r="B114" s="2" t="inlineStr">
        <is>
          <t>VITAMIX</t>
        </is>
      </c>
      <c r="C114" s="2" t="inlineStr">
        <is>
          <t>5205</t>
        </is>
      </c>
      <c r="D114" s="2">
        <f>HYPERLINK("[V:\Specs\Specs Script\Template Specs_Word Files\FOOD BLENDER_Vitamix_5205.docx]","FOOD BLENDER_Vitamix_5205")</f>
        <v/>
      </c>
    </row>
    <row r="115">
      <c r="A115" s="1" t="inlineStr">
        <is>
          <t>REACH-IN REFRIGERATOR</t>
        </is>
      </c>
      <c r="B115" s="1" t="b">
        <v>1</v>
      </c>
      <c r="C115" s="1" t="inlineStr">
        <is>
          <t>STA1R-1S-HC</t>
        </is>
      </c>
      <c r="D115" s="1">
        <f>HYPERLINK("[V:\Specs\Specs Script\Template Specs_Word Files\REACH-IN REFRIGERATOR_TRUE_STA2R-2G-HC.docx]","REACH-IN REFRIGERATOR_TRUE_STA2R-2G-HC")</f>
        <v/>
      </c>
    </row>
    <row r="116">
      <c r="A116" s="2" t="inlineStr">
        <is>
          <t>HAND SINK</t>
        </is>
      </c>
      <c r="B116" s="2" t="inlineStr">
        <is>
          <t>ADVANCE TABCO</t>
        </is>
      </c>
      <c r="C116" s="2" t="inlineStr">
        <is>
          <t>7-PS-61</t>
        </is>
      </c>
      <c r="D116" s="2">
        <f>HYPERLINK("[V:\Specs\Specs Script\Template Specs_Word Files\HAND SINK WITH VENDOR SUPPLIED SOAP AND TOWEL DISPENSER_Advance Tabco_7-PS-61.docx]","HAND SINK WITH VENDOR SUPPLIED SOAP AND TOWEL DISPENSER_Advance Tabco_7-PS-61")</f>
        <v/>
      </c>
    </row>
    <row r="117">
      <c r="A117" s="2" t="inlineStr">
        <is>
          <t>TRASH RECEPTACLE</t>
        </is>
      </c>
      <c r="B117" s="2" t="inlineStr">
        <is>
          <t>RUBBERMAID</t>
        </is>
      </c>
      <c r="C117" s="2" t="inlineStr">
        <is>
          <t>FG354060GRAY</t>
        </is>
      </c>
      <c r="D117" s="2">
        <f>HYPERLINK("[V:\Specs\Specs Script\Template Specs_Word Files\TRASH RECEPTACLE_Rubbermaid_FG354060GRAY.docx]","TRASH RECEPTACLE_Rubbermaid_FG354060GRAY")</f>
        <v/>
      </c>
    </row>
    <row r="118">
      <c r="A118" s="3" t="inlineStr">
        <is>
          <t>FLOOR TROUGH &amp; GRATE</t>
        </is>
      </c>
      <c r="B118" s="3" t="inlineStr">
        <is>
          <t>Custom Fabrication</t>
        </is>
      </c>
      <c r="C118" s="3" t="inlineStr"/>
      <c r="D118" s="3" t="inlineStr"/>
    </row>
    <row r="119">
      <c r="A119" s="1" t="inlineStr">
        <is>
          <t>POT AND PAN DRYING RACK</t>
        </is>
      </c>
      <c r="B119" s="1" t="inlineStr">
        <is>
          <t>METRO</t>
        </is>
      </c>
      <c r="C119" s="1" t="inlineStr">
        <is>
          <t>MAX4</t>
        </is>
      </c>
      <c r="D119" s="1">
        <f>HYPERLINK("[V:\Specs\Specs Script\Template Specs_Word Files\POT AND PAN DRYING RACK_Metro_PR48VX.docx]","POT AND PAN DRYING RACK_Metro_PR48VX")</f>
        <v/>
      </c>
    </row>
    <row r="120">
      <c r="A120" s="3" t="inlineStr">
        <is>
          <t>CLEAN POT/PAN TABLE</t>
        </is>
      </c>
      <c r="B120" s="3" t="inlineStr">
        <is>
          <t>Custom Fabrication</t>
        </is>
      </c>
      <c r="C120" s="3" t="inlineStr"/>
      <c r="D120" s="3" t="inlineStr"/>
    </row>
    <row r="121">
      <c r="A121" s="2" t="inlineStr">
        <is>
          <t>POT SHELF</t>
        </is>
      </c>
      <c r="B121" s="2" t="inlineStr">
        <is>
          <t>Custom Fabrication</t>
        </is>
      </c>
      <c r="C121" s="2" t="inlineStr"/>
      <c r="D121" s="2">
        <f>HYPERLINK("[V:\Specs\Specs Script\Template Specs_Word Files\POT SHELF_Custom Fabrication_Stainless Steel.docx]","POT SHELF_Custom Fabrication_Stainless Steel")</f>
        <v/>
      </c>
    </row>
    <row r="122">
      <c r="A122" s="2" t="inlineStr">
        <is>
          <t>POT AND PAN WASHER</t>
        </is>
      </c>
      <c r="B122" s="2" t="inlineStr">
        <is>
          <t>CHAMPION</t>
        </is>
      </c>
      <c r="C122" s="2" t="inlineStr">
        <is>
          <t>PP-20</t>
        </is>
      </c>
      <c r="D122" s="2">
        <f>HYPERLINK("[V:\Specs\Specs Script\Template Specs_Word Files\POT AND PAN WASHER_Champion_PP-20.docx]","POT AND PAN WASHER_Champion_PP-20")</f>
        <v/>
      </c>
    </row>
    <row r="123">
      <c r="A123" s="3" t="inlineStr">
        <is>
          <t>CONDENSATE HOOD</t>
        </is>
      </c>
      <c r="B123" s="3" t="inlineStr">
        <is>
          <t>Custom Fabrication</t>
        </is>
      </c>
      <c r="C123" s="3" t="inlineStr"/>
      <c r="D123" s="3" t="inlineStr"/>
    </row>
    <row r="124">
      <c r="A124" s="2" t="inlineStr">
        <is>
          <t>POT SINK</t>
        </is>
      </c>
      <c r="B124" s="2" t="inlineStr">
        <is>
          <t>Custom Fabrication</t>
        </is>
      </c>
      <c r="C124" s="2" t="inlineStr"/>
      <c r="D124" s="2">
        <f>HYPERLINK("[V:\Specs\Specs Script\Template Specs_Word Files\POT SINK_Custom Fabrication_Stainless Steel.docx]","POT SINK_Custom Fabrication_Stainless Steel")</f>
        <v/>
      </c>
    </row>
    <row r="125">
      <c r="A125" s="2" t="inlineStr">
        <is>
          <t>POT SHELF</t>
        </is>
      </c>
      <c r="B125" s="2" t="inlineStr">
        <is>
          <t>Custom Fabrication</t>
        </is>
      </c>
      <c r="C125" s="2" t="inlineStr"/>
      <c r="D125" s="2">
        <f>HYPERLINK("[V:\Specs\Specs Script\Template Specs_Word Files\POT SHELF_Custom Fabrication_Stainless Steel.docx]","POT SHELF_Custom Fabrication_Stainless Steel")</f>
        <v/>
      </c>
    </row>
    <row r="126">
      <c r="A126" s="2" t="inlineStr">
        <is>
          <t>TRASH RECEPTACLE</t>
        </is>
      </c>
      <c r="B126" s="2" t="inlineStr">
        <is>
          <t>RUBBERMAID</t>
        </is>
      </c>
      <c r="C126" s="2" t="inlineStr">
        <is>
          <t>FG262000GRAY</t>
        </is>
      </c>
      <c r="D126" s="2">
        <f>HYPERLINK("[V:\Specs\Specs Script\Template Specs_Word Files\TRASH RECEPTACLE_Rubbermaid_FG262000GRAY.docx]","TRASH RECEPTACLE_Rubbermaid_FG262000GRAY")</f>
        <v/>
      </c>
    </row>
    <row r="127">
      <c r="A127" s="2" t="inlineStr">
        <is>
          <t>HOSE REEL</t>
        </is>
      </c>
      <c r="B127" s="2" t="inlineStr">
        <is>
          <t>FISHER</t>
        </is>
      </c>
      <c r="C127" s="2" t="inlineStr">
        <is>
          <t>75222</t>
        </is>
      </c>
      <c r="D127" s="2">
        <f>HYPERLINK("[V:\Specs\Specs Script\Template Specs_Word Files\HOSE REEL_Fisher_75222.docx]","HOSE REEL_Fisher_75222")</f>
        <v/>
      </c>
    </row>
    <row r="128">
      <c r="A128" s="2" t="inlineStr">
        <is>
          <t>HOSE REEL CONTROL CABINET</t>
        </is>
      </c>
      <c r="B128" s="2" t="inlineStr">
        <is>
          <t>FISHER</t>
        </is>
      </c>
      <c r="C128" s="2" t="inlineStr">
        <is>
          <t>1801</t>
        </is>
      </c>
      <c r="D128" s="2">
        <f>HYPERLINK("[V:\Specs\Specs Script\Template Specs_Word Files\HOSE REEL CONTROL CABINET_Fisher_1801.docx]","HOSE REEL CONTROL CABINET_Fisher_1801")</f>
        <v/>
      </c>
    </row>
    <row r="129">
      <c r="A129" s="2" t="inlineStr">
        <is>
          <t>HAND SINK</t>
        </is>
      </c>
      <c r="B129" s="2" t="inlineStr">
        <is>
          <t>ADVANCE TABCO</t>
        </is>
      </c>
      <c r="C129" s="2" t="inlineStr">
        <is>
          <t>7-PS-61</t>
        </is>
      </c>
      <c r="D129" s="2">
        <f>HYPERLINK("[V:\Specs\Specs Script\Template Specs_Word Files\HAND SINK WITH VENDOR SUPPLIED SOAP AND TOWEL DISPENSER_Advance Tabco_7-PS-61.docx]","HAND SINK WITH VENDOR SUPPLIED SOAP AND TOWEL DISPENSER_Advance Tabco_7-PS-61")</f>
        <v/>
      </c>
    </row>
    <row r="130">
      <c r="A130" s="2" t="inlineStr">
        <is>
          <t>TRASH RECEPTACLE</t>
        </is>
      </c>
      <c r="B130" s="2" t="inlineStr">
        <is>
          <t>RUBBERMAID</t>
        </is>
      </c>
      <c r="C130" s="2" t="inlineStr">
        <is>
          <t>FG354060GRAY</t>
        </is>
      </c>
      <c r="D130" s="2">
        <f>HYPERLINK("[V:\Specs\Specs Script\Template Specs_Word Files\TRASH RECEPTACLE_Rubbermaid_FG354060GRAY.docx]","TRASH RECEPTACLE_Rubbermaid_FG354060GRAY")</f>
        <v/>
      </c>
    </row>
    <row r="131">
      <c r="A131" s="3" t="inlineStr">
        <is>
          <t>FLOOR TROUGH &amp; GRATE</t>
        </is>
      </c>
      <c r="B131" s="3" t="inlineStr">
        <is>
          <t>Custom Fabrication</t>
        </is>
      </c>
      <c r="C131" s="3" t="inlineStr"/>
      <c r="D131" s="3" t="inlineStr"/>
    </row>
    <row r="132">
      <c r="A132" s="3" t="inlineStr">
        <is>
          <t>FLOOR TROUGH &amp; GRATE</t>
        </is>
      </c>
      <c r="B132" s="3" t="inlineStr">
        <is>
          <t>Custom Fabrication</t>
        </is>
      </c>
      <c r="C132" s="3" t="inlineStr"/>
      <c r="D132" s="3" t="inlineStr"/>
    </row>
    <row r="133">
      <c r="A133" s="3" t="inlineStr">
        <is>
          <t>WATER FILTRATION SYSTEM</t>
        </is>
      </c>
      <c r="B133" s="3" t="inlineStr">
        <is>
          <t>EVERPURE</t>
        </is>
      </c>
      <c r="C133" s="3" t="inlineStr">
        <is>
          <t>EV9324-01</t>
        </is>
      </c>
      <c r="D133" s="3" t="inlineStr"/>
    </row>
    <row r="134">
      <c r="A134" s="3" t="inlineStr">
        <is>
          <t>WATER FILTRATION SYSTEM</t>
        </is>
      </c>
      <c r="B134" s="3" t="inlineStr">
        <is>
          <t>EVERPURE</t>
        </is>
      </c>
      <c r="C134" s="3" t="inlineStr">
        <is>
          <t>EV9324-22</t>
        </is>
      </c>
      <c r="D134" s="3" t="inlineStr"/>
    </row>
    <row r="135">
      <c r="A135" s="1" t="inlineStr">
        <is>
          <t>ICE MACHINE</t>
        </is>
      </c>
      <c r="B135" s="1" t="inlineStr">
        <is>
          <t>SCOTSMAN</t>
        </is>
      </c>
      <c r="C135" s="1" t="inlineStr">
        <is>
          <t>F0822W-32</t>
        </is>
      </c>
      <c r="D135" s="1">
        <f>HYPERLINK("[V:\Specs\Specs Script\Template Specs_Word Files\UNDERCOUNTER ICE MACHINE_Scotsman_UF424A-1.docx]","UNDERCOUNTER ICE MACHINE_Scotsman_UF424A-1")</f>
        <v/>
      </c>
    </row>
    <row r="136">
      <c r="A136" s="1" t="inlineStr">
        <is>
          <t>ICE BIN</t>
        </is>
      </c>
      <c r="B136" s="1" t="inlineStr">
        <is>
          <t>SCOTSMAN</t>
        </is>
      </c>
      <c r="C136" s="1" t="inlineStr">
        <is>
          <t>ICS1790</t>
        </is>
      </c>
      <c r="D136" s="1">
        <f>HYPERLINK("[V:\Specs\Specs Script\Template Specs_Word Files\ICE BIN_Scotsman_BH1600SS.docx]","ICE BIN_Scotsman_BH1600SS")</f>
        <v/>
      </c>
    </row>
    <row r="137">
      <c r="A137" s="2" t="inlineStr">
        <is>
          <t>ICE MACHINE</t>
        </is>
      </c>
      <c r="B137" s="2" t="inlineStr">
        <is>
          <t>SCOTSMAN</t>
        </is>
      </c>
      <c r="C137" s="2" t="inlineStr">
        <is>
          <t>C1448MW-32</t>
        </is>
      </c>
      <c r="D137" s="2">
        <f>HYPERLINK("[V:\Specs\Specs Script\Template Specs_Word Files\ICE MACHINE_Scotsman_C1448MW-32.docx]","ICE MACHINE_Scotsman_C1448MW-32")</f>
        <v/>
      </c>
    </row>
    <row r="138">
      <c r="A138" s="2" t="inlineStr">
        <is>
          <t>ICE CART</t>
        </is>
      </c>
      <c r="B138" s="2" t="inlineStr">
        <is>
          <t>SCOTSMAN</t>
        </is>
      </c>
      <c r="C138" s="2" t="inlineStr">
        <is>
          <t>ICS-CP</t>
        </is>
      </c>
      <c r="D138" s="2">
        <f>HYPERLINK("[V:\Specs\Specs Script\Template Specs_Word Files\ICE CART_Scotsman_ICS-CP.docx]","ICE CART_Scotsman_ICS-CP")</f>
        <v/>
      </c>
    </row>
    <row r="139">
      <c r="A139" s="2" t="inlineStr">
        <is>
          <t>HAND SINK</t>
        </is>
      </c>
      <c r="B139" s="2" t="inlineStr">
        <is>
          <t>ADVANCE TABCO</t>
        </is>
      </c>
      <c r="C139" s="2" t="inlineStr">
        <is>
          <t>7-PS-61</t>
        </is>
      </c>
      <c r="D139" s="2">
        <f>HYPERLINK("[V:\Specs\Specs Script\Template Specs_Word Files\HAND SINK WITH VENDOR SUPPLIED SOAP AND TOWEL DISPENSER_Advance Tabco_7-PS-61.docx]","HAND SINK WITH VENDOR SUPPLIED SOAP AND TOWEL DISPENSER_Advance Tabco_7-PS-61")</f>
        <v/>
      </c>
    </row>
    <row r="140">
      <c r="A140" s="2" t="inlineStr">
        <is>
          <t>TRASH RECEPTACLE</t>
        </is>
      </c>
      <c r="B140" s="2" t="inlineStr">
        <is>
          <t>RUBBERMAID</t>
        </is>
      </c>
      <c r="C140" s="2" t="inlineStr">
        <is>
          <t>FG354060GRAY</t>
        </is>
      </c>
      <c r="D140" s="2">
        <f>HYPERLINK("[V:\Specs\Specs Script\Template Specs_Word Files\TRASH RECEPTACLE_Rubbermaid_FG354060GRAY.docx]","TRASH RECEPTACLE_Rubbermaid_FG354060GRAY")</f>
        <v/>
      </c>
    </row>
    <row r="141">
      <c r="A141" s="3" t="inlineStr">
        <is>
          <t>PREPARATION TABLE</t>
        </is>
      </c>
      <c r="B141" s="3" t="inlineStr">
        <is>
          <t>Custom Fabrication</t>
        </is>
      </c>
      <c r="C141" s="3" t="inlineStr"/>
      <c r="D141" s="3" t="inlineStr"/>
    </row>
    <row r="142">
      <c r="A142" s="2" t="inlineStr">
        <is>
          <t>DOUBLE WALL SHELF</t>
        </is>
      </c>
      <c r="B142" s="2" t="inlineStr">
        <is>
          <t>Custom Fabrication</t>
        </is>
      </c>
      <c r="C142" s="2" t="inlineStr"/>
      <c r="D142" s="2">
        <f>HYPERLINK("[V:\Specs\Specs Script\Template Specs_Word Files\DOUBLE WALL SHELF_Custom Fabrication_Stainless Steel.docx]","DOUBLE WALL SHELF_Custom Fabrication_Stainless Steel")</f>
        <v/>
      </c>
    </row>
    <row r="143">
      <c r="A143" s="2" t="inlineStr">
        <is>
          <t>TRASH RECEPTACLE</t>
        </is>
      </c>
      <c r="B143" s="2" t="inlineStr">
        <is>
          <t>RUBBERMAID</t>
        </is>
      </c>
      <c r="C143" s="2" t="inlineStr">
        <is>
          <t>FG262000GRAY</t>
        </is>
      </c>
      <c r="D143" s="2">
        <f>HYPERLINK("[V:\Specs\Specs Script\Template Specs_Word Files\TRASH RECEPTACLE_Rubbermaid_FG262000GRAY.docx]","TRASH RECEPTACLE_Rubbermaid_FG262000GRAY")</f>
        <v/>
      </c>
    </row>
    <row r="144">
      <c r="A144" s="2" t="inlineStr">
        <is>
          <t>20 QT. MIXER</t>
        </is>
      </c>
      <c r="B144" s="2" t="inlineStr">
        <is>
          <t>GLOBE</t>
        </is>
      </c>
      <c r="C144" s="2" t="inlineStr">
        <is>
          <t>SP20</t>
        </is>
      </c>
      <c r="D144" s="2">
        <f>HYPERLINK("[V:\Specs\Specs Script\Template Specs_Word Files\20 QUART MIXER_Globe_SP20.docx]","20 QUART MIXER_Globe_SP20")</f>
        <v/>
      </c>
    </row>
    <row r="145">
      <c r="A145" s="1" t="inlineStr">
        <is>
          <t>FOOD PROCESSOR</t>
        </is>
      </c>
      <c r="B145" s="1" t="inlineStr">
        <is>
          <t>ROBOT COUPE</t>
        </is>
      </c>
      <c r="C145" s="1" t="inlineStr">
        <is>
          <t>R 2 N</t>
        </is>
      </c>
      <c r="D145" s="1">
        <f>HYPERLINK("[V:\Specs\Specs Script\Template Specs_Word Files\FOOD PROCESSOR_Robot Coupe_R602V.docx]","FOOD PROCESSOR_Robot Coupe_R602V")</f>
        <v/>
      </c>
    </row>
    <row r="146">
      <c r="A146" s="2" t="inlineStr">
        <is>
          <t>MIXER UTENSIL RACK</t>
        </is>
      </c>
      <c r="B146" s="2" t="inlineStr">
        <is>
          <t>Custom Fabrication</t>
        </is>
      </c>
      <c r="C146" s="2" t="inlineStr"/>
      <c r="D146" s="2">
        <f>HYPERLINK("[V:\Specs\Specs Script\Template Specs_Word Files\MIXER UTENSIL RACK_Custom Fabrication_Stainless Steel.docx]","MIXER UTENSIL RACK_Custom Fabrication_Stainless Steel")</f>
        <v/>
      </c>
    </row>
    <row r="147">
      <c r="A147" s="2" t="inlineStr">
        <is>
          <t>UTILITY RACK</t>
        </is>
      </c>
      <c r="B147" s="2" t="inlineStr">
        <is>
          <t>NEW AGE</t>
        </is>
      </c>
      <c r="C147" s="2" t="inlineStr">
        <is>
          <t>1331</t>
        </is>
      </c>
      <c r="D147" s="2">
        <f>HYPERLINK("[V:\Specs\Specs Script\Template Specs_Word Files\UTILITY RACK_New Age_1331.docx]","UTILITY RACK_New Age_1331")</f>
        <v/>
      </c>
    </row>
    <row r="148">
      <c r="A148" s="3" t="inlineStr">
        <is>
          <t>MOBILE PREPARATION TABLE</t>
        </is>
      </c>
      <c r="B148" s="3" t="inlineStr">
        <is>
          <t>Custom Fabrication</t>
        </is>
      </c>
      <c r="C148" s="3" t="inlineStr"/>
      <c r="D148" s="3" t="inlineStr"/>
    </row>
    <row r="149">
      <c r="A149" s="1" t="inlineStr">
        <is>
          <t>POT AND PAN DRYING RACK</t>
        </is>
      </c>
      <c r="B149" s="1" t="inlineStr">
        <is>
          <t>METRO</t>
        </is>
      </c>
      <c r="C149" s="1" t="inlineStr">
        <is>
          <t>MAX4</t>
        </is>
      </c>
      <c r="D149" s="1">
        <f>HYPERLINK("[V:\Specs\Specs Script\Template Specs_Word Files\POT AND PAN DRYING RACK_Metro_PR48VX.docx]","POT AND PAN DRYING RACK_Metro_PR48VX")</f>
        <v/>
      </c>
    </row>
    <row r="150">
      <c r="A150" s="3" t="inlineStr">
        <is>
          <t>PREPARATION TABLE WITH SINKS</t>
        </is>
      </c>
      <c r="B150" s="3" t="inlineStr">
        <is>
          <t>Custom Fabrication</t>
        </is>
      </c>
      <c r="C150" s="3" t="inlineStr"/>
      <c r="D150" s="3" t="inlineStr"/>
    </row>
    <row r="151">
      <c r="A151" s="2" t="inlineStr">
        <is>
          <t>DOUBLE WALL SHELF</t>
        </is>
      </c>
      <c r="B151" s="2" t="inlineStr">
        <is>
          <t>Custom Fabrication</t>
        </is>
      </c>
      <c r="C151" s="2" t="inlineStr"/>
      <c r="D151" s="2">
        <f>HYPERLINK("[V:\Specs\Specs Script\Template Specs_Word Files\DOUBLE WALL SHELF_Custom Fabrication_Stainless Steel.docx]","DOUBLE WALL SHELF_Custom Fabrication_Stainless Steel")</f>
        <v/>
      </c>
    </row>
    <row r="152">
      <c r="A152" s="2" t="inlineStr">
        <is>
          <t>INGREDIENT BIN</t>
        </is>
      </c>
      <c r="B152" s="2" t="inlineStr">
        <is>
          <t>RUBBERMAID</t>
        </is>
      </c>
      <c r="C152" s="2" t="inlineStr">
        <is>
          <t>FG360088WHT</t>
        </is>
      </c>
      <c r="D152" s="2">
        <f>HYPERLINK("[V:\Specs\Specs Script\Template Specs_Word Files\INGREDIENT BIN_Rubbermaid_FG360088WHT.docx]","INGREDIENT BIN_Rubbermaid_FG360088WHT")</f>
        <v/>
      </c>
    </row>
    <row r="153">
      <c r="A153" s="2" t="inlineStr">
        <is>
          <t>TRASH RECEPTACLE</t>
        </is>
      </c>
      <c r="B153" s="2" t="inlineStr">
        <is>
          <t>RUBBERMAID</t>
        </is>
      </c>
      <c r="C153" s="2" t="inlineStr">
        <is>
          <t>FG262000GRAY</t>
        </is>
      </c>
      <c r="D153" s="2">
        <f>HYPERLINK("[V:\Specs\Specs Script\Template Specs_Word Files\TRASH RECEPTACLE_Rubbermaid_FG262000GRAY.docx]","TRASH RECEPTACLE_Rubbermaid_FG262000GRAY")</f>
        <v/>
      </c>
    </row>
    <row r="154">
      <c r="A154" s="2" t="inlineStr">
        <is>
          <t>5 QT. MIXER</t>
        </is>
      </c>
      <c r="B154" s="2" t="inlineStr">
        <is>
          <t>GLOBE</t>
        </is>
      </c>
      <c r="C154" s="2" t="inlineStr">
        <is>
          <t>SP05</t>
        </is>
      </c>
      <c r="D154" s="2">
        <f>HYPERLINK("[V:\Specs\Specs Script\Template Specs_Word Files\5 QUART MIXER_Globe_SP05.docx]","5 QUART MIXER_Globe_SP05")</f>
        <v/>
      </c>
    </row>
    <row r="155">
      <c r="A155" s="2" t="inlineStr">
        <is>
          <t>FOOD BLENDER</t>
        </is>
      </c>
      <c r="B155" s="2" t="inlineStr">
        <is>
          <t>VITAMIX</t>
        </is>
      </c>
      <c r="C155" s="2" t="inlineStr">
        <is>
          <t>5205</t>
        </is>
      </c>
      <c r="D155" s="2">
        <f>HYPERLINK("[V:\Specs\Specs Script\Template Specs_Word Files\FOOD BLENDER_Vitamix_5205.docx]","FOOD BLENDER_Vitamix_5205")</f>
        <v/>
      </c>
    </row>
    <row r="156">
      <c r="A156" s="1" t="inlineStr">
        <is>
          <t>PORTION SCALE</t>
        </is>
      </c>
      <c r="B156" s="1" t="inlineStr">
        <is>
          <t>DETECTO</t>
        </is>
      </c>
      <c r="C156" s="1" t="inlineStr">
        <is>
          <t>AP-6</t>
        </is>
      </c>
      <c r="D156" s="1">
        <f>HYPERLINK("[V:\Specs\Specs Script\Template Specs_Word Files\PORTION SCALE_Detecto_AP6.docx]","PORTION SCALE_Detecto_AP6")</f>
        <v/>
      </c>
    </row>
    <row r="157">
      <c r="A157" s="1" t="inlineStr">
        <is>
          <t>FILLER FAUCET</t>
        </is>
      </c>
      <c r="B157" s="1" t="inlineStr">
        <is>
          <t>FISHER</t>
        </is>
      </c>
      <c r="C157" s="1" t="inlineStr">
        <is>
          <t>2240</t>
        </is>
      </c>
      <c r="D157" s="1">
        <f>HYPERLINK("[V:\Specs\Specs Script\Template Specs_Word Files\GLASS FILLER FAUCET_Fisher_1117WB.docx]","GLASS FILLER FAUCET_Fisher_1117WB")</f>
        <v/>
      </c>
    </row>
    <row r="158">
      <c r="A158" s="3" t="inlineStr">
        <is>
          <t>60 QT. MIXER</t>
        </is>
      </c>
      <c r="B158" s="3" t="inlineStr">
        <is>
          <t>HOBART</t>
        </is>
      </c>
      <c r="C158" s="3" t="inlineStr">
        <is>
          <t>HL600-1STD</t>
        </is>
      </c>
      <c r="D158" s="3" t="inlineStr"/>
    </row>
    <row r="159">
      <c r="A159" s="2" t="inlineStr">
        <is>
          <t>MIXER UTENSIL RACK</t>
        </is>
      </c>
      <c r="B159" s="2" t="inlineStr">
        <is>
          <t>Custom Fabrication</t>
        </is>
      </c>
      <c r="C159" s="2" t="inlineStr"/>
      <c r="D159" s="2">
        <f>HYPERLINK("[V:\Specs\Specs Script\Template Specs_Word Files\MIXER UTENSIL RACK_Custom Fabrication_Stainless Steel.docx]","MIXER UTENSIL RACK_Custom Fabrication_Stainless Steel")</f>
        <v/>
      </c>
    </row>
    <row r="160">
      <c r="A160" s="2" t="inlineStr">
        <is>
          <t>HAND SINK</t>
        </is>
      </c>
      <c r="B160" s="2" t="inlineStr">
        <is>
          <t>ADVANCE TABCO</t>
        </is>
      </c>
      <c r="C160" s="2" t="inlineStr">
        <is>
          <t>7-PS-61</t>
        </is>
      </c>
      <c r="D160" s="2">
        <f>HYPERLINK("[V:\Specs\Specs Script\Template Specs_Word Files\HAND SINK WITH VENDOR SUPPLIED SOAP AND TOWEL DISPENSER_Advance Tabco_7-PS-61.docx]","HAND SINK WITH VENDOR SUPPLIED SOAP AND TOWEL DISPENSER_Advance Tabco_7-PS-61")</f>
        <v/>
      </c>
    </row>
    <row r="161">
      <c r="A161" s="2" t="inlineStr">
        <is>
          <t>TRASH RECEPTACLE</t>
        </is>
      </c>
      <c r="B161" s="2" t="inlineStr">
        <is>
          <t>RUBBERMAID</t>
        </is>
      </c>
      <c r="C161" s="2" t="inlineStr">
        <is>
          <t>FG354060GRAY</t>
        </is>
      </c>
      <c r="D161" s="2">
        <f>HYPERLINK("[V:\Specs\Specs Script\Template Specs_Word Files\TRASH RECEPTACLE_Rubbermaid_FG354060GRAY.docx]","TRASH RECEPTACLE_Rubbermaid_FG354060GRAY")</f>
        <v/>
      </c>
    </row>
    <row r="162">
      <c r="A162" s="2" t="inlineStr">
        <is>
          <t>PREPARATION TABLE WITH SINK</t>
        </is>
      </c>
      <c r="B162" s="2" t="inlineStr">
        <is>
          <t>Custom Fabrication</t>
        </is>
      </c>
      <c r="C162" s="2" t="inlineStr"/>
      <c r="D162" s="2">
        <f>HYPERLINK("[V:\Specs\Specs Script\Template Specs_Word Files\FISH PREPARATION TABLE WITH SINK_Custom Fabrication_Stainless Steel.docx]","FISH PREPARATION TABLE WITH SINK_Custom Fabrication_Stainless Steel")</f>
        <v/>
      </c>
    </row>
    <row r="163">
      <c r="A163" s="2" t="inlineStr">
        <is>
          <t>OVERSHELF WITH UTENSIL RACK</t>
        </is>
      </c>
      <c r="B163" s="2" t="inlineStr">
        <is>
          <t>Custom Fabrication</t>
        </is>
      </c>
      <c r="C163" s="2" t="inlineStr"/>
      <c r="D163" s="2">
        <f>HYPERLINK("[V:\Specs\Specs Script\Template Specs_Word Files\OVERSHELF WITH UTENSIL RACK_Custom Fabrication_Stainless Steel.docx]","OVERSHELF WITH UTENSIL RACK_Custom Fabrication_Stainless Steel")</f>
        <v/>
      </c>
    </row>
    <row r="164">
      <c r="A164" s="2" t="inlineStr">
        <is>
          <t>TRASH RECEPTACLE</t>
        </is>
      </c>
      <c r="B164" s="2" t="inlineStr">
        <is>
          <t>RUBBERMAID</t>
        </is>
      </c>
      <c r="C164" s="2" t="inlineStr">
        <is>
          <t>FG262000GRAY</t>
        </is>
      </c>
      <c r="D164" s="2">
        <f>HYPERLINK("[V:\Specs\Specs Script\Template Specs_Word Files\TRASH RECEPTACLE_Rubbermaid_FG262000GRAY.docx]","TRASH RECEPTACLE_Rubbermaid_FG262000GRAY")</f>
        <v/>
      </c>
    </row>
    <row r="165">
      <c r="A165" s="2" t="inlineStr">
        <is>
          <t>UTILITY RACK</t>
        </is>
      </c>
      <c r="B165" s="2" t="inlineStr">
        <is>
          <t>NEW AGE</t>
        </is>
      </c>
      <c r="C165" s="2" t="inlineStr">
        <is>
          <t>1331</t>
        </is>
      </c>
      <c r="D165" s="2">
        <f>HYPERLINK("[V:\Specs\Specs Script\Template Specs_Word Files\UTILITY RACK_New Age_1331.docx]","UTILITY RACK_New Age_1331")</f>
        <v/>
      </c>
    </row>
    <row r="166">
      <c r="A166" s="3" t="inlineStr">
        <is>
          <t>PREPARATION TABLE</t>
        </is>
      </c>
      <c r="B166" s="3" t="inlineStr">
        <is>
          <t>Custom Fabrication</t>
        </is>
      </c>
      <c r="C166" s="3" t="inlineStr"/>
      <c r="D166" s="3" t="inlineStr"/>
    </row>
    <row r="167">
      <c r="A167" s="2" t="inlineStr">
        <is>
          <t>DOUBLE OVERSHELF</t>
        </is>
      </c>
      <c r="B167" s="2" t="inlineStr">
        <is>
          <t>Custom Fabrication</t>
        </is>
      </c>
      <c r="C167" s="2" t="inlineStr"/>
      <c r="D167" s="2">
        <f>HYPERLINK("[V:\Specs\Specs Script\Template Specs_Word Files\DOUBLE OVERSHELF_Custom Fabrication_Stainless Steel.docx]","DOUBLE OVERSHELF_Custom Fabrication_Stainless Steel")</f>
        <v/>
      </c>
    </row>
    <row r="168">
      <c r="A168" s="2" t="inlineStr">
        <is>
          <t>TRASH RECEPTACLE</t>
        </is>
      </c>
      <c r="B168" s="2" t="inlineStr">
        <is>
          <t>RUBBERMAID</t>
        </is>
      </c>
      <c r="C168" s="2" t="inlineStr">
        <is>
          <t>FG262000GRAY</t>
        </is>
      </c>
      <c r="D168" s="2">
        <f>HYPERLINK("[V:\Specs\Specs Script\Template Specs_Word Files\TRASH RECEPTACLE_Rubbermaid_FG262000GRAY.docx]","TRASH RECEPTACLE_Rubbermaid_FG262000GRAY")</f>
        <v/>
      </c>
    </row>
    <row r="169">
      <c r="A169" s="1" t="inlineStr">
        <is>
          <t>DRY STORAGE SHELVING</t>
        </is>
      </c>
      <c r="B169" s="1" t="inlineStr">
        <is>
          <t>METRO</t>
        </is>
      </c>
      <c r="C169" s="1" t="inlineStr">
        <is>
          <t>SUPER ERECTA</t>
        </is>
      </c>
      <c r="D169" s="1">
        <f>HYPERLINK("[V:\Specs\Specs Script\Template Specs_Word Files\DRY STORAGE SHELVING_Metro_1836BR.docx]","DRY STORAGE SHELVING_Metro_1836BR")</f>
        <v/>
      </c>
    </row>
    <row r="170">
      <c r="A170" s="1" t="inlineStr">
        <is>
          <t>HOOD CONTROL CABINET</t>
        </is>
      </c>
      <c r="B170" s="1" t="inlineStr">
        <is>
          <t>GAYLORD</t>
        </is>
      </c>
      <c r="C170" s="1" t="inlineStr">
        <is>
          <t>COMMAND CENTER</t>
        </is>
      </c>
      <c r="D170" s="1">
        <f>HYPERLINK("[V:\Specs\Specs Script\Template Specs_Word Files\EXHAUST HOOD CONTROL CABINET_Gaylord_DCVAV.docx]","EXHAUST HOOD CONTROL CABINET_Gaylord_DCVAV")</f>
        <v/>
      </c>
    </row>
    <row r="171">
      <c r="A171" s="1" t="inlineStr">
        <is>
          <t>FIRE SUPPRESSION SYSTEM</t>
        </is>
      </c>
      <c r="B171" s="1" t="inlineStr">
        <is>
          <t>ANSUL</t>
        </is>
      </c>
      <c r="C171" s="1" t="inlineStr">
        <is>
          <t>R-102</t>
        </is>
      </c>
      <c r="D171" s="1">
        <f>HYPERLINK("[V:\Specs\Specs Script\Template Specs_Word Files\FIRE SUPPRESSION SYSTEM_Ansul_Piranha.docx]","FIRE SUPPRESSION SYSTEM_Ansul_Piranha")</f>
        <v/>
      </c>
    </row>
    <row r="172">
      <c r="A172" s="3" t="inlineStr">
        <is>
          <t>EXHAUST HOOD</t>
        </is>
      </c>
      <c r="B172" s="3" t="n"/>
      <c r="C172" s="3" t="inlineStr">
        <is>
          <t>None</t>
        </is>
      </c>
      <c r="D172" s="3" t="inlineStr"/>
    </row>
    <row r="173">
      <c r="A173" s="2" t="inlineStr">
        <is>
          <t>DOUBLE CONVECTION OVEN</t>
        </is>
      </c>
      <c r="B173" s="2" t="inlineStr">
        <is>
          <t>BLODGETT</t>
        </is>
      </c>
      <c r="C173" s="2" t="inlineStr">
        <is>
          <t>DFG-100 DBL</t>
        </is>
      </c>
      <c r="D173" s="2">
        <f>HYPERLINK("[V:\Specs\Specs Script\Template Specs_Word Files\DOUBLE CONVECTION OVEN_Blodgett_DFG-100 DBL.docx]","DOUBLE CONVECTION OVEN_Blodgett_DFG-100 DBL")</f>
        <v/>
      </c>
    </row>
    <row r="174">
      <c r="A174" s="2" t="inlineStr">
        <is>
          <t>DOUBLE CONVECTION OVEN</t>
        </is>
      </c>
      <c r="B174" s="2" t="inlineStr">
        <is>
          <t>BLODGETT</t>
        </is>
      </c>
      <c r="C174" s="2" t="inlineStr">
        <is>
          <t>DFG-100 DBL</t>
        </is>
      </c>
      <c r="D174" s="2">
        <f>HYPERLINK("[V:\Specs\Specs Script\Template Specs_Word Files\DOUBLE CONVECTION OVEN_Blodgett_DFG-100 DBL.docx]","DOUBLE CONVECTION OVEN_Blodgett_DFG-100 DBL")</f>
        <v/>
      </c>
    </row>
    <row r="175">
      <c r="A175" s="3" t="inlineStr">
        <is>
          <t>CONVECTION STEAMER</t>
        </is>
      </c>
      <c r="B175" s="3" t="inlineStr">
        <is>
          <t>CLEVELAND</t>
        </is>
      </c>
      <c r="C175" s="3" t="inlineStr">
        <is>
          <t>22CGT66.1</t>
        </is>
      </c>
      <c r="D175" s="3" t="inlineStr"/>
    </row>
    <row r="176">
      <c r="A176" s="3" t="inlineStr">
        <is>
          <t>CONVECTION STEAMER</t>
        </is>
      </c>
      <c r="B176" s="3" t="inlineStr">
        <is>
          <t>CLEVELAND</t>
        </is>
      </c>
      <c r="C176" s="3" t="inlineStr">
        <is>
          <t>22CGT66.1</t>
        </is>
      </c>
      <c r="D176" s="3" t="inlineStr"/>
    </row>
    <row r="177">
      <c r="A177" s="2" t="inlineStr">
        <is>
          <t>4-BURNER RANGE</t>
        </is>
      </c>
      <c r="B177" s="2" t="inlineStr">
        <is>
          <t>IMPERIAL</t>
        </is>
      </c>
      <c r="C177" s="2" t="inlineStr">
        <is>
          <t>IHR-4</t>
        </is>
      </c>
      <c r="D177" s="2">
        <f>HYPERLINK("[V:\Specs\Specs Script\Template Specs_Word Files\MODULAR FOUR BURNER RANGE_Imperial_IHR-4-M.docx]","MODULAR FOUR BURNER RANGE_Imperial_IHR-4-M")</f>
        <v/>
      </c>
    </row>
    <row r="178">
      <c r="A178" s="2" t="inlineStr">
        <is>
          <t>POT FILLER FAUCET</t>
        </is>
      </c>
      <c r="B178" s="2" t="inlineStr">
        <is>
          <t>FISHER</t>
        </is>
      </c>
      <c r="C178" s="2" t="inlineStr">
        <is>
          <t>4230</t>
        </is>
      </c>
      <c r="D178" s="2">
        <f>HYPERLINK("[V:\Specs\Specs Script\Template Specs_Word Files\POT FILLER_Fisher_4230.docx]","POT FILLER_Fisher_4230")</f>
        <v/>
      </c>
    </row>
    <row r="179">
      <c r="A179" s="2" t="inlineStr">
        <is>
          <t>40 GALLON TILTING KETTLE</t>
        </is>
      </c>
      <c r="B179" s="2" t="inlineStr">
        <is>
          <t>GROEN</t>
        </is>
      </c>
      <c r="C179" s="2" t="inlineStr">
        <is>
          <t>DH-40C</t>
        </is>
      </c>
      <c r="D179" s="2">
        <f>HYPERLINK("[V:\Specs\Specs Script\Template Specs_Word Files\40 GALLON TILTING KETTLE_Groen_DH-40C.docx]","40 GALLON TILTING KETTLE_Groen_DH-40C")</f>
        <v/>
      </c>
    </row>
    <row r="180">
      <c r="A180" s="2" t="inlineStr">
        <is>
          <t>40 GALLON TILTING SKILLET</t>
        </is>
      </c>
      <c r="B180" s="2" t="inlineStr">
        <is>
          <t>GROEN</t>
        </is>
      </c>
      <c r="C180" s="2" t="inlineStr">
        <is>
          <t>BPM-40GC</t>
        </is>
      </c>
      <c r="D180" s="2">
        <f>HYPERLINK("[V:\Specs\Specs Script\Template Specs_Word Files\40 GALLON TILT SKILLET WITH FAUCET_Groen_BPM-40GC.docx]","40 GALLON TILT SKILLET WITH FAUCET_Groen_BPM-40GC")</f>
        <v/>
      </c>
    </row>
    <row r="181">
      <c r="A181" s="3" t="inlineStr">
        <is>
          <t>FLOOR TROUGH &amp; GRATE</t>
        </is>
      </c>
      <c r="B181" s="3" t="inlineStr">
        <is>
          <t>Custom Fabrication</t>
        </is>
      </c>
      <c r="C181" s="3" t="inlineStr"/>
      <c r="D181" s="3" t="inlineStr"/>
    </row>
    <row r="182">
      <c r="A182" s="3" t="inlineStr">
        <is>
          <t>PREPARATION TABLE</t>
        </is>
      </c>
      <c r="B182" s="3" t="inlineStr">
        <is>
          <t>Custom Fabrication</t>
        </is>
      </c>
      <c r="C182" s="3" t="inlineStr"/>
      <c r="D182" s="3" t="inlineStr"/>
    </row>
    <row r="183">
      <c r="A183" s="2" t="inlineStr">
        <is>
          <t>DOUBLE WALL SHELF</t>
        </is>
      </c>
      <c r="B183" s="2" t="inlineStr">
        <is>
          <t>Custom Fabrication</t>
        </is>
      </c>
      <c r="C183" s="2" t="inlineStr"/>
      <c r="D183" s="2">
        <f>HYPERLINK("[V:\Specs\Specs Script\Template Specs_Word Files\DOUBLE WALL SHELF_Custom Fabrication_Stainless Steel.docx]","DOUBLE WALL SHELF_Custom Fabrication_Stainless Steel")</f>
        <v/>
      </c>
    </row>
    <row r="184">
      <c r="A184" s="3" t="inlineStr">
        <is>
          <t>EXHAUST HOOD</t>
        </is>
      </c>
      <c r="B184" s="3" t="n"/>
      <c r="C184" s="3" t="inlineStr">
        <is>
          <t>None</t>
        </is>
      </c>
      <c r="D184" s="3" t="inlineStr"/>
    </row>
    <row r="185">
      <c r="A185" s="2" t="inlineStr">
        <is>
          <t>DOUBLE CONVECTION OVEN</t>
        </is>
      </c>
      <c r="B185" s="2" t="inlineStr">
        <is>
          <t>BLODGETT</t>
        </is>
      </c>
      <c r="C185" s="2" t="inlineStr">
        <is>
          <t>DFG-100 DBL</t>
        </is>
      </c>
      <c r="D185" s="2">
        <f>HYPERLINK("[V:\Specs\Specs Script\Template Specs_Word Files\DOUBLE CONVECTION OVEN_Blodgett_DFG-100 DBL.docx]","DOUBLE CONVECTION OVEN_Blodgett_DFG-100 DBL")</f>
        <v/>
      </c>
    </row>
    <row r="186">
      <c r="A186" s="3" t="inlineStr">
        <is>
          <t>CONVECTION STEAMER</t>
        </is>
      </c>
      <c r="B186" s="3" t="inlineStr">
        <is>
          <t>CLEVELAND</t>
        </is>
      </c>
      <c r="C186" s="3" t="inlineStr">
        <is>
          <t>22CGT66.1</t>
        </is>
      </c>
      <c r="D186" s="3" t="inlineStr"/>
    </row>
    <row r="187">
      <c r="A187" s="3" t="inlineStr">
        <is>
          <t>HOT TOP RANGE</t>
        </is>
      </c>
      <c r="B187" s="3" t="inlineStr">
        <is>
          <t xml:space="preserve">IMPERIAL </t>
        </is>
      </c>
      <c r="C187" s="3" t="inlineStr">
        <is>
          <t>IHR-2HT</t>
        </is>
      </c>
      <c r="D187" s="3" t="inlineStr"/>
    </row>
    <row r="188">
      <c r="A188" s="1" t="inlineStr">
        <is>
          <t>FRYER BATTERY</t>
        </is>
      </c>
      <c r="B188" s="1" t="inlineStr">
        <is>
          <t>IMPERIAL</t>
        </is>
      </c>
      <c r="C188" s="1" t="inlineStr">
        <is>
          <t>IFSCB-250T</t>
        </is>
      </c>
      <c r="D188" s="1">
        <f>HYPERLINK("[V:\Specs\Specs Script\Template Specs_Word Files\FRYER BATTERY_Imperial_IHRSP350.docx]","FRYER BATTERY_Imperial_IHRSP350")</f>
        <v/>
      </c>
    </row>
    <row r="189">
      <c r="A189" s="1" t="inlineStr">
        <is>
          <t>SPREADER CABINET</t>
        </is>
      </c>
      <c r="B189" s="1" t="inlineStr">
        <is>
          <t>IMPERIAL</t>
        </is>
      </c>
      <c r="C189" s="1" t="inlineStr">
        <is>
          <t>IHR-12SP</t>
        </is>
      </c>
      <c r="D189" s="1">
        <f>HYPERLINK("[V:\Specs\Specs Script\Template Specs_Word Files\SPREADER CABINET_Imperial_IHR24SP.docx]","SPREADER CABINET_Imperial_IHR24SP")</f>
        <v/>
      </c>
    </row>
    <row r="190">
      <c r="A190" s="2" t="inlineStr">
        <is>
          <t>REFRIGERATED EQUIPMENT STAND</t>
        </is>
      </c>
      <c r="B190" s="2" t="inlineStr">
        <is>
          <t>IMPERIAL</t>
        </is>
      </c>
      <c r="C190" s="2" t="inlineStr">
        <is>
          <t>IHR-XX-SC-72</t>
        </is>
      </c>
      <c r="D190" s="2">
        <f>HYPERLINK("[V:\Specs\Specs Script\Template Specs_Word Files\REFRIGERATED EQUIPMENT STAND_Imperial_IHR-XX-SC-72.docx]","REFRIGERATED EQUIPMENT STAND_Imperial_IHR-XX-SC-72")</f>
        <v/>
      </c>
    </row>
    <row r="191">
      <c r="A191" s="3" t="inlineStr">
        <is>
          <t>MODULAR SIX BURNER RANGE</t>
        </is>
      </c>
      <c r="B191" s="3" t="inlineStr">
        <is>
          <t>IMPERIAL RANGE</t>
        </is>
      </c>
      <c r="C191" s="3" t="inlineStr">
        <is>
          <t>IHR-6-M</t>
        </is>
      </c>
      <c r="D191" s="3" t="inlineStr"/>
    </row>
    <row r="192">
      <c r="A192" s="2" t="inlineStr">
        <is>
          <t>POT FILLER FAUCET</t>
        </is>
      </c>
      <c r="B192" s="2" t="inlineStr">
        <is>
          <t>FISHER</t>
        </is>
      </c>
      <c r="C192" s="2" t="inlineStr">
        <is>
          <t>4230</t>
        </is>
      </c>
      <c r="D192" s="2">
        <f>HYPERLINK("[V:\Specs\Specs Script\Template Specs_Word Files\POT FILLER_Fisher_4230.docx]","POT FILLER_Fisher_4230")</f>
        <v/>
      </c>
    </row>
    <row r="193">
      <c r="A193" s="2" t="inlineStr">
        <is>
          <t>MODULAR CHARBROILER</t>
        </is>
      </c>
      <c r="B193" s="2" t="inlineStr">
        <is>
          <t>IMPERIAL</t>
        </is>
      </c>
      <c r="C193" s="2" t="inlineStr">
        <is>
          <t>IHR-RB-M</t>
        </is>
      </c>
      <c r="D193" s="2">
        <f>HYPERLINK("[V:\Specs\Specs Script\Template Specs_Word Files\COUNTERTOP CHARBROILER_Imperial_IHR-RB-M.docx]","COUNTERTOP CHARBROILER_Imperial_IHR-RB-M")</f>
        <v/>
      </c>
    </row>
    <row r="194">
      <c r="A194" s="3" t="inlineStr">
        <is>
          <t>GRIDDLE</t>
        </is>
      </c>
      <c r="B194" s="3" t="inlineStr">
        <is>
          <t xml:space="preserve">IMPERIAL </t>
        </is>
      </c>
      <c r="C194" s="3" t="inlineStr">
        <is>
          <t>IHR-GT36</t>
        </is>
      </c>
      <c r="D194" s="3" t="inlineStr"/>
    </row>
    <row r="195">
      <c r="A195" s="1" t="inlineStr">
        <is>
          <t>FIRE SUPPRESSION SYSTEM</t>
        </is>
      </c>
      <c r="B195" s="1" t="inlineStr">
        <is>
          <t>ANSUL</t>
        </is>
      </c>
      <c r="C195" s="1" t="inlineStr">
        <is>
          <t>R-102</t>
        </is>
      </c>
      <c r="D195" s="1">
        <f>HYPERLINK("[V:\Specs\Specs Script\Template Specs_Word Files\FIRE SUPPRESSION SYSTEM_Ansul_Piranha.docx]","FIRE SUPPRESSION SYSTEM_Ansul_Piranha")</f>
        <v/>
      </c>
    </row>
    <row r="196">
      <c r="A196" s="3" t="inlineStr">
        <is>
          <t>WORK TABLE</t>
        </is>
      </c>
      <c r="B196" s="3" t="inlineStr">
        <is>
          <t>Custom Fabrication</t>
        </is>
      </c>
      <c r="C196" s="3" t="inlineStr"/>
      <c r="D196" s="3" t="inlineStr"/>
    </row>
    <row r="197">
      <c r="A197" s="1" t="inlineStr">
        <is>
          <t>UNDERCOUNTER REFRIGERATOR</t>
        </is>
      </c>
      <c r="B197" s="1" t="b">
        <v>1</v>
      </c>
      <c r="C197" s="1" t="inlineStr">
        <is>
          <t>TUC-36-HC</t>
        </is>
      </c>
      <c r="D197" s="1">
        <f>HYPERLINK("[V:\Specs\Specs Script\Template Specs_Word Files\UNDERCOUNTER REFRIGERATOR_True Food Service Equipment_TUC-60-ADA-HC.docx]","UNDERCOUNTER REFRIGERATOR_True Food Service Equipment_TUC-60-ADA-HC")</f>
        <v/>
      </c>
    </row>
    <row r="198">
      <c r="A198" s="3" t="inlineStr">
        <is>
          <t>RAPID COOK OVEN</t>
        </is>
      </c>
      <c r="B198" s="3" t="inlineStr">
        <is>
          <t>TURBOCHEF</t>
        </is>
      </c>
      <c r="C198" s="3" t="inlineStr">
        <is>
          <t>I3-9500</t>
        </is>
      </c>
      <c r="D198" s="3" t="inlineStr"/>
    </row>
    <row r="199">
      <c r="A199" s="1" t="inlineStr">
        <is>
          <t>REACH-IN FREEZER</t>
        </is>
      </c>
      <c r="B199" s="1" t="b">
        <v>1</v>
      </c>
      <c r="C199" s="1" t="inlineStr">
        <is>
          <t>STA1F-1S-HC</t>
        </is>
      </c>
      <c r="D199" s="1">
        <f>HYPERLINK("[V:\Specs\Specs Script\Template Specs_Word Files\REACH-IN FREEZER_True_STA2F-4HS-HC.docx]","REACH-IN FREEZER_True_STA2F-4HS-HC")</f>
        <v/>
      </c>
    </row>
    <row r="200">
      <c r="A200" s="1" t="inlineStr">
        <is>
          <t>PASS-THRU REFRIGERATOR</t>
        </is>
      </c>
      <c r="B200" s="1" t="b">
        <v>1</v>
      </c>
      <c r="C200" s="1" t="inlineStr">
        <is>
          <t>STR1RPT-1S-1S-HC</t>
        </is>
      </c>
      <c r="D200" s="1">
        <f>HYPERLINK("[V:\Specs\Specs Script\Template Specs_Word Files\PASS-THRU REFRIGERATOR_True Food Service Equipment_STR-1RPT-1S-1S-HC.docx]","PASS-THRU REFRIGERATOR_True Food Service Equipment_STR-1RPT-1S-1S-HC")</f>
        <v/>
      </c>
    </row>
    <row r="201">
      <c r="A201" s="3" t="inlineStr">
        <is>
          <t>TRAY ASSEMBLY COUNTER WITH SINK</t>
        </is>
      </c>
      <c r="B201" s="3" t="inlineStr">
        <is>
          <t>Custom Fabrication</t>
        </is>
      </c>
      <c r="C201" s="3" t="inlineStr"/>
      <c r="D201" s="3" t="inlineStr"/>
    </row>
    <row r="202">
      <c r="A202" s="2" t="inlineStr">
        <is>
          <t>DROP-IN HAND SINK</t>
        </is>
      </c>
      <c r="B202" s="2" t="inlineStr">
        <is>
          <t>ADVANCE TABCO</t>
        </is>
      </c>
      <c r="C202" s="2" t="inlineStr">
        <is>
          <t>7-PS-42</t>
        </is>
      </c>
      <c r="D202" s="2">
        <f>HYPERLINK("[V:\Specs\Specs Script\Template Specs_Word Files\DROP-IN HAND SINK WITH SOAP AND TOWEL DISPENSER_Advance Tabco_7-PS-42.docx]","DROP-IN HAND SINK WITH SOAP AND TOWEL DISPENSER_Advance Tabco_7-PS-42")</f>
        <v/>
      </c>
    </row>
    <row r="203">
      <c r="A203" s="2" t="inlineStr">
        <is>
          <t>TRASH CHUTE</t>
        </is>
      </c>
      <c r="B203" s="2" t="inlineStr">
        <is>
          <t>Custom Fabrication</t>
        </is>
      </c>
      <c r="C203" s="2" t="inlineStr"/>
      <c r="D203" s="2">
        <f>HYPERLINK("[V:\Specs\Specs Script\Template Specs_Word Files\TRASH CHUTE_Custom Fabrication_Stainless Steel.docx]","TRASH CHUTE_Custom Fabrication_Stainless Steel")</f>
        <v/>
      </c>
    </row>
    <row r="204">
      <c r="A204" s="2" t="inlineStr">
        <is>
          <t>TRASH RECEPTACLE</t>
        </is>
      </c>
      <c r="B204" s="2" t="inlineStr">
        <is>
          <t>RUBBERMAID</t>
        </is>
      </c>
      <c r="C204" s="2" t="inlineStr">
        <is>
          <t>FG354060GRAY</t>
        </is>
      </c>
      <c r="D204" s="2">
        <f>HYPERLINK("[V:\Specs\Specs Script\Template Specs_Word Files\TRASH RECEPTACLE_Rubbermaid_FG354060GRAY.docx]","TRASH RECEPTACLE_Rubbermaid_FG354060GRAY")</f>
        <v/>
      </c>
    </row>
    <row r="205">
      <c r="A205" s="2" t="inlineStr">
        <is>
          <t>INDUCTION BASE CHARGER</t>
        </is>
      </c>
      <c r="B205" s="2" t="inlineStr">
        <is>
          <t>DINEX</t>
        </is>
      </c>
      <c r="C205" s="2" t="inlineStr">
        <is>
          <t>DXSMA2081</t>
        </is>
      </c>
      <c r="D205" s="2">
        <f>HYPERLINK("[V:\Specs\Specs Script\Template Specs_Word Files\INDUCTION BASE CHARGER_Dinex_DXSMA2081.docx]","INDUCTION BASE CHARGER_Dinex_DXSMA2081")</f>
        <v/>
      </c>
    </row>
    <row r="206">
      <c r="A206" s="2" t="inlineStr">
        <is>
          <t>DOUBLE OVERSHELF</t>
        </is>
      </c>
      <c r="B206" s="2" t="inlineStr">
        <is>
          <t>Custom Fabrication</t>
        </is>
      </c>
      <c r="C206" s="2" t="inlineStr"/>
      <c r="D206" s="2">
        <f>HYPERLINK("[V:\Specs\Specs Script\Template Specs_Word Files\DOUBLE OVERSHELF_Custom Fabrication_Stainless Steel.docx]","DOUBLE OVERSHELF_Custom Fabrication_Stainless Steel")</f>
        <v/>
      </c>
    </row>
    <row r="207">
      <c r="A207" s="3" t="inlineStr">
        <is>
          <t>UNDERCOUNTER REFRIGERATOR</t>
        </is>
      </c>
      <c r="B207" s="3" t="inlineStr">
        <is>
          <t>Custom Fabrication</t>
        </is>
      </c>
      <c r="C207" s="3" t="inlineStr"/>
      <c r="D207" s="3" t="inlineStr"/>
    </row>
    <row r="208">
      <c r="A208" s="3" t="inlineStr">
        <is>
          <t>RECCESSED CUTTING BOARD</t>
        </is>
      </c>
      <c r="B208" s="3" t="inlineStr">
        <is>
          <t>Custom Fabrication</t>
        </is>
      </c>
      <c r="C208" s="3" t="inlineStr"/>
      <c r="D208" s="3" t="inlineStr"/>
    </row>
    <row r="209">
      <c r="A209" s="2" t="inlineStr">
        <is>
          <t>MICROWAVE OVEN</t>
        </is>
      </c>
      <c r="B209" s="2" t="inlineStr">
        <is>
          <t>AMANA</t>
        </is>
      </c>
      <c r="C209" s="2" t="inlineStr">
        <is>
          <t>RMS10TS</t>
        </is>
      </c>
      <c r="D209" s="2">
        <f>HYPERLINK("[V:\Specs\Specs Script\Template Specs_Word Files\MICROWAVE OVEN_Amana_RMS10TSA.docx]","MICROWAVE OVEN_Amana_RMS10TSA")</f>
        <v/>
      </c>
    </row>
    <row r="210">
      <c r="A210" s="3" t="inlineStr">
        <is>
          <t>HOT FOOD WELL</t>
        </is>
      </c>
      <c r="B210" s="3" t="inlineStr">
        <is>
          <t>WELLS BLOOMFIELD</t>
        </is>
      </c>
      <c r="C210" s="3" t="inlineStr">
        <is>
          <t>MOD-300TDM-AF</t>
        </is>
      </c>
      <c r="D210" s="3" t="inlineStr"/>
    </row>
    <row r="211">
      <c r="A211" s="2" t="inlineStr">
        <is>
          <t>FOOD WARMER</t>
        </is>
      </c>
      <c r="B211" s="2" t="inlineStr">
        <is>
          <t>HATCO</t>
        </is>
      </c>
      <c r="C211" s="2" t="inlineStr">
        <is>
          <t>GRAML-42D-3</t>
        </is>
      </c>
      <c r="D211" s="2">
        <f>HYPERLINK("[V:\Specs\Specs Script\Template Specs_Word Files\FOOD WARMER_Hatco_GRAML-42D-3.docx]","FOOD WARMER_Hatco_GRAML-42D-3")</f>
        <v/>
      </c>
    </row>
    <row r="212">
      <c r="A212" s="3" t="inlineStr">
        <is>
          <t>RECCESSED CUTTING BOARD</t>
        </is>
      </c>
      <c r="B212" s="3" t="inlineStr">
        <is>
          <t>Custom Fabrication</t>
        </is>
      </c>
      <c r="C212" s="3" t="inlineStr"/>
      <c r="D212" s="3" t="inlineStr"/>
    </row>
    <row r="213">
      <c r="A213" s="2" t="inlineStr">
        <is>
          <t>TRAY MAKE-UP ROLLERS</t>
        </is>
      </c>
      <c r="B213" s="2" t="inlineStr">
        <is>
          <t>Custom Fabrication</t>
        </is>
      </c>
      <c r="C213" s="2" t="inlineStr"/>
      <c r="D213" s="2">
        <f>HYPERLINK("[V:\Specs\Specs Script\Template Specs_Word Files\TRAY MAKE-UP ROLLERS_Custom Fabrication_Stainless Steel.docx]","TRAY MAKE-UP ROLLERS_Custom Fabrication_Stainless Steel")</f>
        <v/>
      </c>
    </row>
    <row r="214">
      <c r="A214" s="3" t="inlineStr">
        <is>
          <t>TRAY STARTER</t>
        </is>
      </c>
      <c r="B214" s="3" t="inlineStr">
        <is>
          <t>Custom Fabrication</t>
        </is>
      </c>
      <c r="C214" s="3" t="inlineStr"/>
      <c r="D214" s="3" t="inlineStr"/>
    </row>
    <row r="215">
      <c r="A215" s="2" t="inlineStr">
        <is>
          <t>LOAD CENTER</t>
        </is>
      </c>
      <c r="B215" s="2" t="inlineStr">
        <is>
          <t>Custom Fabrication</t>
        </is>
      </c>
      <c r="C215" s="2" t="inlineStr"/>
      <c r="D215" s="2">
        <f>HYPERLINK("[V:\Specs\Specs Script\Template Specs_Word Files\LOAD CENTER_Custom Fabrication_Stainless Steel.docx]","LOAD CENTER_Custom Fabrication_Stainless Steel")</f>
        <v/>
      </c>
    </row>
    <row r="216">
      <c r="A216" s="1" t="inlineStr">
        <is>
          <t>MOBILE PLATE AND DISH DISPENSER</t>
        </is>
      </c>
      <c r="B216" s="1" t="inlineStr">
        <is>
          <t>DINEX</t>
        </is>
      </c>
      <c r="C216" s="1" t="inlineStr">
        <is>
          <t>DXPIDPH2E1012</t>
        </is>
      </c>
      <c r="D216" s="1">
        <f>HYPERLINK("[V:\Specs\Specs Script\Template Specs_Word Files\MOBILE PLATE AND DISH DISPENSER_Dinex_DXIDPH2E-1012.docx]","MOBILE PLATE AND DISH DISPENSER_Dinex_DXIDPH2E-1012")</f>
        <v/>
      </c>
    </row>
    <row r="217">
      <c r="A217" s="3" t="inlineStr">
        <is>
          <t>TRAY ASSEMBLY COUNTER WITH SINK</t>
        </is>
      </c>
      <c r="B217" s="3" t="inlineStr">
        <is>
          <t>Custom Fabrication</t>
        </is>
      </c>
      <c r="C217" s="3" t="inlineStr"/>
      <c r="D217" s="3" t="inlineStr"/>
    </row>
    <row r="218">
      <c r="A218" s="2" t="inlineStr">
        <is>
          <t>DROP-IN HAND SINK</t>
        </is>
      </c>
      <c r="B218" s="2" t="inlineStr">
        <is>
          <t>ADVANCE TABCO</t>
        </is>
      </c>
      <c r="C218" s="2" t="inlineStr">
        <is>
          <t>7-PS-42</t>
        </is>
      </c>
      <c r="D218" s="2">
        <f>HYPERLINK("[V:\Specs\Specs Script\Template Specs_Word Files\DROP-IN HAND SINK WITH SOAP AND TOWEL DISPENSER_Advance Tabco_7-PS-42.docx]","DROP-IN HAND SINK WITH SOAP AND TOWEL DISPENSER_Advance Tabco_7-PS-42")</f>
        <v/>
      </c>
    </row>
    <row r="219">
      <c r="A219" s="2" t="inlineStr">
        <is>
          <t>TRASH CHUTE</t>
        </is>
      </c>
      <c r="B219" s="2" t="inlineStr">
        <is>
          <t>Custom Fabrication</t>
        </is>
      </c>
      <c r="C219" s="2" t="inlineStr"/>
      <c r="D219" s="2">
        <f>HYPERLINK("[V:\Specs\Specs Script\Template Specs_Word Files\TRASH CHUTE_Custom Fabrication_Stainless Steel.docx]","TRASH CHUTE_Custom Fabrication_Stainless Steel")</f>
        <v/>
      </c>
    </row>
    <row r="220">
      <c r="A220" s="2" t="inlineStr">
        <is>
          <t>TRASH RECEPTACLE</t>
        </is>
      </c>
      <c r="B220" s="2" t="inlineStr">
        <is>
          <t>RUBBERMAID</t>
        </is>
      </c>
      <c r="C220" s="2" t="inlineStr">
        <is>
          <t>FG354060GRAY</t>
        </is>
      </c>
      <c r="D220" s="2">
        <f>HYPERLINK("[V:\Specs\Specs Script\Template Specs_Word Files\TRASH RECEPTACLE_Rubbermaid_FG354060GRAY.docx]","TRASH RECEPTACLE_Rubbermaid_FG354060GRAY")</f>
        <v/>
      </c>
    </row>
    <row r="221">
      <c r="A221" s="2" t="inlineStr">
        <is>
          <t>INDUCTION BASE CHARGER</t>
        </is>
      </c>
      <c r="B221" s="2" t="inlineStr">
        <is>
          <t>DINEX</t>
        </is>
      </c>
      <c r="C221" s="2" t="inlineStr">
        <is>
          <t>DXSMA2081</t>
        </is>
      </c>
      <c r="D221" s="2">
        <f>HYPERLINK("[V:\Specs\Specs Script\Template Specs_Word Files\INDUCTION BASE CHARGER_Dinex_DXSMA2081.docx]","INDUCTION BASE CHARGER_Dinex_DXSMA2081")</f>
        <v/>
      </c>
    </row>
    <row r="222">
      <c r="A222" s="2" t="inlineStr">
        <is>
          <t>DOUBLE OVERSHELF</t>
        </is>
      </c>
      <c r="B222" s="2" t="inlineStr">
        <is>
          <t>Custom Fabrication</t>
        </is>
      </c>
      <c r="C222" s="2" t="inlineStr"/>
      <c r="D222" s="2">
        <f>HYPERLINK("[V:\Specs\Specs Script\Template Specs_Word Files\DOUBLE OVERSHELF_Custom Fabrication_Stainless Steel.docx]","DOUBLE OVERSHELF_Custom Fabrication_Stainless Steel")</f>
        <v/>
      </c>
    </row>
    <row r="223">
      <c r="A223" s="3" t="inlineStr">
        <is>
          <t>UNDERCOUNTER REFRIGERATOR</t>
        </is>
      </c>
      <c r="B223" s="3" t="inlineStr">
        <is>
          <t>Custom Fabrication</t>
        </is>
      </c>
      <c r="C223" s="3" t="inlineStr"/>
      <c r="D223" s="3" t="inlineStr"/>
    </row>
    <row r="224">
      <c r="A224" s="3" t="inlineStr">
        <is>
          <t>RECCESSED CUTTING BOARD</t>
        </is>
      </c>
      <c r="B224" s="3" t="inlineStr">
        <is>
          <t>Custom Fabrication</t>
        </is>
      </c>
      <c r="C224" s="3" t="inlineStr"/>
      <c r="D224" s="3" t="inlineStr"/>
    </row>
    <row r="225">
      <c r="A225" s="2" t="inlineStr">
        <is>
          <t>MICROWAVE OVEN</t>
        </is>
      </c>
      <c r="B225" s="2" t="inlineStr">
        <is>
          <t>AMANA</t>
        </is>
      </c>
      <c r="C225" s="2" t="inlineStr">
        <is>
          <t>RMS10TS</t>
        </is>
      </c>
      <c r="D225" s="2">
        <f>HYPERLINK("[V:\Specs\Specs Script\Template Specs_Word Files\MICROWAVE OVEN_Amana_RMS10TSA.docx]","MICROWAVE OVEN_Amana_RMS10TSA")</f>
        <v/>
      </c>
    </row>
    <row r="226">
      <c r="A226" s="3" t="inlineStr">
        <is>
          <t>HOT FOOD WELL</t>
        </is>
      </c>
      <c r="B226" s="3" t="inlineStr">
        <is>
          <t>WELLS BLOOMFIELD</t>
        </is>
      </c>
      <c r="C226" s="3" t="inlineStr">
        <is>
          <t>MOD-300TDM-AF</t>
        </is>
      </c>
      <c r="D226" s="3" t="inlineStr"/>
    </row>
    <row r="227">
      <c r="A227" s="2" t="inlineStr">
        <is>
          <t>FOOD WARMER</t>
        </is>
      </c>
      <c r="B227" s="2" t="inlineStr">
        <is>
          <t>HATCO</t>
        </is>
      </c>
      <c r="C227" s="2" t="inlineStr">
        <is>
          <t>GRAML-42D-3</t>
        </is>
      </c>
      <c r="D227" s="2">
        <f>HYPERLINK("[V:\Specs\Specs Script\Template Specs_Word Files\FOOD WARMER_Hatco_GRAML-42D-3.docx]","FOOD WARMER_Hatco_GRAML-42D-3")</f>
        <v/>
      </c>
    </row>
    <row r="228">
      <c r="A228" s="3" t="inlineStr">
        <is>
          <t>RECCESSED CUTTING BOARD</t>
        </is>
      </c>
      <c r="B228" s="3" t="inlineStr">
        <is>
          <t>Custom Fabrication</t>
        </is>
      </c>
      <c r="C228" s="3" t="inlineStr"/>
      <c r="D228" s="3" t="inlineStr"/>
    </row>
    <row r="229">
      <c r="A229" s="2" t="inlineStr">
        <is>
          <t>TRAY MAKE-UP ROLLERS</t>
        </is>
      </c>
      <c r="B229" s="2" t="inlineStr">
        <is>
          <t>Custom Fabrication</t>
        </is>
      </c>
      <c r="C229" s="2" t="inlineStr"/>
      <c r="D229" s="2">
        <f>HYPERLINK("[V:\Specs\Specs Script\Template Specs_Word Files\TRAY MAKE-UP ROLLERS_Custom Fabrication_Stainless Steel.docx]","TRAY MAKE-UP ROLLERS_Custom Fabrication_Stainless Steel")</f>
        <v/>
      </c>
    </row>
    <row r="230">
      <c r="A230" s="3" t="inlineStr">
        <is>
          <t>TRAY STARTER</t>
        </is>
      </c>
      <c r="B230" s="3" t="inlineStr">
        <is>
          <t>Custom Fabrication</t>
        </is>
      </c>
      <c r="C230" s="3" t="inlineStr"/>
      <c r="D230" s="3" t="inlineStr"/>
    </row>
    <row r="231">
      <c r="A231" s="2" t="inlineStr">
        <is>
          <t>LOAD CENTER</t>
        </is>
      </c>
      <c r="B231" s="2" t="inlineStr">
        <is>
          <t>Custom Fabrication</t>
        </is>
      </c>
      <c r="C231" s="2" t="inlineStr"/>
      <c r="D231" s="2">
        <f>HYPERLINK("[V:\Specs\Specs Script\Template Specs_Word Files\LOAD CENTER_Custom Fabrication_Stainless Steel.docx]","LOAD CENTER_Custom Fabrication_Stainless Steel")</f>
        <v/>
      </c>
    </row>
    <row r="232">
      <c r="A232" s="1" t="inlineStr">
        <is>
          <t>MOBILE PLATE AND DISH DISPENSER</t>
        </is>
      </c>
      <c r="B232" s="1" t="inlineStr">
        <is>
          <t>DINEX</t>
        </is>
      </c>
      <c r="C232" s="1" t="inlineStr">
        <is>
          <t>DXPIDPH2E1012</t>
        </is>
      </c>
      <c r="D232" s="1">
        <f>HYPERLINK("[V:\Specs\Specs Script\Template Specs_Word Files\MOBILE PLATE AND DISH DISPENSER_Dinex_DXIDPH2E-1012.docx]","MOBILE PLATE AND DISH DISPENSER_Dinex_DXIDPH2E-1012")</f>
        <v/>
      </c>
    </row>
    <row r="233">
      <c r="A233" s="2" t="inlineStr">
        <is>
          <t>MEAL TRAY DELIVERY CART</t>
        </is>
      </c>
      <c r="B233" s="2" t="inlineStr">
        <is>
          <t>DINEX</t>
        </is>
      </c>
      <c r="C233" s="2" t="inlineStr">
        <is>
          <t>DXPICTPT10</t>
        </is>
      </c>
      <c r="D233" s="2">
        <f>HYPERLINK("[V:\Specs\Specs Script\Template Specs_Word Files\MEAL TRAY DELIVERY CART_Dinex_DXPICTPT10.docx]","MEAL TRAY DELIVERY CART_Dinex_DXPICTPT10")</f>
        <v/>
      </c>
    </row>
    <row r="234">
      <c r="A234" s="3" t="inlineStr">
        <is>
          <t>AIR CURTAIN REFRIGERATOR</t>
        </is>
      </c>
      <c r="B234" s="3" t="inlineStr">
        <is>
          <t>VICTORY</t>
        </is>
      </c>
      <c r="C234" s="3" t="inlineStr">
        <is>
          <t>ACRS-1D-S1-G-HC</t>
        </is>
      </c>
      <c r="D234" s="3" t="inlineStr"/>
    </row>
    <row r="235">
      <c r="A235" s="1" t="inlineStr">
        <is>
          <t>REACH-IN FREEZER</t>
        </is>
      </c>
      <c r="B235" s="1" t="b">
        <v>1</v>
      </c>
      <c r="C235" s="1" t="inlineStr">
        <is>
          <t>STA1F-1S-HC</t>
        </is>
      </c>
      <c r="D235" s="1">
        <f>HYPERLINK("[V:\Specs\Specs Script\Template Specs_Word Files\REACH-IN FREEZER_True_STA2F-4HS-HC.docx]","REACH-IN FREEZER_True_STA2F-4HS-HC")</f>
        <v/>
      </c>
    </row>
    <row r="236">
      <c r="A236" s="2" t="inlineStr">
        <is>
          <t>BEVERAGE COUNTER</t>
        </is>
      </c>
      <c r="B236" s="2" t="inlineStr">
        <is>
          <t>Custom Fabrication</t>
        </is>
      </c>
      <c r="C236" s="2" t="inlineStr"/>
      <c r="D236" s="2">
        <f>HYPERLINK("[V:\Specs\Specs Script\Template Specs_Word Files\BEVERAGE COUNTER_Custom Fabrication_Stainless Steel.docx]","BEVERAGE COUNTER_Custom Fabrication_Stainless Steel")</f>
        <v/>
      </c>
    </row>
    <row r="237">
      <c r="A237" s="2" t="inlineStr">
        <is>
          <t>GLASS RACK DISH DOLLY</t>
        </is>
      </c>
      <c r="B237" s="2" t="inlineStr">
        <is>
          <t>METRO</t>
        </is>
      </c>
      <c r="C237" s="2" t="inlineStr">
        <is>
          <t>CBH2121C</t>
        </is>
      </c>
      <c r="D237" s="2">
        <f>HYPERLINK("[V:\Specs\Specs Script\Template Specs_Word Files\GLASS RACK DOLLY_InterMetro Industries Corp_CBH2121C.docx]","GLASS RACK DOLLY_InterMetro Industries Corp_CBH2121C")</f>
        <v/>
      </c>
    </row>
    <row r="238">
      <c r="A238" s="2" t="inlineStr">
        <is>
          <t>ICE MACHINE</t>
        </is>
      </c>
      <c r="B238" s="2" t="inlineStr">
        <is>
          <t>SCOTSMAN</t>
        </is>
      </c>
      <c r="C238" s="2" t="inlineStr">
        <is>
          <t>C0530MA-1</t>
        </is>
      </c>
      <c r="D238" s="2">
        <f>HYPERLINK("[V:\Specs\Specs Script\Template Specs_Word Files\ICE MACHINE_Scotsman_C0530MA-1.docx]","ICE MACHINE_Scotsman_C0530MA-1")</f>
        <v/>
      </c>
    </row>
    <row r="239">
      <c r="A239" s="3" t="inlineStr">
        <is>
          <t>WATER FILTRATION SYSTEM</t>
        </is>
      </c>
      <c r="B239" s="3" t="inlineStr">
        <is>
          <t>EVERPURE</t>
        </is>
      </c>
      <c r="C239" s="3" t="inlineStr">
        <is>
          <t>EV9324-01</t>
        </is>
      </c>
      <c r="D239" s="3" t="inlineStr"/>
    </row>
    <row r="240">
      <c r="A240" s="3" t="inlineStr">
        <is>
          <t>AIR CURTAIN REFRIGERATOR</t>
        </is>
      </c>
      <c r="B240" s="3" t="inlineStr">
        <is>
          <t>VICTORY</t>
        </is>
      </c>
      <c r="C240" s="3" t="inlineStr">
        <is>
          <t>ACRS-1D-S1-G-HC</t>
        </is>
      </c>
      <c r="D240" s="3" t="inlineStr"/>
    </row>
    <row r="241">
      <c r="A241" s="1" t="inlineStr">
        <is>
          <t>REACH-IN FREEZER</t>
        </is>
      </c>
      <c r="B241" s="1" t="b">
        <v>1</v>
      </c>
      <c r="C241" s="1" t="inlineStr">
        <is>
          <t>STA1F-1S-HC</t>
        </is>
      </c>
      <c r="D241" s="1">
        <f>HYPERLINK("[V:\Specs\Specs Script\Template Specs_Word Files\REACH-IN FREEZER_True_STA2F-4HS-HC.docx]","REACH-IN FREEZER_True_STA2F-4HS-HC")</f>
        <v/>
      </c>
    </row>
    <row r="242">
      <c r="A242" s="2" t="inlineStr">
        <is>
          <t>HAND SINK</t>
        </is>
      </c>
      <c r="B242" s="2" t="inlineStr">
        <is>
          <t>ADVANCE TABCO</t>
        </is>
      </c>
      <c r="C242" s="2" t="inlineStr">
        <is>
          <t>7-PS-61</t>
        </is>
      </c>
      <c r="D242" s="2">
        <f>HYPERLINK("[V:\Specs\Specs Script\Template Specs_Word Files\HAND SINK WITH VENDOR SUPPLIED SOAP AND TOWEL DISPENSER_Advance Tabco_7-PS-61.docx]","HAND SINK WITH VENDOR SUPPLIED SOAP AND TOWEL DISPENSER_Advance Tabco_7-PS-61")</f>
        <v/>
      </c>
    </row>
    <row r="243">
      <c r="A243" s="2" t="inlineStr">
        <is>
          <t>TRASH RECEPTACLE</t>
        </is>
      </c>
      <c r="B243" s="2" t="inlineStr">
        <is>
          <t>RUBBERMAID</t>
        </is>
      </c>
      <c r="C243" s="2" t="inlineStr">
        <is>
          <t>FG354060GRAY</t>
        </is>
      </c>
      <c r="D243" s="2">
        <f>HYPERLINK("[V:\Specs\Specs Script\Template Specs_Word Files\TRASH RECEPTACLE_Rubbermaid_FG354060GRAY.docx]","TRASH RECEPTACLE_Rubbermaid_FG354060GRAY")</f>
        <v/>
      </c>
    </row>
    <row r="244">
      <c r="A244" s="3" t="inlineStr">
        <is>
          <t>DOME AND BASE STORAGE RACK</t>
        </is>
      </c>
      <c r="B244" s="3" t="inlineStr">
        <is>
          <t>ALADDIN</t>
        </is>
      </c>
      <c r="C244" s="3" t="inlineStr">
        <is>
          <t>Y104S</t>
        </is>
      </c>
      <c r="D244" s="3" t="inlineStr"/>
    </row>
    <row r="245">
      <c r="A245" s="1" t="inlineStr">
        <is>
          <t>AIR CURTAIN</t>
        </is>
      </c>
      <c r="B245" s="1" t="inlineStr">
        <is>
          <t>MARS AIR SYSTEMS</t>
        </is>
      </c>
      <c r="C245" s="1" t="inlineStr">
        <is>
          <t>STD284-2UA-OB-VHP</t>
        </is>
      </c>
      <c r="D245" s="1">
        <f>HYPERLINK("[V:\Specs\Specs Script\Template Specs_Word Files\AIR CURTAIN_Mars Air Systems_STD296-2UA-OB.docx]","AIR CURTAIN_Mars Air Systems_STD296-2UA-OB")</f>
        <v/>
      </c>
    </row>
    <row r="246">
      <c r="A246" s="1" t="inlineStr">
        <is>
          <t>DETERGENT STORAGE SHELVING</t>
        </is>
      </c>
      <c r="B246" s="1" t="inlineStr">
        <is>
          <t>METRO</t>
        </is>
      </c>
      <c r="C246" s="1" t="inlineStr">
        <is>
          <t>SUPER ERECTA</t>
        </is>
      </c>
      <c r="D246" s="1">
        <f>HYPERLINK("[V:\Specs\Specs Script\Template Specs_Word Files\DETERGENT STORAGE SHELVING_Metro_1836NK3.docx]","DETERGENT STORAGE SHELVING_Metro_1836NK3")</f>
        <v/>
      </c>
    </row>
    <row r="247">
      <c r="A247" s="2" t="inlineStr">
        <is>
          <t>WALL SHELF</t>
        </is>
      </c>
      <c r="B247" s="2" t="inlineStr">
        <is>
          <t>Custom Fabrication</t>
        </is>
      </c>
      <c r="C247" s="2" t="inlineStr"/>
      <c r="D247" s="2">
        <f>HYPERLINK("[V:\Specs\Specs Script\Template Specs_Word Files\DOUBLE WALL SHELF_Custom Fabrication_Stainless Steel.docx]","DOUBLE WALL SHELF_Custom Fabrication_Stainless Steel")</f>
        <v/>
      </c>
    </row>
    <row r="248">
      <c r="A248" s="1" t="inlineStr">
        <is>
          <t>AIR CURTAIN</t>
        </is>
      </c>
      <c r="B248" s="1" t="inlineStr">
        <is>
          <t>MARS AIR SYSTEMS</t>
        </is>
      </c>
      <c r="C248" s="1" t="inlineStr">
        <is>
          <t>STD272-2UA-OB-VHP</t>
        </is>
      </c>
      <c r="D248" s="1">
        <f>HYPERLINK("[V:\Specs\Specs Script\Template Specs_Word Files\AIR CURTAIN_Mars Air Systems_STD296-2UA-OB.docx]","AIR CURTAIN_Mars Air Systems_STD296-2UA-OB")</f>
        <v/>
      </c>
    </row>
    <row r="249">
      <c r="A249" s="3" t="inlineStr">
        <is>
          <t>TRASH COOLER</t>
        </is>
      </c>
      <c r="B249" s="3" t="inlineStr">
        <is>
          <t>THERMALRITE</t>
        </is>
      </c>
      <c r="C249" s="3" t="inlineStr">
        <is>
          <t>CUSTOM</t>
        </is>
      </c>
      <c r="D249" s="3" t="inlineStr"/>
    </row>
    <row r="250">
      <c r="A250" s="3" t="inlineStr">
        <is>
          <t>FLOOR TROUGH &amp; GRATE</t>
        </is>
      </c>
      <c r="B250" s="3" t="inlineStr">
        <is>
          <t>Custom Fabrication</t>
        </is>
      </c>
      <c r="C250" s="3" t="inlineStr"/>
      <c r="D250" s="3" t="inlineStr"/>
    </row>
    <row r="251">
      <c r="A251" s="2" t="inlineStr">
        <is>
          <t>EVAPORATOR COIL</t>
        </is>
      </c>
      <c r="B251" s="2" t="inlineStr">
        <is>
          <t>RDT</t>
        </is>
      </c>
      <c r="C251" s="2" t="inlineStr">
        <is>
          <t>BEL0060</t>
        </is>
      </c>
      <c r="D251" s="2">
        <f>HYPERLINK("[V:\Specs\Specs Script\Template Specs_Word Files\EVAPORATOR COIL_RDT_BEL0060.docx]","EVAPORATOR COIL_RDT_BEL0060")</f>
        <v/>
      </c>
    </row>
    <row r="252">
      <c r="A252" s="3" t="inlineStr">
        <is>
          <t>TRASH TRUCK</t>
        </is>
      </c>
      <c r="B252" s="3" t="inlineStr">
        <is>
          <t>MEDLINE</t>
        </is>
      </c>
      <c r="C252" s="3" t="inlineStr">
        <is>
          <t>MDPSRWRMTTSD150</t>
        </is>
      </c>
      <c r="D252" s="3" t="inlineStr"/>
    </row>
    <row r="253">
      <c r="A253" s="3" t="inlineStr">
        <is>
          <t>SOILED TRAY RETRIEVAL CART</t>
        </is>
      </c>
      <c r="B253" s="3" t="inlineStr">
        <is>
          <t>NEW AGE</t>
        </is>
      </c>
      <c r="C253" s="3" t="inlineStr">
        <is>
          <t>1290</t>
        </is>
      </c>
      <c r="D253" s="3" t="inlineStr"/>
    </row>
    <row r="254">
      <c r="A254" s="3" t="inlineStr">
        <is>
          <t>SOILED DISH TABLE WITH TROUGH AND BRIDGE</t>
        </is>
      </c>
      <c r="B254" s="3" t="inlineStr">
        <is>
          <t>Custom Fabrication</t>
        </is>
      </c>
      <c r="C254" s="3" t="inlineStr"/>
      <c r="D254" s="3" t="inlineStr"/>
    </row>
    <row r="255">
      <c r="A255" s="2" t="inlineStr">
        <is>
          <t>DOUBLE SIDED GLASS RACK SHELF</t>
        </is>
      </c>
      <c r="B255" s="2" t="inlineStr">
        <is>
          <t>Custom Fabrication</t>
        </is>
      </c>
      <c r="C255" s="2" t="inlineStr"/>
      <c r="D255" s="2">
        <f>HYPERLINK("[V:\Specs\Specs Script\Template Specs_Word Files\DOUBLE SIDED GLASS RACK SHELF_Custom Fabrication_Stainless Steel.docx]","DOUBLE SIDED GLASS RACK SHELF_Custom Fabrication_Stainless Steel")</f>
        <v/>
      </c>
    </row>
    <row r="256">
      <c r="A256" s="2" t="inlineStr">
        <is>
          <t>UTENSIL CHUTE</t>
        </is>
      </c>
      <c r="B256" s="2" t="inlineStr">
        <is>
          <t>Custom Fabrication</t>
        </is>
      </c>
      <c r="C256" s="2" t="inlineStr"/>
      <c r="D256" s="2">
        <f>HYPERLINK("[V:\Specs\Specs Script\Template Specs_Word Files\UTENSIL CHUTE_Custom Fabrication_Stainless Steel.docx]","UTENSIL CHUTE_Custom Fabrication_Stainless Steel")</f>
        <v/>
      </c>
    </row>
    <row r="257">
      <c r="A257" s="1" t="inlineStr">
        <is>
          <t>SILVER SOAK SINK</t>
        </is>
      </c>
      <c r="B257" s="1" t="inlineStr">
        <is>
          <t>ADVANCE TABCO</t>
        </is>
      </c>
      <c r="C257" s="1" t="inlineStr">
        <is>
          <t>9-SS-2</t>
        </is>
      </c>
      <c r="D257" s="1">
        <f>HYPERLINK("[V:\Specs\Specs Script\Template Specs_Word Files\SILVER SOAK SINK_Advance Tabco_9FSS20.docx]","SILVER SOAK SINK_Advance Tabco_9FSS20")</f>
        <v/>
      </c>
    </row>
    <row r="258">
      <c r="A258" s="2" t="inlineStr">
        <is>
          <t>TRASH RECEPTACLE</t>
        </is>
      </c>
      <c r="B258" s="2" t="inlineStr">
        <is>
          <t>RUBBERMAID</t>
        </is>
      </c>
      <c r="C258" s="2" t="inlineStr">
        <is>
          <t>FG262000GRAY</t>
        </is>
      </c>
      <c r="D258" s="2">
        <f>HYPERLINK("[V:\Specs\Specs Script\Template Specs_Word Files\TRASH RECEPTACLE_Rubbermaid_FG262000GRAY.docx]","TRASH RECEPTACLE_Rubbermaid_FG262000GRAY")</f>
        <v/>
      </c>
    </row>
    <row r="259">
      <c r="A259" s="2" t="inlineStr">
        <is>
          <t>FOOD WASTE COLLECTOR</t>
        </is>
      </c>
      <c r="B259" s="2" t="inlineStr">
        <is>
          <t>INSINKERATOR</t>
        </is>
      </c>
      <c r="C259" s="2" t="inlineStr">
        <is>
          <t>PRT</t>
        </is>
      </c>
      <c r="D259" s="2">
        <f>HYPERLINK("[V:\Specs\Specs Script\Template Specs_Word Files\FOOD WASTE COLLECTOR_InSinkErator_PRT.docx]","FOOD WASTE COLLECTOR_InSinkErator_PRT")</f>
        <v/>
      </c>
    </row>
    <row r="260">
      <c r="A260" s="2" t="inlineStr">
        <is>
          <t>GLASS RACK SHELF</t>
        </is>
      </c>
      <c r="B260" s="2" t="inlineStr">
        <is>
          <t>Custom Fabrication</t>
        </is>
      </c>
      <c r="C260" s="2" t="inlineStr"/>
      <c r="D260" s="2">
        <f>HYPERLINK("[V:\Specs\Specs Script\Template Specs_Word Files\DOUBLE SIDED GLASS RACK SHELF_Custom Fabrication_Stainless Steel.docx]","DOUBLE SIDED GLASS RACK SHELF_Custom Fabrication_Stainless Steel")</f>
        <v/>
      </c>
    </row>
    <row r="261">
      <c r="A261" s="1" t="inlineStr">
        <is>
          <t>DISH MACHINE</t>
        </is>
      </c>
      <c r="B261" s="1" t="inlineStr">
        <is>
          <t>CHAMPION</t>
        </is>
      </c>
      <c r="C261" s="1" t="inlineStr">
        <is>
          <t>66-PRO-VHR</t>
        </is>
      </c>
      <c r="D261" s="1">
        <f>HYPERLINK("[V:\Specs\Specs Script\Template Specs_Word Files\UNDERCOUNTER DISH MACHINE_Champion_UH230B.docx]","UNDERCOUNTER DISH MACHINE_Champion_UH230B")</f>
        <v/>
      </c>
    </row>
    <row r="262">
      <c r="A262" s="2" t="inlineStr">
        <is>
          <t>HAND SINK</t>
        </is>
      </c>
      <c r="B262" s="2" t="inlineStr">
        <is>
          <t>ADVANCE TABCO</t>
        </is>
      </c>
      <c r="C262" s="2" t="inlineStr">
        <is>
          <t>7-PS-61</t>
        </is>
      </c>
      <c r="D262" s="2">
        <f>HYPERLINK("[V:\Specs\Specs Script\Template Specs_Word Files\HAND SINK WITH VENDOR SUPPLIED SOAP AND TOWEL DISPENSER_Advance Tabco_7-PS-61.docx]","HAND SINK WITH VENDOR SUPPLIED SOAP AND TOWEL DISPENSER_Advance Tabco_7-PS-61")</f>
        <v/>
      </c>
    </row>
    <row r="263">
      <c r="A263" s="2" t="inlineStr">
        <is>
          <t>TRASH RECEPTACLE</t>
        </is>
      </c>
      <c r="B263" s="2" t="inlineStr">
        <is>
          <t>RUBBERMAID</t>
        </is>
      </c>
      <c r="C263" s="2" t="inlineStr">
        <is>
          <t>FG354060GRAY</t>
        </is>
      </c>
      <c r="D263" s="2">
        <f>HYPERLINK("[V:\Specs\Specs Script\Template Specs_Word Files\TRASH RECEPTACLE_Rubbermaid_FG354060GRAY.docx]","TRASH RECEPTACLE_Rubbermaid_FG354060GRAY")</f>
        <v/>
      </c>
    </row>
    <row r="264">
      <c r="A264" s="1" t="inlineStr">
        <is>
          <t>EYE WASH STATION</t>
        </is>
      </c>
      <c r="B264" s="1" t="inlineStr">
        <is>
          <t>BRADLEY</t>
        </is>
      </c>
      <c r="C264" s="1" t="inlineStr">
        <is>
          <t>S19-224BPT</t>
        </is>
      </c>
      <c r="D264" s="1">
        <f>HYPERLINK("[V:\Specs\Specs Script\Template Specs_Word Files\EYE WASH STATION_Bradley_S19-220BPT.docx]","EYE WASH STATION_Bradley_S19-220BPT")</f>
        <v/>
      </c>
    </row>
    <row r="265">
      <c r="A265" s="2" t="inlineStr">
        <is>
          <t>HOSE REEL</t>
        </is>
      </c>
      <c r="B265" s="2" t="inlineStr">
        <is>
          <t>FISHER</t>
        </is>
      </c>
      <c r="C265" s="2" t="inlineStr">
        <is>
          <t>75222</t>
        </is>
      </c>
      <c r="D265" s="2">
        <f>HYPERLINK("[V:\Specs\Specs Script\Template Specs_Word Files\HOSE REEL_Fisher_75222.docx]","HOSE REEL_Fisher_75222")</f>
        <v/>
      </c>
    </row>
    <row r="266">
      <c r="A266" s="2" t="inlineStr">
        <is>
          <t>HOSE REEL CONTROL CABINET</t>
        </is>
      </c>
      <c r="B266" s="2" t="inlineStr">
        <is>
          <t>FISHER</t>
        </is>
      </c>
      <c r="C266" s="2" t="inlineStr">
        <is>
          <t>1801</t>
        </is>
      </c>
      <c r="D266" s="2">
        <f>HYPERLINK("[V:\Specs\Specs Script\Template Specs_Word Files\HOSE REEL CONTROL CABINET_Fisher_1801.docx]","HOSE REEL CONTROL CABINET_Fisher_1801")</f>
        <v/>
      </c>
    </row>
    <row r="267">
      <c r="A267" s="1" t="inlineStr">
        <is>
          <t>PLASTIC DOOR</t>
        </is>
      </c>
      <c r="B267" s="1" t="inlineStr">
        <is>
          <t>CURTRON</t>
        </is>
      </c>
      <c r="C267" s="1" t="inlineStr">
        <is>
          <t>PP-C-080</t>
        </is>
      </c>
      <c r="D267" s="1">
        <f>HYPERLINK("[V:\Specs\Specs Script\Template Specs_Word Files\PLASTIC DOOR_Curtron_PolarPro.docx]","PLASTIC DOOR_Curtron_PolarPro")</f>
        <v/>
      </c>
    </row>
    <row r="268">
      <c r="A268" s="3" t="inlineStr">
        <is>
          <t>FLOOR TROUGH &amp; GRATE</t>
        </is>
      </c>
      <c r="B268" s="3" t="inlineStr">
        <is>
          <t>Custom Fabrication</t>
        </is>
      </c>
      <c r="C268" s="3" t="inlineStr"/>
      <c r="D268" s="3" t="inlineStr"/>
    </row>
    <row r="269">
      <c r="A269" s="3" t="inlineStr">
        <is>
          <t>HOSE STATION</t>
        </is>
      </c>
      <c r="B269" s="3" t="inlineStr">
        <is>
          <t>STRAHMAN</t>
        </is>
      </c>
      <c r="C269" s="3" t="inlineStr">
        <is>
          <t>M-750</t>
        </is>
      </c>
      <c r="D269" s="3" t="inlineStr"/>
    </row>
    <row r="270">
      <c r="A270" s="3" t="inlineStr">
        <is>
          <t>FLOOR TROUGH &amp; GRATE</t>
        </is>
      </c>
      <c r="B270" s="3" t="inlineStr">
        <is>
          <t>Custom Fabrication</t>
        </is>
      </c>
      <c r="C270" s="3" t="inlineStr"/>
      <c r="D270" s="3" t="inlineStr"/>
    </row>
    <row r="271">
      <c r="A271" s="1" t="inlineStr">
        <is>
          <t>PLASTIC DOOR</t>
        </is>
      </c>
      <c r="B271" s="1" t="inlineStr">
        <is>
          <t>CURTRON</t>
        </is>
      </c>
      <c r="C271" s="1" t="inlineStr">
        <is>
          <t>PP-C-080</t>
        </is>
      </c>
      <c r="D271" s="1">
        <f>HYPERLINK("[V:\Specs\Specs Script\Template Specs_Word Files\PLASTIC DOOR_Curtron_PolarPro.docx]","PLASTIC DOOR_Curtron_PolarPro")</f>
        <v/>
      </c>
    </row>
    <row r="272">
      <c r="A272" s="1" t="inlineStr">
        <is>
          <t>EYE WASH STATION</t>
        </is>
      </c>
      <c r="B272" s="1" t="inlineStr">
        <is>
          <t>BRADLEY</t>
        </is>
      </c>
      <c r="C272" s="1" t="inlineStr">
        <is>
          <t>S19-224BPT</t>
        </is>
      </c>
      <c r="D272" s="1">
        <f>HYPERLINK("[V:\Specs\Specs Script\Template Specs_Word Files\EYE WASH STATION_Bradley_S19-220BPT.docx]","EYE WASH STATION_Bradley_S19-220BPT")</f>
        <v/>
      </c>
    </row>
    <row r="273">
      <c r="A273" s="2" t="inlineStr">
        <is>
          <t>HAND SINK</t>
        </is>
      </c>
      <c r="B273" s="2" t="inlineStr">
        <is>
          <t>ADVANCE TABCO</t>
        </is>
      </c>
      <c r="C273" s="2" t="inlineStr">
        <is>
          <t>7-PS-61</t>
        </is>
      </c>
      <c r="D273" s="2">
        <f>HYPERLINK("[V:\Specs\Specs Script\Template Specs_Word Files\HAND SINK WITH VENDOR SUPPLIED SOAP AND TOWEL DISPENSER_Advance Tabco_7-PS-61.docx]","HAND SINK WITH VENDOR SUPPLIED SOAP AND TOWEL DISPENSER_Advance Tabco_7-PS-61")</f>
        <v/>
      </c>
    </row>
    <row r="274">
      <c r="A274" s="2" t="inlineStr">
        <is>
          <t>TRASH RECEPTACLE</t>
        </is>
      </c>
      <c r="B274" s="2" t="inlineStr">
        <is>
          <t>RUBBERMAID</t>
        </is>
      </c>
      <c r="C274" s="2" t="inlineStr">
        <is>
          <t>FG354060GRAY</t>
        </is>
      </c>
      <c r="D274" s="2">
        <f>HYPERLINK("[V:\Specs\Specs Script\Template Specs_Word Files\TRASH RECEPTACLE_Rubbermaid_FG354060GRAY.docx]","TRASH RECEPTACLE_Rubbermaid_FG354060GRAY")</f>
        <v/>
      </c>
    </row>
    <row r="275">
      <c r="A275" s="3" t="inlineStr">
        <is>
          <t>CLEAN DISH TABLE</t>
        </is>
      </c>
      <c r="B275" s="3" t="inlineStr">
        <is>
          <t>Custom Fabrication</t>
        </is>
      </c>
      <c r="C275" s="3" t="inlineStr"/>
      <c r="D275" s="3" t="inlineStr"/>
    </row>
    <row r="276">
      <c r="A276" s="2" t="inlineStr">
        <is>
          <t>GLASS RACK SHELF</t>
        </is>
      </c>
      <c r="B276" s="2" t="inlineStr">
        <is>
          <t>Custom Fabrication</t>
        </is>
      </c>
      <c r="C276" s="2" t="inlineStr"/>
      <c r="D276" s="2">
        <f>HYPERLINK("[V:\Specs\Specs Script\Template Specs_Word Files\DOUBLE SIDED GLASS RACK SHELF_Custom Fabrication_Stainless Steel.docx]","DOUBLE SIDED GLASS RACK SHELF_Custom Fabrication_Stainless Steel")</f>
        <v/>
      </c>
    </row>
    <row r="277">
      <c r="A277" s="1" t="inlineStr">
        <is>
          <t>CLEAN DISH STORAGE SHELVING</t>
        </is>
      </c>
      <c r="B277" s="1" t="inlineStr">
        <is>
          <t>METRO</t>
        </is>
      </c>
      <c r="C277" s="1" t="inlineStr">
        <is>
          <t>SUPER ERECTA</t>
        </is>
      </c>
      <c r="D277" s="1">
        <f>HYPERLINK("[V:\Specs\Specs Script\Template Specs_Word Files\CLEAN DISH STORAGE SHELVING_Metro_1836NK3.docx]","CLEAN DISH STORAGE SHELVING_Metro_1836NK3")</f>
        <v/>
      </c>
    </row>
    <row r="278">
      <c r="A278" s="2" t="inlineStr">
        <is>
          <t>GLASS RACK DISH DOLLY</t>
        </is>
      </c>
      <c r="B278" s="2" t="inlineStr">
        <is>
          <t>METRO</t>
        </is>
      </c>
      <c r="C278" s="2" t="inlineStr">
        <is>
          <t>CBH2121C</t>
        </is>
      </c>
      <c r="D278" s="2">
        <f>HYPERLINK("[V:\Specs\Specs Script\Template Specs_Word Files\GLASS RACK DOLLY_InterMetro Industries Corp_CBH2121C.docx]","GLASS RACK DOLLY_InterMetro Industries Corp_CBH2121C")</f>
        <v/>
      </c>
    </row>
    <row r="279">
      <c r="A279" s="2" t="inlineStr">
        <is>
          <t>DISH DOLLY</t>
        </is>
      </c>
      <c r="B279" s="2" t="inlineStr">
        <is>
          <t>METRO</t>
        </is>
      </c>
      <c r="C279" s="2" t="inlineStr">
        <is>
          <t>PCD11A</t>
        </is>
      </c>
      <c r="D279" s="2">
        <f>HYPERLINK("[V:\Specs\Specs Script\Template Specs_Word Files\DISH DOLLY_Metro_PCD11A.docx]","DISH DOLLY_Metro_PCD11A")</f>
        <v/>
      </c>
    </row>
    <row r="280">
      <c r="A280" s="3" t="inlineStr">
        <is>
          <t>DOME AND BASE STORAGE RACK</t>
        </is>
      </c>
      <c r="B280" s="3" t="inlineStr">
        <is>
          <t>ALADDIN</t>
        </is>
      </c>
      <c r="C280" s="3" t="inlineStr">
        <is>
          <t>Y104S</t>
        </is>
      </c>
      <c r="D280" s="3" t="inlineStr"/>
    </row>
    <row r="281">
      <c r="A281" s="3" t="inlineStr">
        <is>
          <t>TRAY DRYING/ STORAGE RACK</t>
        </is>
      </c>
      <c r="B281" s="3" t="inlineStr">
        <is>
          <t>NEW AGE</t>
        </is>
      </c>
      <c r="C281" s="3" t="inlineStr">
        <is>
          <t>95333</t>
        </is>
      </c>
      <c r="D281" s="3" t="inlineStr"/>
    </row>
    <row r="282">
      <c r="A282" s="3" t="inlineStr">
        <is>
          <t>DOME AND BASE STORAGE RACK</t>
        </is>
      </c>
      <c r="B282" s="3" t="inlineStr">
        <is>
          <t>ALADDIN</t>
        </is>
      </c>
      <c r="C282" s="3" t="inlineStr">
        <is>
          <t>Y104S</t>
        </is>
      </c>
      <c r="D282" s="3" t="inlineStr"/>
    </row>
    <row r="283">
      <c r="A283" s="2" t="inlineStr">
        <is>
          <t>REFRIGERATED GRAB-N-GO</t>
        </is>
      </c>
      <c r="B283" s="2" t="inlineStr">
        <is>
          <t>STRUCTURAL CONCEPTS</t>
        </is>
      </c>
      <c r="C283" s="2" t="inlineStr">
        <is>
          <t>B3632</t>
        </is>
      </c>
      <c r="D283" s="2">
        <f>HYPERLINK("[V:\Specs\Specs Script\Template Specs_Word Files\REFRIGERATED GRAB-N-GO CASE_Structural Concepts_B3632.docx]","REFRIGERATED GRAB-N-GO CASE_Structural Concepts_B3632")</f>
        <v/>
      </c>
    </row>
    <row r="284">
      <c r="A284" s="2" t="inlineStr">
        <is>
          <t>REACH-IN FREEZER</t>
        </is>
      </c>
      <c r="B284" s="2" t="b">
        <v>1</v>
      </c>
      <c r="C284" s="2" t="inlineStr">
        <is>
          <t>GDM-23F-HST-HC</t>
        </is>
      </c>
      <c r="D284" s="2">
        <f>HYPERLINK("[V:\Specs\Specs Script\Template Specs_Word Files\REACH-IN FREEZER_True_GDM-23F-HST-HC.docx]","REACH-IN FREEZER_True_GDM-23F-HST-HC")</f>
        <v/>
      </c>
    </row>
    <row r="285">
      <c r="A285" s="2" t="inlineStr">
        <is>
          <t>REACH-IN REFRIGERATOR</t>
        </is>
      </c>
      <c r="B285" s="2" t="b">
        <v>1</v>
      </c>
      <c r="C285" s="2" t="inlineStr">
        <is>
          <t>GDM-23-HST-HC</t>
        </is>
      </c>
      <c r="D285" s="2">
        <f>HYPERLINK("[V:\Specs\Specs Script\Template Specs_Word Files\REACH-IN REFRIGERATOR_True_GDM-23-HST-HC.docx]","REACH-IN REFRIGERATOR_True_GDM-23-HST-HC")</f>
        <v/>
      </c>
    </row>
    <row r="286">
      <c r="A286" s="3" t="inlineStr">
        <is>
          <t>AMBIENT GRAB-N-GO MERCHANDISER</t>
        </is>
      </c>
      <c r="B286" s="3" t="inlineStr">
        <is>
          <t>STRUCTURAL CONCEPTS</t>
        </is>
      </c>
      <c r="C286" s="3" t="inlineStr">
        <is>
          <t>B4732D</t>
        </is>
      </c>
      <c r="D286" s="3" t="inlineStr"/>
    </row>
    <row r="287">
      <c r="A287" s="2" t="inlineStr">
        <is>
          <t>MICROWAVE OVEN</t>
        </is>
      </c>
      <c r="B287" s="2" t="inlineStr">
        <is>
          <t>AMANA</t>
        </is>
      </c>
      <c r="C287" s="2" t="inlineStr">
        <is>
          <t>RMS10TS</t>
        </is>
      </c>
      <c r="D287" s="2">
        <f>HYPERLINK("[V:\Specs\Specs Script\Template Specs_Word Files\MICROWAVE OVEN_Amana_RMS10TSA.docx]","MICROWAVE OVEN_Amana_RMS10TSA")</f>
        <v/>
      </c>
    </row>
    <row r="288">
      <c r="A288" s="2" t="inlineStr">
        <is>
          <t>MICROWAVE OVEN</t>
        </is>
      </c>
      <c r="B288" s="2" t="inlineStr">
        <is>
          <t>AMANA</t>
        </is>
      </c>
      <c r="C288" s="2" t="inlineStr">
        <is>
          <t>RMS10TS</t>
        </is>
      </c>
      <c r="D288" s="2">
        <f>HYPERLINK("[V:\Specs\Specs Script\Template Specs_Word Files\MICROWAVE OVEN_Amana_RMS10TSA.docx]","MICROWAVE OVEN_Amana_RMS10TSA")</f>
        <v/>
      </c>
    </row>
    <row r="289">
      <c r="A289" s="2" t="inlineStr">
        <is>
          <t>UNDERCOUNTER REFRIGERATOR</t>
        </is>
      </c>
      <c r="B289" s="2" t="b">
        <v>1</v>
      </c>
      <c r="C289" s="2" t="inlineStr">
        <is>
          <t>TUC-48-HC</t>
        </is>
      </c>
      <c r="D289" s="2">
        <f>HYPERLINK("[V:\Specs\Specs Script\Template Specs_Word Files\UNDERCOUNTER REFRIGERATOR_True Food Service Equipment_TUC-48-HC.docx]","UNDERCOUNTER REFRIGERATOR_True Food Service Equipment_TUC-48-HC")</f>
        <v/>
      </c>
    </row>
    <row r="290">
      <c r="A290" s="2" t="inlineStr">
        <is>
          <t>REACH-IN REFRIGERATOR</t>
        </is>
      </c>
      <c r="B290" s="2" t="b">
        <v>1</v>
      </c>
      <c r="C290" s="2" t="inlineStr">
        <is>
          <t>STA1R-1G-HC</t>
        </is>
      </c>
      <c r="D290" s="2">
        <f>HYPERLINK("[V:\Specs\Specs Script\Template Specs_Word Files\REACH-IN REFRIGERATOR_True Food Service Equipment_STA1R-1G-HC.docx]","REACH-IN REFRIGERATOR_True Food Service Equipment_STA1R-1G-HC")</f>
        <v/>
      </c>
    </row>
    <row r="291">
      <c r="A291" s="3" t="inlineStr">
        <is>
          <t>GRILL COOLER</t>
        </is>
      </c>
      <c r="B291" s="3" t="inlineStr">
        <is>
          <t>THERMALRITE</t>
        </is>
      </c>
      <c r="C291" s="3" t="inlineStr">
        <is>
          <t>CUSTOM</t>
        </is>
      </c>
      <c r="D291" s="3" t="inlineStr"/>
    </row>
    <row r="292">
      <c r="A292" s="3" t="inlineStr">
        <is>
          <t>FLOOR TROUGH &amp; GRATE</t>
        </is>
      </c>
      <c r="B292" s="3" t="inlineStr">
        <is>
          <t>Custom Fabrication</t>
        </is>
      </c>
      <c r="C292" s="3" t="inlineStr"/>
      <c r="D292" s="3" t="inlineStr"/>
    </row>
    <row r="293">
      <c r="A293" s="2" t="inlineStr">
        <is>
          <t>EVAPORATOR COIL</t>
        </is>
      </c>
      <c r="B293" s="2" t="inlineStr">
        <is>
          <t>RDT</t>
        </is>
      </c>
      <c r="C293" s="2" t="inlineStr">
        <is>
          <t>BEL0105</t>
        </is>
      </c>
      <c r="D293" s="2">
        <f>HYPERLINK("[V:\Specs\Specs Script\Template Specs_Word Files\EVAPORATOR COIL_RDT_BEL0105.docx]","EVAPORATOR COIL_RDT_BEL0105")</f>
        <v/>
      </c>
    </row>
    <row r="294">
      <c r="A294" s="1" t="inlineStr">
        <is>
          <t>COOLER STORAGE SHELVING</t>
        </is>
      </c>
      <c r="B294" s="1" t="inlineStr">
        <is>
          <t>METRO</t>
        </is>
      </c>
      <c r="C294" s="1" t="inlineStr">
        <is>
          <t>MAXQ</t>
        </is>
      </c>
      <c r="D294" s="1">
        <f>HYPERLINK("[V:\Specs\Specs Script\Template Specs_Word Files\COOLER STORAGE SHELVING_Metro_1836NK3.docx]","COOLER STORAGE SHELVING_Metro_1836NK3")</f>
        <v/>
      </c>
    </row>
    <row r="295">
      <c r="A295" s="3" t="inlineStr">
        <is>
          <t>BACK COUNTER WITH SINK</t>
        </is>
      </c>
      <c r="B295" s="3" t="inlineStr">
        <is>
          <t>Custom Fabrication</t>
        </is>
      </c>
      <c r="C295" s="3" t="inlineStr"/>
      <c r="D295" s="3" t="inlineStr"/>
    </row>
    <row r="296">
      <c r="A296" s="2" t="inlineStr">
        <is>
          <t>DROP-IN HAND SINK</t>
        </is>
      </c>
      <c r="B296" s="2" t="inlineStr">
        <is>
          <t>ADVANCE TABCO</t>
        </is>
      </c>
      <c r="C296" s="2" t="inlineStr">
        <is>
          <t>7-PS-42</t>
        </is>
      </c>
      <c r="D296" s="2">
        <f>HYPERLINK("[V:\Specs\Specs Script\Template Specs_Word Files\DROP-IN HAND SINK WITH SOAP AND TOWEL DISPENSER_Advance Tabco_7-PS-42.docx]","DROP-IN HAND SINK WITH SOAP AND TOWEL DISPENSER_Advance Tabco_7-PS-42")</f>
        <v/>
      </c>
    </row>
    <row r="297">
      <c r="A297" s="2" t="inlineStr">
        <is>
          <t>TRASH CHUTE</t>
        </is>
      </c>
      <c r="B297" s="2" t="inlineStr">
        <is>
          <t>Custom Fabrication</t>
        </is>
      </c>
      <c r="C297" s="2" t="inlineStr"/>
      <c r="D297" s="2">
        <f>HYPERLINK("[V:\Specs\Specs Script\Template Specs_Word Files\TRASH CHUTE_Custom Fabrication_Stainless Steel.docx]","TRASH CHUTE_Custom Fabrication_Stainless Steel")</f>
        <v/>
      </c>
    </row>
    <row r="298">
      <c r="A298" s="2" t="inlineStr">
        <is>
          <t>TRASH RECEPTACLE</t>
        </is>
      </c>
      <c r="B298" s="2" t="inlineStr">
        <is>
          <t>RUBBERMAID</t>
        </is>
      </c>
      <c r="C298" s="2" t="inlineStr">
        <is>
          <t>FG354060GRAY</t>
        </is>
      </c>
      <c r="D298" s="2">
        <f>HYPERLINK("[V:\Specs\Specs Script\Template Specs_Word Files\TRASH RECEPTACLE_Rubbermaid_FG354060GRAY.docx]","TRASH RECEPTACLE_Rubbermaid_FG354060GRAY")</f>
        <v/>
      </c>
    </row>
    <row r="299">
      <c r="A299" s="2" t="inlineStr">
        <is>
          <t>DOUBLE WALL SHELF</t>
        </is>
      </c>
      <c r="B299" s="2" t="inlineStr">
        <is>
          <t>Custom Fabrication</t>
        </is>
      </c>
      <c r="C299" s="2" t="inlineStr"/>
      <c r="D299" s="2">
        <f>HYPERLINK("[V:\Specs\Specs Script\Template Specs_Word Files\DOUBLE WALL SHELF_Custom Fabrication_Stainless Steel.docx]","DOUBLE WALL SHELF_Custom Fabrication_Stainless Steel")</f>
        <v/>
      </c>
    </row>
    <row r="300">
      <c r="A300" s="1" t="inlineStr">
        <is>
          <t>FIRE SUPPRESSION SYSTEM</t>
        </is>
      </c>
      <c r="B300" s="1" t="inlineStr">
        <is>
          <t>ANSUL</t>
        </is>
      </c>
      <c r="C300" s="1" t="inlineStr">
        <is>
          <t>R-102</t>
        </is>
      </c>
      <c r="D300" s="1">
        <f>HYPERLINK("[V:\Specs\Specs Script\Template Specs_Word Files\FIRE SUPPRESSION SYSTEM_Ansul_Piranha.docx]","FIRE SUPPRESSION SYSTEM_Ansul_Piranha")</f>
        <v/>
      </c>
    </row>
    <row r="301">
      <c r="A301" s="1" t="inlineStr">
        <is>
          <t>EXHAUST HOOD</t>
        </is>
      </c>
      <c r="B301" s="1" t="inlineStr">
        <is>
          <t>GAYLORD</t>
        </is>
      </c>
      <c r="C301" s="1" t="inlineStr">
        <is>
          <t>ELXC</t>
        </is>
      </c>
      <c r="D301" s="1">
        <f>HYPERLINK("[V:\Specs\Specs Script\Template Specs_Word Files\SOLID FUEL EXHAUST HOOD_Gaylord_ELX ENL GBD-A-AV 60.docx]","SOLID FUEL EXHAUST HOOD_Gaylord_ELX ENL GBD-A-AV 60")</f>
        <v/>
      </c>
    </row>
    <row r="302">
      <c r="A302" s="1" t="inlineStr">
        <is>
          <t>HOOD CONTROL CABINET</t>
        </is>
      </c>
      <c r="B302" s="1" t="inlineStr">
        <is>
          <t>GAYLORD</t>
        </is>
      </c>
      <c r="C302" s="1" t="inlineStr">
        <is>
          <t>COMMAND CENTER</t>
        </is>
      </c>
      <c r="D302" s="1">
        <f>HYPERLINK("[V:\Specs\Specs Script\Template Specs_Word Files\EXHAUST HOOD CONTROL CABINET_Gaylord_DCVAV.docx]","EXHAUST HOOD CONTROL CABINET_Gaylord_DCVAV")</f>
        <v/>
      </c>
    </row>
    <row r="303">
      <c r="A303" s="3" t="inlineStr">
        <is>
          <t>MODULAR GRIDDLE</t>
        </is>
      </c>
      <c r="B303" s="3" t="inlineStr">
        <is>
          <t xml:space="preserve">IMPERIAL </t>
        </is>
      </c>
      <c r="C303" s="3" t="inlineStr">
        <is>
          <t>IHR-GT36-M</t>
        </is>
      </c>
      <c r="D303" s="3" t="inlineStr"/>
    </row>
    <row r="304">
      <c r="A304" s="2" t="inlineStr">
        <is>
          <t>REFRIGERATED EQUIPMENT STAND</t>
        </is>
      </c>
      <c r="B304" s="2" t="inlineStr">
        <is>
          <t>IMPERIAL</t>
        </is>
      </c>
      <c r="C304" s="2" t="inlineStr">
        <is>
          <t>IHR-XX-SC-72</t>
        </is>
      </c>
      <c r="D304" s="2">
        <f>HYPERLINK("[V:\Specs\Specs Script\Template Specs_Word Files\REFRIGERATED EQUIPMENT STAND_Imperial_IHR-XX-SC-72.docx]","REFRIGERATED EQUIPMENT STAND_Imperial_IHR-XX-SC-72")</f>
        <v/>
      </c>
    </row>
    <row r="305">
      <c r="A305" s="2" t="inlineStr">
        <is>
          <t>MODULAR CHARBROILER</t>
        </is>
      </c>
      <c r="B305" s="2" t="inlineStr">
        <is>
          <t>IMPERIAL</t>
        </is>
      </c>
      <c r="C305" s="2" t="inlineStr">
        <is>
          <t>IHR-RB-M</t>
        </is>
      </c>
      <c r="D305" s="2">
        <f>HYPERLINK("[V:\Specs\Specs Script\Template Specs_Word Files\COUNTERTOP CHARBROILER_Imperial_IHR-RB-M.docx]","COUNTERTOP CHARBROILER_Imperial_IHR-RB-M")</f>
        <v/>
      </c>
    </row>
    <row r="306">
      <c r="A306" s="1" t="inlineStr">
        <is>
          <t>FRYER BATTERY</t>
        </is>
      </c>
      <c r="B306" s="1" t="inlineStr">
        <is>
          <t>IMPERIAL</t>
        </is>
      </c>
      <c r="C306" s="1" t="inlineStr">
        <is>
          <t>IFSCB-250T</t>
        </is>
      </c>
      <c r="D306" s="1">
        <f>HYPERLINK("[V:\Specs\Specs Script\Template Specs_Word Files\FRYER BATTERY_Imperial_IHRSP350.docx]","FRYER BATTERY_Imperial_IHRSP350")</f>
        <v/>
      </c>
    </row>
    <row r="307">
      <c r="A307" s="3" t="inlineStr">
        <is>
          <t>BACK COUNTER</t>
        </is>
      </c>
      <c r="B307" s="3" t="inlineStr">
        <is>
          <t>Custom Fabrication</t>
        </is>
      </c>
      <c r="C307" s="3" t="inlineStr"/>
      <c r="D307" s="3" t="inlineStr"/>
    </row>
    <row r="308">
      <c r="A308" s="2" t="inlineStr">
        <is>
          <t>DOUBLE WALL SHELF</t>
        </is>
      </c>
      <c r="B308" s="2" t="inlineStr">
        <is>
          <t>Custom Fabrication</t>
        </is>
      </c>
      <c r="C308" s="2" t="inlineStr"/>
      <c r="D308" s="2">
        <f>HYPERLINK("[V:\Specs\Specs Script\Template Specs_Word Files\DOUBLE WALL SHELF_Custom Fabrication_Stainless Steel.docx]","DOUBLE WALL SHELF_Custom Fabrication_Stainless Steel")</f>
        <v/>
      </c>
    </row>
    <row r="309">
      <c r="A309" s="2" t="inlineStr">
        <is>
          <t>DROP-IN HAND SINK</t>
        </is>
      </c>
      <c r="B309" s="2" t="inlineStr">
        <is>
          <t>ADVANCE TABCO</t>
        </is>
      </c>
      <c r="C309" s="2" t="inlineStr">
        <is>
          <t>7-PS-42</t>
        </is>
      </c>
      <c r="D309" s="2">
        <f>HYPERLINK("[V:\Specs\Specs Script\Template Specs_Word Files\DROP-IN HAND SINK WITH SOAP AND TOWEL DISPENSER_Advance Tabco_7-PS-42.docx]","DROP-IN HAND SINK WITH SOAP AND TOWEL DISPENSER_Advance Tabco_7-PS-42")</f>
        <v/>
      </c>
    </row>
    <row r="310">
      <c r="A310" s="2" t="inlineStr">
        <is>
          <t>TRASH CHUTE</t>
        </is>
      </c>
      <c r="B310" s="2" t="inlineStr">
        <is>
          <t>Custom Fabrication</t>
        </is>
      </c>
      <c r="C310" s="2" t="inlineStr"/>
      <c r="D310" s="2">
        <f>HYPERLINK("[V:\Specs\Specs Script\Template Specs_Word Files\TRASH CHUTE_Custom Fabrication_Stainless Steel.docx]","TRASH CHUTE_Custom Fabrication_Stainless Steel")</f>
        <v/>
      </c>
    </row>
    <row r="311">
      <c r="A311" s="2" t="inlineStr">
        <is>
          <t>TRASH RECEPTACLE</t>
        </is>
      </c>
      <c r="B311" s="2" t="inlineStr">
        <is>
          <t>RUBBERMAID</t>
        </is>
      </c>
      <c r="C311" s="2" t="inlineStr">
        <is>
          <t>FG354060GRAY</t>
        </is>
      </c>
      <c r="D311" s="2">
        <f>HYPERLINK("[V:\Specs\Specs Script\Template Specs_Word Files\TRASH RECEPTACLE_Rubbermaid_FG354060GRAY.docx]","TRASH RECEPTACLE_Rubbermaid_FG354060GRAY")</f>
        <v/>
      </c>
    </row>
    <row r="312">
      <c r="A312" s="1" t="inlineStr">
        <is>
          <t>REACH-IN REFRIGERATOR</t>
        </is>
      </c>
      <c r="B312" s="1" t="b">
        <v>1</v>
      </c>
      <c r="C312" s="1" t="inlineStr">
        <is>
          <t>STA2R-2S-HC</t>
        </is>
      </c>
      <c r="D312" s="1">
        <f>HYPERLINK("[V:\Specs\Specs Script\Template Specs_Word Files\REACH-IN REFRIGERATOR_TRUE_STA2R-2G-HC.docx]","REACH-IN REFRIGERATOR_TRUE_STA2R-2G-HC")</f>
        <v/>
      </c>
    </row>
    <row r="313">
      <c r="A313" s="3" t="inlineStr">
        <is>
          <t>GRILL SERVING COUNTER</t>
        </is>
      </c>
      <c r="B313" s="3" t="inlineStr">
        <is>
          <t>Custom Fabrication</t>
        </is>
      </c>
      <c r="C313" s="3" t="inlineStr"/>
      <c r="D313" s="3" t="inlineStr"/>
    </row>
    <row r="314">
      <c r="A314" s="2" t="inlineStr">
        <is>
          <t>LOAD CENTER</t>
        </is>
      </c>
      <c r="B314" s="2" t="inlineStr">
        <is>
          <t>Custom Fabrication</t>
        </is>
      </c>
      <c r="C314" s="2" t="inlineStr"/>
      <c r="D314" s="2">
        <f>HYPERLINK("[V:\Specs\Specs Script\Template Specs_Word Files\LOAD CENTER_Custom Fabrication_Stainless Steel.docx]","LOAD CENTER_Custom Fabrication_Stainless Steel")</f>
        <v/>
      </c>
    </row>
    <row r="315">
      <c r="A315" s="3" t="inlineStr">
        <is>
          <t>BUTCHER BLOCK TOP</t>
        </is>
      </c>
      <c r="B315" s="3" t="inlineStr">
        <is>
          <t>Custom Fabrication</t>
        </is>
      </c>
      <c r="C315" s="3" t="inlineStr"/>
      <c r="D315" s="3" t="inlineStr"/>
    </row>
    <row r="316">
      <c r="A316" s="2" t="inlineStr">
        <is>
          <t>SNEEZE GUARD</t>
        </is>
      </c>
      <c r="B316" s="2" t="inlineStr">
        <is>
          <t>BSI</t>
        </is>
      </c>
      <c r="C316" s="2" t="inlineStr">
        <is>
          <t>ZG9930</t>
        </is>
      </c>
      <c r="D316" s="2">
        <f>HYPERLINK("[V:\Specs\Specs Script\Template Specs_Word Files\SNEEZE GUARD_BSI_ZG9930.docx]","SNEEZE GUARD_BSI_ZG9930")</f>
        <v/>
      </c>
    </row>
    <row r="317">
      <c r="A317" s="2" t="inlineStr">
        <is>
          <t>FOOD WARMER</t>
        </is>
      </c>
      <c r="B317" s="2" t="inlineStr">
        <is>
          <t>HATCO</t>
        </is>
      </c>
      <c r="C317" s="2" t="inlineStr">
        <is>
          <t>GRNM-48</t>
        </is>
      </c>
      <c r="D317" s="2">
        <f>HYPERLINK("[V:\Specs\Specs Script\Template Specs_Word Files\FOOD WARMER_Hatco_GRNM-48.docx]","FOOD WARMER_Hatco_GRNM-48")</f>
        <v/>
      </c>
    </row>
    <row r="318">
      <c r="A318" s="2" t="inlineStr">
        <is>
          <t>HOT FOOD WELL</t>
        </is>
      </c>
      <c r="B318" s="2" t="inlineStr">
        <is>
          <t>WELLS</t>
        </is>
      </c>
      <c r="C318" s="2" t="inlineStr">
        <is>
          <t>MOD-400TDM-AF</t>
        </is>
      </c>
      <c r="D318" s="2">
        <f>HYPERLINK("[V:\Specs\Specs Script\Template Specs_Word Files\DROP-IN HOT FOOD WELL_Wells Manufacturing_MOD-400TDM-AF.docx]","DROP-IN HOT FOOD WELL_Wells Manufacturing_MOD-400TDM-AF")</f>
        <v/>
      </c>
    </row>
    <row r="319">
      <c r="A319" s="2" t="inlineStr">
        <is>
          <t>SNEEZE GUARD</t>
        </is>
      </c>
      <c r="B319" s="2" t="inlineStr">
        <is>
          <t>BSI</t>
        </is>
      </c>
      <c r="C319" s="2" t="inlineStr">
        <is>
          <t>ZG9930</t>
        </is>
      </c>
      <c r="D319" s="2">
        <f>HYPERLINK("[V:\Specs\Specs Script\Template Specs_Word Files\SNEEZE GUARD_BSI_ZG9930.docx]","SNEEZE GUARD_BSI_ZG9930")</f>
        <v/>
      </c>
    </row>
    <row r="320">
      <c r="A320" s="2" t="inlineStr">
        <is>
          <t>FOOD WARMER</t>
        </is>
      </c>
      <c r="B320" s="2" t="inlineStr">
        <is>
          <t>HATCO</t>
        </is>
      </c>
      <c r="C320" s="2" t="inlineStr">
        <is>
          <t>GRNM-48</t>
        </is>
      </c>
      <c r="D320" s="2">
        <f>HYPERLINK("[V:\Specs\Specs Script\Template Specs_Word Files\FOOD WARMER_Hatco_GRNM-48.docx]","FOOD WARMER_Hatco_GRNM-48")</f>
        <v/>
      </c>
    </row>
    <row r="321">
      <c r="A321" s="3" t="inlineStr">
        <is>
          <t>HOT FOOD WELL</t>
        </is>
      </c>
      <c r="B321" s="3" t="inlineStr">
        <is>
          <t>WELLS BLOOMFIELD</t>
        </is>
      </c>
      <c r="C321" s="3" t="inlineStr">
        <is>
          <t>MOD-300TDM-AF</t>
        </is>
      </c>
      <c r="D321" s="3" t="inlineStr"/>
    </row>
    <row r="322">
      <c r="A322" s="2" t="inlineStr">
        <is>
          <t>SNEEZE GUARD</t>
        </is>
      </c>
      <c r="B322" s="2" t="inlineStr">
        <is>
          <t>BSI</t>
        </is>
      </c>
      <c r="C322" s="2" t="inlineStr">
        <is>
          <t>ZG9930</t>
        </is>
      </c>
      <c r="D322" s="2">
        <f>HYPERLINK("[V:\Specs\Specs Script\Template Specs_Word Files\SNEEZE GUARD_BSI_ZG9930.docx]","SNEEZE GUARD_BSI_ZG9930")</f>
        <v/>
      </c>
    </row>
    <row r="323">
      <c r="A323" s="2" t="inlineStr">
        <is>
          <t>FOOD WARMER</t>
        </is>
      </c>
      <c r="B323" s="2" t="inlineStr">
        <is>
          <t>HATCO</t>
        </is>
      </c>
      <c r="C323" s="2" t="inlineStr">
        <is>
          <t>GRNM-36</t>
        </is>
      </c>
      <c r="D323" s="2">
        <f>HYPERLINK("[V:\Specs\Specs Script\Template Specs_Word Files\FOOD WARMER_Hatco_GRNM-36.docx]","FOOD WARMER_Hatco_GRNM-36")</f>
        <v/>
      </c>
    </row>
    <row r="324">
      <c r="A324" s="3" t="inlineStr">
        <is>
          <t>UNDERCOUNTER REFRIGERATOR</t>
        </is>
      </c>
      <c r="B324" s="3" t="inlineStr">
        <is>
          <t>Custom Fabrication</t>
        </is>
      </c>
      <c r="C324" s="3" t="inlineStr"/>
      <c r="D324" s="3" t="inlineStr"/>
    </row>
    <row r="325">
      <c r="A325" s="2" t="inlineStr">
        <is>
          <t>SNEEZE GUARD</t>
        </is>
      </c>
      <c r="B325" s="2" t="inlineStr">
        <is>
          <t>BSI</t>
        </is>
      </c>
      <c r="C325" s="2" t="inlineStr">
        <is>
          <t>ZG9930</t>
        </is>
      </c>
      <c r="D325" s="2">
        <f>HYPERLINK("[V:\Specs\Specs Script\Template Specs_Word Files\SNEEZE GUARD_BSI_ZG9930.docx]","SNEEZE GUARD_BSI_ZG9930")</f>
        <v/>
      </c>
    </row>
    <row r="326">
      <c r="A326" s="1" t="inlineStr">
        <is>
          <t>PIZZA PREP TABLE</t>
        </is>
      </c>
      <c r="B326" s="1" t="b">
        <v>1</v>
      </c>
      <c r="C326" s="1" t="inlineStr">
        <is>
          <t>TPP-60</t>
        </is>
      </c>
      <c r="D326" s="1">
        <f>HYPERLINK("[V:\Specs\Specs Script\Template Specs_Word Files\REFRIGERATED PIZZA PREP TABLE_True Food Service Equipment_TPP-AT-60-HC.docx]","REFRIGERATED PIZZA PREP TABLE_True Food Service Equipment_TPP-AT-60-HC")</f>
        <v/>
      </c>
    </row>
    <row r="327">
      <c r="A327" s="1" t="inlineStr">
        <is>
          <t>PIZZA OVEN</t>
        </is>
      </c>
      <c r="B327" s="1" t="inlineStr">
        <is>
          <t>WOOD STONE</t>
        </is>
      </c>
      <c r="C327" s="1" t="inlineStr">
        <is>
          <t>WS-MS-6-RFG-IR-W</t>
        </is>
      </c>
      <c r="D327" s="1">
        <f>HYPERLINK("[V:\Specs\Specs Script\Template Specs_Word Files\PIZZA OVEN_Wood Stone_WS-MS-6-RFG-IR.docx]","PIZZA OVEN_Wood Stone_WS-MS-6-RFG-IR")</f>
        <v/>
      </c>
    </row>
    <row r="328">
      <c r="A328" s="3" t="inlineStr">
        <is>
          <t>PIZZA OVEN EXHAUST HOOD</t>
        </is>
      </c>
      <c r="B328" s="3" t="inlineStr">
        <is>
          <t>WOOD STONE</t>
        </is>
      </c>
      <c r="C328" s="3" t="inlineStr">
        <is>
          <t>SG-BDL-0-WS47C</t>
        </is>
      </c>
      <c r="D328" s="3" t="inlineStr"/>
    </row>
    <row r="329">
      <c r="A329" s="1" t="inlineStr">
        <is>
          <t>FIRE SUPPRESSION SYSTEM</t>
        </is>
      </c>
      <c r="B329" s="1" t="inlineStr">
        <is>
          <t>ANSUL</t>
        </is>
      </c>
      <c r="C329" s="1" t="inlineStr">
        <is>
          <t>R-102</t>
        </is>
      </c>
      <c r="D329" s="1">
        <f>HYPERLINK("[V:\Specs\Specs Script\Template Specs_Word Files\FIRE SUPPRESSION SYSTEM_Ansul_Piranha.docx]","FIRE SUPPRESSION SYSTEM_Ansul_Piranha")</f>
        <v/>
      </c>
    </row>
    <row r="330">
      <c r="A330" s="3" t="inlineStr">
        <is>
          <t>BACK COUNTER</t>
        </is>
      </c>
      <c r="B330" s="3" t="inlineStr">
        <is>
          <t>Custom Fabrication</t>
        </is>
      </c>
      <c r="C330" s="3" t="inlineStr"/>
      <c r="D330" s="3" t="inlineStr"/>
    </row>
    <row r="331">
      <c r="A331" s="2" t="inlineStr">
        <is>
          <t>DOUBLE WALL SHELF</t>
        </is>
      </c>
      <c r="B331" s="2" t="inlineStr">
        <is>
          <t>Custom Fabrication</t>
        </is>
      </c>
      <c r="C331" s="2" t="inlineStr"/>
      <c r="D331" s="2">
        <f>HYPERLINK("[V:\Specs\Specs Script\Template Specs_Word Files\DOUBLE WALL SHELF_Custom Fabrication_Stainless Steel.docx]","DOUBLE WALL SHELF_Custom Fabrication_Stainless Steel")</f>
        <v/>
      </c>
    </row>
    <row r="332">
      <c r="A332" s="2" t="inlineStr">
        <is>
          <t>UNDERCOUNTER REFRIGERATOR</t>
        </is>
      </c>
      <c r="B332" s="2" t="b">
        <v>1</v>
      </c>
      <c r="C332" s="2" t="inlineStr">
        <is>
          <t>TUC-48-HC</t>
        </is>
      </c>
      <c r="D332" s="2">
        <f>HYPERLINK("[V:\Specs\Specs Script\Template Specs_Word Files\UNDERCOUNTER REFRIGERATOR_True Food Service Equipment_TUC-48-HC.docx]","UNDERCOUNTER REFRIGERATOR_True Food Service Equipment_TUC-48-HC")</f>
        <v/>
      </c>
    </row>
    <row r="333">
      <c r="A333" s="3" t="inlineStr">
        <is>
          <t>RECCESSED CUTTING BOARD</t>
        </is>
      </c>
      <c r="B333" s="3" t="inlineStr">
        <is>
          <t>Custom Fabrication</t>
        </is>
      </c>
      <c r="C333" s="3" t="inlineStr"/>
      <c r="D333" s="3" t="inlineStr"/>
    </row>
    <row r="334">
      <c r="A334" s="3" t="inlineStr">
        <is>
          <t>PIZZA SERVING COUNTER</t>
        </is>
      </c>
      <c r="B334" s="3" t="inlineStr">
        <is>
          <t>Custom Fabrication</t>
        </is>
      </c>
      <c r="C334" s="3" t="inlineStr"/>
      <c r="D334" s="3" t="inlineStr"/>
    </row>
    <row r="335">
      <c r="A335" s="2" t="inlineStr">
        <is>
          <t>LOAD CENTER</t>
        </is>
      </c>
      <c r="B335" s="2" t="inlineStr">
        <is>
          <t>Custom Fabrication</t>
        </is>
      </c>
      <c r="C335" s="2" t="inlineStr"/>
      <c r="D335" s="2">
        <f>HYPERLINK("[V:\Specs\Specs Script\Template Specs_Word Files\LOAD CENTER_Custom Fabrication_Stainless Steel.docx]","LOAD CENTER_Custom Fabrication_Stainless Steel")</f>
        <v/>
      </c>
    </row>
    <row r="336">
      <c r="A336" s="3" t="inlineStr">
        <is>
          <t>UNDERCOUNTER REFRIGERATOR</t>
        </is>
      </c>
      <c r="B336" s="3" t="inlineStr">
        <is>
          <t>Custom Fabrication</t>
        </is>
      </c>
      <c r="C336" s="3" t="inlineStr"/>
      <c r="D336" s="3" t="inlineStr"/>
    </row>
    <row r="337">
      <c r="A337" s="3" t="inlineStr">
        <is>
          <t>RECCESSED CUTTING BOARD</t>
        </is>
      </c>
      <c r="B337" s="3" t="inlineStr">
        <is>
          <t>Custom Fabrication</t>
        </is>
      </c>
      <c r="C337" s="3" t="inlineStr"/>
      <c r="D337" s="3" t="inlineStr"/>
    </row>
    <row r="338">
      <c r="A338" s="3" t="inlineStr">
        <is>
          <t>DROP-IN HEATED SHELF</t>
        </is>
      </c>
      <c r="B338" s="3" t="inlineStr">
        <is>
          <t>HATCO</t>
        </is>
      </c>
      <c r="C338" s="3" t="inlineStr">
        <is>
          <t>GRSBF-42-S</t>
        </is>
      </c>
      <c r="D338" s="3" t="inlineStr"/>
    </row>
    <row r="339">
      <c r="A339" s="2" t="inlineStr">
        <is>
          <t>SNEEZE GUARD</t>
        </is>
      </c>
      <c r="B339" s="2" t="inlineStr">
        <is>
          <t>BSI</t>
        </is>
      </c>
      <c r="C339" s="2" t="inlineStr">
        <is>
          <t>ZG9930</t>
        </is>
      </c>
      <c r="D339" s="2">
        <f>HYPERLINK("[V:\Specs\Specs Script\Template Specs_Word Files\SNEEZE GUARD_BSI_ZG9930.docx]","SNEEZE GUARD_BSI_ZG9930")</f>
        <v/>
      </c>
    </row>
    <row r="340">
      <c r="A340" s="2" t="inlineStr">
        <is>
          <t>FOOD WARMER</t>
        </is>
      </c>
      <c r="B340" s="2" t="inlineStr">
        <is>
          <t>HATCO</t>
        </is>
      </c>
      <c r="C340" s="2" t="inlineStr">
        <is>
          <t>GRAML-42D-3</t>
        </is>
      </c>
      <c r="D340" s="2">
        <f>HYPERLINK("[V:\Specs\Specs Script\Template Specs_Word Files\FOOD WARMER_Hatco_GRAML-42D-3.docx]","FOOD WARMER_Hatco_GRAML-42D-3")</f>
        <v/>
      </c>
    </row>
    <row r="341">
      <c r="A341" s="3" t="inlineStr">
        <is>
          <t>UNDERCOUNTER REFRIGERATOR</t>
        </is>
      </c>
      <c r="B341" s="3" t="inlineStr">
        <is>
          <t>Custom Fabrication</t>
        </is>
      </c>
      <c r="C341" s="3" t="inlineStr"/>
      <c r="D341" s="3" t="inlineStr"/>
    </row>
    <row r="342">
      <c r="A342" s="3" t="inlineStr">
        <is>
          <t>RECCESSED CUTTING BOARD</t>
        </is>
      </c>
      <c r="B342" s="3" t="inlineStr">
        <is>
          <t>Custom Fabrication</t>
        </is>
      </c>
      <c r="C342" s="3" t="inlineStr"/>
      <c r="D342" s="3" t="inlineStr"/>
    </row>
    <row r="343">
      <c r="A343" s="3" t="inlineStr">
        <is>
          <t>DROP-IN HEATED SHELF</t>
        </is>
      </c>
      <c r="B343" s="3" t="inlineStr">
        <is>
          <t>HATCO</t>
        </is>
      </c>
      <c r="C343" s="3" t="inlineStr">
        <is>
          <t>GRSBF-42-S</t>
        </is>
      </c>
      <c r="D343" s="3" t="inlineStr"/>
    </row>
    <row r="344">
      <c r="A344" s="2" t="inlineStr">
        <is>
          <t>SNEEZE GUARD</t>
        </is>
      </c>
      <c r="B344" s="2" t="inlineStr">
        <is>
          <t>BSI</t>
        </is>
      </c>
      <c r="C344" s="2" t="inlineStr">
        <is>
          <t>ZG9930</t>
        </is>
      </c>
      <c r="D344" s="2">
        <f>HYPERLINK("[V:\Specs\Specs Script\Template Specs_Word Files\SNEEZE GUARD_BSI_ZG9930.docx]","SNEEZE GUARD_BSI_ZG9930")</f>
        <v/>
      </c>
    </row>
    <row r="345">
      <c r="A345" s="2" t="inlineStr">
        <is>
          <t>FOOD WARMER</t>
        </is>
      </c>
      <c r="B345" s="2" t="inlineStr">
        <is>
          <t>HATCO</t>
        </is>
      </c>
      <c r="C345" s="2" t="inlineStr">
        <is>
          <t>GRAML-42D-3</t>
        </is>
      </c>
      <c r="D345" s="2">
        <f>HYPERLINK("[V:\Specs\Specs Script\Template Specs_Word Files\FOOD WARMER_Hatco_GRAML-42D-3.docx]","FOOD WARMER_Hatco_GRAML-42D-3")</f>
        <v/>
      </c>
    </row>
    <row r="346">
      <c r="A346" s="2" t="inlineStr">
        <is>
          <t>REACH-IN REFRIGERATOR</t>
        </is>
      </c>
      <c r="B346" s="2" t="b">
        <v>1</v>
      </c>
      <c r="C346" s="2" t="inlineStr">
        <is>
          <t>STA1R-1G-HC</t>
        </is>
      </c>
      <c r="D346" s="2">
        <f>HYPERLINK("[V:\Specs\Specs Script\Template Specs_Word Files\REACH-IN REFRIGERATOR_True Food Service Equipment_STA1R-1G-HC.docx]","REACH-IN REFRIGERATOR_True Food Service Equipment_STA1R-1G-HC")</f>
        <v/>
      </c>
    </row>
    <row r="347">
      <c r="A347" s="3" t="inlineStr">
        <is>
          <t>BACK COUNTER WITH SINK</t>
        </is>
      </c>
      <c r="B347" s="3" t="inlineStr">
        <is>
          <t>Custom Fabrication</t>
        </is>
      </c>
      <c r="C347" s="3" t="inlineStr"/>
      <c r="D347" s="3" t="inlineStr"/>
    </row>
    <row r="348">
      <c r="A348" s="2" t="inlineStr">
        <is>
          <t>TRASH CHUTE</t>
        </is>
      </c>
      <c r="B348" s="2" t="inlineStr">
        <is>
          <t>Custom Fabrication</t>
        </is>
      </c>
      <c r="C348" s="2" t="inlineStr"/>
      <c r="D348" s="2">
        <f>HYPERLINK("[V:\Specs\Specs Script\Template Specs_Word Files\TRASH CHUTE_Custom Fabrication_Stainless Steel.docx]","TRASH CHUTE_Custom Fabrication_Stainless Steel")</f>
        <v/>
      </c>
    </row>
    <row r="349">
      <c r="A349" s="2" t="inlineStr">
        <is>
          <t>TRASH RECEPTACLE</t>
        </is>
      </c>
      <c r="B349" s="2" t="inlineStr">
        <is>
          <t>RUBBERMAID</t>
        </is>
      </c>
      <c r="C349" s="2" t="inlineStr">
        <is>
          <t>FG354060GRAY</t>
        </is>
      </c>
      <c r="D349" s="2">
        <f>HYPERLINK("[V:\Specs\Specs Script\Template Specs_Word Files\TRASH RECEPTACLE_Rubbermaid_FG354060GRAY.docx]","TRASH RECEPTACLE_Rubbermaid_FG354060GRAY")</f>
        <v/>
      </c>
    </row>
    <row r="350">
      <c r="A350" s="2" t="inlineStr">
        <is>
          <t>DOUBLE WALL SHELF</t>
        </is>
      </c>
      <c r="B350" s="2" t="inlineStr">
        <is>
          <t>Custom Fabrication</t>
        </is>
      </c>
      <c r="C350" s="2" t="inlineStr"/>
      <c r="D350" s="2">
        <f>HYPERLINK("[V:\Specs\Specs Script\Template Specs_Word Files\DOUBLE WALL SHELF_Custom Fabrication_Stainless Steel.docx]","DOUBLE WALL SHELF_Custom Fabrication_Stainless Steel")</f>
        <v/>
      </c>
    </row>
    <row r="351">
      <c r="A351" s="3" t="inlineStr">
        <is>
          <t>BACK COUNTER</t>
        </is>
      </c>
      <c r="B351" s="3" t="inlineStr">
        <is>
          <t>Custom Fabrication</t>
        </is>
      </c>
      <c r="C351" s="3" t="inlineStr"/>
      <c r="D351" s="3" t="inlineStr"/>
    </row>
    <row r="352">
      <c r="A352" s="2" t="inlineStr">
        <is>
          <t>UNDERCOUNTER REFRIGERATOR</t>
        </is>
      </c>
      <c r="B352" s="2" t="b">
        <v>1</v>
      </c>
      <c r="C352" s="2" t="inlineStr">
        <is>
          <t>TUC-48-HC</t>
        </is>
      </c>
      <c r="D352" s="2">
        <f>HYPERLINK("[V:\Specs\Specs Script\Template Specs_Word Files\UNDERCOUNTER REFRIGERATOR_True Food Service Equipment_TUC-48-HC.docx]","UNDERCOUNTER REFRIGERATOR_True Food Service Equipment_TUC-48-HC")</f>
        <v/>
      </c>
    </row>
    <row r="353">
      <c r="A353" s="2" t="inlineStr">
        <is>
          <t>TRASH CHUTE</t>
        </is>
      </c>
      <c r="B353" s="2" t="inlineStr">
        <is>
          <t>Custom Fabrication</t>
        </is>
      </c>
      <c r="C353" s="2" t="inlineStr"/>
      <c r="D353" s="2">
        <f>HYPERLINK("[V:\Specs\Specs Script\Template Specs_Word Files\TRASH CHUTE_Custom Fabrication_Stainless Steel.docx]","TRASH CHUTE_Custom Fabrication_Stainless Steel")</f>
        <v/>
      </c>
    </row>
    <row r="354">
      <c r="A354" s="2" t="inlineStr">
        <is>
          <t>TRASH RECEPTACLE</t>
        </is>
      </c>
      <c r="B354" s="2" t="inlineStr">
        <is>
          <t>RUBBERMAID</t>
        </is>
      </c>
      <c r="C354" s="2" t="inlineStr">
        <is>
          <t>FG354060GRAY</t>
        </is>
      </c>
      <c r="D354" s="2">
        <f>HYPERLINK("[V:\Specs\Specs Script\Template Specs_Word Files\TRASH RECEPTACLE_Rubbermaid_FG354060GRAY.docx]","TRASH RECEPTACLE_Rubbermaid_FG354060GRAY")</f>
        <v/>
      </c>
    </row>
    <row r="355">
      <c r="A355" s="2" t="inlineStr">
        <is>
          <t>DROP-IN HAND SINK</t>
        </is>
      </c>
      <c r="B355" s="2" t="inlineStr">
        <is>
          <t>ADVANCE TABCO</t>
        </is>
      </c>
      <c r="C355" s="2" t="inlineStr">
        <is>
          <t>7-PS-42</t>
        </is>
      </c>
      <c r="D355" s="2">
        <f>HYPERLINK("[V:\Specs\Specs Script\Template Specs_Word Files\DROP-IN HAND SINK WITH SOAP AND TOWEL DISPENSER_Advance Tabco_7-PS-42.docx]","DROP-IN HAND SINK WITH SOAP AND TOWEL DISPENSER_Advance Tabco_7-PS-42")</f>
        <v/>
      </c>
    </row>
    <row r="356">
      <c r="A356" s="2" t="inlineStr">
        <is>
          <t>DOUBLE WALL SHELF</t>
        </is>
      </c>
      <c r="B356" s="2" t="inlineStr">
        <is>
          <t>Custom Fabrication</t>
        </is>
      </c>
      <c r="C356" s="2" t="inlineStr"/>
      <c r="D356" s="2">
        <f>HYPERLINK("[V:\Specs\Specs Script\Template Specs_Word Files\DOUBLE WALL SHELF_Custom Fabrication_Stainless Steel.docx]","DOUBLE WALL SHELF_Custom Fabrication_Stainless Steel")</f>
        <v/>
      </c>
    </row>
    <row r="357">
      <c r="A357" s="3" t="inlineStr">
        <is>
          <t>DELI SERVING COUNTER</t>
        </is>
      </c>
      <c r="B357" s="3" t="inlineStr">
        <is>
          <t>Custom Fabrication</t>
        </is>
      </c>
      <c r="C357" s="3" t="inlineStr"/>
      <c r="D357" s="3" t="inlineStr"/>
    </row>
    <row r="358">
      <c r="A358" s="2" t="inlineStr">
        <is>
          <t>LOAD CENTER</t>
        </is>
      </c>
      <c r="B358" s="2" t="inlineStr">
        <is>
          <t>Custom Fabrication</t>
        </is>
      </c>
      <c r="C358" s="2" t="inlineStr"/>
      <c r="D358" s="2">
        <f>HYPERLINK("[V:\Specs\Specs Script\Template Specs_Word Files\LOAD CENTER_Custom Fabrication_Stainless Steel.docx]","LOAD CENTER_Custom Fabrication_Stainless Steel")</f>
        <v/>
      </c>
    </row>
    <row r="359">
      <c r="A359" s="3" t="inlineStr">
        <is>
          <t>GLASS SURROUND</t>
        </is>
      </c>
      <c r="B359" s="3" t="inlineStr">
        <is>
          <t>Custom Fabrication</t>
        </is>
      </c>
      <c r="C359" s="3" t="inlineStr"/>
      <c r="D359" s="3" t="inlineStr"/>
    </row>
    <row r="360">
      <c r="A360" s="3" t="inlineStr">
        <is>
          <t>RECCESSED CUTTING BOARD</t>
        </is>
      </c>
      <c r="B360" s="3" t="inlineStr">
        <is>
          <t>Custom Fabrication</t>
        </is>
      </c>
      <c r="C360" s="3" t="inlineStr"/>
      <c r="D360" s="3" t="inlineStr"/>
    </row>
    <row r="361">
      <c r="A361" s="3" t="inlineStr">
        <is>
          <t>UNDERCOUNTER REFRIGERATOR</t>
        </is>
      </c>
      <c r="B361" s="3" t="inlineStr">
        <is>
          <t>Custom Fabrication</t>
        </is>
      </c>
      <c r="C361" s="3" t="inlineStr"/>
      <c r="D361" s="3" t="inlineStr"/>
    </row>
    <row r="362">
      <c r="A362" s="2" t="inlineStr">
        <is>
          <t>SNEEZE GUARD</t>
        </is>
      </c>
      <c r="B362" s="2" t="inlineStr">
        <is>
          <t>BSI</t>
        </is>
      </c>
      <c r="C362" s="2" t="inlineStr">
        <is>
          <t>ZG9930</t>
        </is>
      </c>
      <c r="D362" s="2">
        <f>HYPERLINK("[V:\Specs\Specs Script\Template Specs_Word Files\SNEEZE GUARD_BSI_ZG9930.docx]","SNEEZE GUARD_BSI_ZG9930")</f>
        <v/>
      </c>
    </row>
    <row r="363">
      <c r="A363" s="3" t="inlineStr">
        <is>
          <t>UNDERCOUNTER REFRIGERATOR</t>
        </is>
      </c>
      <c r="B363" s="3" t="inlineStr">
        <is>
          <t>Custom Fabrication</t>
        </is>
      </c>
      <c r="C363" s="3" t="inlineStr"/>
      <c r="D363" s="3" t="inlineStr"/>
    </row>
    <row r="364">
      <c r="A364" s="2" t="inlineStr">
        <is>
          <t>SNEEZE GUARD</t>
        </is>
      </c>
      <c r="B364" s="2" t="inlineStr">
        <is>
          <t>BSI</t>
        </is>
      </c>
      <c r="C364" s="2" t="inlineStr">
        <is>
          <t>ZG9930</t>
        </is>
      </c>
      <c r="D364" s="2">
        <f>HYPERLINK("[V:\Specs\Specs Script\Template Specs_Word Files\SNEEZE GUARD_BSI_ZG9930.docx]","SNEEZE GUARD_BSI_ZG9930")</f>
        <v/>
      </c>
    </row>
    <row r="365">
      <c r="A365" s="3" t="inlineStr">
        <is>
          <t>SALAD COUNTER</t>
        </is>
      </c>
      <c r="B365" s="3" t="inlineStr">
        <is>
          <t>Custom Fabrication</t>
        </is>
      </c>
      <c r="C365" s="3" t="inlineStr"/>
      <c r="D365" s="3" t="inlineStr"/>
    </row>
    <row r="366">
      <c r="A366" s="1" t="inlineStr">
        <is>
          <t>HOT FOOD WELL</t>
        </is>
      </c>
      <c r="B366" s="1" t="inlineStr">
        <is>
          <t>WELLS</t>
        </is>
      </c>
      <c r="C366" s="1" t="inlineStr">
        <is>
          <t>MOD100-TD</t>
        </is>
      </c>
      <c r="D366" s="1">
        <f>HYPERLINK("[V:\Specs\Specs Script\Template Specs_Word Files\HOT FOOD WELL_Wells Manufacturing_MOD-100TD.docx]","HOT FOOD WELL_Wells Manufacturing_MOD-100TD")</f>
        <v/>
      </c>
    </row>
    <row r="367">
      <c r="A367" s="2" t="inlineStr">
        <is>
          <t>REFRIGERATED COLD WELL</t>
        </is>
      </c>
      <c r="B367" s="2" t="inlineStr">
        <is>
          <t>WELLS</t>
        </is>
      </c>
      <c r="C367" s="2" t="inlineStr">
        <is>
          <t>RCP-200</t>
        </is>
      </c>
      <c r="D367" s="2">
        <f>HYPERLINK("[V:\Specs\Specs Script\Template Specs_Word Files\REFRIGERATED COLD PAN_Wells Mfg._RCP-200.docx]","REFRIGERATED COLD PAN_Wells Mfg._RCP-200")</f>
        <v/>
      </c>
    </row>
    <row r="368">
      <c r="A368" s="3" t="inlineStr">
        <is>
          <t>DOUBLE SIDED SNEEZE GUARD</t>
        </is>
      </c>
      <c r="B368" s="3" t="inlineStr">
        <is>
          <t>BSI</t>
        </is>
      </c>
      <c r="C368" s="3" t="inlineStr">
        <is>
          <t>ZG9950-2</t>
        </is>
      </c>
      <c r="D368" s="3" t="inlineStr"/>
    </row>
    <row r="369">
      <c r="A369" s="2" t="inlineStr">
        <is>
          <t>REFRIGERATED COLD WELL</t>
        </is>
      </c>
      <c r="B369" s="2" t="inlineStr">
        <is>
          <t>WELLS</t>
        </is>
      </c>
      <c r="C369" s="2" t="inlineStr">
        <is>
          <t>RCP-300</t>
        </is>
      </c>
      <c r="D369" s="2">
        <f>HYPERLINK("[V:\Specs\Specs Script\Template Specs_Word Files\REFRIGERATED COLD WELL_Wells Mfg._RCP-300.docx]","REFRIGERATED COLD WELL_Wells Mfg._RCP-300")</f>
        <v/>
      </c>
    </row>
    <row r="370">
      <c r="A370" s="3" t="inlineStr">
        <is>
          <t>DOUBLE SIDED SNEEZE GUARD</t>
        </is>
      </c>
      <c r="B370" s="3" t="inlineStr">
        <is>
          <t>BSI</t>
        </is>
      </c>
      <c r="C370" s="3" t="inlineStr">
        <is>
          <t>ZG9950-2</t>
        </is>
      </c>
      <c r="D370" s="3" t="inlineStr"/>
    </row>
    <row r="371">
      <c r="A371" s="3" t="inlineStr">
        <is>
          <t>BARISTA COUNTER</t>
        </is>
      </c>
      <c r="B371" s="3" t="inlineStr">
        <is>
          <t>Custom Fabrication</t>
        </is>
      </c>
      <c r="C371" s="3" t="inlineStr"/>
      <c r="D371" s="3" t="inlineStr"/>
    </row>
    <row r="372">
      <c r="A372" s="3" t="inlineStr">
        <is>
          <t>PASTRY DISPLAY CASE</t>
        </is>
      </c>
      <c r="B372" s="3" t="inlineStr">
        <is>
          <t>Custom Fabrication</t>
        </is>
      </c>
      <c r="C372" s="3" t="inlineStr"/>
      <c r="D372" s="3" t="inlineStr"/>
    </row>
    <row r="373">
      <c r="A373" s="2" t="inlineStr">
        <is>
          <t>UNDERCOUNTER REFRIGERATOR</t>
        </is>
      </c>
      <c r="B373" s="2" t="b">
        <v>1</v>
      </c>
      <c r="C373" s="2" t="inlineStr">
        <is>
          <t>TUC-27-HC</t>
        </is>
      </c>
      <c r="D373" s="2">
        <f>HYPERLINK("[V:\Specs\Specs Script\Template Specs_Word Files\UNDERCOUNTER REFRIGERATOR_True Food Service Equipment_TUC-27-HC.docx]","UNDERCOUNTER REFRIGERATOR_True Food Service Equipment_TUC-27-HC")</f>
        <v/>
      </c>
    </row>
    <row r="374">
      <c r="A374" s="3" t="inlineStr">
        <is>
          <t>GLASS SURROUND</t>
        </is>
      </c>
      <c r="B374" s="3" t="inlineStr">
        <is>
          <t>Custom Fabrication</t>
        </is>
      </c>
      <c r="C374" s="3" t="inlineStr"/>
      <c r="D374" s="3" t="inlineStr"/>
    </row>
    <row r="375">
      <c r="A375" s="1" t="inlineStr">
        <is>
          <t>ESPRESSO MACHINE</t>
        </is>
      </c>
      <c r="B375" s="1" t="inlineStr">
        <is>
          <t>SCHAERER</t>
        </is>
      </c>
      <c r="C375" s="1" t="inlineStr">
        <is>
          <t>COFFEE ART PLUS</t>
        </is>
      </c>
      <c r="D375" s="1">
        <f>HYPERLINK("[V:\Specs\Specs Script\Template Specs_Word Files\ESPRESSO MACHINE_Schaerer_Coffee Art Plus.docx]","ESPRESSO MACHINE_Schaerer_Coffee Art Plus")</f>
        <v/>
      </c>
    </row>
    <row r="376">
      <c r="A376" s="3" t="inlineStr">
        <is>
          <t>CUP DISPENSER</t>
        </is>
      </c>
      <c r="B376" s="3" t="inlineStr">
        <is>
          <t>DISPENSE-RITE</t>
        </is>
      </c>
      <c r="C376" s="3" t="inlineStr">
        <is>
          <t>ADJ-2</t>
        </is>
      </c>
      <c r="D376" s="3" t="inlineStr"/>
    </row>
    <row r="377">
      <c r="A377" s="2" t="inlineStr">
        <is>
          <t>TRASH CHUTE</t>
        </is>
      </c>
      <c r="B377" s="2" t="inlineStr">
        <is>
          <t>Custom Fabrication</t>
        </is>
      </c>
      <c r="C377" s="2" t="inlineStr"/>
      <c r="D377" s="2">
        <f>HYPERLINK("[V:\Specs\Specs Script\Template Specs_Word Files\TRASH CHUTE_Custom Fabrication_Stainless Steel.docx]","TRASH CHUTE_Custom Fabrication_Stainless Steel")</f>
        <v/>
      </c>
    </row>
    <row r="378">
      <c r="A378" s="2" t="inlineStr">
        <is>
          <t>TRASH RECEPTACLE</t>
        </is>
      </c>
      <c r="B378" s="2" t="inlineStr">
        <is>
          <t>RUBBERMAID</t>
        </is>
      </c>
      <c r="C378" s="2" t="inlineStr">
        <is>
          <t>FG354060GRAY</t>
        </is>
      </c>
      <c r="D378" s="2">
        <f>HYPERLINK("[V:\Specs\Specs Script\Template Specs_Word Files\TRASH RECEPTACLE_Rubbermaid_FG354060GRAY.docx]","TRASH RECEPTACLE_Rubbermaid_FG354060GRAY")</f>
        <v/>
      </c>
    </row>
    <row r="379">
      <c r="A379" s="3" t="inlineStr">
        <is>
          <t>DUMP SINK</t>
        </is>
      </c>
      <c r="B379" s="3" t="inlineStr">
        <is>
          <t>Custom Fabrication</t>
        </is>
      </c>
      <c r="C379" s="3" t="inlineStr"/>
      <c r="D379" s="3" t="inlineStr"/>
    </row>
    <row r="380">
      <c r="A380" s="3" t="inlineStr">
        <is>
          <t>PICK-UP SHELF</t>
        </is>
      </c>
      <c r="B380" s="3" t="inlineStr">
        <is>
          <t>Custom Fabrication</t>
        </is>
      </c>
      <c r="C380" s="3" t="inlineStr"/>
      <c r="D380" s="3" t="inlineStr"/>
    </row>
    <row r="381">
      <c r="A381" s="3" t="inlineStr">
        <is>
          <t>WATER FILTRATION SYSTEM</t>
        </is>
      </c>
      <c r="B381" s="3" t="inlineStr">
        <is>
          <t>EVERPURE</t>
        </is>
      </c>
      <c r="C381" s="3" t="inlineStr">
        <is>
          <t>EV9324-01</t>
        </is>
      </c>
      <c r="D381" s="3" t="inlineStr"/>
    </row>
    <row r="382">
      <c r="A382" s="3" t="inlineStr">
        <is>
          <t>DUMP SINK</t>
        </is>
      </c>
      <c r="B382" s="3" t="inlineStr">
        <is>
          <t>Custom Fabrication</t>
        </is>
      </c>
      <c r="C382" s="3" t="inlineStr"/>
      <c r="D382" s="3" t="inlineStr"/>
    </row>
    <row r="383">
      <c r="A383" s="3" t="inlineStr">
        <is>
          <t>DROP-IN ICE BIN</t>
        </is>
      </c>
      <c r="B383" s="3" t="inlineStr">
        <is>
          <t>ADVANCE TABCO</t>
        </is>
      </c>
      <c r="C383" s="3" t="inlineStr">
        <is>
          <t>D-12-IBL</t>
        </is>
      </c>
      <c r="D383" s="3" t="inlineStr"/>
    </row>
    <row r="384">
      <c r="A384" s="3" t="inlineStr">
        <is>
          <t>GLASS RINSER</t>
        </is>
      </c>
      <c r="B384" s="3" t="inlineStr">
        <is>
          <t>MICROMATIC</t>
        </is>
      </c>
      <c r="C384" s="3" t="inlineStr">
        <is>
          <t>GR-UCM</t>
        </is>
      </c>
      <c r="D384" s="3" t="inlineStr"/>
    </row>
    <row r="385">
      <c r="A385" s="2" t="inlineStr">
        <is>
          <t>BLENDER</t>
        </is>
      </c>
      <c r="B385" s="2" t="inlineStr">
        <is>
          <t>VITAMIX</t>
        </is>
      </c>
      <c r="C385" s="2" t="inlineStr">
        <is>
          <t>36019</t>
        </is>
      </c>
      <c r="D385" s="2">
        <f>HYPERLINK("[V:\Specs\Specs Script\Template Specs_Word Files\BLENDER WITH DOME_Vitamix_36019.docx]","BLENDER WITH DOME_Vitamix_36019")</f>
        <v/>
      </c>
    </row>
    <row r="386">
      <c r="A386" s="3" t="inlineStr">
        <is>
          <t>BACK COUNTER WITH SINK</t>
        </is>
      </c>
      <c r="B386" s="3" t="inlineStr">
        <is>
          <t>Custom Fabrication</t>
        </is>
      </c>
      <c r="C386" s="3" t="inlineStr"/>
      <c r="D386" s="3" t="inlineStr"/>
    </row>
    <row r="387">
      <c r="A387" s="2" t="inlineStr">
        <is>
          <t>DOUBLE WALL SHELF</t>
        </is>
      </c>
      <c r="B387" s="2" t="inlineStr">
        <is>
          <t>Custom Fabrication</t>
        </is>
      </c>
      <c r="C387" s="2" t="inlineStr"/>
      <c r="D387" s="2">
        <f>HYPERLINK("[V:\Specs\Specs Script\Template Specs_Word Files\DOUBLE WALL SHELF_Custom Fabrication_Stainless Steel.docx]","DOUBLE WALL SHELF_Custom Fabrication_Stainless Steel")</f>
        <v/>
      </c>
    </row>
    <row r="388">
      <c r="A388" s="2" t="inlineStr">
        <is>
          <t>UNDERCOUNTER REFRIGERATOR</t>
        </is>
      </c>
      <c r="B388" s="2" t="b">
        <v>1</v>
      </c>
      <c r="C388" s="2" t="inlineStr">
        <is>
          <t>TUC-48-HC</t>
        </is>
      </c>
      <c r="D388" s="2">
        <f>HYPERLINK("[V:\Specs\Specs Script\Template Specs_Word Files\UNDERCOUNTER REFRIGERATOR_True Food Service Equipment_TUC-48-HC.docx]","UNDERCOUNTER REFRIGERATOR_True Food Service Equipment_TUC-48-HC")</f>
        <v/>
      </c>
    </row>
    <row r="389">
      <c r="A389" s="2" t="inlineStr">
        <is>
          <t>TRASH CHUTE</t>
        </is>
      </c>
      <c r="B389" s="2" t="inlineStr">
        <is>
          <t>Custom Fabrication</t>
        </is>
      </c>
      <c r="C389" s="2" t="inlineStr"/>
      <c r="D389" s="2">
        <f>HYPERLINK("[V:\Specs\Specs Script\Template Specs_Word Files\TRASH CHUTE_Custom Fabrication_Stainless Steel.docx]","TRASH CHUTE_Custom Fabrication_Stainless Steel")</f>
        <v/>
      </c>
    </row>
    <row r="390">
      <c r="A390" s="2" t="inlineStr">
        <is>
          <t>TRASH RECEPTACLE</t>
        </is>
      </c>
      <c r="B390" s="2" t="inlineStr">
        <is>
          <t>RUBBERMAID</t>
        </is>
      </c>
      <c r="C390" s="2" t="inlineStr">
        <is>
          <t>FG354060GRAY</t>
        </is>
      </c>
      <c r="D390" s="2">
        <f>HYPERLINK("[V:\Specs\Specs Script\Template Specs_Word Files\TRASH RECEPTACLE_Rubbermaid_FG354060GRAY.docx]","TRASH RECEPTACLE_Rubbermaid_FG354060GRAY")</f>
        <v/>
      </c>
    </row>
    <row r="391">
      <c r="A391" s="2" t="inlineStr">
        <is>
          <t>DROP-IN HAND SINK</t>
        </is>
      </c>
      <c r="B391" s="2" t="inlineStr">
        <is>
          <t>ADVANCE TABCO</t>
        </is>
      </c>
      <c r="C391" s="2" t="inlineStr">
        <is>
          <t>7-PS-42</t>
        </is>
      </c>
      <c r="D391" s="2">
        <f>HYPERLINK("[V:\Specs\Specs Script\Template Specs_Word Files\DROP-IN HAND SINK WITH SOAP AND TOWEL DISPENSER_Advance Tabco_7-PS-42.docx]","DROP-IN HAND SINK WITH SOAP AND TOWEL DISPENSER_Advance Tabco_7-PS-42")</f>
        <v/>
      </c>
    </row>
    <row r="392">
      <c r="A392" s="3" t="inlineStr">
        <is>
          <t>BACK COUNTER</t>
        </is>
      </c>
      <c r="B392" s="3" t="inlineStr">
        <is>
          <t>Custom Fabrication</t>
        </is>
      </c>
      <c r="C392" s="3" t="inlineStr"/>
      <c r="D392" s="3" t="inlineStr"/>
    </row>
    <row r="393">
      <c r="A393" s="2" t="inlineStr">
        <is>
          <t>DOUBLE WALL SHELF</t>
        </is>
      </c>
      <c r="B393" s="2" t="inlineStr">
        <is>
          <t>Custom Fabrication</t>
        </is>
      </c>
      <c r="C393" s="2" t="inlineStr"/>
      <c r="D393" s="2">
        <f>HYPERLINK("[V:\Specs\Specs Script\Template Specs_Word Files\DOUBLE WALL SHELF_Custom Fabrication_Stainless Steel.docx]","DOUBLE WALL SHELF_Custom Fabrication_Stainless Steel")</f>
        <v/>
      </c>
    </row>
    <row r="394">
      <c r="A394" s="3" t="inlineStr">
        <is>
          <t>HOT HOLDING CABINET</t>
        </is>
      </c>
      <c r="B394" s="3" t="inlineStr">
        <is>
          <t>ALTO-SHAAM</t>
        </is>
      </c>
      <c r="C394" s="3" t="inlineStr">
        <is>
          <t>500-TH-II</t>
        </is>
      </c>
      <c r="D394" s="3" t="inlineStr"/>
    </row>
    <row r="395">
      <c r="A395" s="3" t="inlineStr">
        <is>
          <t>INTERNATIONAL SERVING COUNTER</t>
        </is>
      </c>
      <c r="B395" s="3" t="inlineStr">
        <is>
          <t>Custom Fabrication</t>
        </is>
      </c>
      <c r="C395" s="3" t="inlineStr"/>
      <c r="D395" s="3" t="inlineStr"/>
    </row>
    <row r="396">
      <c r="A396" s="2" t="inlineStr">
        <is>
          <t>LOAD CENTER</t>
        </is>
      </c>
      <c r="B396" s="2" t="inlineStr">
        <is>
          <t>Custom Fabrication</t>
        </is>
      </c>
      <c r="C396" s="2" t="inlineStr"/>
      <c r="D396" s="2">
        <f>HYPERLINK("[V:\Specs\Specs Script\Template Specs_Word Files\LOAD CENTER_Custom Fabrication_Stainless Steel.docx]","LOAD CENTER_Custom Fabrication_Stainless Steel")</f>
        <v/>
      </c>
    </row>
    <row r="397">
      <c r="A397" s="2" t="inlineStr">
        <is>
          <t>HOT HOLDING CABINET</t>
        </is>
      </c>
      <c r="B397" s="2" t="inlineStr">
        <is>
          <t>ALTO-SHAAM</t>
        </is>
      </c>
      <c r="C397" s="2" t="inlineStr">
        <is>
          <t>750-TH-II</t>
        </is>
      </c>
      <c r="D397" s="2">
        <f>HYPERLINK("[V:\Specs\Specs Script\Template Specs_Word Files\HEATED HOLDING CABINET_Alto-Shaam_750-TH-II.docx]","HEATED HOLDING CABINET_Alto-Shaam_750-TH-II")</f>
        <v/>
      </c>
    </row>
    <row r="398">
      <c r="A398" s="3" t="inlineStr">
        <is>
          <t>RECCESSED CUTTING BOARD</t>
        </is>
      </c>
      <c r="B398" s="3" t="inlineStr">
        <is>
          <t>Custom Fabrication</t>
        </is>
      </c>
      <c r="C398" s="3" t="inlineStr"/>
      <c r="D398" s="3" t="inlineStr"/>
    </row>
    <row r="399">
      <c r="A399" s="2" t="inlineStr">
        <is>
          <t>SNEEZE GUARD</t>
        </is>
      </c>
      <c r="B399" s="2" t="inlineStr">
        <is>
          <t>BSI</t>
        </is>
      </c>
      <c r="C399" s="2" t="inlineStr">
        <is>
          <t>ZG9930</t>
        </is>
      </c>
      <c r="D399" s="2">
        <f>HYPERLINK("[V:\Specs\Specs Script\Template Specs_Word Files\SNEEZE GUARD_BSI_ZG9930.docx]","SNEEZE GUARD_BSI_ZG9930")</f>
        <v/>
      </c>
    </row>
    <row r="400">
      <c r="A400" s="2" t="inlineStr">
        <is>
          <t>HOT FOOD WELL</t>
        </is>
      </c>
      <c r="B400" s="2" t="inlineStr">
        <is>
          <t>WELLS</t>
        </is>
      </c>
      <c r="C400" s="2" t="inlineStr">
        <is>
          <t>MOD-300TDM-AF</t>
        </is>
      </c>
      <c r="D400" s="2">
        <f>HYPERLINK("[V:\Specs\Specs Script\Template Specs_Word Files\DROP-IN HOT FOOD WELL_Wells Manufacturing_MOD-300TDM-AF.docx]","DROP-IN HOT FOOD WELL_Wells Manufacturing_MOD-300TDM-AF")</f>
        <v/>
      </c>
    </row>
    <row r="401">
      <c r="A401" s="2" t="inlineStr">
        <is>
          <t>SNEEZE GUARD</t>
        </is>
      </c>
      <c r="B401" s="2" t="inlineStr">
        <is>
          <t>BSI</t>
        </is>
      </c>
      <c r="C401" s="2" t="inlineStr">
        <is>
          <t>ZG9930</t>
        </is>
      </c>
      <c r="D401" s="2">
        <f>HYPERLINK("[V:\Specs\Specs Script\Template Specs_Word Files\SNEEZE GUARD_BSI_ZG9930.docx]","SNEEZE GUARD_BSI_ZG9930")</f>
        <v/>
      </c>
    </row>
    <row r="402">
      <c r="A402" s="2" t="inlineStr">
        <is>
          <t>FOOD WARMER</t>
        </is>
      </c>
      <c r="B402" s="2" t="inlineStr">
        <is>
          <t>HATCO</t>
        </is>
      </c>
      <c r="C402" s="2" t="inlineStr">
        <is>
          <t>GRNM-36</t>
        </is>
      </c>
      <c r="D402" s="2">
        <f>HYPERLINK("[V:\Specs\Specs Script\Template Specs_Word Files\FOOD WARMER_Hatco_GRNM-36.docx]","FOOD WARMER_Hatco_GRNM-36")</f>
        <v/>
      </c>
    </row>
    <row r="403">
      <c r="A403" s="1" t="inlineStr">
        <is>
          <t>REFRIGERATED COLD WELL</t>
        </is>
      </c>
      <c r="B403" s="1" t="inlineStr">
        <is>
          <t>WELLS</t>
        </is>
      </c>
      <c r="C403" s="1" t="inlineStr">
        <is>
          <t>RCP-100</t>
        </is>
      </c>
      <c r="D403" s="1">
        <f>HYPERLINK("[V:\Specs\Specs Script\Template Specs_Word Files\REFRIGERATED COLD WELL_Wells_RCP-300.docx]","REFRIGERATED COLD WELL_Wells_RCP-300")</f>
        <v/>
      </c>
    </row>
    <row r="404">
      <c r="A404" s="2" t="inlineStr">
        <is>
          <t>SNEEZE GUARD</t>
        </is>
      </c>
      <c r="B404" s="2" t="inlineStr">
        <is>
          <t>BSI</t>
        </is>
      </c>
      <c r="C404" s="2" t="inlineStr">
        <is>
          <t>ZG9930</t>
        </is>
      </c>
      <c r="D404" s="2">
        <f>HYPERLINK("[V:\Specs\Specs Script\Template Specs_Word Files\SNEEZE GUARD_BSI_ZG9930.docx]","SNEEZE GUARD_BSI_ZG9930")</f>
        <v/>
      </c>
    </row>
    <row r="405">
      <c r="A405" s="2" t="inlineStr">
        <is>
          <t>BEVERAGE COUNTER</t>
        </is>
      </c>
      <c r="B405" s="2" t="inlineStr">
        <is>
          <t>Custom Fabrication</t>
        </is>
      </c>
      <c r="C405" s="2" t="inlineStr"/>
      <c r="D405" s="2">
        <f>HYPERLINK("[V:\Specs\Specs Script\Template Specs_Word Files\BEVERAGE COUNTER_Custom Fabrication_Stainless Steel.docx]","BEVERAGE COUNTER_Custom Fabrication_Stainless Steel")</f>
        <v/>
      </c>
    </row>
    <row r="406">
      <c r="A406" s="2" t="inlineStr">
        <is>
          <t>ICE MACHINE</t>
        </is>
      </c>
      <c r="B406" s="2" t="inlineStr">
        <is>
          <t>SCOTSMAN</t>
        </is>
      </c>
      <c r="C406" s="2" t="inlineStr">
        <is>
          <t>C0530MA-1</t>
        </is>
      </c>
      <c r="D406" s="2">
        <f>HYPERLINK("[V:\Specs\Specs Script\Template Specs_Word Files\ICE MACHINE_Scotsman_C0530MA-1.docx]","ICE MACHINE_Scotsman_C0530MA-1")</f>
        <v/>
      </c>
    </row>
    <row r="407">
      <c r="A407" s="3" t="inlineStr">
        <is>
          <t>WATER FILTRATION SYSTEM</t>
        </is>
      </c>
      <c r="B407" s="3" t="inlineStr">
        <is>
          <t>EVERPURE</t>
        </is>
      </c>
      <c r="C407" s="3" t="inlineStr">
        <is>
          <t>EV9324-01</t>
        </is>
      </c>
      <c r="D407" s="3" t="inlineStr"/>
    </row>
    <row r="408">
      <c r="A408" s="2" t="inlineStr">
        <is>
          <t>REFRIGERATED GRAB-N-GO</t>
        </is>
      </c>
      <c r="B408" s="2" t="inlineStr">
        <is>
          <t>STRUCTURAL CONCEPTS</t>
        </is>
      </c>
      <c r="C408" s="2" t="inlineStr">
        <is>
          <t>B3632</t>
        </is>
      </c>
      <c r="D408" s="2">
        <f>HYPERLINK("[V:\Specs\Specs Script\Template Specs_Word Files\REFRIGERATED GRAB-N-GO CASE_Structural Concepts_B3632.docx]","REFRIGERATED GRAB-N-GO CASE_Structural Concepts_B3632")</f>
        <v/>
      </c>
    </row>
    <row r="409">
      <c r="A409" s="2" t="inlineStr">
        <is>
          <t>REACH-IN BEVERAGE REFRIGERATOR</t>
        </is>
      </c>
      <c r="B409" s="2" t="b">
        <v>1</v>
      </c>
      <c r="C409" s="2" t="inlineStr">
        <is>
          <t>GDM-23-HST-HC</t>
        </is>
      </c>
      <c r="D409" s="2">
        <f>HYPERLINK("[V:\Specs\Specs Script\Template Specs_Word Files\REACH-IN REFRIGERATOR_True_GDM-23-HST-HC.docx]","REACH-IN REFRIGERATOR_True_GDM-23-HST-HC")</f>
        <v/>
      </c>
    </row>
    <row r="410">
      <c r="A410" s="2" t="inlineStr">
        <is>
          <t>BEVERAGE COUNTER</t>
        </is>
      </c>
      <c r="B410" s="2" t="inlineStr">
        <is>
          <t>Custom Fabrication</t>
        </is>
      </c>
      <c r="C410" s="2" t="inlineStr"/>
      <c r="D410" s="2">
        <f>HYPERLINK("[V:\Specs\Specs Script\Template Specs_Word Files\BEVERAGE COUNTER_Custom Fabrication_Stainless Steel.docx]","BEVERAGE COUNTER_Custom Fabrication_Stainless Steel")</f>
        <v/>
      </c>
    </row>
    <row r="411">
      <c r="A411" s="2" t="inlineStr">
        <is>
          <t>ICE MACHINE</t>
        </is>
      </c>
      <c r="B411" s="2" t="inlineStr">
        <is>
          <t>SCOTSMAN</t>
        </is>
      </c>
      <c r="C411" s="2" t="inlineStr">
        <is>
          <t>C0530MA-1</t>
        </is>
      </c>
      <c r="D411" s="2">
        <f>HYPERLINK("[V:\Specs\Specs Script\Template Specs_Word Files\ICE MACHINE_Scotsman_C0530MA-1.docx]","ICE MACHINE_Scotsman_C0530MA-1")</f>
        <v/>
      </c>
    </row>
    <row r="412">
      <c r="A412" s="3" t="inlineStr">
        <is>
          <t>WATER FILTRATION SYSTEM</t>
        </is>
      </c>
      <c r="B412" s="3" t="inlineStr">
        <is>
          <t>EVERPURE</t>
        </is>
      </c>
      <c r="C412" s="3" t="inlineStr">
        <is>
          <t>EV9324-01</t>
        </is>
      </c>
      <c r="D412" s="3" t="inlineStr"/>
    </row>
    <row r="413">
      <c r="A413" s="2" t="inlineStr">
        <is>
          <t>REFRIGERATED GRAB-N-GO</t>
        </is>
      </c>
      <c r="B413" s="2" t="inlineStr">
        <is>
          <t>STRUCTURAL CONCEPTS</t>
        </is>
      </c>
      <c r="C413" s="2" t="inlineStr">
        <is>
          <t>B3632</t>
        </is>
      </c>
      <c r="D413" s="2">
        <f>HYPERLINK("[V:\Specs\Specs Script\Template Specs_Word Files\REFRIGERATED GRAB-N-GO CASE_Structural Concepts_B3632.docx]","REFRIGERATED GRAB-N-GO CASE_Structural Concepts_B3632")</f>
        <v/>
      </c>
    </row>
    <row r="414">
      <c r="A414" s="2" t="inlineStr">
        <is>
          <t>REACH-IN BEVERAGE REFIGERATOR</t>
        </is>
      </c>
      <c r="B414" s="2" t="b">
        <v>1</v>
      </c>
      <c r="C414" s="2" t="inlineStr">
        <is>
          <t>GDM-47-HC-LD</t>
        </is>
      </c>
      <c r="D414" s="2">
        <f>HYPERLINK("[V:\Specs\Specs Script\Template Specs_Word Files\BEVERAGE REFRIGERATOR_True Food Service Equipment_GDM-47-HC-LD.docx]","BEVERAGE REFRIGERATOR_True Food Service Equipment_GDM-47-HC-LD")</f>
        <v/>
      </c>
    </row>
    <row r="415">
      <c r="A415" s="3" t="inlineStr">
        <is>
          <t>POS STATION</t>
        </is>
      </c>
      <c r="B415" s="3" t="inlineStr">
        <is>
          <t>Custom Fabrication</t>
        </is>
      </c>
      <c r="C415" s="3" t="inlineStr"/>
      <c r="D415" s="3" t="inlineStr"/>
    </row>
    <row r="416">
      <c r="A416" s="3" t="inlineStr">
        <is>
          <t>POS STATION</t>
        </is>
      </c>
      <c r="B416" s="3" t="inlineStr">
        <is>
          <t>Custom Fabrication</t>
        </is>
      </c>
      <c r="C416" s="3" t="inlineStr"/>
      <c r="D416" s="3" t="inlineStr"/>
    </row>
    <row r="417">
      <c r="A417" s="3" t="inlineStr">
        <is>
          <t>SOILED TRAY RETRIEVAL CART</t>
        </is>
      </c>
      <c r="B417" s="3" t="inlineStr">
        <is>
          <t>NEW AGE</t>
        </is>
      </c>
      <c r="C417" s="3" t="inlineStr">
        <is>
          <t>1290</t>
        </is>
      </c>
      <c r="D417" s="3" t="inlineStr"/>
    </row>
    <row r="418">
      <c r="A418" s="2" t="inlineStr">
        <is>
          <t>MICROWAVE OVEN</t>
        </is>
      </c>
      <c r="B418" s="2" t="inlineStr">
        <is>
          <t>AMANA</t>
        </is>
      </c>
      <c r="C418" s="2" t="inlineStr">
        <is>
          <t>RMS10TS</t>
        </is>
      </c>
      <c r="D418" s="2">
        <f>HYPERLINK("[V:\Specs\Specs Script\Template Specs_Word Files\MICROWAVE OVEN_Amana_RMS10TSA.docx]","MICROWAVE OVEN_Amana_RMS10TSA")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2024-07-15T22:42:07Z</dcterms:created>
  <dcterms:modified xmlns:dcterms="http://purl.org/dc/terms/" xmlns:xsi="http://www.w3.org/2001/XMLSchema-instance" xsi:type="dcterms:W3CDTF">2024-07-15T22:42:08Z</dcterms:modified>
</cp:coreProperties>
</file>